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표준일위대가 사용 안내" sheetId="14" r:id="rId1"/>
    <sheet name="공종별집계표" sheetId="1" r:id="rId2"/>
    <sheet name="내역서" sheetId="2" r:id="rId3"/>
    <sheet name="일위대가" sheetId="3" r:id="rId4"/>
    <sheet name="일위대가상세" sheetId="4" r:id="rId5"/>
    <sheet name="기계경비" sheetId="7" r:id="rId6"/>
    <sheet name="기계경비상세" sheetId="8" r:id="rId7"/>
    <sheet name="자재" sheetId="9" r:id="rId8"/>
    <sheet name="노무" sheetId="10" r:id="rId9"/>
    <sheet name="경비항목" sheetId="11" r:id="rId10"/>
  </sheets>
  <definedNames>
    <definedName name="_xlnm.Print_Area" localSheetId="0">'표준일위대가 사용 안내'!$B$1:$C$22</definedName>
  </definedNames>
  <calcPr calcId="162913"/>
</workbook>
</file>

<file path=xl/calcChain.xml><?xml version="1.0" encoding="utf-8"?>
<calcChain xmlns="http://schemas.openxmlformats.org/spreadsheetml/2006/main">
  <c r="L401" i="8" l="1"/>
  <c r="M401" i="8" s="1"/>
  <c r="M402" i="8" s="1"/>
  <c r="J401" i="8"/>
  <c r="K401" i="8" s="1"/>
  <c r="K402" i="8" s="1"/>
  <c r="I67" i="7" s="1"/>
  <c r="I401" i="8"/>
  <c r="H401" i="8"/>
  <c r="L397" i="8"/>
  <c r="M397" i="8" s="1"/>
  <c r="M398" i="8" s="1"/>
  <c r="J66" i="7" s="1"/>
  <c r="K397" i="8"/>
  <c r="K398" i="8" s="1"/>
  <c r="J397" i="8"/>
  <c r="H397" i="8"/>
  <c r="L393" i="8"/>
  <c r="M393" i="8" s="1"/>
  <c r="M394" i="8" s="1"/>
  <c r="J393" i="8"/>
  <c r="K393" i="8" s="1"/>
  <c r="K394" i="8" s="1"/>
  <c r="H393" i="8"/>
  <c r="L389" i="8"/>
  <c r="M389" i="8" s="1"/>
  <c r="M390" i="8" s="1"/>
  <c r="J64" i="7" s="1"/>
  <c r="K389" i="8"/>
  <c r="K390" i="8" s="1"/>
  <c r="J389" i="8"/>
  <c r="H389" i="8"/>
  <c r="L385" i="8"/>
  <c r="M385" i="8" s="1"/>
  <c r="J385" i="8"/>
  <c r="K385" i="8" s="1"/>
  <c r="L384" i="8"/>
  <c r="M384" i="8" s="1"/>
  <c r="J384" i="8"/>
  <c r="K384" i="8" s="1"/>
  <c r="H384" i="8"/>
  <c r="L383" i="8"/>
  <c r="M383" i="8" s="1"/>
  <c r="J383" i="8"/>
  <c r="K383" i="8" s="1"/>
  <c r="H383" i="8"/>
  <c r="I383" i="8" s="1"/>
  <c r="O383" i="8" s="1"/>
  <c r="L382" i="8"/>
  <c r="M382" i="8" s="1"/>
  <c r="J382" i="8"/>
  <c r="K382" i="8" s="1"/>
  <c r="K386" i="8" s="1"/>
  <c r="H382" i="8"/>
  <c r="L378" i="8"/>
  <c r="M378" i="8" s="1"/>
  <c r="K378" i="8"/>
  <c r="J378" i="8"/>
  <c r="M377" i="8"/>
  <c r="L377" i="8"/>
  <c r="K377" i="8"/>
  <c r="J377" i="8"/>
  <c r="H377" i="8"/>
  <c r="I377" i="8" s="1"/>
  <c r="L376" i="8"/>
  <c r="M376" i="8" s="1"/>
  <c r="J376" i="8"/>
  <c r="I376" i="8"/>
  <c r="H376" i="8"/>
  <c r="M375" i="8"/>
  <c r="L375" i="8"/>
  <c r="K375" i="8"/>
  <c r="J375" i="8"/>
  <c r="H375" i="8"/>
  <c r="N375" i="8" s="1"/>
  <c r="L371" i="8"/>
  <c r="M371" i="8" s="1"/>
  <c r="J371" i="8"/>
  <c r="K371" i="8" s="1"/>
  <c r="M370" i="8"/>
  <c r="L370" i="8"/>
  <c r="J370" i="8"/>
  <c r="K370" i="8" s="1"/>
  <c r="H370" i="8"/>
  <c r="N370" i="8" s="1"/>
  <c r="L369" i="8"/>
  <c r="M369" i="8" s="1"/>
  <c r="M372" i="8" s="1"/>
  <c r="J369" i="8"/>
  <c r="K369" i="8" s="1"/>
  <c r="H369" i="8"/>
  <c r="I369" i="8" s="1"/>
  <c r="L365" i="8"/>
  <c r="M365" i="8" s="1"/>
  <c r="M366" i="8" s="1"/>
  <c r="K365" i="8"/>
  <c r="K366" i="8" s="1"/>
  <c r="I60" i="7" s="1"/>
  <c r="J365" i="8"/>
  <c r="H365" i="8"/>
  <c r="L361" i="8"/>
  <c r="M361" i="8" s="1"/>
  <c r="M362" i="8" s="1"/>
  <c r="J361" i="8"/>
  <c r="K361" i="8" s="1"/>
  <c r="K362" i="8" s="1"/>
  <c r="H361" i="8"/>
  <c r="N361" i="8" s="1"/>
  <c r="M357" i="8"/>
  <c r="L357" i="8"/>
  <c r="K357" i="8"/>
  <c r="J357" i="8"/>
  <c r="L356" i="8"/>
  <c r="M356" i="8" s="1"/>
  <c r="J356" i="8"/>
  <c r="K356" i="8" s="1"/>
  <c r="H356" i="8"/>
  <c r="N355" i="8"/>
  <c r="L355" i="8"/>
  <c r="M355" i="8" s="1"/>
  <c r="K355" i="8"/>
  <c r="J355" i="8"/>
  <c r="I355" i="8"/>
  <c r="H355" i="8"/>
  <c r="M354" i="8"/>
  <c r="L354" i="8"/>
  <c r="J354" i="8"/>
  <c r="H354" i="8"/>
  <c r="I354" i="8" s="1"/>
  <c r="M350" i="8"/>
  <c r="L350" i="8"/>
  <c r="J350" i="8"/>
  <c r="K350" i="8" s="1"/>
  <c r="L349" i="8"/>
  <c r="M349" i="8" s="1"/>
  <c r="J349" i="8"/>
  <c r="K349" i="8" s="1"/>
  <c r="H349" i="8"/>
  <c r="I349" i="8" s="1"/>
  <c r="H350" i="8" s="1"/>
  <c r="L348" i="8"/>
  <c r="M348" i="8" s="1"/>
  <c r="J348" i="8"/>
  <c r="K348" i="8" s="1"/>
  <c r="K351" i="8" s="1"/>
  <c r="I57" i="7" s="1"/>
  <c r="H348" i="8"/>
  <c r="N348" i="8" s="1"/>
  <c r="L347" i="8"/>
  <c r="M347" i="8" s="1"/>
  <c r="M351" i="8" s="1"/>
  <c r="J57" i="7" s="1"/>
  <c r="M2335" i="4" s="1"/>
  <c r="N2335" i="4" s="1"/>
  <c r="N2336" i="4" s="1"/>
  <c r="H379" i="3" s="1"/>
  <c r="M379" i="2" s="1"/>
  <c r="N379" i="2" s="1"/>
  <c r="J347" i="8"/>
  <c r="K347" i="8" s="1"/>
  <c r="H347" i="8"/>
  <c r="I347" i="8" s="1"/>
  <c r="L343" i="8"/>
  <c r="M343" i="8" s="1"/>
  <c r="J343" i="8"/>
  <c r="K343" i="8" s="1"/>
  <c r="L342" i="8"/>
  <c r="M342" i="8" s="1"/>
  <c r="K342" i="8"/>
  <c r="J342" i="8"/>
  <c r="H342" i="8"/>
  <c r="N342" i="8" s="1"/>
  <c r="M341" i="8"/>
  <c r="L341" i="8"/>
  <c r="J341" i="8"/>
  <c r="K341" i="8" s="1"/>
  <c r="H341" i="8"/>
  <c r="I341" i="8" s="1"/>
  <c r="M340" i="8"/>
  <c r="L340" i="8"/>
  <c r="J340" i="8"/>
  <c r="K340" i="8" s="1"/>
  <c r="I340" i="8"/>
  <c r="H340" i="8"/>
  <c r="L336" i="8"/>
  <c r="M336" i="8" s="1"/>
  <c r="J336" i="8"/>
  <c r="K336" i="8" s="1"/>
  <c r="L335" i="8"/>
  <c r="M335" i="8" s="1"/>
  <c r="J335" i="8"/>
  <c r="K335" i="8" s="1"/>
  <c r="H335" i="8"/>
  <c r="N335" i="8" s="1"/>
  <c r="N334" i="8"/>
  <c r="M334" i="8"/>
  <c r="L334" i="8"/>
  <c r="J334" i="8"/>
  <c r="K334" i="8" s="1"/>
  <c r="I334" i="8"/>
  <c r="O334" i="8" s="1"/>
  <c r="H334" i="8"/>
  <c r="M333" i="8"/>
  <c r="M337" i="8" s="1"/>
  <c r="L333" i="8"/>
  <c r="J333" i="8"/>
  <c r="K333" i="8" s="1"/>
  <c r="H333" i="8"/>
  <c r="L329" i="8"/>
  <c r="M329" i="8" s="1"/>
  <c r="K329" i="8"/>
  <c r="J329" i="8"/>
  <c r="N328" i="8"/>
  <c r="M328" i="8"/>
  <c r="L328" i="8"/>
  <c r="J328" i="8"/>
  <c r="K328" i="8" s="1"/>
  <c r="H328" i="8"/>
  <c r="I328" i="8" s="1"/>
  <c r="N327" i="8"/>
  <c r="M327" i="8"/>
  <c r="L327" i="8"/>
  <c r="J327" i="8"/>
  <c r="K327" i="8" s="1"/>
  <c r="I327" i="8"/>
  <c r="H327" i="8"/>
  <c r="L326" i="8"/>
  <c r="M326" i="8" s="1"/>
  <c r="M330" i="8" s="1"/>
  <c r="K326" i="8"/>
  <c r="J326" i="8"/>
  <c r="H326" i="8"/>
  <c r="L322" i="8"/>
  <c r="M322" i="8" s="1"/>
  <c r="J322" i="8"/>
  <c r="K322" i="8" s="1"/>
  <c r="K323" i="8" s="1"/>
  <c r="N321" i="8"/>
  <c r="M321" i="8"/>
  <c r="L321" i="8"/>
  <c r="J321" i="8"/>
  <c r="K321" i="8" s="1"/>
  <c r="I321" i="8"/>
  <c r="H321" i="8"/>
  <c r="M320" i="8"/>
  <c r="L320" i="8"/>
  <c r="J320" i="8"/>
  <c r="K320" i="8" s="1"/>
  <c r="H320" i="8"/>
  <c r="L319" i="8"/>
  <c r="J319" i="8"/>
  <c r="K319" i="8" s="1"/>
  <c r="H319" i="8"/>
  <c r="I319" i="8" s="1"/>
  <c r="L315" i="8"/>
  <c r="N315" i="8" s="1"/>
  <c r="J315" i="8"/>
  <c r="K315" i="8" s="1"/>
  <c r="K316" i="8" s="1"/>
  <c r="H315" i="8"/>
  <c r="I315" i="8" s="1"/>
  <c r="M311" i="8"/>
  <c r="M312" i="8" s="1"/>
  <c r="L311" i="8"/>
  <c r="J311" i="8"/>
  <c r="K311" i="8" s="1"/>
  <c r="K312" i="8" s="1"/>
  <c r="I51" i="7" s="1"/>
  <c r="H311" i="8"/>
  <c r="I308" i="8"/>
  <c r="O308" i="8" s="1"/>
  <c r="M307" i="8"/>
  <c r="M308" i="8" s="1"/>
  <c r="L307" i="8"/>
  <c r="K307" i="8"/>
  <c r="K308" i="8" s="1"/>
  <c r="J307" i="8"/>
  <c r="H307" i="8"/>
  <c r="I307" i="8" s="1"/>
  <c r="N303" i="8"/>
  <c r="M303" i="8"/>
  <c r="M304" i="8" s="1"/>
  <c r="J49" i="7" s="1"/>
  <c r="L303" i="8"/>
  <c r="J303" i="8"/>
  <c r="K303" i="8" s="1"/>
  <c r="K304" i="8" s="1"/>
  <c r="I303" i="8"/>
  <c r="H303" i="8"/>
  <c r="L299" i="8"/>
  <c r="M299" i="8" s="1"/>
  <c r="M300" i="8" s="1"/>
  <c r="J299" i="8"/>
  <c r="K299" i="8" s="1"/>
  <c r="K300" i="8" s="1"/>
  <c r="H299" i="8"/>
  <c r="M295" i="8"/>
  <c r="L295" i="8"/>
  <c r="J295" i="8"/>
  <c r="K295" i="8" s="1"/>
  <c r="N294" i="8"/>
  <c r="L294" i="8"/>
  <c r="M294" i="8" s="1"/>
  <c r="J294" i="8"/>
  <c r="K294" i="8" s="1"/>
  <c r="H294" i="8"/>
  <c r="I294" i="8" s="1"/>
  <c r="M293" i="8"/>
  <c r="L293" i="8"/>
  <c r="J293" i="8"/>
  <c r="K293" i="8" s="1"/>
  <c r="H293" i="8"/>
  <c r="L292" i="8"/>
  <c r="M292" i="8" s="1"/>
  <c r="M296" i="8" s="1"/>
  <c r="J292" i="8"/>
  <c r="K292" i="8" s="1"/>
  <c r="K296" i="8" s="1"/>
  <c r="H292" i="8"/>
  <c r="I292" i="8" s="1"/>
  <c r="O292" i="8" s="1"/>
  <c r="L288" i="8"/>
  <c r="M288" i="8" s="1"/>
  <c r="J288" i="8"/>
  <c r="K288" i="8" s="1"/>
  <c r="I288" i="8"/>
  <c r="H288" i="8"/>
  <c r="M287" i="8"/>
  <c r="L287" i="8"/>
  <c r="K287" i="8"/>
  <c r="J287" i="8"/>
  <c r="L286" i="8"/>
  <c r="M286" i="8" s="1"/>
  <c r="J286" i="8"/>
  <c r="K286" i="8" s="1"/>
  <c r="H286" i="8"/>
  <c r="L285" i="8"/>
  <c r="M285" i="8" s="1"/>
  <c r="K285" i="8"/>
  <c r="J285" i="8"/>
  <c r="I285" i="8"/>
  <c r="H285" i="8"/>
  <c r="N285" i="8" s="1"/>
  <c r="M282" i="8"/>
  <c r="L281" i="8"/>
  <c r="M281" i="8" s="1"/>
  <c r="J281" i="8"/>
  <c r="K281" i="8" s="1"/>
  <c r="K282" i="8" s="1"/>
  <c r="I45" i="7" s="1"/>
  <c r="H281" i="8"/>
  <c r="I281" i="8" s="1"/>
  <c r="L277" i="8"/>
  <c r="M277" i="8" s="1"/>
  <c r="K277" i="8"/>
  <c r="J277" i="8"/>
  <c r="H277" i="8"/>
  <c r="M276" i="8"/>
  <c r="L276" i="8"/>
  <c r="K276" i="8"/>
  <c r="J276" i="8"/>
  <c r="L275" i="8"/>
  <c r="M275" i="8" s="1"/>
  <c r="J275" i="8"/>
  <c r="H275" i="8"/>
  <c r="I275" i="8" s="1"/>
  <c r="H276" i="8" s="1"/>
  <c r="L274" i="8"/>
  <c r="M274" i="8" s="1"/>
  <c r="K274" i="8"/>
  <c r="J274" i="8"/>
  <c r="I274" i="8"/>
  <c r="H274" i="8"/>
  <c r="L270" i="8"/>
  <c r="J270" i="8"/>
  <c r="K270" i="8" s="1"/>
  <c r="H270" i="8"/>
  <c r="I270" i="8" s="1"/>
  <c r="M269" i="8"/>
  <c r="L269" i="8"/>
  <c r="J269" i="8"/>
  <c r="K269" i="8" s="1"/>
  <c r="N268" i="8"/>
  <c r="L268" i="8"/>
  <c r="M268" i="8" s="1"/>
  <c r="J268" i="8"/>
  <c r="K268" i="8" s="1"/>
  <c r="I268" i="8"/>
  <c r="H268" i="8"/>
  <c r="M267" i="8"/>
  <c r="L267" i="8"/>
  <c r="J267" i="8"/>
  <c r="K267" i="8" s="1"/>
  <c r="K271" i="8" s="1"/>
  <c r="I43" i="7" s="1"/>
  <c r="H267" i="8"/>
  <c r="L263" i="8"/>
  <c r="M263" i="8" s="1"/>
  <c r="M264" i="8" s="1"/>
  <c r="J42" i="7" s="1"/>
  <c r="M330" i="4" s="1"/>
  <c r="N330" i="4" s="1"/>
  <c r="K263" i="8"/>
  <c r="K264" i="8" s="1"/>
  <c r="J263" i="8"/>
  <c r="H263" i="8"/>
  <c r="I263" i="8" s="1"/>
  <c r="M259" i="8"/>
  <c r="L259" i="8"/>
  <c r="J259" i="8"/>
  <c r="K259" i="8" s="1"/>
  <c r="L258" i="8"/>
  <c r="M258" i="8" s="1"/>
  <c r="J258" i="8"/>
  <c r="K258" i="8" s="1"/>
  <c r="H258" i="8"/>
  <c r="L257" i="8"/>
  <c r="J257" i="8"/>
  <c r="K257" i="8" s="1"/>
  <c r="H257" i="8"/>
  <c r="I257" i="8" s="1"/>
  <c r="M256" i="8"/>
  <c r="L256" i="8"/>
  <c r="J256" i="8"/>
  <c r="K256" i="8" s="1"/>
  <c r="I256" i="8"/>
  <c r="H256" i="8"/>
  <c r="M252" i="8"/>
  <c r="L252" i="8"/>
  <c r="J252" i="8"/>
  <c r="K252" i="8" s="1"/>
  <c r="L251" i="8"/>
  <c r="M251" i="8" s="1"/>
  <c r="K251" i="8"/>
  <c r="J251" i="8"/>
  <c r="H251" i="8"/>
  <c r="M250" i="8"/>
  <c r="L250" i="8"/>
  <c r="J250" i="8"/>
  <c r="K250" i="8" s="1"/>
  <c r="H250" i="8"/>
  <c r="I250" i="8" s="1"/>
  <c r="M249" i="8"/>
  <c r="L249" i="8"/>
  <c r="K249" i="8"/>
  <c r="J249" i="8"/>
  <c r="H249" i="8"/>
  <c r="I249" i="8" s="1"/>
  <c r="L245" i="8"/>
  <c r="M245" i="8" s="1"/>
  <c r="K245" i="8"/>
  <c r="J245" i="8"/>
  <c r="N244" i="8"/>
  <c r="L244" i="8"/>
  <c r="M244" i="8" s="1"/>
  <c r="K244" i="8"/>
  <c r="J244" i="8"/>
  <c r="I244" i="8"/>
  <c r="H245" i="8" s="1"/>
  <c r="H244" i="8"/>
  <c r="N243" i="8"/>
  <c r="L243" i="8"/>
  <c r="M243" i="8" s="1"/>
  <c r="K243" i="8"/>
  <c r="O243" i="8" s="1"/>
  <c r="J243" i="8"/>
  <c r="I243" i="8"/>
  <c r="H243" i="8"/>
  <c r="L242" i="8"/>
  <c r="M242" i="8" s="1"/>
  <c r="J242" i="8"/>
  <c r="K242" i="8" s="1"/>
  <c r="I242" i="8"/>
  <c r="H242" i="8"/>
  <c r="N242" i="8" s="1"/>
  <c r="M238" i="8"/>
  <c r="L238" i="8"/>
  <c r="K238" i="8"/>
  <c r="J238" i="8"/>
  <c r="O237" i="8"/>
  <c r="M237" i="8"/>
  <c r="L237" i="8"/>
  <c r="K237" i="8"/>
  <c r="J237" i="8"/>
  <c r="H237" i="8"/>
  <c r="I237" i="8" s="1"/>
  <c r="H238" i="8" s="1"/>
  <c r="M236" i="8"/>
  <c r="L236" i="8"/>
  <c r="K236" i="8"/>
  <c r="O236" i="8" s="1"/>
  <c r="J236" i="8"/>
  <c r="H236" i="8"/>
  <c r="I236" i="8" s="1"/>
  <c r="L235" i="8"/>
  <c r="M235" i="8" s="1"/>
  <c r="M239" i="8" s="1"/>
  <c r="J38" i="7" s="1"/>
  <c r="J235" i="8"/>
  <c r="K235" i="8" s="1"/>
  <c r="H235" i="8"/>
  <c r="I235" i="8" s="1"/>
  <c r="L231" i="8"/>
  <c r="M231" i="8" s="1"/>
  <c r="K231" i="8"/>
  <c r="J231" i="8"/>
  <c r="L230" i="8"/>
  <c r="M230" i="8" s="1"/>
  <c r="K230" i="8"/>
  <c r="J230" i="8"/>
  <c r="H230" i="8"/>
  <c r="I230" i="8" s="1"/>
  <c r="H231" i="8" s="1"/>
  <c r="L229" i="8"/>
  <c r="M229" i="8" s="1"/>
  <c r="J229" i="8"/>
  <c r="N229" i="8" s="1"/>
  <c r="I229" i="8"/>
  <c r="H229" i="8"/>
  <c r="L228" i="8"/>
  <c r="M228" i="8" s="1"/>
  <c r="J228" i="8"/>
  <c r="K228" i="8" s="1"/>
  <c r="I228" i="8"/>
  <c r="H228" i="8"/>
  <c r="M224" i="8"/>
  <c r="L224" i="8"/>
  <c r="K224" i="8"/>
  <c r="J224" i="8"/>
  <c r="M223" i="8"/>
  <c r="L223" i="8"/>
  <c r="K223" i="8"/>
  <c r="J223" i="8"/>
  <c r="H223" i="8"/>
  <c r="N223" i="8" s="1"/>
  <c r="M222" i="8"/>
  <c r="L222" i="8"/>
  <c r="J222" i="8"/>
  <c r="K222" i="8" s="1"/>
  <c r="O222" i="8" s="1"/>
  <c r="I222" i="8"/>
  <c r="H222" i="8"/>
  <c r="N222" i="8" s="1"/>
  <c r="L221" i="8"/>
  <c r="M221" i="8" s="1"/>
  <c r="M225" i="8" s="1"/>
  <c r="J36" i="7" s="1"/>
  <c r="M2811" i="4" s="1"/>
  <c r="N2811" i="4" s="1"/>
  <c r="K221" i="8"/>
  <c r="J221" i="8"/>
  <c r="I221" i="8"/>
  <c r="O221" i="8" s="1"/>
  <c r="H221" i="8"/>
  <c r="M217" i="8"/>
  <c r="L217" i="8"/>
  <c r="K217" i="8"/>
  <c r="J217" i="8"/>
  <c r="M216" i="8"/>
  <c r="L216" i="8"/>
  <c r="K216" i="8"/>
  <c r="J216" i="8"/>
  <c r="I216" i="8"/>
  <c r="H217" i="8" s="1"/>
  <c r="N217" i="8" s="1"/>
  <c r="H216" i="8"/>
  <c r="N216" i="8" s="1"/>
  <c r="N215" i="8"/>
  <c r="M215" i="8"/>
  <c r="L215" i="8"/>
  <c r="J215" i="8"/>
  <c r="K215" i="8" s="1"/>
  <c r="I215" i="8"/>
  <c r="H215" i="8"/>
  <c r="N214" i="8"/>
  <c r="L214" i="8"/>
  <c r="M214" i="8" s="1"/>
  <c r="M218" i="8" s="1"/>
  <c r="J35" i="7" s="1"/>
  <c r="K214" i="8"/>
  <c r="J214" i="8"/>
  <c r="I214" i="8"/>
  <c r="H214" i="8"/>
  <c r="M210" i="8"/>
  <c r="L210" i="8"/>
  <c r="K210" i="8"/>
  <c r="J210" i="8"/>
  <c r="M209" i="8"/>
  <c r="L209" i="8"/>
  <c r="K209" i="8"/>
  <c r="O209" i="8" s="1"/>
  <c r="J209" i="8"/>
  <c r="N209" i="8" s="1"/>
  <c r="I209" i="8"/>
  <c r="H210" i="8" s="1"/>
  <c r="H209" i="8"/>
  <c r="M208" i="8"/>
  <c r="L208" i="8"/>
  <c r="J208" i="8"/>
  <c r="N208" i="8" s="1"/>
  <c r="I208" i="8"/>
  <c r="H208" i="8"/>
  <c r="L207" i="8"/>
  <c r="M207" i="8" s="1"/>
  <c r="K207" i="8"/>
  <c r="J207" i="8"/>
  <c r="H207" i="8"/>
  <c r="I207" i="8" s="1"/>
  <c r="M203" i="8"/>
  <c r="L203" i="8"/>
  <c r="K203" i="8"/>
  <c r="J203" i="8"/>
  <c r="M202" i="8"/>
  <c r="L202" i="8"/>
  <c r="K202" i="8"/>
  <c r="J202" i="8"/>
  <c r="H202" i="8"/>
  <c r="I202" i="8" s="1"/>
  <c r="M201" i="8"/>
  <c r="L201" i="8"/>
  <c r="J201" i="8"/>
  <c r="K201" i="8" s="1"/>
  <c r="I201" i="8"/>
  <c r="H201" i="8"/>
  <c r="M200" i="8"/>
  <c r="M204" i="8" s="1"/>
  <c r="L200" i="8"/>
  <c r="K200" i="8"/>
  <c r="J200" i="8"/>
  <c r="H200" i="8"/>
  <c r="N200" i="8" s="1"/>
  <c r="M196" i="8"/>
  <c r="L196" i="8"/>
  <c r="K196" i="8"/>
  <c r="J196" i="8"/>
  <c r="M195" i="8"/>
  <c r="L195" i="8"/>
  <c r="K195" i="8"/>
  <c r="J195" i="8"/>
  <c r="N195" i="8" s="1"/>
  <c r="I195" i="8"/>
  <c r="H196" i="8" s="1"/>
  <c r="H195" i="8"/>
  <c r="M194" i="8"/>
  <c r="L194" i="8"/>
  <c r="K194" i="8"/>
  <c r="J194" i="8"/>
  <c r="N194" i="8" s="1"/>
  <c r="I194" i="8"/>
  <c r="H194" i="8"/>
  <c r="L193" i="8"/>
  <c r="M193" i="8" s="1"/>
  <c r="K193" i="8"/>
  <c r="J193" i="8"/>
  <c r="N193" i="8" s="1"/>
  <c r="I193" i="8"/>
  <c r="H193" i="8"/>
  <c r="M189" i="8"/>
  <c r="L189" i="8"/>
  <c r="K189" i="8"/>
  <c r="J189" i="8"/>
  <c r="N188" i="8"/>
  <c r="M188" i="8"/>
  <c r="L188" i="8"/>
  <c r="K188" i="8"/>
  <c r="J188" i="8"/>
  <c r="H188" i="8"/>
  <c r="I188" i="8" s="1"/>
  <c r="H189" i="8" s="1"/>
  <c r="M187" i="8"/>
  <c r="L187" i="8"/>
  <c r="J187" i="8"/>
  <c r="I187" i="8"/>
  <c r="H187" i="8"/>
  <c r="L186" i="8"/>
  <c r="M186" i="8" s="1"/>
  <c r="M190" i="8" s="1"/>
  <c r="J31" i="7" s="1"/>
  <c r="J186" i="8"/>
  <c r="K186" i="8" s="1"/>
  <c r="I186" i="8"/>
  <c r="H186" i="8"/>
  <c r="N186" i="8" s="1"/>
  <c r="M182" i="8"/>
  <c r="L182" i="8"/>
  <c r="K182" i="8"/>
  <c r="J182" i="8"/>
  <c r="M181" i="8"/>
  <c r="L181" i="8"/>
  <c r="K181" i="8"/>
  <c r="J181" i="8"/>
  <c r="N181" i="8" s="1"/>
  <c r="H181" i="8"/>
  <c r="I181" i="8" s="1"/>
  <c r="H182" i="8" s="1"/>
  <c r="M180" i="8"/>
  <c r="L180" i="8"/>
  <c r="K180" i="8"/>
  <c r="O180" i="8" s="1"/>
  <c r="J180" i="8"/>
  <c r="N180" i="8" s="1"/>
  <c r="I180" i="8"/>
  <c r="H180" i="8"/>
  <c r="L179" i="8"/>
  <c r="M179" i="8" s="1"/>
  <c r="J179" i="8"/>
  <c r="H179" i="8"/>
  <c r="I179" i="8" s="1"/>
  <c r="M175" i="8"/>
  <c r="L175" i="8"/>
  <c r="K175" i="8"/>
  <c r="J175" i="8"/>
  <c r="O174" i="8"/>
  <c r="M174" i="8"/>
  <c r="L174" i="8"/>
  <c r="K174" i="8"/>
  <c r="J174" i="8"/>
  <c r="I174" i="8"/>
  <c r="H175" i="8" s="1"/>
  <c r="N175" i="8" s="1"/>
  <c r="H174" i="8"/>
  <c r="N174" i="8" s="1"/>
  <c r="O173" i="8"/>
  <c r="N173" i="8"/>
  <c r="M173" i="8"/>
  <c r="L173" i="8"/>
  <c r="K173" i="8"/>
  <c r="J173" i="8"/>
  <c r="I173" i="8"/>
  <c r="H173" i="8"/>
  <c r="M172" i="8"/>
  <c r="M176" i="8" s="1"/>
  <c r="L172" i="8"/>
  <c r="K172" i="8"/>
  <c r="J172" i="8"/>
  <c r="H172" i="8"/>
  <c r="I172" i="8" s="1"/>
  <c r="O172" i="8" s="1"/>
  <c r="M168" i="8"/>
  <c r="L168" i="8"/>
  <c r="J168" i="8"/>
  <c r="K168" i="8" s="1"/>
  <c r="M167" i="8"/>
  <c r="L167" i="8"/>
  <c r="J167" i="8"/>
  <c r="I167" i="8"/>
  <c r="H168" i="8" s="1"/>
  <c r="H167" i="8"/>
  <c r="M166" i="8"/>
  <c r="L166" i="8"/>
  <c r="K166" i="8"/>
  <c r="J166" i="8"/>
  <c r="N166" i="8" s="1"/>
  <c r="I166" i="8"/>
  <c r="H166" i="8"/>
  <c r="L165" i="8"/>
  <c r="M165" i="8" s="1"/>
  <c r="J165" i="8"/>
  <c r="I165" i="8"/>
  <c r="H165" i="8"/>
  <c r="M161" i="8"/>
  <c r="L161" i="8"/>
  <c r="K161" i="8"/>
  <c r="J161" i="8"/>
  <c r="N160" i="8"/>
  <c r="M160" i="8"/>
  <c r="L160" i="8"/>
  <c r="K160" i="8"/>
  <c r="J160" i="8"/>
  <c r="I160" i="8"/>
  <c r="H161" i="8" s="1"/>
  <c r="I161" i="8" s="1"/>
  <c r="O161" i="8" s="1"/>
  <c r="H160" i="8"/>
  <c r="M159" i="8"/>
  <c r="L159" i="8"/>
  <c r="K159" i="8"/>
  <c r="J159" i="8"/>
  <c r="N159" i="8" s="1"/>
  <c r="I159" i="8"/>
  <c r="H159" i="8"/>
  <c r="L158" i="8"/>
  <c r="M158" i="8" s="1"/>
  <c r="M162" i="8" s="1"/>
  <c r="J27" i="7" s="1"/>
  <c r="J158" i="8"/>
  <c r="K158" i="8" s="1"/>
  <c r="I158" i="8"/>
  <c r="H158" i="8"/>
  <c r="N158" i="8" s="1"/>
  <c r="M154" i="8"/>
  <c r="L154" i="8"/>
  <c r="J154" i="8"/>
  <c r="K154" i="8" s="1"/>
  <c r="M153" i="8"/>
  <c r="L153" i="8"/>
  <c r="K153" i="8"/>
  <c r="J153" i="8"/>
  <c r="N153" i="8" s="1"/>
  <c r="I153" i="8"/>
  <c r="H154" i="8" s="1"/>
  <c r="I154" i="8" s="1"/>
  <c r="H153" i="8"/>
  <c r="M152" i="8"/>
  <c r="L152" i="8"/>
  <c r="K152" i="8"/>
  <c r="O152" i="8" s="1"/>
  <c r="J152" i="8"/>
  <c r="N152" i="8" s="1"/>
  <c r="I152" i="8"/>
  <c r="H152" i="8"/>
  <c r="L151" i="8"/>
  <c r="M151" i="8" s="1"/>
  <c r="J151" i="8"/>
  <c r="H151" i="8"/>
  <c r="I151" i="8" s="1"/>
  <c r="M147" i="8"/>
  <c r="L147" i="8"/>
  <c r="K147" i="8"/>
  <c r="J147" i="8"/>
  <c r="M146" i="8"/>
  <c r="L146" i="8"/>
  <c r="K146" i="8"/>
  <c r="J146" i="8"/>
  <c r="I146" i="8"/>
  <c r="H147" i="8" s="1"/>
  <c r="I147" i="8" s="1"/>
  <c r="H146" i="8"/>
  <c r="N146" i="8" s="1"/>
  <c r="N145" i="8"/>
  <c r="M145" i="8"/>
  <c r="L145" i="8"/>
  <c r="K145" i="8"/>
  <c r="O145" i="8" s="1"/>
  <c r="J145" i="8"/>
  <c r="I145" i="8"/>
  <c r="H145" i="8"/>
  <c r="M144" i="8"/>
  <c r="L144" i="8"/>
  <c r="K144" i="8"/>
  <c r="J144" i="8"/>
  <c r="H144" i="8"/>
  <c r="I144" i="8" s="1"/>
  <c r="M140" i="8"/>
  <c r="L140" i="8"/>
  <c r="K140" i="8"/>
  <c r="J140" i="8"/>
  <c r="M139" i="8"/>
  <c r="L139" i="8"/>
  <c r="K139" i="8"/>
  <c r="J139" i="8"/>
  <c r="I139" i="8"/>
  <c r="H139" i="8"/>
  <c r="M138" i="8"/>
  <c r="L138" i="8"/>
  <c r="J138" i="8"/>
  <c r="I138" i="8"/>
  <c r="H138" i="8"/>
  <c r="M137" i="8"/>
  <c r="L137" i="8"/>
  <c r="K137" i="8"/>
  <c r="J137" i="8"/>
  <c r="N137" i="8" s="1"/>
  <c r="H137" i="8"/>
  <c r="I137" i="8" s="1"/>
  <c r="M133" i="8"/>
  <c r="L133" i="8"/>
  <c r="J133" i="8"/>
  <c r="K133" i="8" s="1"/>
  <c r="M132" i="8"/>
  <c r="L132" i="8"/>
  <c r="J132" i="8"/>
  <c r="K132" i="8" s="1"/>
  <c r="H132" i="8"/>
  <c r="I132" i="8" s="1"/>
  <c r="N131" i="8"/>
  <c r="M131" i="8"/>
  <c r="L131" i="8"/>
  <c r="J131" i="8"/>
  <c r="K131" i="8" s="1"/>
  <c r="I131" i="8"/>
  <c r="O131" i="8" s="1"/>
  <c r="H131" i="8"/>
  <c r="L130" i="8"/>
  <c r="M130" i="8" s="1"/>
  <c r="M134" i="8" s="1"/>
  <c r="J23" i="7" s="1"/>
  <c r="J130" i="8"/>
  <c r="K130" i="8" s="1"/>
  <c r="K134" i="8" s="1"/>
  <c r="I23" i="7" s="1"/>
  <c r="H130" i="8"/>
  <c r="I130" i="8" s="1"/>
  <c r="L126" i="8"/>
  <c r="M126" i="8" s="1"/>
  <c r="J126" i="8"/>
  <c r="K126" i="8" s="1"/>
  <c r="L125" i="8"/>
  <c r="M125" i="8" s="1"/>
  <c r="J125" i="8"/>
  <c r="K125" i="8" s="1"/>
  <c r="I125" i="8"/>
  <c r="H126" i="8" s="1"/>
  <c r="H125" i="8"/>
  <c r="L124" i="8"/>
  <c r="M124" i="8" s="1"/>
  <c r="J124" i="8"/>
  <c r="K124" i="8" s="1"/>
  <c r="H124" i="8"/>
  <c r="L123" i="8"/>
  <c r="M123" i="8" s="1"/>
  <c r="J123" i="8"/>
  <c r="K123" i="8" s="1"/>
  <c r="I123" i="8"/>
  <c r="H123" i="8"/>
  <c r="L119" i="8"/>
  <c r="M119" i="8" s="1"/>
  <c r="K119" i="8"/>
  <c r="J119" i="8"/>
  <c r="M118" i="8"/>
  <c r="L118" i="8"/>
  <c r="K118" i="8"/>
  <c r="J118" i="8"/>
  <c r="H118" i="8"/>
  <c r="L117" i="8"/>
  <c r="M117" i="8" s="1"/>
  <c r="J117" i="8"/>
  <c r="K117" i="8" s="1"/>
  <c r="H117" i="8"/>
  <c r="I117" i="8" s="1"/>
  <c r="M116" i="8"/>
  <c r="M120" i="8" s="1"/>
  <c r="J21" i="7" s="1"/>
  <c r="L116" i="8"/>
  <c r="K116" i="8"/>
  <c r="J116" i="8"/>
  <c r="H116" i="8"/>
  <c r="I116" i="8" s="1"/>
  <c r="K113" i="8"/>
  <c r="I20" i="7" s="1"/>
  <c r="K3730" i="4" s="1"/>
  <c r="L3730" i="4" s="1"/>
  <c r="L112" i="8"/>
  <c r="M112" i="8" s="1"/>
  <c r="J112" i="8"/>
  <c r="K112" i="8" s="1"/>
  <c r="L111" i="8"/>
  <c r="M111" i="8" s="1"/>
  <c r="J111" i="8"/>
  <c r="K111" i="8" s="1"/>
  <c r="H111" i="8"/>
  <c r="L110" i="8"/>
  <c r="M110" i="8" s="1"/>
  <c r="J110" i="8"/>
  <c r="K110" i="8" s="1"/>
  <c r="H110" i="8"/>
  <c r="L109" i="8"/>
  <c r="M109" i="8" s="1"/>
  <c r="M113" i="8" s="1"/>
  <c r="J20" i="7" s="1"/>
  <c r="J109" i="8"/>
  <c r="K109" i="8" s="1"/>
  <c r="H109" i="8"/>
  <c r="L105" i="8"/>
  <c r="M105" i="8" s="1"/>
  <c r="J105" i="8"/>
  <c r="K105" i="8" s="1"/>
  <c r="M104" i="8"/>
  <c r="L104" i="8"/>
  <c r="J104" i="8"/>
  <c r="K104" i="8" s="1"/>
  <c r="H104" i="8"/>
  <c r="I104" i="8" s="1"/>
  <c r="H105" i="8" s="1"/>
  <c r="M103" i="8"/>
  <c r="L103" i="8"/>
  <c r="J103" i="8"/>
  <c r="K103" i="8" s="1"/>
  <c r="H103" i="8"/>
  <c r="L102" i="8"/>
  <c r="M102" i="8" s="1"/>
  <c r="J102" i="8"/>
  <c r="K102" i="8" s="1"/>
  <c r="H102" i="8"/>
  <c r="I102" i="8" s="1"/>
  <c r="L98" i="8"/>
  <c r="M98" i="8" s="1"/>
  <c r="J98" i="8"/>
  <c r="K98" i="8" s="1"/>
  <c r="L97" i="8"/>
  <c r="M97" i="8" s="1"/>
  <c r="J97" i="8"/>
  <c r="K97" i="8" s="1"/>
  <c r="H97" i="8"/>
  <c r="L96" i="8"/>
  <c r="M96" i="8" s="1"/>
  <c r="J96" i="8"/>
  <c r="K96" i="8" s="1"/>
  <c r="K99" i="8" s="1"/>
  <c r="I18" i="7" s="1"/>
  <c r="H96" i="8"/>
  <c r="L95" i="8"/>
  <c r="M95" i="8" s="1"/>
  <c r="J95" i="8"/>
  <c r="K95" i="8" s="1"/>
  <c r="H95" i="8"/>
  <c r="L91" i="8"/>
  <c r="M91" i="8" s="1"/>
  <c r="J91" i="8"/>
  <c r="K91" i="8" s="1"/>
  <c r="L90" i="8"/>
  <c r="N90" i="8" s="1"/>
  <c r="J90" i="8"/>
  <c r="K90" i="8" s="1"/>
  <c r="H90" i="8"/>
  <c r="I90" i="8" s="1"/>
  <c r="H91" i="8" s="1"/>
  <c r="M89" i="8"/>
  <c r="L89" i="8"/>
  <c r="J89" i="8"/>
  <c r="K89" i="8" s="1"/>
  <c r="H89" i="8"/>
  <c r="L88" i="8"/>
  <c r="M88" i="8" s="1"/>
  <c r="J88" i="8"/>
  <c r="K88" i="8" s="1"/>
  <c r="I88" i="8"/>
  <c r="H88" i="8"/>
  <c r="M84" i="8"/>
  <c r="L84" i="8"/>
  <c r="J84" i="8"/>
  <c r="K84" i="8" s="1"/>
  <c r="L83" i="8"/>
  <c r="M83" i="8" s="1"/>
  <c r="J83" i="8"/>
  <c r="K83" i="8" s="1"/>
  <c r="I83" i="8"/>
  <c r="H83" i="8"/>
  <c r="M82" i="8"/>
  <c r="L82" i="8"/>
  <c r="J82" i="8"/>
  <c r="K82" i="8" s="1"/>
  <c r="H82" i="8"/>
  <c r="L81" i="8"/>
  <c r="M81" i="8" s="1"/>
  <c r="M85" i="8" s="1"/>
  <c r="J16" i="7" s="1"/>
  <c r="J81" i="8"/>
  <c r="K81" i="8" s="1"/>
  <c r="I81" i="8"/>
  <c r="H81" i="8"/>
  <c r="M77" i="8"/>
  <c r="L77" i="8"/>
  <c r="J77" i="8"/>
  <c r="K77" i="8" s="1"/>
  <c r="L76" i="8"/>
  <c r="M76" i="8" s="1"/>
  <c r="J76" i="8"/>
  <c r="K76" i="8" s="1"/>
  <c r="I76" i="8"/>
  <c r="H76" i="8"/>
  <c r="N76" i="8" s="1"/>
  <c r="M75" i="8"/>
  <c r="L75" i="8"/>
  <c r="J75" i="8"/>
  <c r="K75" i="8" s="1"/>
  <c r="I75" i="8"/>
  <c r="H75" i="8"/>
  <c r="L74" i="8"/>
  <c r="M74" i="8" s="1"/>
  <c r="M78" i="8" s="1"/>
  <c r="J15" i="7" s="1"/>
  <c r="J74" i="8"/>
  <c r="K74" i="8" s="1"/>
  <c r="K78" i="8" s="1"/>
  <c r="I15" i="7" s="1"/>
  <c r="H74" i="8"/>
  <c r="I74" i="8" s="1"/>
  <c r="M70" i="8"/>
  <c r="L70" i="8"/>
  <c r="J70" i="8"/>
  <c r="K70" i="8" s="1"/>
  <c r="N69" i="8"/>
  <c r="M69" i="8"/>
  <c r="L69" i="8"/>
  <c r="J69" i="8"/>
  <c r="K69" i="8" s="1"/>
  <c r="I69" i="8"/>
  <c r="H70" i="8" s="1"/>
  <c r="H69" i="8"/>
  <c r="L68" i="8"/>
  <c r="M68" i="8" s="1"/>
  <c r="J68" i="8"/>
  <c r="K68" i="8" s="1"/>
  <c r="H68" i="8"/>
  <c r="I68" i="8" s="1"/>
  <c r="L67" i="8"/>
  <c r="M67" i="8" s="1"/>
  <c r="M71" i="8" s="1"/>
  <c r="J14" i="7" s="1"/>
  <c r="J67" i="8"/>
  <c r="K67" i="8" s="1"/>
  <c r="H67" i="8"/>
  <c r="L63" i="8"/>
  <c r="M63" i="8" s="1"/>
  <c r="J63" i="8"/>
  <c r="K63" i="8" s="1"/>
  <c r="M62" i="8"/>
  <c r="L62" i="8"/>
  <c r="J62" i="8"/>
  <c r="K62" i="8" s="1"/>
  <c r="H62" i="8"/>
  <c r="N62" i="8" s="1"/>
  <c r="L61" i="8"/>
  <c r="M61" i="8" s="1"/>
  <c r="J61" i="8"/>
  <c r="K61" i="8" s="1"/>
  <c r="H61" i="8"/>
  <c r="I61" i="8" s="1"/>
  <c r="O61" i="8" s="1"/>
  <c r="M60" i="8"/>
  <c r="L60" i="8"/>
  <c r="J60" i="8"/>
  <c r="K60" i="8" s="1"/>
  <c r="I60" i="8"/>
  <c r="H60" i="8"/>
  <c r="N60" i="8" s="1"/>
  <c r="L56" i="8"/>
  <c r="M56" i="8" s="1"/>
  <c r="M57" i="8" s="1"/>
  <c r="J12" i="7" s="1"/>
  <c r="J56" i="8"/>
  <c r="K56" i="8" s="1"/>
  <c r="K57" i="8" s="1"/>
  <c r="I12" i="7" s="1"/>
  <c r="H56" i="8"/>
  <c r="I56" i="8" s="1"/>
  <c r="I57" i="8" s="1"/>
  <c r="K53" i="8"/>
  <c r="I11" i="7" s="1"/>
  <c r="L52" i="8"/>
  <c r="M52" i="8" s="1"/>
  <c r="M53" i="8" s="1"/>
  <c r="J11" i="7" s="1"/>
  <c r="J52" i="8"/>
  <c r="K52" i="8" s="1"/>
  <c r="H52" i="8"/>
  <c r="I52" i="8" s="1"/>
  <c r="L48" i="8"/>
  <c r="M48" i="8" s="1"/>
  <c r="M49" i="8" s="1"/>
  <c r="J10" i="7" s="1"/>
  <c r="M3732" i="4" s="1"/>
  <c r="N3732" i="4" s="1"/>
  <c r="J48" i="8"/>
  <c r="K48" i="8" s="1"/>
  <c r="K49" i="8" s="1"/>
  <c r="I10" i="7" s="1"/>
  <c r="K3732" i="4" s="1"/>
  <c r="L3732" i="4" s="1"/>
  <c r="H48" i="8"/>
  <c r="M44" i="8"/>
  <c r="L44" i="8"/>
  <c r="J44" i="8"/>
  <c r="K44" i="8" s="1"/>
  <c r="L43" i="8"/>
  <c r="M43" i="8" s="1"/>
  <c r="J43" i="8"/>
  <c r="K43" i="8" s="1"/>
  <c r="H43" i="8"/>
  <c r="I43" i="8" s="1"/>
  <c r="N42" i="8"/>
  <c r="M42" i="8"/>
  <c r="L42" i="8"/>
  <c r="K42" i="8"/>
  <c r="J42" i="8"/>
  <c r="H42" i="8"/>
  <c r="I42" i="8" s="1"/>
  <c r="N41" i="8"/>
  <c r="M41" i="8"/>
  <c r="M45" i="8" s="1"/>
  <c r="J9" i="7" s="1"/>
  <c r="L41" i="8"/>
  <c r="J41" i="8"/>
  <c r="K41" i="8" s="1"/>
  <c r="O41" i="8" s="1"/>
  <c r="H41" i="8"/>
  <c r="I41" i="8" s="1"/>
  <c r="M38" i="8"/>
  <c r="J8" i="7" s="1"/>
  <c r="L37" i="8"/>
  <c r="M37" i="8" s="1"/>
  <c r="J37" i="8"/>
  <c r="K37" i="8" s="1"/>
  <c r="L36" i="8"/>
  <c r="M36" i="8" s="1"/>
  <c r="K36" i="8"/>
  <c r="J36" i="8"/>
  <c r="I36" i="8"/>
  <c r="H37" i="8" s="1"/>
  <c r="H36" i="8"/>
  <c r="L35" i="8"/>
  <c r="M35" i="8" s="1"/>
  <c r="J35" i="8"/>
  <c r="N35" i="8" s="1"/>
  <c r="I35" i="8"/>
  <c r="H35" i="8"/>
  <c r="L34" i="8"/>
  <c r="M34" i="8" s="1"/>
  <c r="J34" i="8"/>
  <c r="N34" i="8" s="1"/>
  <c r="I34" i="8"/>
  <c r="H34" i="8"/>
  <c r="M30" i="8"/>
  <c r="L30" i="8"/>
  <c r="K30" i="8"/>
  <c r="J30" i="8"/>
  <c r="N29" i="8"/>
  <c r="M29" i="8"/>
  <c r="L29" i="8"/>
  <c r="K29" i="8"/>
  <c r="J29" i="8"/>
  <c r="H29" i="8"/>
  <c r="I29" i="8" s="1"/>
  <c r="M28" i="8"/>
  <c r="L28" i="8"/>
  <c r="K28" i="8"/>
  <c r="J28" i="8"/>
  <c r="N28" i="8" s="1"/>
  <c r="H28" i="8"/>
  <c r="I28" i="8" s="1"/>
  <c r="N27" i="8"/>
  <c r="L27" i="8"/>
  <c r="M27" i="8" s="1"/>
  <c r="K27" i="8"/>
  <c r="J27" i="8"/>
  <c r="H27" i="8"/>
  <c r="I27" i="8" s="1"/>
  <c r="L23" i="8"/>
  <c r="M23" i="8" s="1"/>
  <c r="J23" i="8"/>
  <c r="K23" i="8" s="1"/>
  <c r="L22" i="8"/>
  <c r="M22" i="8" s="1"/>
  <c r="K22" i="8"/>
  <c r="J22" i="8"/>
  <c r="N22" i="8" s="1"/>
  <c r="I22" i="8"/>
  <c r="H23" i="8" s="1"/>
  <c r="H22" i="8"/>
  <c r="L21" i="8"/>
  <c r="M21" i="8" s="1"/>
  <c r="J21" i="8"/>
  <c r="N21" i="8" s="1"/>
  <c r="I21" i="8"/>
  <c r="H21" i="8"/>
  <c r="L20" i="8"/>
  <c r="M20" i="8" s="1"/>
  <c r="M24" i="8" s="1"/>
  <c r="J6" i="7" s="1"/>
  <c r="J20" i="8"/>
  <c r="H20" i="8"/>
  <c r="I20" i="8" s="1"/>
  <c r="M16" i="8"/>
  <c r="L16" i="8"/>
  <c r="J16" i="8"/>
  <c r="K16" i="8" s="1"/>
  <c r="M15" i="8"/>
  <c r="L15" i="8"/>
  <c r="J15" i="8"/>
  <c r="K15" i="8" s="1"/>
  <c r="H15" i="8"/>
  <c r="I15" i="8" s="1"/>
  <c r="H16" i="8" s="1"/>
  <c r="I16" i="8" s="1"/>
  <c r="M14" i="8"/>
  <c r="L14" i="8"/>
  <c r="J14" i="8"/>
  <c r="K14" i="8" s="1"/>
  <c r="O14" i="8" s="1"/>
  <c r="H14" i="8"/>
  <c r="I14" i="8" s="1"/>
  <c r="M13" i="8"/>
  <c r="M17" i="8" s="1"/>
  <c r="J5" i="7" s="1"/>
  <c r="L13" i="8"/>
  <c r="J13" i="8"/>
  <c r="K13" i="8" s="1"/>
  <c r="H13" i="8"/>
  <c r="I13" i="8" s="1"/>
  <c r="O13" i="8" s="1"/>
  <c r="L9" i="8"/>
  <c r="M9" i="8" s="1"/>
  <c r="J9" i="8"/>
  <c r="K9" i="8" s="1"/>
  <c r="L8" i="8"/>
  <c r="M8" i="8" s="1"/>
  <c r="K8" i="8"/>
  <c r="J8" i="8"/>
  <c r="N8" i="8" s="1"/>
  <c r="I8" i="8"/>
  <c r="H9" i="8" s="1"/>
  <c r="H8" i="8"/>
  <c r="L7" i="8"/>
  <c r="M7" i="8" s="1"/>
  <c r="J7" i="8"/>
  <c r="I7" i="8"/>
  <c r="H7" i="8"/>
  <c r="L6" i="8"/>
  <c r="M6" i="8" s="1"/>
  <c r="J6" i="8"/>
  <c r="N6" i="8" s="1"/>
  <c r="I6" i="8"/>
  <c r="H6" i="8"/>
  <c r="J67" i="7"/>
  <c r="I66" i="7"/>
  <c r="J65" i="7"/>
  <c r="I65" i="7"/>
  <c r="I64" i="7"/>
  <c r="I63" i="7"/>
  <c r="J61" i="7"/>
  <c r="J60" i="7"/>
  <c r="J59" i="7"/>
  <c r="I59" i="7"/>
  <c r="J55" i="7"/>
  <c r="J54" i="7"/>
  <c r="I53" i="7"/>
  <c r="I52" i="7"/>
  <c r="J51" i="7"/>
  <c r="J50" i="7"/>
  <c r="I50" i="7"/>
  <c r="K50" i="7" s="1"/>
  <c r="H50" i="7"/>
  <c r="I49" i="7"/>
  <c r="J48" i="7"/>
  <c r="M3826" i="4" s="1"/>
  <c r="I48" i="7"/>
  <c r="J47" i="7"/>
  <c r="I47" i="7"/>
  <c r="J45" i="7"/>
  <c r="I42" i="7"/>
  <c r="J33" i="7"/>
  <c r="J29" i="7"/>
  <c r="O4050" i="4"/>
  <c r="N4050" i="4"/>
  <c r="K4050" i="4"/>
  <c r="L4050" i="4" s="1"/>
  <c r="J4050" i="4"/>
  <c r="N4049" i="4"/>
  <c r="L4049" i="4"/>
  <c r="K4049" i="4"/>
  <c r="O4049" i="4" s="1"/>
  <c r="J4049" i="4"/>
  <c r="N4043" i="4"/>
  <c r="K4043" i="4"/>
  <c r="J4043" i="4"/>
  <c r="N4042" i="4"/>
  <c r="L4042" i="4"/>
  <c r="K4042" i="4"/>
  <c r="O4042" i="4" s="1"/>
  <c r="J4042" i="4"/>
  <c r="N4036" i="4"/>
  <c r="K4036" i="4"/>
  <c r="J4036" i="4"/>
  <c r="N4035" i="4"/>
  <c r="K4035" i="4"/>
  <c r="O4035" i="4" s="1"/>
  <c r="J4035" i="4"/>
  <c r="N4029" i="4"/>
  <c r="K4029" i="4"/>
  <c r="L4029" i="4" s="1"/>
  <c r="J4029" i="4"/>
  <c r="O4028" i="4"/>
  <c r="N4028" i="4"/>
  <c r="L4028" i="4"/>
  <c r="K4028" i="4"/>
  <c r="J4028" i="4"/>
  <c r="N4022" i="4"/>
  <c r="K4022" i="4"/>
  <c r="L4022" i="4" s="1"/>
  <c r="P4022" i="4" s="1"/>
  <c r="J4022" i="4"/>
  <c r="N4021" i="4"/>
  <c r="K4021" i="4"/>
  <c r="J4021" i="4"/>
  <c r="N4015" i="4"/>
  <c r="K4015" i="4"/>
  <c r="L4015" i="4" s="1"/>
  <c r="J4015" i="4"/>
  <c r="O4014" i="4"/>
  <c r="N4014" i="4"/>
  <c r="L4014" i="4"/>
  <c r="K4014" i="4"/>
  <c r="J4014" i="4"/>
  <c r="O4008" i="4"/>
  <c r="N4008" i="4"/>
  <c r="K4008" i="4"/>
  <c r="L4008" i="4" s="1"/>
  <c r="P4008" i="4" s="1"/>
  <c r="J4008" i="4"/>
  <c r="N4007" i="4"/>
  <c r="K4007" i="4"/>
  <c r="J4007" i="4"/>
  <c r="P4001" i="4"/>
  <c r="O4001" i="4"/>
  <c r="N4001" i="4"/>
  <c r="K4001" i="4"/>
  <c r="L4001" i="4" s="1"/>
  <c r="J4001" i="4"/>
  <c r="N4000" i="4"/>
  <c r="K4000" i="4"/>
  <c r="O4000" i="4" s="1"/>
  <c r="J4000" i="4"/>
  <c r="N3994" i="4"/>
  <c r="K3994" i="4"/>
  <c r="L3994" i="4" s="1"/>
  <c r="P3994" i="4" s="1"/>
  <c r="J3994" i="4"/>
  <c r="O3993" i="4"/>
  <c r="N3993" i="4"/>
  <c r="K3993" i="4"/>
  <c r="L3993" i="4" s="1"/>
  <c r="J3993" i="4"/>
  <c r="N3987" i="4"/>
  <c r="K3987" i="4"/>
  <c r="J3987" i="4"/>
  <c r="O3986" i="4"/>
  <c r="N3986" i="4"/>
  <c r="L3986" i="4"/>
  <c r="K3986" i="4"/>
  <c r="J3986" i="4"/>
  <c r="N3980" i="4"/>
  <c r="K3980" i="4"/>
  <c r="J3980" i="4"/>
  <c r="N3979" i="4"/>
  <c r="K3979" i="4"/>
  <c r="O3979" i="4" s="1"/>
  <c r="J3979" i="4"/>
  <c r="N3973" i="4"/>
  <c r="K3973" i="4"/>
  <c r="J3973" i="4"/>
  <c r="O3972" i="4"/>
  <c r="N3972" i="4"/>
  <c r="K3972" i="4"/>
  <c r="L3972" i="4" s="1"/>
  <c r="J3972" i="4"/>
  <c r="N3967" i="4"/>
  <c r="K3967" i="4"/>
  <c r="L3967" i="4" s="1"/>
  <c r="P3967" i="4" s="1"/>
  <c r="J3967" i="4"/>
  <c r="N3966" i="4"/>
  <c r="K3966" i="4"/>
  <c r="L3966" i="4" s="1"/>
  <c r="J3966" i="4"/>
  <c r="O3962" i="4"/>
  <c r="N3962" i="4"/>
  <c r="L3962" i="4"/>
  <c r="J3962" i="4"/>
  <c r="I3962" i="4"/>
  <c r="O3960" i="4"/>
  <c r="N3960" i="4"/>
  <c r="L3960" i="4"/>
  <c r="P3960" i="4" s="1"/>
  <c r="K3960" i="4"/>
  <c r="J3960" i="4"/>
  <c r="N3959" i="4"/>
  <c r="K3959" i="4"/>
  <c r="L3959" i="4" s="1"/>
  <c r="P3959" i="4" s="1"/>
  <c r="J3959" i="4"/>
  <c r="M3955" i="4"/>
  <c r="N3955" i="4" s="1"/>
  <c r="N3953" i="4"/>
  <c r="K3953" i="4"/>
  <c r="O3953" i="4" s="1"/>
  <c r="J3953" i="4"/>
  <c r="N3952" i="4"/>
  <c r="K3952" i="4"/>
  <c r="L3952" i="4" s="1"/>
  <c r="J3952" i="4"/>
  <c r="M3948" i="4"/>
  <c r="N3948" i="4" s="1"/>
  <c r="O3946" i="4"/>
  <c r="N3946" i="4"/>
  <c r="L3946" i="4"/>
  <c r="K3946" i="4"/>
  <c r="J3946" i="4"/>
  <c r="N3945" i="4"/>
  <c r="K3945" i="4"/>
  <c r="L3945" i="4" s="1"/>
  <c r="J3945" i="4"/>
  <c r="M3941" i="4"/>
  <c r="N3941" i="4" s="1"/>
  <c r="N3939" i="4"/>
  <c r="K3939" i="4"/>
  <c r="O3939" i="4" s="1"/>
  <c r="J3939" i="4"/>
  <c r="P3938" i="4"/>
  <c r="N3938" i="4"/>
  <c r="K3938" i="4"/>
  <c r="L3938" i="4" s="1"/>
  <c r="J3938" i="4"/>
  <c r="M3934" i="4"/>
  <c r="N3934" i="4" s="1"/>
  <c r="O3932" i="4"/>
  <c r="N3932" i="4"/>
  <c r="K3932" i="4"/>
  <c r="L3932" i="4" s="1"/>
  <c r="J3932" i="4"/>
  <c r="N3931" i="4"/>
  <c r="K3931" i="4"/>
  <c r="L3931" i="4" s="1"/>
  <c r="P3931" i="4" s="1"/>
  <c r="J3931" i="4"/>
  <c r="M3927" i="4"/>
  <c r="N3927" i="4" s="1"/>
  <c r="O3925" i="4"/>
  <c r="N3925" i="4"/>
  <c r="L3925" i="4"/>
  <c r="K3925" i="4"/>
  <c r="J3925" i="4"/>
  <c r="N3924" i="4"/>
  <c r="K3924" i="4"/>
  <c r="L3924" i="4" s="1"/>
  <c r="J3924" i="4"/>
  <c r="M3920" i="4"/>
  <c r="N3920" i="4" s="1"/>
  <c r="O3918" i="4"/>
  <c r="N3918" i="4"/>
  <c r="K3918" i="4"/>
  <c r="L3918" i="4" s="1"/>
  <c r="J3918" i="4"/>
  <c r="N3917" i="4"/>
  <c r="K3917" i="4"/>
  <c r="L3917" i="4" s="1"/>
  <c r="P3917" i="4" s="1"/>
  <c r="J3917" i="4"/>
  <c r="M3913" i="4"/>
  <c r="N3913" i="4" s="1"/>
  <c r="O3911" i="4"/>
  <c r="N3911" i="4"/>
  <c r="L3911" i="4"/>
  <c r="K3911" i="4"/>
  <c r="J3911" i="4"/>
  <c r="P3910" i="4"/>
  <c r="N3910" i="4"/>
  <c r="K3910" i="4"/>
  <c r="L3910" i="4" s="1"/>
  <c r="J3910" i="4"/>
  <c r="M3906" i="4"/>
  <c r="N3906" i="4" s="1"/>
  <c r="O3904" i="4"/>
  <c r="N3904" i="4"/>
  <c r="L3904" i="4"/>
  <c r="K3904" i="4"/>
  <c r="J3904" i="4"/>
  <c r="P3904" i="4" s="1"/>
  <c r="N3903" i="4"/>
  <c r="K3903" i="4"/>
  <c r="J3903" i="4"/>
  <c r="M3899" i="4"/>
  <c r="N3899" i="4" s="1"/>
  <c r="O3897" i="4"/>
  <c r="N3897" i="4"/>
  <c r="K3897" i="4"/>
  <c r="L3897" i="4" s="1"/>
  <c r="J3897" i="4"/>
  <c r="N3896" i="4"/>
  <c r="K3896" i="4"/>
  <c r="J3896" i="4"/>
  <c r="M3892" i="4"/>
  <c r="N3892" i="4" s="1"/>
  <c r="N3890" i="4"/>
  <c r="K3890" i="4"/>
  <c r="J3890" i="4"/>
  <c r="N3889" i="4"/>
  <c r="K3889" i="4"/>
  <c r="J3889" i="4"/>
  <c r="N3885" i="4"/>
  <c r="M3885" i="4"/>
  <c r="O3883" i="4"/>
  <c r="N3883" i="4"/>
  <c r="K3883" i="4"/>
  <c r="L3883" i="4" s="1"/>
  <c r="J3883" i="4"/>
  <c r="N3882" i="4"/>
  <c r="K3882" i="4"/>
  <c r="J3882" i="4"/>
  <c r="M3878" i="4"/>
  <c r="N3878" i="4" s="1"/>
  <c r="N3876" i="4"/>
  <c r="K3876" i="4"/>
  <c r="L3876" i="4" s="1"/>
  <c r="J3876" i="4"/>
  <c r="N3875" i="4"/>
  <c r="K3875" i="4"/>
  <c r="J3875" i="4"/>
  <c r="N3872" i="4"/>
  <c r="N3871" i="4"/>
  <c r="L3871" i="4"/>
  <c r="N3870" i="4"/>
  <c r="J3870" i="4"/>
  <c r="O3869" i="4"/>
  <c r="N3869" i="4"/>
  <c r="L3869" i="4"/>
  <c r="K3869" i="4"/>
  <c r="J3869" i="4"/>
  <c r="P3869" i="4" s="1"/>
  <c r="O3868" i="4"/>
  <c r="N3868" i="4"/>
  <c r="K3868" i="4"/>
  <c r="L3868" i="4" s="1"/>
  <c r="J3868" i="4"/>
  <c r="N3864" i="4"/>
  <c r="L3864" i="4"/>
  <c r="N3863" i="4"/>
  <c r="J3863" i="4"/>
  <c r="N3862" i="4"/>
  <c r="N3865" i="4" s="1"/>
  <c r="L3862" i="4"/>
  <c r="K3862" i="4"/>
  <c r="O3862" i="4" s="1"/>
  <c r="J3862" i="4"/>
  <c r="P3861" i="4"/>
  <c r="N3861" i="4"/>
  <c r="K3861" i="4"/>
  <c r="L3861" i="4" s="1"/>
  <c r="I3864" i="4" s="1"/>
  <c r="J3864" i="4" s="1"/>
  <c r="P3864" i="4" s="1"/>
  <c r="J3861" i="4"/>
  <c r="N3857" i="4"/>
  <c r="L3857" i="4"/>
  <c r="N3856" i="4"/>
  <c r="K3856" i="4"/>
  <c r="L3856" i="4" s="1"/>
  <c r="J3856" i="4"/>
  <c r="N3855" i="4"/>
  <c r="N3858" i="4" s="1"/>
  <c r="K3855" i="4"/>
  <c r="O3855" i="4" s="1"/>
  <c r="J3855" i="4"/>
  <c r="N3850" i="4"/>
  <c r="K3850" i="4"/>
  <c r="L3850" i="4" s="1"/>
  <c r="P3850" i="4" s="1"/>
  <c r="J3850" i="4"/>
  <c r="N3849" i="4"/>
  <c r="K3849" i="4"/>
  <c r="O3849" i="4" s="1"/>
  <c r="J3849" i="4"/>
  <c r="N3846" i="4"/>
  <c r="N3845" i="4"/>
  <c r="L3845" i="4"/>
  <c r="O3844" i="4"/>
  <c r="N3844" i="4"/>
  <c r="L3844" i="4"/>
  <c r="K3844" i="4"/>
  <c r="J3844" i="4"/>
  <c r="N3843" i="4"/>
  <c r="K3843" i="4"/>
  <c r="O3843" i="4" s="1"/>
  <c r="J3843" i="4"/>
  <c r="N3839" i="4"/>
  <c r="L3839" i="4"/>
  <c r="O3838" i="4"/>
  <c r="N3838" i="4"/>
  <c r="K3838" i="4"/>
  <c r="L3838" i="4" s="1"/>
  <c r="J3838" i="4"/>
  <c r="O3837" i="4"/>
  <c r="N3837" i="4"/>
  <c r="N3840" i="4" s="1"/>
  <c r="L3837" i="4"/>
  <c r="K3837" i="4"/>
  <c r="J3837" i="4"/>
  <c r="N3833" i="4"/>
  <c r="L3833" i="4"/>
  <c r="O3832" i="4"/>
  <c r="N3832" i="4"/>
  <c r="N3834" i="4" s="1"/>
  <c r="L3832" i="4"/>
  <c r="K3832" i="4"/>
  <c r="J3832" i="4"/>
  <c r="P3832" i="4" s="1"/>
  <c r="N3831" i="4"/>
  <c r="K3831" i="4"/>
  <c r="L3831" i="4" s="1"/>
  <c r="L3834" i="4" s="1"/>
  <c r="J3831" i="4"/>
  <c r="K3827" i="4"/>
  <c r="L3827" i="4" s="1"/>
  <c r="N3826" i="4"/>
  <c r="K3826" i="4"/>
  <c r="L3826" i="4" s="1"/>
  <c r="N3825" i="4"/>
  <c r="L3825" i="4"/>
  <c r="N3824" i="4"/>
  <c r="L3824" i="4"/>
  <c r="P3824" i="4" s="1"/>
  <c r="K3824" i="4"/>
  <c r="O3824" i="4" s="1"/>
  <c r="J3824" i="4"/>
  <c r="N3823" i="4"/>
  <c r="K3823" i="4"/>
  <c r="J3823" i="4"/>
  <c r="N3822" i="4"/>
  <c r="K3822" i="4"/>
  <c r="O3822" i="4" s="1"/>
  <c r="J3822" i="4"/>
  <c r="M3818" i="4"/>
  <c r="N3818" i="4" s="1"/>
  <c r="N3817" i="4"/>
  <c r="L3817" i="4"/>
  <c r="O3816" i="4"/>
  <c r="N3816" i="4"/>
  <c r="K3816" i="4"/>
  <c r="L3816" i="4" s="1"/>
  <c r="P3816" i="4" s="1"/>
  <c r="J3816" i="4"/>
  <c r="N3815" i="4"/>
  <c r="L3815" i="4"/>
  <c r="K3815" i="4"/>
  <c r="O3815" i="4" s="1"/>
  <c r="J3815" i="4"/>
  <c r="N3814" i="4"/>
  <c r="K3814" i="4"/>
  <c r="L3814" i="4" s="1"/>
  <c r="J3814" i="4"/>
  <c r="N3810" i="4"/>
  <c r="N3811" i="4" s="1"/>
  <c r="M3810" i="4"/>
  <c r="N3809" i="4"/>
  <c r="L3809" i="4"/>
  <c r="N3808" i="4"/>
  <c r="K3808" i="4"/>
  <c r="J3808" i="4"/>
  <c r="O3807" i="4"/>
  <c r="N3807" i="4"/>
  <c r="L3807" i="4"/>
  <c r="K3807" i="4"/>
  <c r="J3807" i="4"/>
  <c r="N3806" i="4"/>
  <c r="K3806" i="4"/>
  <c r="L3806" i="4" s="1"/>
  <c r="P3806" i="4" s="1"/>
  <c r="J3806" i="4"/>
  <c r="N3802" i="4"/>
  <c r="L3802" i="4"/>
  <c r="N3801" i="4"/>
  <c r="K3801" i="4"/>
  <c r="L3801" i="4" s="1"/>
  <c r="P3801" i="4" s="1"/>
  <c r="J3801" i="4"/>
  <c r="N3800" i="4"/>
  <c r="N3803" i="4" s="1"/>
  <c r="L3800" i="4"/>
  <c r="L3803" i="4" s="1"/>
  <c r="K3800" i="4"/>
  <c r="O3800" i="4" s="1"/>
  <c r="J3800" i="4"/>
  <c r="N3796" i="4"/>
  <c r="K3796" i="4"/>
  <c r="L3796" i="4" s="1"/>
  <c r="P3796" i="4" s="1"/>
  <c r="J3796" i="4"/>
  <c r="N3795" i="4"/>
  <c r="N3797" i="4" s="1"/>
  <c r="K3795" i="4"/>
  <c r="J3795" i="4"/>
  <c r="N3792" i="4"/>
  <c r="O3791" i="4"/>
  <c r="N3791" i="4"/>
  <c r="K3791" i="4"/>
  <c r="L3791" i="4" s="1"/>
  <c r="L3792" i="4" s="1"/>
  <c r="J3791" i="4"/>
  <c r="J3792" i="4" s="1"/>
  <c r="J3788" i="4"/>
  <c r="N3787" i="4"/>
  <c r="L3787" i="4"/>
  <c r="P3787" i="4" s="1"/>
  <c r="K3787" i="4"/>
  <c r="O3787" i="4" s="1"/>
  <c r="J3787" i="4"/>
  <c r="N3786" i="4"/>
  <c r="N3788" i="4" s="1"/>
  <c r="K3786" i="4"/>
  <c r="L3786" i="4" s="1"/>
  <c r="P3786" i="4" s="1"/>
  <c r="J3786" i="4"/>
  <c r="N3781" i="4"/>
  <c r="L3781" i="4"/>
  <c r="O3780" i="4"/>
  <c r="N3780" i="4"/>
  <c r="K3780" i="4"/>
  <c r="L3780" i="4" s="1"/>
  <c r="J3780" i="4"/>
  <c r="N3779" i="4"/>
  <c r="L3779" i="4"/>
  <c r="K3779" i="4"/>
  <c r="O3779" i="4" s="1"/>
  <c r="J3779" i="4"/>
  <c r="M3775" i="4"/>
  <c r="N3775" i="4" s="1"/>
  <c r="N3774" i="4"/>
  <c r="L3774" i="4"/>
  <c r="N3773" i="4"/>
  <c r="K3773" i="4"/>
  <c r="O3773" i="4" s="1"/>
  <c r="J3773" i="4"/>
  <c r="N3772" i="4"/>
  <c r="K3772" i="4"/>
  <c r="J3772" i="4"/>
  <c r="N3767" i="4"/>
  <c r="L3767" i="4"/>
  <c r="N3766" i="4"/>
  <c r="K3766" i="4"/>
  <c r="J3766" i="4"/>
  <c r="O3765" i="4"/>
  <c r="N3765" i="4"/>
  <c r="L3765" i="4"/>
  <c r="K3765" i="4"/>
  <c r="J3765" i="4"/>
  <c r="M3761" i="4"/>
  <c r="N3761" i="4" s="1"/>
  <c r="N3762" i="4" s="1"/>
  <c r="N3760" i="4"/>
  <c r="L3760" i="4"/>
  <c r="N3759" i="4"/>
  <c r="K3759" i="4"/>
  <c r="J3759" i="4"/>
  <c r="P3758" i="4"/>
  <c r="O3758" i="4"/>
  <c r="N3758" i="4"/>
  <c r="K3758" i="4"/>
  <c r="L3758" i="4" s="1"/>
  <c r="J3758" i="4"/>
  <c r="N3753" i="4"/>
  <c r="L3753" i="4"/>
  <c r="N3752" i="4"/>
  <c r="K3752" i="4"/>
  <c r="L3752" i="4" s="1"/>
  <c r="P3752" i="4" s="1"/>
  <c r="J3752" i="4"/>
  <c r="N3751" i="4"/>
  <c r="K3751" i="4"/>
  <c r="O3751" i="4" s="1"/>
  <c r="J3751" i="4"/>
  <c r="N3747" i="4"/>
  <c r="M3747" i="4"/>
  <c r="N3746" i="4"/>
  <c r="L3746" i="4"/>
  <c r="N3745" i="4"/>
  <c r="N3748" i="4" s="1"/>
  <c r="L3745" i="4"/>
  <c r="K3745" i="4"/>
  <c r="O3745" i="4" s="1"/>
  <c r="J3745" i="4"/>
  <c r="N3744" i="4"/>
  <c r="K3744" i="4"/>
  <c r="J3744" i="4"/>
  <c r="N3739" i="4"/>
  <c r="L3739" i="4"/>
  <c r="N3738" i="4"/>
  <c r="K3738" i="4"/>
  <c r="J3738" i="4"/>
  <c r="N3737" i="4"/>
  <c r="K3737" i="4"/>
  <c r="L3737" i="4" s="1"/>
  <c r="J3737" i="4"/>
  <c r="M3730" i="4"/>
  <c r="N3730" i="4" s="1"/>
  <c r="N3729" i="4"/>
  <c r="L3729" i="4"/>
  <c r="N3728" i="4"/>
  <c r="L3728" i="4"/>
  <c r="P3728" i="4" s="1"/>
  <c r="K3728" i="4"/>
  <c r="O3728" i="4" s="1"/>
  <c r="J3728" i="4"/>
  <c r="O3727" i="4"/>
  <c r="N3727" i="4"/>
  <c r="K3727" i="4"/>
  <c r="L3727" i="4" s="1"/>
  <c r="P3727" i="4" s="1"/>
  <c r="J3727" i="4"/>
  <c r="N3726" i="4"/>
  <c r="K3726" i="4"/>
  <c r="O3726" i="4" s="1"/>
  <c r="J3726" i="4"/>
  <c r="N3725" i="4"/>
  <c r="K3725" i="4"/>
  <c r="J3725" i="4"/>
  <c r="L3721" i="4"/>
  <c r="J3721" i="4"/>
  <c r="K3720" i="4"/>
  <c r="L3720" i="4" s="1"/>
  <c r="K3719" i="4"/>
  <c r="L3719" i="4" s="1"/>
  <c r="M3718" i="4"/>
  <c r="N3718" i="4" s="1"/>
  <c r="N3717" i="4"/>
  <c r="J3717" i="4"/>
  <c r="N3716" i="4"/>
  <c r="L3716" i="4"/>
  <c r="O3715" i="4"/>
  <c r="N3715" i="4"/>
  <c r="K3715" i="4"/>
  <c r="L3715" i="4" s="1"/>
  <c r="P3715" i="4" s="1"/>
  <c r="J3715" i="4"/>
  <c r="N3714" i="4"/>
  <c r="L3714" i="4"/>
  <c r="K3714" i="4"/>
  <c r="O3714" i="4" s="1"/>
  <c r="J3714" i="4"/>
  <c r="N3713" i="4"/>
  <c r="K3713" i="4"/>
  <c r="J3713" i="4"/>
  <c r="L3709" i="4"/>
  <c r="J3709" i="4"/>
  <c r="K3708" i="4"/>
  <c r="L3708" i="4" s="1"/>
  <c r="K3707" i="4"/>
  <c r="L3707" i="4" s="1"/>
  <c r="N3706" i="4"/>
  <c r="M3706" i="4"/>
  <c r="N3705" i="4"/>
  <c r="J3705" i="4"/>
  <c r="N3704" i="4"/>
  <c r="L3704" i="4"/>
  <c r="O3703" i="4"/>
  <c r="N3703" i="4"/>
  <c r="K3703" i="4"/>
  <c r="L3703" i="4" s="1"/>
  <c r="P3703" i="4" s="1"/>
  <c r="J3703" i="4"/>
  <c r="N3702" i="4"/>
  <c r="L3702" i="4"/>
  <c r="K3702" i="4"/>
  <c r="O3702" i="4" s="1"/>
  <c r="J3702" i="4"/>
  <c r="N3701" i="4"/>
  <c r="K3701" i="4"/>
  <c r="J3701" i="4"/>
  <c r="L3697" i="4"/>
  <c r="J3697" i="4"/>
  <c r="K3696" i="4"/>
  <c r="L3696" i="4" s="1"/>
  <c r="L3695" i="4"/>
  <c r="K3695" i="4"/>
  <c r="N3694" i="4"/>
  <c r="M3694" i="4"/>
  <c r="N3693" i="4"/>
  <c r="J3693" i="4"/>
  <c r="N3692" i="4"/>
  <c r="L3692" i="4"/>
  <c r="P3691" i="4"/>
  <c r="O3691" i="4"/>
  <c r="N3691" i="4"/>
  <c r="K3691" i="4"/>
  <c r="L3691" i="4" s="1"/>
  <c r="J3691" i="4"/>
  <c r="N3690" i="4"/>
  <c r="K3690" i="4"/>
  <c r="O3690" i="4" s="1"/>
  <c r="J3690" i="4"/>
  <c r="N3689" i="4"/>
  <c r="K3689" i="4"/>
  <c r="J3689" i="4"/>
  <c r="L3685" i="4"/>
  <c r="J3685" i="4"/>
  <c r="L3684" i="4"/>
  <c r="K3684" i="4"/>
  <c r="K3683" i="4"/>
  <c r="L3683" i="4" s="1"/>
  <c r="N3682" i="4"/>
  <c r="M3682" i="4"/>
  <c r="N3681" i="4"/>
  <c r="J3681" i="4"/>
  <c r="N3680" i="4"/>
  <c r="L3680" i="4"/>
  <c r="O3679" i="4"/>
  <c r="N3679" i="4"/>
  <c r="K3679" i="4"/>
  <c r="L3679" i="4" s="1"/>
  <c r="P3679" i="4" s="1"/>
  <c r="J3679" i="4"/>
  <c r="N3678" i="4"/>
  <c r="K3678" i="4"/>
  <c r="O3678" i="4" s="1"/>
  <c r="J3678" i="4"/>
  <c r="N3677" i="4"/>
  <c r="K3677" i="4"/>
  <c r="J3677" i="4"/>
  <c r="L3673" i="4"/>
  <c r="J3673" i="4"/>
  <c r="L3672" i="4"/>
  <c r="K3672" i="4"/>
  <c r="K3671" i="4"/>
  <c r="L3671" i="4" s="1"/>
  <c r="M3670" i="4"/>
  <c r="N3670" i="4" s="1"/>
  <c r="N3669" i="4"/>
  <c r="J3669" i="4"/>
  <c r="N3668" i="4"/>
  <c r="L3668" i="4"/>
  <c r="N3667" i="4"/>
  <c r="K3667" i="4"/>
  <c r="L3667" i="4" s="1"/>
  <c r="J3667" i="4"/>
  <c r="N3666" i="4"/>
  <c r="L3666" i="4"/>
  <c r="K3666" i="4"/>
  <c r="O3666" i="4" s="1"/>
  <c r="J3666" i="4"/>
  <c r="O3665" i="4"/>
  <c r="N3665" i="4"/>
  <c r="K3665" i="4"/>
  <c r="L3665" i="4" s="1"/>
  <c r="K3669" i="4" s="1"/>
  <c r="J3665" i="4"/>
  <c r="L3661" i="4"/>
  <c r="J3661" i="4"/>
  <c r="L3660" i="4"/>
  <c r="K3660" i="4"/>
  <c r="K3659" i="4"/>
  <c r="L3659" i="4" s="1"/>
  <c r="M3658" i="4"/>
  <c r="N3658" i="4" s="1"/>
  <c r="N3657" i="4"/>
  <c r="J3657" i="4"/>
  <c r="N3656" i="4"/>
  <c r="L3656" i="4"/>
  <c r="N3655" i="4"/>
  <c r="K3655" i="4"/>
  <c r="J3655" i="4"/>
  <c r="N3654" i="4"/>
  <c r="L3654" i="4"/>
  <c r="K3654" i="4"/>
  <c r="O3654" i="4" s="1"/>
  <c r="J3654" i="4"/>
  <c r="P3654" i="4" s="1"/>
  <c r="N3653" i="4"/>
  <c r="K3653" i="4"/>
  <c r="J3653" i="4"/>
  <c r="L3649" i="4"/>
  <c r="J3649" i="4"/>
  <c r="L3648" i="4"/>
  <c r="K3648" i="4"/>
  <c r="L3647" i="4"/>
  <c r="K3647" i="4"/>
  <c r="N3646" i="4"/>
  <c r="M3646" i="4"/>
  <c r="N3645" i="4"/>
  <c r="J3645" i="4"/>
  <c r="N3644" i="4"/>
  <c r="L3644" i="4"/>
  <c r="O3643" i="4"/>
  <c r="N3643" i="4"/>
  <c r="K3643" i="4"/>
  <c r="L3643" i="4" s="1"/>
  <c r="P3643" i="4" s="1"/>
  <c r="J3643" i="4"/>
  <c r="N3642" i="4"/>
  <c r="K3642" i="4"/>
  <c r="J3642" i="4"/>
  <c r="N3641" i="4"/>
  <c r="K3641" i="4"/>
  <c r="L3641" i="4" s="1"/>
  <c r="J3641" i="4"/>
  <c r="L3637" i="4"/>
  <c r="J3637" i="4"/>
  <c r="L3636" i="4"/>
  <c r="K3636" i="4"/>
  <c r="K3635" i="4"/>
  <c r="L3635" i="4" s="1"/>
  <c r="M3634" i="4"/>
  <c r="N3634" i="4" s="1"/>
  <c r="N3633" i="4"/>
  <c r="J3633" i="4"/>
  <c r="N3632" i="4"/>
  <c r="L3632" i="4"/>
  <c r="O3631" i="4"/>
  <c r="N3631" i="4"/>
  <c r="K3631" i="4"/>
  <c r="L3631" i="4" s="1"/>
  <c r="J3631" i="4"/>
  <c r="N3630" i="4"/>
  <c r="L3630" i="4"/>
  <c r="K3630" i="4"/>
  <c r="O3630" i="4" s="1"/>
  <c r="J3630" i="4"/>
  <c r="O3629" i="4"/>
  <c r="N3629" i="4"/>
  <c r="K3629" i="4"/>
  <c r="L3629" i="4" s="1"/>
  <c r="J3629" i="4"/>
  <c r="L3625" i="4"/>
  <c r="J3625" i="4"/>
  <c r="K3624" i="4"/>
  <c r="L3624" i="4" s="1"/>
  <c r="K3623" i="4"/>
  <c r="L3623" i="4" s="1"/>
  <c r="N3622" i="4"/>
  <c r="M3622" i="4"/>
  <c r="N3621" i="4"/>
  <c r="J3621" i="4"/>
  <c r="N3620" i="4"/>
  <c r="L3620" i="4"/>
  <c r="N3619" i="4"/>
  <c r="K3619" i="4"/>
  <c r="J3619" i="4"/>
  <c r="N3618" i="4"/>
  <c r="K3618" i="4"/>
  <c r="J3618" i="4"/>
  <c r="N3617" i="4"/>
  <c r="K3617" i="4"/>
  <c r="L3617" i="4" s="1"/>
  <c r="J3617" i="4"/>
  <c r="L3613" i="4"/>
  <c r="J3613" i="4"/>
  <c r="L3612" i="4"/>
  <c r="K3612" i="4"/>
  <c r="L3611" i="4"/>
  <c r="K3611" i="4"/>
  <c r="M3610" i="4"/>
  <c r="N3610" i="4" s="1"/>
  <c r="N3609" i="4"/>
  <c r="J3609" i="4"/>
  <c r="N3608" i="4"/>
  <c r="L3608" i="4"/>
  <c r="N3607" i="4"/>
  <c r="K3607" i="4"/>
  <c r="J3607" i="4"/>
  <c r="N3606" i="4"/>
  <c r="K3606" i="4"/>
  <c r="O3606" i="4" s="1"/>
  <c r="J3606" i="4"/>
  <c r="N3605" i="4"/>
  <c r="K3605" i="4"/>
  <c r="L3605" i="4" s="1"/>
  <c r="P3605" i="4" s="1"/>
  <c r="J3605" i="4"/>
  <c r="L3601" i="4"/>
  <c r="J3601" i="4"/>
  <c r="L3600" i="4"/>
  <c r="K3600" i="4"/>
  <c r="K3599" i="4"/>
  <c r="L3599" i="4" s="1"/>
  <c r="N3598" i="4"/>
  <c r="M3598" i="4"/>
  <c r="N3597" i="4"/>
  <c r="J3597" i="4"/>
  <c r="N3596" i="4"/>
  <c r="L3596" i="4"/>
  <c r="N3595" i="4"/>
  <c r="K3595" i="4"/>
  <c r="J3595" i="4"/>
  <c r="N3594" i="4"/>
  <c r="L3594" i="4"/>
  <c r="K3594" i="4"/>
  <c r="O3594" i="4" s="1"/>
  <c r="J3594" i="4"/>
  <c r="N3593" i="4"/>
  <c r="K3593" i="4"/>
  <c r="J3593" i="4"/>
  <c r="K3589" i="4"/>
  <c r="L3589" i="4" s="1"/>
  <c r="K3588" i="4"/>
  <c r="L3588" i="4" s="1"/>
  <c r="N3587" i="4"/>
  <c r="M3587" i="4"/>
  <c r="N3586" i="4"/>
  <c r="L3586" i="4"/>
  <c r="O3585" i="4"/>
  <c r="N3585" i="4"/>
  <c r="K3585" i="4"/>
  <c r="L3585" i="4" s="1"/>
  <c r="P3585" i="4" s="1"/>
  <c r="J3585" i="4"/>
  <c r="N3584" i="4"/>
  <c r="K3584" i="4"/>
  <c r="J3584" i="4"/>
  <c r="N3583" i="4"/>
  <c r="K3583" i="4"/>
  <c r="J3583" i="4"/>
  <c r="K3579" i="4"/>
  <c r="L3579" i="4" s="1"/>
  <c r="K3578" i="4"/>
  <c r="L3578" i="4" s="1"/>
  <c r="M3577" i="4"/>
  <c r="N3577" i="4" s="1"/>
  <c r="N3576" i="4"/>
  <c r="L3576" i="4"/>
  <c r="N3575" i="4"/>
  <c r="K3575" i="4"/>
  <c r="J3575" i="4"/>
  <c r="O3574" i="4"/>
  <c r="N3574" i="4"/>
  <c r="L3574" i="4"/>
  <c r="K3574" i="4"/>
  <c r="J3574" i="4"/>
  <c r="O3573" i="4"/>
  <c r="N3573" i="4"/>
  <c r="K3573" i="4"/>
  <c r="L3573" i="4" s="1"/>
  <c r="J3573" i="4"/>
  <c r="K3569" i="4"/>
  <c r="L3569" i="4" s="1"/>
  <c r="K3568" i="4"/>
  <c r="L3568" i="4" s="1"/>
  <c r="M3567" i="4"/>
  <c r="N3567" i="4" s="1"/>
  <c r="N3566" i="4"/>
  <c r="L3566" i="4"/>
  <c r="N3565" i="4"/>
  <c r="K3565" i="4"/>
  <c r="J3565" i="4"/>
  <c r="O3564" i="4"/>
  <c r="N3564" i="4"/>
  <c r="L3564" i="4"/>
  <c r="K3564" i="4"/>
  <c r="J3564" i="4"/>
  <c r="O3563" i="4"/>
  <c r="N3563" i="4"/>
  <c r="K3563" i="4"/>
  <c r="L3563" i="4" s="1"/>
  <c r="P3563" i="4" s="1"/>
  <c r="J3563" i="4"/>
  <c r="K3559" i="4"/>
  <c r="L3559" i="4" s="1"/>
  <c r="K3558" i="4"/>
  <c r="L3558" i="4" s="1"/>
  <c r="N3557" i="4"/>
  <c r="M3557" i="4"/>
  <c r="N3556" i="4"/>
  <c r="L3556" i="4"/>
  <c r="O3555" i="4"/>
  <c r="N3555" i="4"/>
  <c r="K3555" i="4"/>
  <c r="L3555" i="4" s="1"/>
  <c r="P3555" i="4" s="1"/>
  <c r="J3555" i="4"/>
  <c r="N3554" i="4"/>
  <c r="K3554" i="4"/>
  <c r="L3554" i="4" s="1"/>
  <c r="J3554" i="4"/>
  <c r="N3553" i="4"/>
  <c r="K3553" i="4"/>
  <c r="J3553" i="4"/>
  <c r="K3549" i="4"/>
  <c r="L3549" i="4" s="1"/>
  <c r="K3548" i="4"/>
  <c r="L3548" i="4" s="1"/>
  <c r="N3547" i="4"/>
  <c r="M3547" i="4"/>
  <c r="N3546" i="4"/>
  <c r="L3546" i="4"/>
  <c r="O3545" i="4"/>
  <c r="N3545" i="4"/>
  <c r="K3545" i="4"/>
  <c r="L3545" i="4" s="1"/>
  <c r="P3545" i="4" s="1"/>
  <c r="J3545" i="4"/>
  <c r="N3544" i="4"/>
  <c r="K3544" i="4"/>
  <c r="O3544" i="4" s="1"/>
  <c r="J3544" i="4"/>
  <c r="N3543" i="4"/>
  <c r="K3543" i="4"/>
  <c r="L3543" i="4" s="1"/>
  <c r="J3543" i="4"/>
  <c r="K3539" i="4"/>
  <c r="L3539" i="4" s="1"/>
  <c r="K3538" i="4"/>
  <c r="L3538" i="4" s="1"/>
  <c r="M3537" i="4"/>
  <c r="N3537" i="4" s="1"/>
  <c r="N3536" i="4"/>
  <c r="L3536" i="4"/>
  <c r="N3535" i="4"/>
  <c r="L3535" i="4"/>
  <c r="P3535" i="4" s="1"/>
  <c r="K3535" i="4"/>
  <c r="O3535" i="4" s="1"/>
  <c r="J3535" i="4"/>
  <c r="N3534" i="4"/>
  <c r="K3534" i="4"/>
  <c r="J3534" i="4"/>
  <c r="N3533" i="4"/>
  <c r="K3533" i="4"/>
  <c r="J3533" i="4"/>
  <c r="N3522" i="4"/>
  <c r="O3521" i="4"/>
  <c r="N3521" i="4"/>
  <c r="L3521" i="4"/>
  <c r="K3521" i="4"/>
  <c r="J3521" i="4"/>
  <c r="N3520" i="4"/>
  <c r="K3520" i="4"/>
  <c r="J3520" i="4"/>
  <c r="O3519" i="4"/>
  <c r="N3519" i="4"/>
  <c r="L3519" i="4"/>
  <c r="K3519" i="4"/>
  <c r="J3519" i="4"/>
  <c r="N3518" i="4"/>
  <c r="K3518" i="4"/>
  <c r="O3518" i="4" s="1"/>
  <c r="J3518" i="4"/>
  <c r="O3517" i="4"/>
  <c r="N3517" i="4"/>
  <c r="K3517" i="4"/>
  <c r="L3517" i="4" s="1"/>
  <c r="J3517" i="4"/>
  <c r="N3513" i="4"/>
  <c r="K3513" i="4"/>
  <c r="J3513" i="4"/>
  <c r="O3512" i="4"/>
  <c r="N3512" i="4"/>
  <c r="K3512" i="4"/>
  <c r="L3512" i="4" s="1"/>
  <c r="J3512" i="4"/>
  <c r="N3511" i="4"/>
  <c r="K3511" i="4"/>
  <c r="J3511" i="4"/>
  <c r="N3510" i="4"/>
  <c r="N3514" i="4" s="1"/>
  <c r="K3510" i="4"/>
  <c r="O3510" i="4" s="1"/>
  <c r="J3510" i="4"/>
  <c r="N3509" i="4"/>
  <c r="L3509" i="4"/>
  <c r="K3509" i="4"/>
  <c r="O3509" i="4" s="1"/>
  <c r="J3509" i="4"/>
  <c r="O3496" i="4"/>
  <c r="N3496" i="4"/>
  <c r="L3496" i="4"/>
  <c r="K3496" i="4"/>
  <c r="J3496" i="4"/>
  <c r="N3495" i="4"/>
  <c r="L3495" i="4"/>
  <c r="K3495" i="4"/>
  <c r="O3495" i="4" s="1"/>
  <c r="J3495" i="4"/>
  <c r="O3494" i="4"/>
  <c r="N3494" i="4"/>
  <c r="L3494" i="4"/>
  <c r="K3494" i="4"/>
  <c r="J3494" i="4"/>
  <c r="N3490" i="4"/>
  <c r="K3490" i="4"/>
  <c r="J3490" i="4"/>
  <c r="N3489" i="4"/>
  <c r="K3489" i="4"/>
  <c r="O3489" i="4" s="1"/>
  <c r="J3489" i="4"/>
  <c r="N3488" i="4"/>
  <c r="K3488" i="4"/>
  <c r="L3488" i="4" s="1"/>
  <c r="P3488" i="4" s="1"/>
  <c r="J3488" i="4"/>
  <c r="N3487" i="4"/>
  <c r="N3491" i="4" s="1"/>
  <c r="K3487" i="4"/>
  <c r="J3487" i="4"/>
  <c r="J3491" i="4" s="1"/>
  <c r="N3482" i="4"/>
  <c r="K3482" i="4"/>
  <c r="L3482" i="4" s="1"/>
  <c r="P3482" i="4" s="1"/>
  <c r="J3482" i="4"/>
  <c r="O3481" i="4"/>
  <c r="N3481" i="4"/>
  <c r="L3481" i="4"/>
  <c r="K3481" i="4"/>
  <c r="J3481" i="4"/>
  <c r="N3480" i="4"/>
  <c r="L3480" i="4"/>
  <c r="K3480" i="4"/>
  <c r="O3480" i="4" s="1"/>
  <c r="J3480" i="4"/>
  <c r="N3475" i="4"/>
  <c r="L3475" i="4"/>
  <c r="O3474" i="4"/>
  <c r="N3474" i="4"/>
  <c r="L3474" i="4"/>
  <c r="K3474" i="4"/>
  <c r="J3474" i="4"/>
  <c r="N3473" i="4"/>
  <c r="K3473" i="4"/>
  <c r="J3473" i="4"/>
  <c r="N3468" i="4"/>
  <c r="L3468" i="4"/>
  <c r="N3467" i="4"/>
  <c r="L3467" i="4"/>
  <c r="K3467" i="4"/>
  <c r="O3467" i="4" s="1"/>
  <c r="J3467" i="4"/>
  <c r="O3466" i="4"/>
  <c r="N3466" i="4"/>
  <c r="K3466" i="4"/>
  <c r="L3466" i="4" s="1"/>
  <c r="J3466" i="4"/>
  <c r="N3461" i="4"/>
  <c r="L3461" i="4"/>
  <c r="N3460" i="4"/>
  <c r="K3460" i="4"/>
  <c r="O3460" i="4" s="1"/>
  <c r="J3460" i="4"/>
  <c r="N3459" i="4"/>
  <c r="K3459" i="4"/>
  <c r="O3459" i="4" s="1"/>
  <c r="J3459" i="4"/>
  <c r="N3454" i="4"/>
  <c r="L3454" i="4"/>
  <c r="O3453" i="4"/>
  <c r="N3453" i="4"/>
  <c r="L3453" i="4"/>
  <c r="K3453" i="4"/>
  <c r="J3453" i="4"/>
  <c r="N3452" i="4"/>
  <c r="K3452" i="4"/>
  <c r="L3452" i="4" s="1"/>
  <c r="P3452" i="4" s="1"/>
  <c r="J3452" i="4"/>
  <c r="N3447" i="4"/>
  <c r="L3447" i="4"/>
  <c r="N3446" i="4"/>
  <c r="K3446" i="4"/>
  <c r="J3446" i="4"/>
  <c r="N3445" i="4"/>
  <c r="K3445" i="4"/>
  <c r="J3445" i="4"/>
  <c r="N3440" i="4"/>
  <c r="L3440" i="4"/>
  <c r="N3439" i="4"/>
  <c r="L3439" i="4"/>
  <c r="K3439" i="4"/>
  <c r="O3439" i="4" s="1"/>
  <c r="J3439" i="4"/>
  <c r="P3438" i="4"/>
  <c r="N3438" i="4"/>
  <c r="K3438" i="4"/>
  <c r="L3438" i="4" s="1"/>
  <c r="J3438" i="4"/>
  <c r="N3433" i="4"/>
  <c r="L3433" i="4"/>
  <c r="N3432" i="4"/>
  <c r="K3432" i="4"/>
  <c r="J3432" i="4"/>
  <c r="N3431" i="4"/>
  <c r="L3431" i="4"/>
  <c r="K3431" i="4"/>
  <c r="O3431" i="4" s="1"/>
  <c r="J3431" i="4"/>
  <c r="N3426" i="4"/>
  <c r="L3426" i="4"/>
  <c r="N3425" i="4"/>
  <c r="L3425" i="4"/>
  <c r="K3425" i="4"/>
  <c r="O3425" i="4" s="1"/>
  <c r="J3425" i="4"/>
  <c r="N3424" i="4"/>
  <c r="K3424" i="4"/>
  <c r="J3424" i="4"/>
  <c r="N3419" i="4"/>
  <c r="L3419" i="4"/>
  <c r="N3418" i="4"/>
  <c r="K3418" i="4"/>
  <c r="J3418" i="4"/>
  <c r="N3417" i="4"/>
  <c r="L3417" i="4"/>
  <c r="K3417" i="4"/>
  <c r="O3417" i="4" s="1"/>
  <c r="J3417" i="4"/>
  <c r="N3412" i="4"/>
  <c r="L3412" i="4"/>
  <c r="N3411" i="4"/>
  <c r="K3411" i="4"/>
  <c r="O3411" i="4" s="1"/>
  <c r="J3411" i="4"/>
  <c r="N3410" i="4"/>
  <c r="K3410" i="4"/>
  <c r="L3410" i="4" s="1"/>
  <c r="J3410" i="4"/>
  <c r="N3405" i="4"/>
  <c r="L3405" i="4"/>
  <c r="O3404" i="4"/>
  <c r="N3404" i="4"/>
  <c r="K3404" i="4"/>
  <c r="L3404" i="4" s="1"/>
  <c r="P3404" i="4" s="1"/>
  <c r="J3404" i="4"/>
  <c r="N3403" i="4"/>
  <c r="L3403" i="4"/>
  <c r="K3403" i="4"/>
  <c r="O3403" i="4" s="1"/>
  <c r="J3403" i="4"/>
  <c r="N3398" i="4"/>
  <c r="L3398" i="4"/>
  <c r="N3397" i="4"/>
  <c r="K3397" i="4"/>
  <c r="J3397" i="4"/>
  <c r="N3396" i="4"/>
  <c r="K3396" i="4"/>
  <c r="J3396" i="4"/>
  <c r="N3391" i="4"/>
  <c r="L3391" i="4"/>
  <c r="N3390" i="4"/>
  <c r="K3390" i="4"/>
  <c r="L3390" i="4" s="1"/>
  <c r="J3390" i="4"/>
  <c r="N3389" i="4"/>
  <c r="K3389" i="4"/>
  <c r="J3389" i="4"/>
  <c r="N3384" i="4"/>
  <c r="L3384" i="4"/>
  <c r="N3383" i="4"/>
  <c r="K3383" i="4"/>
  <c r="O3383" i="4" s="1"/>
  <c r="J3383" i="4"/>
  <c r="N3382" i="4"/>
  <c r="K3382" i="4"/>
  <c r="J3382" i="4"/>
  <c r="N3377" i="4"/>
  <c r="L3377" i="4"/>
  <c r="K3377" i="4"/>
  <c r="O3377" i="4" s="1"/>
  <c r="J3377" i="4"/>
  <c r="N3376" i="4"/>
  <c r="K3376" i="4"/>
  <c r="L3376" i="4" s="1"/>
  <c r="J3376" i="4"/>
  <c r="N3371" i="4"/>
  <c r="K3371" i="4"/>
  <c r="J3371" i="4"/>
  <c r="N3370" i="4"/>
  <c r="K3370" i="4"/>
  <c r="L3370" i="4" s="1"/>
  <c r="P3370" i="4" s="1"/>
  <c r="J3370" i="4"/>
  <c r="N3365" i="4"/>
  <c r="L3365" i="4"/>
  <c r="P3365" i="4" s="1"/>
  <c r="K3365" i="4"/>
  <c r="O3365" i="4" s="1"/>
  <c r="J3365" i="4"/>
  <c r="N3364" i="4"/>
  <c r="K3364" i="4"/>
  <c r="J3364" i="4"/>
  <c r="N3359" i="4"/>
  <c r="L3359" i="4"/>
  <c r="K3359" i="4"/>
  <c r="O3359" i="4" s="1"/>
  <c r="J3359" i="4"/>
  <c r="N3358" i="4"/>
  <c r="K3358" i="4"/>
  <c r="L3358" i="4" s="1"/>
  <c r="P3358" i="4" s="1"/>
  <c r="J3358" i="4"/>
  <c r="N3353" i="4"/>
  <c r="L3353" i="4"/>
  <c r="K3353" i="4"/>
  <c r="O3353" i="4" s="1"/>
  <c r="J3353" i="4"/>
  <c r="N3352" i="4"/>
  <c r="K3352" i="4"/>
  <c r="L3352" i="4" s="1"/>
  <c r="P3352" i="4" s="1"/>
  <c r="J3352" i="4"/>
  <c r="N3347" i="4"/>
  <c r="L3347" i="4"/>
  <c r="P3347" i="4" s="1"/>
  <c r="K3347" i="4"/>
  <c r="O3347" i="4" s="1"/>
  <c r="J3347" i="4"/>
  <c r="O3346" i="4"/>
  <c r="N3346" i="4"/>
  <c r="K3346" i="4"/>
  <c r="L3346" i="4" s="1"/>
  <c r="P3346" i="4" s="1"/>
  <c r="J3346" i="4"/>
  <c r="N3341" i="4"/>
  <c r="L3341" i="4"/>
  <c r="P3341" i="4" s="1"/>
  <c r="K3341" i="4"/>
  <c r="O3341" i="4" s="1"/>
  <c r="J3341" i="4"/>
  <c r="N3340" i="4"/>
  <c r="K3340" i="4"/>
  <c r="L3340" i="4" s="1"/>
  <c r="J3340" i="4"/>
  <c r="N3335" i="4"/>
  <c r="K3335" i="4"/>
  <c r="O3335" i="4" s="1"/>
  <c r="J3335" i="4"/>
  <c r="N3334" i="4"/>
  <c r="K3334" i="4"/>
  <c r="J3334" i="4"/>
  <c r="N3330" i="4"/>
  <c r="L3330" i="4"/>
  <c r="O3329" i="4"/>
  <c r="N3329" i="4"/>
  <c r="K3329" i="4"/>
  <c r="L3329" i="4" s="1"/>
  <c r="J3329" i="4"/>
  <c r="N3328" i="4"/>
  <c r="L3328" i="4"/>
  <c r="K3328" i="4"/>
  <c r="O3328" i="4" s="1"/>
  <c r="J3328" i="4"/>
  <c r="O3327" i="4"/>
  <c r="N3327" i="4"/>
  <c r="K3327" i="4"/>
  <c r="L3327" i="4" s="1"/>
  <c r="P3327" i="4" s="1"/>
  <c r="J3327" i="4"/>
  <c r="N3326" i="4"/>
  <c r="L3326" i="4"/>
  <c r="P3326" i="4" s="1"/>
  <c r="K3326" i="4"/>
  <c r="O3326" i="4" s="1"/>
  <c r="J3326" i="4"/>
  <c r="N3325" i="4"/>
  <c r="N3331" i="4" s="1"/>
  <c r="K3325" i="4"/>
  <c r="L3325" i="4" s="1"/>
  <c r="J3325" i="4"/>
  <c r="N3321" i="4"/>
  <c r="L3321" i="4"/>
  <c r="N3320" i="4"/>
  <c r="K3320" i="4"/>
  <c r="L3320" i="4" s="1"/>
  <c r="J3320" i="4"/>
  <c r="N3319" i="4"/>
  <c r="K3319" i="4"/>
  <c r="O3319" i="4" s="1"/>
  <c r="J3319" i="4"/>
  <c r="N3318" i="4"/>
  <c r="K3318" i="4"/>
  <c r="J3318" i="4"/>
  <c r="N3317" i="4"/>
  <c r="K3317" i="4"/>
  <c r="O3317" i="4" s="1"/>
  <c r="J3317" i="4"/>
  <c r="N3316" i="4"/>
  <c r="N3322" i="4" s="1"/>
  <c r="K3316" i="4"/>
  <c r="L3316" i="4" s="1"/>
  <c r="J3316" i="4"/>
  <c r="N3312" i="4"/>
  <c r="L3312" i="4"/>
  <c r="N3311" i="4"/>
  <c r="K3311" i="4"/>
  <c r="L3311" i="4" s="1"/>
  <c r="P3311" i="4" s="1"/>
  <c r="J3311" i="4"/>
  <c r="N3310" i="4"/>
  <c r="K3310" i="4"/>
  <c r="J3310" i="4"/>
  <c r="N3306" i="4"/>
  <c r="L3306" i="4"/>
  <c r="N3305" i="4"/>
  <c r="L3305" i="4"/>
  <c r="I3306" i="4" s="1"/>
  <c r="K3305" i="4"/>
  <c r="O3305" i="4" s="1"/>
  <c r="J3305" i="4"/>
  <c r="O3304" i="4"/>
  <c r="N3304" i="4"/>
  <c r="N3307" i="4" s="1"/>
  <c r="K3304" i="4"/>
  <c r="L3304" i="4" s="1"/>
  <c r="J3304" i="4"/>
  <c r="N3300" i="4"/>
  <c r="L3300" i="4"/>
  <c r="L3301" i="4" s="1"/>
  <c r="P3299" i="4"/>
  <c r="O3299" i="4"/>
  <c r="N3299" i="4"/>
  <c r="K3299" i="4"/>
  <c r="L3299" i="4" s="1"/>
  <c r="I3300" i="4" s="1"/>
  <c r="O3300" i="4" s="1"/>
  <c r="J3299" i="4"/>
  <c r="L3296" i="4"/>
  <c r="P3296" i="4" s="1"/>
  <c r="J3296" i="4"/>
  <c r="N3295" i="4"/>
  <c r="N3296" i="4" s="1"/>
  <c r="L3295" i="4"/>
  <c r="P3295" i="4" s="1"/>
  <c r="K3295" i="4"/>
  <c r="O3295" i="4" s="1"/>
  <c r="J3295" i="4"/>
  <c r="N3292" i="4"/>
  <c r="L3292" i="4"/>
  <c r="P3292" i="4" s="1"/>
  <c r="N3291" i="4"/>
  <c r="P3291" i="4" s="1"/>
  <c r="K3291" i="4"/>
  <c r="L3291" i="4" s="1"/>
  <c r="J3291" i="4"/>
  <c r="J3292" i="4" s="1"/>
  <c r="J3288" i="4"/>
  <c r="N3287" i="4"/>
  <c r="N3288" i="4" s="1"/>
  <c r="K3287" i="4"/>
  <c r="J3287" i="4"/>
  <c r="N3284" i="4"/>
  <c r="N3283" i="4"/>
  <c r="K3283" i="4"/>
  <c r="L3283" i="4" s="1"/>
  <c r="L3284" i="4" s="1"/>
  <c r="J3283" i="4"/>
  <c r="N3280" i="4"/>
  <c r="J3280" i="4"/>
  <c r="N3279" i="4"/>
  <c r="K3279" i="4"/>
  <c r="J3279" i="4"/>
  <c r="N3276" i="4"/>
  <c r="N3275" i="4"/>
  <c r="K3275" i="4"/>
  <c r="J3275" i="4"/>
  <c r="J3276" i="4" s="1"/>
  <c r="N3271" i="4"/>
  <c r="L3271" i="4"/>
  <c r="I3271" i="4"/>
  <c r="O3271" i="4" s="1"/>
  <c r="N3270" i="4"/>
  <c r="K3270" i="4"/>
  <c r="J3270" i="4"/>
  <c r="O3269" i="4"/>
  <c r="N3269" i="4"/>
  <c r="K3269" i="4"/>
  <c r="L3269" i="4" s="1"/>
  <c r="P3269" i="4" s="1"/>
  <c r="J3269" i="4"/>
  <c r="N3268" i="4"/>
  <c r="L3268" i="4"/>
  <c r="I3268" i="4"/>
  <c r="J3268" i="4" s="1"/>
  <c r="P3268" i="4" s="1"/>
  <c r="K3264" i="4"/>
  <c r="L3264" i="4" s="1"/>
  <c r="M3263" i="4"/>
  <c r="N3263" i="4" s="1"/>
  <c r="K3263" i="4"/>
  <c r="L3263" i="4" s="1"/>
  <c r="N3262" i="4"/>
  <c r="L3262" i="4"/>
  <c r="P3261" i="4"/>
  <c r="N3261" i="4"/>
  <c r="K3261" i="4"/>
  <c r="L3261" i="4" s="1"/>
  <c r="J3261" i="4"/>
  <c r="N3260" i="4"/>
  <c r="K3260" i="4"/>
  <c r="O3260" i="4" s="1"/>
  <c r="J3260" i="4"/>
  <c r="N3259" i="4"/>
  <c r="K3259" i="4"/>
  <c r="J3259" i="4"/>
  <c r="N3255" i="4"/>
  <c r="L3255" i="4"/>
  <c r="N3254" i="4"/>
  <c r="J3254" i="4"/>
  <c r="O3253" i="4"/>
  <c r="N3253" i="4"/>
  <c r="L3253" i="4"/>
  <c r="P3253" i="4" s="1"/>
  <c r="K3253" i="4"/>
  <c r="J3253" i="4"/>
  <c r="N3252" i="4"/>
  <c r="N3256" i="4" s="1"/>
  <c r="K3252" i="4"/>
  <c r="L3252" i="4" s="1"/>
  <c r="P3252" i="4" s="1"/>
  <c r="J3252" i="4"/>
  <c r="N3248" i="4"/>
  <c r="L3248" i="4"/>
  <c r="N3247" i="4"/>
  <c r="K3247" i="4"/>
  <c r="L3247" i="4" s="1"/>
  <c r="J3247" i="4"/>
  <c r="N3246" i="4"/>
  <c r="N3249" i="4" s="1"/>
  <c r="L3246" i="4"/>
  <c r="K3246" i="4"/>
  <c r="O3246" i="4" s="1"/>
  <c r="J3246" i="4"/>
  <c r="P3246" i="4" s="1"/>
  <c r="N3242" i="4"/>
  <c r="L3242" i="4"/>
  <c r="N3241" i="4"/>
  <c r="J3241" i="4"/>
  <c r="N3240" i="4"/>
  <c r="K3240" i="4"/>
  <c r="J3240" i="4"/>
  <c r="O3239" i="4"/>
  <c r="N3239" i="4"/>
  <c r="N3243" i="4" s="1"/>
  <c r="L3239" i="4"/>
  <c r="K3239" i="4"/>
  <c r="J3239" i="4"/>
  <c r="N3235" i="4"/>
  <c r="L3235" i="4"/>
  <c r="O3234" i="4"/>
  <c r="N3234" i="4"/>
  <c r="N3236" i="4" s="1"/>
  <c r="L3234" i="4"/>
  <c r="P3234" i="4" s="1"/>
  <c r="K3234" i="4"/>
  <c r="J3234" i="4"/>
  <c r="N3233" i="4"/>
  <c r="K3233" i="4"/>
  <c r="L3233" i="4" s="1"/>
  <c r="P3233" i="4" s="1"/>
  <c r="J3233" i="4"/>
  <c r="N3229" i="4"/>
  <c r="L3229" i="4"/>
  <c r="N3228" i="4"/>
  <c r="J3228" i="4"/>
  <c r="N3227" i="4"/>
  <c r="N3230" i="4" s="1"/>
  <c r="L3227" i="4"/>
  <c r="K3227" i="4"/>
  <c r="O3227" i="4" s="1"/>
  <c r="J3227" i="4"/>
  <c r="N3226" i="4"/>
  <c r="K3226" i="4"/>
  <c r="J3226" i="4"/>
  <c r="N3222" i="4"/>
  <c r="L3222" i="4"/>
  <c r="N3221" i="4"/>
  <c r="K3221" i="4"/>
  <c r="J3221" i="4"/>
  <c r="O3220" i="4"/>
  <c r="N3220" i="4"/>
  <c r="L3220" i="4"/>
  <c r="K3220" i="4"/>
  <c r="J3220" i="4"/>
  <c r="N3216" i="4"/>
  <c r="L3216" i="4"/>
  <c r="N3215" i="4"/>
  <c r="J3215" i="4"/>
  <c r="O3214" i="4"/>
  <c r="N3214" i="4"/>
  <c r="K3214" i="4"/>
  <c r="L3214" i="4" s="1"/>
  <c r="P3214" i="4" s="1"/>
  <c r="J3214" i="4"/>
  <c r="N3213" i="4"/>
  <c r="N3217" i="4" s="1"/>
  <c r="L3213" i="4"/>
  <c r="K3213" i="4"/>
  <c r="O3213" i="4" s="1"/>
  <c r="J3213" i="4"/>
  <c r="N3209" i="4"/>
  <c r="L3209" i="4"/>
  <c r="N3208" i="4"/>
  <c r="N3210" i="4" s="1"/>
  <c r="L3208" i="4"/>
  <c r="K3208" i="4"/>
  <c r="O3208" i="4" s="1"/>
  <c r="J3208" i="4"/>
  <c r="N3207" i="4"/>
  <c r="K3207" i="4"/>
  <c r="J3207" i="4"/>
  <c r="K3203" i="4"/>
  <c r="L3203" i="4" s="1"/>
  <c r="N3202" i="4"/>
  <c r="L3202" i="4"/>
  <c r="N3201" i="4"/>
  <c r="K3201" i="4"/>
  <c r="J3201" i="4"/>
  <c r="O3200" i="4"/>
  <c r="N3200" i="4"/>
  <c r="L3200" i="4"/>
  <c r="P3200" i="4" s="1"/>
  <c r="K3200" i="4"/>
  <c r="J3200" i="4"/>
  <c r="O3199" i="4"/>
  <c r="N3199" i="4"/>
  <c r="K3199" i="4"/>
  <c r="L3199" i="4" s="1"/>
  <c r="J3199" i="4"/>
  <c r="K3195" i="4"/>
  <c r="L3195" i="4" s="1"/>
  <c r="N3194" i="4"/>
  <c r="L3194" i="4"/>
  <c r="P3193" i="4"/>
  <c r="O3193" i="4"/>
  <c r="N3193" i="4"/>
  <c r="K3193" i="4"/>
  <c r="L3193" i="4" s="1"/>
  <c r="J3193" i="4"/>
  <c r="N3192" i="4"/>
  <c r="K3192" i="4"/>
  <c r="O3192" i="4" s="1"/>
  <c r="J3192" i="4"/>
  <c r="N3191" i="4"/>
  <c r="K3191" i="4"/>
  <c r="J3191" i="4"/>
  <c r="K3187" i="4"/>
  <c r="L3187" i="4" s="1"/>
  <c r="N3186" i="4"/>
  <c r="L3186" i="4"/>
  <c r="N3185" i="4"/>
  <c r="K3185" i="4"/>
  <c r="J3185" i="4"/>
  <c r="N3184" i="4"/>
  <c r="L3184" i="4"/>
  <c r="P3184" i="4" s="1"/>
  <c r="K3184" i="4"/>
  <c r="O3184" i="4" s="1"/>
  <c r="J3184" i="4"/>
  <c r="O3183" i="4"/>
  <c r="N3183" i="4"/>
  <c r="K3183" i="4"/>
  <c r="L3183" i="4" s="1"/>
  <c r="P3183" i="4" s="1"/>
  <c r="J3183" i="4"/>
  <c r="K3179" i="4"/>
  <c r="L3179" i="4" s="1"/>
  <c r="N3178" i="4"/>
  <c r="L3178" i="4"/>
  <c r="O3177" i="4"/>
  <c r="N3177" i="4"/>
  <c r="K3177" i="4"/>
  <c r="L3177" i="4" s="1"/>
  <c r="P3177" i="4" s="1"/>
  <c r="J3177" i="4"/>
  <c r="N3176" i="4"/>
  <c r="L3176" i="4"/>
  <c r="K3176" i="4"/>
  <c r="O3176" i="4" s="1"/>
  <c r="J3176" i="4"/>
  <c r="N3175" i="4"/>
  <c r="K3175" i="4"/>
  <c r="J3175" i="4"/>
  <c r="K3171" i="4"/>
  <c r="L3171" i="4" s="1"/>
  <c r="N3170" i="4"/>
  <c r="L3170" i="4"/>
  <c r="N3169" i="4"/>
  <c r="K3169" i="4"/>
  <c r="J3169" i="4"/>
  <c r="O3168" i="4"/>
  <c r="N3168" i="4"/>
  <c r="L3168" i="4"/>
  <c r="P3168" i="4" s="1"/>
  <c r="K3168" i="4"/>
  <c r="J3168" i="4"/>
  <c r="P3167" i="4"/>
  <c r="O3167" i="4"/>
  <c r="N3167" i="4"/>
  <c r="L3167" i="4"/>
  <c r="K3167" i="4"/>
  <c r="J3167" i="4"/>
  <c r="K3163" i="4"/>
  <c r="L3163" i="4" s="1"/>
  <c r="N3162" i="4"/>
  <c r="L3162" i="4"/>
  <c r="O3161" i="4"/>
  <c r="N3161" i="4"/>
  <c r="L3161" i="4"/>
  <c r="P3161" i="4" s="1"/>
  <c r="K3161" i="4"/>
  <c r="J3161" i="4"/>
  <c r="N3160" i="4"/>
  <c r="L3160" i="4"/>
  <c r="K3160" i="4"/>
  <c r="O3160" i="4" s="1"/>
  <c r="J3160" i="4"/>
  <c r="N3159" i="4"/>
  <c r="K3159" i="4"/>
  <c r="J3159" i="4"/>
  <c r="K3155" i="4"/>
  <c r="L3155" i="4" s="1"/>
  <c r="N3154" i="4"/>
  <c r="L3154" i="4"/>
  <c r="N3153" i="4"/>
  <c r="K3153" i="4"/>
  <c r="J3153" i="4"/>
  <c r="N3152" i="4"/>
  <c r="L3152" i="4"/>
  <c r="P3152" i="4" s="1"/>
  <c r="K3152" i="4"/>
  <c r="O3152" i="4" s="1"/>
  <c r="J3152" i="4"/>
  <c r="N3151" i="4"/>
  <c r="L3151" i="4"/>
  <c r="P3151" i="4" s="1"/>
  <c r="K3151" i="4"/>
  <c r="O3151" i="4" s="1"/>
  <c r="J3151" i="4"/>
  <c r="K3147" i="4"/>
  <c r="L3147" i="4" s="1"/>
  <c r="N3146" i="4"/>
  <c r="L3146" i="4"/>
  <c r="O3145" i="4"/>
  <c r="N3145" i="4"/>
  <c r="L3145" i="4"/>
  <c r="P3145" i="4" s="1"/>
  <c r="K3145" i="4"/>
  <c r="J3145" i="4"/>
  <c r="N3144" i="4"/>
  <c r="L3144" i="4"/>
  <c r="K3144" i="4"/>
  <c r="O3144" i="4" s="1"/>
  <c r="J3144" i="4"/>
  <c r="N3143" i="4"/>
  <c r="K3143" i="4"/>
  <c r="J3143" i="4"/>
  <c r="K3139" i="4"/>
  <c r="L3139" i="4" s="1"/>
  <c r="N3138" i="4"/>
  <c r="L3138" i="4"/>
  <c r="N3137" i="4"/>
  <c r="K3137" i="4"/>
  <c r="J3137" i="4"/>
  <c r="O3136" i="4"/>
  <c r="N3136" i="4"/>
  <c r="L3136" i="4"/>
  <c r="P3136" i="4" s="1"/>
  <c r="K3136" i="4"/>
  <c r="J3136" i="4"/>
  <c r="O3135" i="4"/>
  <c r="N3135" i="4"/>
  <c r="L3135" i="4"/>
  <c r="P3135" i="4" s="1"/>
  <c r="K3135" i="4"/>
  <c r="J3135" i="4"/>
  <c r="K3131" i="4"/>
  <c r="L3131" i="4" s="1"/>
  <c r="N3130" i="4"/>
  <c r="L3130" i="4"/>
  <c r="N3129" i="4"/>
  <c r="K3129" i="4"/>
  <c r="O3129" i="4" s="1"/>
  <c r="J3129" i="4"/>
  <c r="N3128" i="4"/>
  <c r="L3128" i="4"/>
  <c r="K3128" i="4"/>
  <c r="O3128" i="4" s="1"/>
  <c r="J3128" i="4"/>
  <c r="N3127" i="4"/>
  <c r="K3127" i="4"/>
  <c r="J3127" i="4"/>
  <c r="K3123" i="4"/>
  <c r="L3123" i="4" s="1"/>
  <c r="N3122" i="4"/>
  <c r="L3122" i="4"/>
  <c r="N3121" i="4"/>
  <c r="K3121" i="4"/>
  <c r="J3121" i="4"/>
  <c r="N3120" i="4"/>
  <c r="K3120" i="4"/>
  <c r="O3120" i="4" s="1"/>
  <c r="J3120" i="4"/>
  <c r="O3119" i="4"/>
  <c r="N3119" i="4"/>
  <c r="K3119" i="4"/>
  <c r="L3119" i="4" s="1"/>
  <c r="P3119" i="4" s="1"/>
  <c r="J3119" i="4"/>
  <c r="K3115" i="4"/>
  <c r="L3115" i="4" s="1"/>
  <c r="N3114" i="4"/>
  <c r="L3114" i="4"/>
  <c r="O3113" i="4"/>
  <c r="N3113" i="4"/>
  <c r="L3113" i="4"/>
  <c r="P3113" i="4" s="1"/>
  <c r="K3113" i="4"/>
  <c r="J3113" i="4"/>
  <c r="N3112" i="4"/>
  <c r="K3112" i="4"/>
  <c r="J3112" i="4"/>
  <c r="N3111" i="4"/>
  <c r="K3111" i="4"/>
  <c r="J3111" i="4"/>
  <c r="K3107" i="4"/>
  <c r="L3107" i="4" s="1"/>
  <c r="N3106" i="4"/>
  <c r="L3106" i="4"/>
  <c r="N3105" i="4"/>
  <c r="K3105" i="4"/>
  <c r="L3105" i="4" s="1"/>
  <c r="J3105" i="4"/>
  <c r="N3104" i="4"/>
  <c r="K3104" i="4"/>
  <c r="J3104" i="4"/>
  <c r="O3103" i="4"/>
  <c r="N3103" i="4"/>
  <c r="L3103" i="4"/>
  <c r="P3103" i="4" s="1"/>
  <c r="K3103" i="4"/>
  <c r="J3103" i="4"/>
  <c r="K3099" i="4"/>
  <c r="L3099" i="4" s="1"/>
  <c r="N3098" i="4"/>
  <c r="L3098" i="4"/>
  <c r="N3097" i="4"/>
  <c r="K3097" i="4"/>
  <c r="J3097" i="4"/>
  <c r="N3096" i="4"/>
  <c r="L3096" i="4"/>
  <c r="K3096" i="4"/>
  <c r="O3096" i="4" s="1"/>
  <c r="J3096" i="4"/>
  <c r="N3095" i="4"/>
  <c r="K3095" i="4"/>
  <c r="J3095" i="4"/>
  <c r="K3091" i="4"/>
  <c r="L3091" i="4" s="1"/>
  <c r="N3090" i="4"/>
  <c r="L3090" i="4"/>
  <c r="N3089" i="4"/>
  <c r="K3089" i="4"/>
  <c r="J3089" i="4"/>
  <c r="N3088" i="4"/>
  <c r="L3088" i="4"/>
  <c r="P3088" i="4" s="1"/>
  <c r="K3088" i="4"/>
  <c r="O3088" i="4" s="1"/>
  <c r="J3088" i="4"/>
  <c r="N3087" i="4"/>
  <c r="L3087" i="4"/>
  <c r="P3087" i="4" s="1"/>
  <c r="K3087" i="4"/>
  <c r="O3087" i="4" s="1"/>
  <c r="J3087" i="4"/>
  <c r="K3083" i="4"/>
  <c r="L3083" i="4" s="1"/>
  <c r="N3082" i="4"/>
  <c r="L3082" i="4"/>
  <c r="N3081" i="4"/>
  <c r="L3081" i="4"/>
  <c r="P3081" i="4" s="1"/>
  <c r="K3081" i="4"/>
  <c r="O3081" i="4" s="1"/>
  <c r="J3081" i="4"/>
  <c r="O3080" i="4"/>
  <c r="N3080" i="4"/>
  <c r="L3080" i="4"/>
  <c r="K3080" i="4"/>
  <c r="J3080" i="4"/>
  <c r="N3079" i="4"/>
  <c r="K3079" i="4"/>
  <c r="J3079" i="4"/>
  <c r="N3075" i="4"/>
  <c r="N3076" i="4" s="1"/>
  <c r="L3075" i="4"/>
  <c r="N3074" i="4"/>
  <c r="K3074" i="4"/>
  <c r="L3074" i="4" s="1"/>
  <c r="J3074" i="4"/>
  <c r="N3073" i="4"/>
  <c r="K3073" i="4"/>
  <c r="L3073" i="4" s="1"/>
  <c r="J3073" i="4"/>
  <c r="N3070" i="4"/>
  <c r="N3069" i="4"/>
  <c r="L3069" i="4"/>
  <c r="O3068" i="4"/>
  <c r="N3068" i="4"/>
  <c r="K3068" i="4"/>
  <c r="L3068" i="4" s="1"/>
  <c r="J3068" i="4"/>
  <c r="N3067" i="4"/>
  <c r="K3067" i="4"/>
  <c r="O3067" i="4" s="1"/>
  <c r="J3067" i="4"/>
  <c r="N3063" i="4"/>
  <c r="L3063" i="4"/>
  <c r="N3062" i="4"/>
  <c r="K3062" i="4"/>
  <c r="J3062" i="4"/>
  <c r="N3061" i="4"/>
  <c r="N3064" i="4" s="1"/>
  <c r="L3061" i="4"/>
  <c r="K3061" i="4"/>
  <c r="O3061" i="4" s="1"/>
  <c r="J3061" i="4"/>
  <c r="N3057" i="4"/>
  <c r="L3057" i="4"/>
  <c r="N3056" i="4"/>
  <c r="N3058" i="4" s="1"/>
  <c r="L3056" i="4"/>
  <c r="K3056" i="4"/>
  <c r="O3056" i="4" s="1"/>
  <c r="J3056" i="4"/>
  <c r="O3055" i="4"/>
  <c r="N3055" i="4"/>
  <c r="K3055" i="4"/>
  <c r="L3055" i="4" s="1"/>
  <c r="L3058" i="4" s="1"/>
  <c r="J3055" i="4"/>
  <c r="N3051" i="4"/>
  <c r="N3052" i="4" s="1"/>
  <c r="L3051" i="4"/>
  <c r="N3050" i="4"/>
  <c r="K3050" i="4"/>
  <c r="L3050" i="4" s="1"/>
  <c r="J3050" i="4"/>
  <c r="O3049" i="4"/>
  <c r="N3049" i="4"/>
  <c r="K3049" i="4"/>
  <c r="L3049" i="4" s="1"/>
  <c r="L3052" i="4" s="1"/>
  <c r="J3049" i="4"/>
  <c r="N3046" i="4"/>
  <c r="N3045" i="4"/>
  <c r="L3045" i="4"/>
  <c r="O3044" i="4"/>
  <c r="N3044" i="4"/>
  <c r="K3044" i="4"/>
  <c r="L3044" i="4" s="1"/>
  <c r="J3044" i="4"/>
  <c r="O3043" i="4"/>
  <c r="N3043" i="4"/>
  <c r="K3043" i="4"/>
  <c r="L3043" i="4" s="1"/>
  <c r="L3046" i="4" s="1"/>
  <c r="J3043" i="4"/>
  <c r="N3039" i="4"/>
  <c r="L3039" i="4"/>
  <c r="K3039" i="4"/>
  <c r="O3039" i="4" s="1"/>
  <c r="J3039" i="4"/>
  <c r="O3038" i="4"/>
  <c r="N3038" i="4"/>
  <c r="L3038" i="4"/>
  <c r="P3038" i="4" s="1"/>
  <c r="K3038" i="4"/>
  <c r="J3038" i="4"/>
  <c r="O3037" i="4"/>
  <c r="N3037" i="4"/>
  <c r="K3037" i="4"/>
  <c r="L3037" i="4" s="1"/>
  <c r="J3037" i="4"/>
  <c r="O3036" i="4"/>
  <c r="N3036" i="4"/>
  <c r="K3036" i="4"/>
  <c r="L3036" i="4" s="1"/>
  <c r="J3036" i="4"/>
  <c r="P3036" i="4" s="1"/>
  <c r="O3035" i="4"/>
  <c r="N3035" i="4"/>
  <c r="N3040" i="4" s="1"/>
  <c r="L3035" i="4"/>
  <c r="I3035" i="4"/>
  <c r="J3035" i="4" s="1"/>
  <c r="N3034" i="4"/>
  <c r="L3034" i="4"/>
  <c r="I3034" i="4"/>
  <c r="J3034" i="4" s="1"/>
  <c r="J3040" i="4" s="1"/>
  <c r="F474" i="3" s="1"/>
  <c r="N3028" i="4"/>
  <c r="L3028" i="4"/>
  <c r="I3028" i="4"/>
  <c r="J3028" i="4" s="1"/>
  <c r="P3028" i="4" s="1"/>
  <c r="N3022" i="4"/>
  <c r="L3022" i="4"/>
  <c r="I3022" i="4"/>
  <c r="J3022" i="4" s="1"/>
  <c r="N3016" i="4"/>
  <c r="L3016" i="4"/>
  <c r="I3016" i="4"/>
  <c r="N3010" i="4"/>
  <c r="L3010" i="4"/>
  <c r="I3010" i="4"/>
  <c r="J3010" i="4" s="1"/>
  <c r="L3006" i="4"/>
  <c r="J3006" i="4"/>
  <c r="N3005" i="4"/>
  <c r="L3005" i="4"/>
  <c r="N3004" i="4"/>
  <c r="L3004" i="4"/>
  <c r="L3007" i="4" s="1"/>
  <c r="K3004" i="4"/>
  <c r="O3004" i="4" s="1"/>
  <c r="J3004" i="4"/>
  <c r="O3003" i="4"/>
  <c r="N3003" i="4"/>
  <c r="K3003" i="4"/>
  <c r="L3003" i="4" s="1"/>
  <c r="J3003" i="4"/>
  <c r="L2999" i="4"/>
  <c r="J2999" i="4"/>
  <c r="N2998" i="4"/>
  <c r="L2998" i="4"/>
  <c r="O2997" i="4"/>
  <c r="N2997" i="4"/>
  <c r="L2997" i="4"/>
  <c r="K2997" i="4"/>
  <c r="J2997" i="4"/>
  <c r="O2996" i="4"/>
  <c r="N2996" i="4"/>
  <c r="L2996" i="4"/>
  <c r="K2996" i="4"/>
  <c r="J2996" i="4"/>
  <c r="L2992" i="4"/>
  <c r="J2992" i="4"/>
  <c r="N2991" i="4"/>
  <c r="L2991" i="4"/>
  <c r="N2990" i="4"/>
  <c r="L2990" i="4"/>
  <c r="K2990" i="4"/>
  <c r="O2990" i="4" s="1"/>
  <c r="J2990" i="4"/>
  <c r="N2989" i="4"/>
  <c r="K2989" i="4"/>
  <c r="J2989" i="4"/>
  <c r="L2985" i="4"/>
  <c r="J2985" i="4"/>
  <c r="N2984" i="4"/>
  <c r="L2984" i="4"/>
  <c r="O2983" i="4"/>
  <c r="N2983" i="4"/>
  <c r="L2983" i="4"/>
  <c r="K2983" i="4"/>
  <c r="J2983" i="4"/>
  <c r="P2983" i="4" s="1"/>
  <c r="N2982" i="4"/>
  <c r="K2982" i="4"/>
  <c r="J2982" i="4"/>
  <c r="N2976" i="4"/>
  <c r="L2976" i="4"/>
  <c r="I2976" i="4"/>
  <c r="J2976" i="4" s="1"/>
  <c r="N2970" i="4"/>
  <c r="L2970" i="4"/>
  <c r="I2970" i="4"/>
  <c r="J2970" i="4" s="1"/>
  <c r="N2964" i="4"/>
  <c r="L2964" i="4"/>
  <c r="I2964" i="4"/>
  <c r="J2964" i="4" s="1"/>
  <c r="N2958" i="4"/>
  <c r="L2958" i="4"/>
  <c r="I2958" i="4"/>
  <c r="N2955" i="4"/>
  <c r="N2954" i="4"/>
  <c r="K2954" i="4"/>
  <c r="O2954" i="4" s="1"/>
  <c r="J2954" i="4"/>
  <c r="O2953" i="4"/>
  <c r="N2953" i="4"/>
  <c r="L2953" i="4"/>
  <c r="K2953" i="4"/>
  <c r="J2953" i="4"/>
  <c r="J2955" i="4" s="1"/>
  <c r="N2950" i="4"/>
  <c r="N2949" i="4"/>
  <c r="L2949" i="4"/>
  <c r="K2949" i="4"/>
  <c r="O2949" i="4" s="1"/>
  <c r="J2949" i="4"/>
  <c r="N2948" i="4"/>
  <c r="K2948" i="4"/>
  <c r="O2948" i="4" s="1"/>
  <c r="J2948" i="4"/>
  <c r="J2950" i="4" s="1"/>
  <c r="N2945" i="4"/>
  <c r="O2944" i="4"/>
  <c r="N2944" i="4"/>
  <c r="L2944" i="4"/>
  <c r="K2944" i="4"/>
  <c r="J2944" i="4"/>
  <c r="O2943" i="4"/>
  <c r="N2943" i="4"/>
  <c r="L2943" i="4"/>
  <c r="K2943" i="4"/>
  <c r="J2943" i="4"/>
  <c r="J2945" i="4" s="1"/>
  <c r="N2940" i="4"/>
  <c r="O2939" i="4"/>
  <c r="N2939" i="4"/>
  <c r="L2939" i="4"/>
  <c r="L2940" i="4" s="1"/>
  <c r="K2939" i="4"/>
  <c r="J2939" i="4"/>
  <c r="O2938" i="4"/>
  <c r="N2938" i="4"/>
  <c r="L2938" i="4"/>
  <c r="K2938" i="4"/>
  <c r="J2938" i="4"/>
  <c r="N2934" i="4"/>
  <c r="L2934" i="4"/>
  <c r="P2933" i="4"/>
  <c r="O2933" i="4"/>
  <c r="N2933" i="4"/>
  <c r="K2933" i="4"/>
  <c r="L2933" i="4" s="1"/>
  <c r="J2933" i="4"/>
  <c r="N2932" i="4"/>
  <c r="N2935" i="4" s="1"/>
  <c r="L2932" i="4"/>
  <c r="K2932" i="4"/>
  <c r="O2932" i="4" s="1"/>
  <c r="J2932" i="4"/>
  <c r="N2928" i="4"/>
  <c r="L2928" i="4"/>
  <c r="N2927" i="4"/>
  <c r="N2929" i="4" s="1"/>
  <c r="K2927" i="4"/>
  <c r="J2927" i="4"/>
  <c r="O2926" i="4"/>
  <c r="N2926" i="4"/>
  <c r="K2926" i="4"/>
  <c r="L2926" i="4" s="1"/>
  <c r="P2926" i="4" s="1"/>
  <c r="J2926" i="4"/>
  <c r="N2923" i="4"/>
  <c r="N2922" i="4"/>
  <c r="L2922" i="4"/>
  <c r="N2921" i="4"/>
  <c r="K2921" i="4"/>
  <c r="J2921" i="4"/>
  <c r="O2920" i="4"/>
  <c r="N2920" i="4"/>
  <c r="L2920" i="4"/>
  <c r="K2920" i="4"/>
  <c r="J2920" i="4"/>
  <c r="N2917" i="4"/>
  <c r="N2916" i="4"/>
  <c r="L2916" i="4"/>
  <c r="N2915" i="4"/>
  <c r="K2915" i="4"/>
  <c r="J2915" i="4"/>
  <c r="O2914" i="4"/>
  <c r="N2914" i="4"/>
  <c r="L2914" i="4"/>
  <c r="K2914" i="4"/>
  <c r="J2914" i="4"/>
  <c r="O2910" i="4"/>
  <c r="N2910" i="4"/>
  <c r="L2910" i="4"/>
  <c r="K2910" i="4"/>
  <c r="J2910" i="4"/>
  <c r="P2910" i="4" s="1"/>
  <c r="O2909" i="4"/>
  <c r="N2909" i="4"/>
  <c r="N2911" i="4" s="1"/>
  <c r="K2909" i="4"/>
  <c r="L2909" i="4" s="1"/>
  <c r="L2911" i="4" s="1"/>
  <c r="J2909" i="4"/>
  <c r="N2906" i="4"/>
  <c r="N2905" i="4"/>
  <c r="K2905" i="4"/>
  <c r="O2905" i="4" s="1"/>
  <c r="J2905" i="4"/>
  <c r="N2904" i="4"/>
  <c r="L2904" i="4"/>
  <c r="K2904" i="4"/>
  <c r="O2904" i="4" s="1"/>
  <c r="J2904" i="4"/>
  <c r="N2899" i="4"/>
  <c r="L2899" i="4"/>
  <c r="K2899" i="4"/>
  <c r="O2899" i="4" s="1"/>
  <c r="J2899" i="4"/>
  <c r="N2898" i="4"/>
  <c r="K2898" i="4"/>
  <c r="O2898" i="4" s="1"/>
  <c r="J2898" i="4"/>
  <c r="O2893" i="4"/>
  <c r="N2893" i="4"/>
  <c r="L2893" i="4"/>
  <c r="K2893" i="4"/>
  <c r="J2893" i="4"/>
  <c r="O2892" i="4"/>
  <c r="N2892" i="4"/>
  <c r="L2892" i="4"/>
  <c r="K2892" i="4"/>
  <c r="J2892" i="4"/>
  <c r="N2889" i="4"/>
  <c r="N2888" i="4"/>
  <c r="L2888" i="4"/>
  <c r="K2888" i="4"/>
  <c r="O2888" i="4" s="1"/>
  <c r="J2888" i="4"/>
  <c r="O2887" i="4"/>
  <c r="N2887" i="4"/>
  <c r="L2887" i="4"/>
  <c r="K2887" i="4"/>
  <c r="J2887" i="4"/>
  <c r="N2884" i="4"/>
  <c r="N2883" i="4"/>
  <c r="L2883" i="4"/>
  <c r="K2883" i="4"/>
  <c r="O2883" i="4" s="1"/>
  <c r="J2883" i="4"/>
  <c r="O2882" i="4"/>
  <c r="N2882" i="4"/>
  <c r="L2882" i="4"/>
  <c r="K2882" i="4"/>
  <c r="J2882" i="4"/>
  <c r="N2879" i="4"/>
  <c r="O2878" i="4"/>
  <c r="N2878" i="4"/>
  <c r="L2878" i="4"/>
  <c r="K2878" i="4"/>
  <c r="J2878" i="4"/>
  <c r="P2878" i="4" s="1"/>
  <c r="N2877" i="4"/>
  <c r="K2877" i="4"/>
  <c r="J2877" i="4"/>
  <c r="N2874" i="4"/>
  <c r="O2873" i="4"/>
  <c r="N2873" i="4"/>
  <c r="L2873" i="4"/>
  <c r="K2873" i="4"/>
  <c r="J2873" i="4"/>
  <c r="O2872" i="4"/>
  <c r="N2872" i="4"/>
  <c r="L2872" i="4"/>
  <c r="K2872" i="4"/>
  <c r="J2872" i="4"/>
  <c r="N2869" i="4"/>
  <c r="N2868" i="4"/>
  <c r="K2868" i="4"/>
  <c r="L2868" i="4" s="1"/>
  <c r="J2868" i="4"/>
  <c r="N2867" i="4"/>
  <c r="K2867" i="4"/>
  <c r="O2867" i="4" s="1"/>
  <c r="J2867" i="4"/>
  <c r="N2864" i="4"/>
  <c r="N2863" i="4"/>
  <c r="K2863" i="4"/>
  <c r="O2863" i="4" s="1"/>
  <c r="J2863" i="4"/>
  <c r="O2862" i="4"/>
  <c r="N2862" i="4"/>
  <c r="L2862" i="4"/>
  <c r="K2862" i="4"/>
  <c r="J2862" i="4"/>
  <c r="N2859" i="4"/>
  <c r="O2858" i="4"/>
  <c r="N2858" i="4"/>
  <c r="L2858" i="4"/>
  <c r="K2858" i="4"/>
  <c r="J2858" i="4"/>
  <c r="O2857" i="4"/>
  <c r="N2857" i="4"/>
  <c r="L2857" i="4"/>
  <c r="P2857" i="4" s="1"/>
  <c r="K2857" i="4"/>
  <c r="J2857" i="4"/>
  <c r="N2854" i="4"/>
  <c r="N2853" i="4"/>
  <c r="K2853" i="4"/>
  <c r="O2853" i="4" s="1"/>
  <c r="J2853" i="4"/>
  <c r="O2852" i="4"/>
  <c r="N2852" i="4"/>
  <c r="K2852" i="4"/>
  <c r="L2852" i="4" s="1"/>
  <c r="J2852" i="4"/>
  <c r="J2854" i="4" s="1"/>
  <c r="N2849" i="4"/>
  <c r="N2848" i="4"/>
  <c r="K2848" i="4"/>
  <c r="J2848" i="4"/>
  <c r="O2847" i="4"/>
  <c r="N2847" i="4"/>
  <c r="L2847" i="4"/>
  <c r="K2847" i="4"/>
  <c r="J2847" i="4"/>
  <c r="N2844" i="4"/>
  <c r="N2843" i="4"/>
  <c r="K2843" i="4"/>
  <c r="O2843" i="4" s="1"/>
  <c r="J2843" i="4"/>
  <c r="O2842" i="4"/>
  <c r="N2842" i="4"/>
  <c r="K2842" i="4"/>
  <c r="L2842" i="4" s="1"/>
  <c r="P2842" i="4" s="1"/>
  <c r="J2842" i="4"/>
  <c r="N2839" i="4"/>
  <c r="N2838" i="4"/>
  <c r="K2838" i="4"/>
  <c r="J2838" i="4"/>
  <c r="O2837" i="4"/>
  <c r="N2837" i="4"/>
  <c r="L2837" i="4"/>
  <c r="K2837" i="4"/>
  <c r="J2837" i="4"/>
  <c r="J2839" i="4" s="1"/>
  <c r="M2833" i="4"/>
  <c r="N2833" i="4" s="1"/>
  <c r="N2834" i="4" s="1"/>
  <c r="H438" i="3" s="1"/>
  <c r="N2832" i="4"/>
  <c r="L2832" i="4"/>
  <c r="O2831" i="4"/>
  <c r="N2831" i="4"/>
  <c r="L2831" i="4"/>
  <c r="K2831" i="4"/>
  <c r="J2831" i="4"/>
  <c r="P2831" i="4" s="1"/>
  <c r="O2830" i="4"/>
  <c r="N2830" i="4"/>
  <c r="K2830" i="4"/>
  <c r="L2830" i="4" s="1"/>
  <c r="J2830" i="4"/>
  <c r="M2826" i="4"/>
  <c r="N2826" i="4" s="1"/>
  <c r="N2825" i="4"/>
  <c r="L2825" i="4"/>
  <c r="O2824" i="4"/>
  <c r="N2824" i="4"/>
  <c r="N2827" i="4" s="1"/>
  <c r="K2824" i="4"/>
  <c r="L2824" i="4" s="1"/>
  <c r="J2824" i="4"/>
  <c r="N2823" i="4"/>
  <c r="K2823" i="4"/>
  <c r="O2823" i="4" s="1"/>
  <c r="J2823" i="4"/>
  <c r="N2820" i="4"/>
  <c r="O2819" i="4"/>
  <c r="N2819" i="4"/>
  <c r="K2819" i="4"/>
  <c r="L2819" i="4" s="1"/>
  <c r="J2819" i="4"/>
  <c r="N2818" i="4"/>
  <c r="L2818" i="4"/>
  <c r="K2818" i="4"/>
  <c r="O2818" i="4" s="1"/>
  <c r="J2818" i="4"/>
  <c r="N2817" i="4"/>
  <c r="K2817" i="4"/>
  <c r="O2817" i="4" s="1"/>
  <c r="J2817" i="4"/>
  <c r="L2813" i="4"/>
  <c r="K2813" i="4"/>
  <c r="O2810" i="4"/>
  <c r="N2810" i="4"/>
  <c r="L2810" i="4"/>
  <c r="K2810" i="4"/>
  <c r="J2810" i="4"/>
  <c r="O2809" i="4"/>
  <c r="N2809" i="4"/>
  <c r="L2809" i="4"/>
  <c r="K2809" i="4"/>
  <c r="J2809" i="4"/>
  <c r="N2808" i="4"/>
  <c r="K2808" i="4"/>
  <c r="J2808" i="4"/>
  <c r="N2805" i="4"/>
  <c r="N2804" i="4"/>
  <c r="L2804" i="4"/>
  <c r="O2803" i="4"/>
  <c r="N2803" i="4"/>
  <c r="K2803" i="4"/>
  <c r="L2803" i="4" s="1"/>
  <c r="I2804" i="4" s="1"/>
  <c r="J2803" i="4"/>
  <c r="N2802" i="4"/>
  <c r="K2802" i="4"/>
  <c r="L2802" i="4" s="1"/>
  <c r="J2802" i="4"/>
  <c r="M2797" i="4"/>
  <c r="N2797" i="4" s="1"/>
  <c r="N2796" i="4"/>
  <c r="L2796" i="4"/>
  <c r="K2796" i="4"/>
  <c r="O2796" i="4" s="1"/>
  <c r="J2796" i="4"/>
  <c r="N2795" i="4"/>
  <c r="K2795" i="4"/>
  <c r="J2795" i="4"/>
  <c r="N2794" i="4"/>
  <c r="K2794" i="4"/>
  <c r="O2794" i="4" s="1"/>
  <c r="J2794" i="4"/>
  <c r="O2788" i="4"/>
  <c r="N2788" i="4"/>
  <c r="K2788" i="4"/>
  <c r="L2788" i="4" s="1"/>
  <c r="J2788" i="4"/>
  <c r="P2788" i="4" s="1"/>
  <c r="N2787" i="4"/>
  <c r="K2787" i="4"/>
  <c r="O2787" i="4" s="1"/>
  <c r="J2787" i="4"/>
  <c r="N2786" i="4"/>
  <c r="L2786" i="4"/>
  <c r="K2786" i="4"/>
  <c r="O2786" i="4" s="1"/>
  <c r="J2786" i="4"/>
  <c r="N2780" i="4"/>
  <c r="L2780" i="4"/>
  <c r="K2780" i="4"/>
  <c r="O2780" i="4" s="1"/>
  <c r="J2780" i="4"/>
  <c r="O2779" i="4"/>
  <c r="N2779" i="4"/>
  <c r="L2779" i="4"/>
  <c r="K2779" i="4"/>
  <c r="J2779" i="4"/>
  <c r="P2779" i="4" s="1"/>
  <c r="P2778" i="4"/>
  <c r="O2778" i="4"/>
  <c r="N2778" i="4"/>
  <c r="L2778" i="4"/>
  <c r="K2778" i="4"/>
  <c r="J2778" i="4"/>
  <c r="M2774" i="4"/>
  <c r="N2774" i="4" s="1"/>
  <c r="M2773" i="4"/>
  <c r="N2773" i="4" s="1"/>
  <c r="O2772" i="4"/>
  <c r="N2772" i="4"/>
  <c r="K2772" i="4"/>
  <c r="L2772" i="4" s="1"/>
  <c r="J2772" i="4"/>
  <c r="O2771" i="4"/>
  <c r="N2771" i="4"/>
  <c r="L2771" i="4"/>
  <c r="P2771" i="4" s="1"/>
  <c r="K2771" i="4"/>
  <c r="J2771" i="4"/>
  <c r="N2770" i="4"/>
  <c r="N2775" i="4" s="1"/>
  <c r="K2770" i="4"/>
  <c r="L2770" i="4" s="1"/>
  <c r="J2770" i="4"/>
  <c r="N2769" i="4"/>
  <c r="L2769" i="4"/>
  <c r="K2769" i="4"/>
  <c r="O2769" i="4" s="1"/>
  <c r="J2769" i="4"/>
  <c r="N2763" i="4"/>
  <c r="K2763" i="4"/>
  <c r="J2763" i="4"/>
  <c r="N2762" i="4"/>
  <c r="K2762" i="4"/>
  <c r="J2762" i="4"/>
  <c r="O2761" i="4"/>
  <c r="N2761" i="4"/>
  <c r="K2761" i="4"/>
  <c r="L2761" i="4" s="1"/>
  <c r="P2761" i="4" s="1"/>
  <c r="J2761" i="4"/>
  <c r="O2760" i="4"/>
  <c r="N2760" i="4"/>
  <c r="K2760" i="4"/>
  <c r="L2760" i="4" s="1"/>
  <c r="J2760" i="4"/>
  <c r="O2754" i="4"/>
  <c r="N2754" i="4"/>
  <c r="L2754" i="4"/>
  <c r="K2754" i="4"/>
  <c r="J2754" i="4"/>
  <c r="N2753" i="4"/>
  <c r="L2753" i="4"/>
  <c r="K2753" i="4"/>
  <c r="O2753" i="4" s="1"/>
  <c r="J2753" i="4"/>
  <c r="O2752" i="4"/>
  <c r="N2752" i="4"/>
  <c r="L2752" i="4"/>
  <c r="K2752" i="4"/>
  <c r="J2752" i="4"/>
  <c r="N2751" i="4"/>
  <c r="L2751" i="4"/>
  <c r="K2751" i="4"/>
  <c r="O2751" i="4" s="1"/>
  <c r="J2751" i="4"/>
  <c r="N2745" i="4"/>
  <c r="K2745" i="4"/>
  <c r="J2745" i="4"/>
  <c r="N2744" i="4"/>
  <c r="K2744" i="4"/>
  <c r="O2744" i="4" s="1"/>
  <c r="J2744" i="4"/>
  <c r="P2743" i="4"/>
  <c r="N2743" i="4"/>
  <c r="L2743" i="4"/>
  <c r="K2743" i="4"/>
  <c r="O2743" i="4" s="1"/>
  <c r="J2743" i="4"/>
  <c r="O2742" i="4"/>
  <c r="N2742" i="4"/>
  <c r="L2742" i="4"/>
  <c r="K2742" i="4"/>
  <c r="J2742" i="4"/>
  <c r="N2738" i="4"/>
  <c r="M2738" i="4"/>
  <c r="O2737" i="4"/>
  <c r="N2737" i="4"/>
  <c r="L2737" i="4"/>
  <c r="P2737" i="4" s="1"/>
  <c r="K2737" i="4"/>
  <c r="J2737" i="4"/>
  <c r="N2736" i="4"/>
  <c r="N2739" i="4" s="1"/>
  <c r="K2736" i="4"/>
  <c r="J2736" i="4"/>
  <c r="N2731" i="4"/>
  <c r="K2731" i="4"/>
  <c r="J2731" i="4"/>
  <c r="N2730" i="4"/>
  <c r="L2730" i="4"/>
  <c r="K2730" i="4"/>
  <c r="O2730" i="4" s="1"/>
  <c r="J2730" i="4"/>
  <c r="N2725" i="4"/>
  <c r="K2725" i="4"/>
  <c r="J2725" i="4"/>
  <c r="N2724" i="4"/>
  <c r="L2724" i="4"/>
  <c r="K2724" i="4"/>
  <c r="O2724" i="4" s="1"/>
  <c r="J2724" i="4"/>
  <c r="N2719" i="4"/>
  <c r="K2719" i="4"/>
  <c r="J2719" i="4"/>
  <c r="N2718" i="4"/>
  <c r="L2718" i="4"/>
  <c r="K2718" i="4"/>
  <c r="O2718" i="4" s="1"/>
  <c r="J2718" i="4"/>
  <c r="N2713" i="4"/>
  <c r="K2713" i="4"/>
  <c r="J2713" i="4"/>
  <c r="N2712" i="4"/>
  <c r="K2712" i="4"/>
  <c r="O2712" i="4" s="1"/>
  <c r="J2712" i="4"/>
  <c r="M2708" i="4"/>
  <c r="N2708" i="4" s="1"/>
  <c r="L2708" i="4"/>
  <c r="K2708" i="4"/>
  <c r="N2706" i="4"/>
  <c r="K2706" i="4"/>
  <c r="J2706" i="4"/>
  <c r="M2702" i="4"/>
  <c r="N2702" i="4" s="1"/>
  <c r="K2702" i="4"/>
  <c r="L2702" i="4" s="1"/>
  <c r="N2700" i="4"/>
  <c r="M2700" i="4"/>
  <c r="K2699" i="4"/>
  <c r="L2699" i="4" s="1"/>
  <c r="K2697" i="4"/>
  <c r="L2697" i="4" s="1"/>
  <c r="N2696" i="4"/>
  <c r="L2696" i="4"/>
  <c r="N2695" i="4"/>
  <c r="J2695" i="4"/>
  <c r="N2694" i="4"/>
  <c r="L2694" i="4"/>
  <c r="K2694" i="4"/>
  <c r="O2694" i="4" s="1"/>
  <c r="J2694" i="4"/>
  <c r="P2694" i="4" s="1"/>
  <c r="N2693" i="4"/>
  <c r="K2693" i="4"/>
  <c r="L2693" i="4" s="1"/>
  <c r="P2693" i="4" s="1"/>
  <c r="J2693" i="4"/>
  <c r="N2692" i="4"/>
  <c r="K2692" i="4"/>
  <c r="O2692" i="4" s="1"/>
  <c r="J2692" i="4"/>
  <c r="N2691" i="4"/>
  <c r="K2691" i="4"/>
  <c r="J2691" i="4"/>
  <c r="M2687" i="4"/>
  <c r="N2687" i="4" s="1"/>
  <c r="M2685" i="4"/>
  <c r="N2685" i="4" s="1"/>
  <c r="K2684" i="4"/>
  <c r="L2684" i="4" s="1"/>
  <c r="L2682" i="4"/>
  <c r="K2682" i="4"/>
  <c r="N2681" i="4"/>
  <c r="L2681" i="4"/>
  <c r="N2680" i="4"/>
  <c r="J2680" i="4"/>
  <c r="N2679" i="4"/>
  <c r="K2679" i="4"/>
  <c r="J2679" i="4"/>
  <c r="N2678" i="4"/>
  <c r="K2678" i="4"/>
  <c r="J2678" i="4"/>
  <c r="N2677" i="4"/>
  <c r="K2677" i="4"/>
  <c r="O2677" i="4" s="1"/>
  <c r="J2677" i="4"/>
  <c r="N2676" i="4"/>
  <c r="K2676" i="4"/>
  <c r="J2676" i="4"/>
  <c r="N2672" i="4"/>
  <c r="M2672" i="4"/>
  <c r="N2670" i="4"/>
  <c r="M2670" i="4"/>
  <c r="L2669" i="4"/>
  <c r="K2669" i="4"/>
  <c r="K2667" i="4"/>
  <c r="L2667" i="4" s="1"/>
  <c r="N2666" i="4"/>
  <c r="L2666" i="4"/>
  <c r="N2665" i="4"/>
  <c r="J2665" i="4"/>
  <c r="N2664" i="4"/>
  <c r="L2664" i="4"/>
  <c r="K2664" i="4"/>
  <c r="O2664" i="4" s="1"/>
  <c r="J2664" i="4"/>
  <c r="N2663" i="4"/>
  <c r="K2663" i="4"/>
  <c r="L2663" i="4" s="1"/>
  <c r="P2663" i="4" s="1"/>
  <c r="J2663" i="4"/>
  <c r="N2662" i="4"/>
  <c r="L2662" i="4"/>
  <c r="K2662" i="4"/>
  <c r="O2662" i="4" s="1"/>
  <c r="J2662" i="4"/>
  <c r="N2661" i="4"/>
  <c r="K2661" i="4"/>
  <c r="J2661" i="4"/>
  <c r="M2657" i="4"/>
  <c r="N2657" i="4" s="1"/>
  <c r="K2657" i="4"/>
  <c r="L2657" i="4" s="1"/>
  <c r="M2655" i="4"/>
  <c r="N2655" i="4" s="1"/>
  <c r="K2654" i="4"/>
  <c r="L2654" i="4" s="1"/>
  <c r="K2652" i="4"/>
  <c r="L2652" i="4" s="1"/>
  <c r="N2651" i="4"/>
  <c r="L2651" i="4"/>
  <c r="N2650" i="4"/>
  <c r="J2650" i="4"/>
  <c r="N2649" i="4"/>
  <c r="K2649" i="4"/>
  <c r="J2649" i="4"/>
  <c r="N2648" i="4"/>
  <c r="K2648" i="4"/>
  <c r="L2648" i="4" s="1"/>
  <c r="P2648" i="4" s="1"/>
  <c r="J2648" i="4"/>
  <c r="O2647" i="4"/>
  <c r="N2647" i="4"/>
  <c r="K2647" i="4"/>
  <c r="L2647" i="4" s="1"/>
  <c r="J2647" i="4"/>
  <c r="N2646" i="4"/>
  <c r="K2646" i="4"/>
  <c r="J2646" i="4"/>
  <c r="M2642" i="4"/>
  <c r="N2642" i="4" s="1"/>
  <c r="M2640" i="4"/>
  <c r="N2640" i="4" s="1"/>
  <c r="L2639" i="4"/>
  <c r="K2639" i="4"/>
  <c r="L2637" i="4"/>
  <c r="K2637" i="4"/>
  <c r="N2636" i="4"/>
  <c r="L2636" i="4"/>
  <c r="N2635" i="4"/>
  <c r="J2635" i="4"/>
  <c r="O2634" i="4"/>
  <c r="N2634" i="4"/>
  <c r="L2634" i="4"/>
  <c r="K2634" i="4"/>
  <c r="J2634" i="4"/>
  <c r="N2633" i="4"/>
  <c r="K2633" i="4"/>
  <c r="L2633" i="4" s="1"/>
  <c r="P2633" i="4" s="1"/>
  <c r="J2633" i="4"/>
  <c r="N2632" i="4"/>
  <c r="K2632" i="4"/>
  <c r="O2632" i="4" s="1"/>
  <c r="J2632" i="4"/>
  <c r="N2631" i="4"/>
  <c r="K2631" i="4"/>
  <c r="J2631" i="4"/>
  <c r="N2627" i="4"/>
  <c r="M2627" i="4"/>
  <c r="N2625" i="4"/>
  <c r="M2625" i="4"/>
  <c r="K2624" i="4"/>
  <c r="L2624" i="4" s="1"/>
  <c r="K2622" i="4"/>
  <c r="L2622" i="4" s="1"/>
  <c r="N2621" i="4"/>
  <c r="L2621" i="4"/>
  <c r="N2620" i="4"/>
  <c r="J2620" i="4"/>
  <c r="O2619" i="4"/>
  <c r="N2619" i="4"/>
  <c r="L2619" i="4"/>
  <c r="P2619" i="4" s="1"/>
  <c r="K2619" i="4"/>
  <c r="J2619" i="4"/>
  <c r="N2618" i="4"/>
  <c r="K2618" i="4"/>
  <c r="J2618" i="4"/>
  <c r="N2617" i="4"/>
  <c r="K2617" i="4"/>
  <c r="O2617" i="4" s="1"/>
  <c r="J2617" i="4"/>
  <c r="N2616" i="4"/>
  <c r="K2616" i="4"/>
  <c r="J2616" i="4"/>
  <c r="M2612" i="4"/>
  <c r="N2612" i="4" s="1"/>
  <c r="M2610" i="4"/>
  <c r="N2610" i="4" s="1"/>
  <c r="K2609" i="4"/>
  <c r="L2609" i="4" s="1"/>
  <c r="L2607" i="4"/>
  <c r="K2607" i="4"/>
  <c r="N2606" i="4"/>
  <c r="L2606" i="4"/>
  <c r="N2605" i="4"/>
  <c r="J2605" i="4"/>
  <c r="N2604" i="4"/>
  <c r="L2604" i="4"/>
  <c r="K2604" i="4"/>
  <c r="O2604" i="4" s="1"/>
  <c r="J2604" i="4"/>
  <c r="O2603" i="4"/>
  <c r="N2603" i="4"/>
  <c r="K2603" i="4"/>
  <c r="L2603" i="4" s="1"/>
  <c r="P2603" i="4" s="1"/>
  <c r="J2603" i="4"/>
  <c r="N2602" i="4"/>
  <c r="K2602" i="4"/>
  <c r="J2602" i="4"/>
  <c r="N2601" i="4"/>
  <c r="K2601" i="4"/>
  <c r="J2601" i="4"/>
  <c r="M2597" i="4"/>
  <c r="N2597" i="4" s="1"/>
  <c r="M2595" i="4"/>
  <c r="N2595" i="4" s="1"/>
  <c r="K2594" i="4"/>
  <c r="L2594" i="4" s="1"/>
  <c r="K2592" i="4"/>
  <c r="L2592" i="4" s="1"/>
  <c r="N2591" i="4"/>
  <c r="L2591" i="4"/>
  <c r="N2590" i="4"/>
  <c r="J2590" i="4"/>
  <c r="O2589" i="4"/>
  <c r="N2589" i="4"/>
  <c r="L2589" i="4"/>
  <c r="K2589" i="4"/>
  <c r="J2589" i="4"/>
  <c r="O2588" i="4"/>
  <c r="N2588" i="4"/>
  <c r="L2588" i="4"/>
  <c r="P2588" i="4" s="1"/>
  <c r="K2588" i="4"/>
  <c r="J2588" i="4"/>
  <c r="N2587" i="4"/>
  <c r="K2587" i="4"/>
  <c r="J2587" i="4"/>
  <c r="N2586" i="4"/>
  <c r="K2586" i="4"/>
  <c r="O2586" i="4" s="1"/>
  <c r="J2586" i="4"/>
  <c r="N2582" i="4"/>
  <c r="M2582" i="4"/>
  <c r="N2580" i="4"/>
  <c r="M2580" i="4"/>
  <c r="K2579" i="4"/>
  <c r="L2579" i="4" s="1"/>
  <c r="K2577" i="4"/>
  <c r="L2577" i="4" s="1"/>
  <c r="N2576" i="4"/>
  <c r="L2576" i="4"/>
  <c r="N2575" i="4"/>
  <c r="J2575" i="4"/>
  <c r="O2574" i="4"/>
  <c r="N2574" i="4"/>
  <c r="L2574" i="4"/>
  <c r="K2574" i="4"/>
  <c r="J2574" i="4"/>
  <c r="P2574" i="4" s="1"/>
  <c r="O2573" i="4"/>
  <c r="N2573" i="4"/>
  <c r="L2573" i="4"/>
  <c r="P2573" i="4" s="1"/>
  <c r="K2573" i="4"/>
  <c r="J2573" i="4"/>
  <c r="N2572" i="4"/>
  <c r="K2572" i="4"/>
  <c r="L2572" i="4" s="1"/>
  <c r="J2572" i="4"/>
  <c r="N2571" i="4"/>
  <c r="K2571" i="4"/>
  <c r="O2571" i="4" s="1"/>
  <c r="J2571" i="4"/>
  <c r="M2567" i="4"/>
  <c r="N2567" i="4" s="1"/>
  <c r="K2567" i="4"/>
  <c r="L2567" i="4" s="1"/>
  <c r="M2565" i="4"/>
  <c r="N2565" i="4" s="1"/>
  <c r="K2564" i="4"/>
  <c r="L2564" i="4" s="1"/>
  <c r="K2562" i="4"/>
  <c r="L2562" i="4" s="1"/>
  <c r="N2561" i="4"/>
  <c r="L2561" i="4"/>
  <c r="N2560" i="4"/>
  <c r="J2560" i="4"/>
  <c r="N2559" i="4"/>
  <c r="K2559" i="4"/>
  <c r="O2559" i="4" s="1"/>
  <c r="J2559" i="4"/>
  <c r="N2558" i="4"/>
  <c r="L2558" i="4"/>
  <c r="P2558" i="4" s="1"/>
  <c r="K2558" i="4"/>
  <c r="O2558" i="4" s="1"/>
  <c r="J2558" i="4"/>
  <c r="O2557" i="4"/>
  <c r="N2557" i="4"/>
  <c r="K2557" i="4"/>
  <c r="L2557" i="4" s="1"/>
  <c r="J2557" i="4"/>
  <c r="N2556" i="4"/>
  <c r="L2556" i="4"/>
  <c r="K2556" i="4"/>
  <c r="O2556" i="4" s="1"/>
  <c r="J2556" i="4"/>
  <c r="N2552" i="4"/>
  <c r="M2552" i="4"/>
  <c r="M2550" i="4"/>
  <c r="N2550" i="4" s="1"/>
  <c r="K2549" i="4"/>
  <c r="L2549" i="4" s="1"/>
  <c r="K2547" i="4"/>
  <c r="L2547" i="4" s="1"/>
  <c r="N2546" i="4"/>
  <c r="L2546" i="4"/>
  <c r="N2545" i="4"/>
  <c r="J2545" i="4"/>
  <c r="O2544" i="4"/>
  <c r="N2544" i="4"/>
  <c r="L2544" i="4"/>
  <c r="K2544" i="4"/>
  <c r="J2544" i="4"/>
  <c r="O2543" i="4"/>
  <c r="N2543" i="4"/>
  <c r="L2543" i="4"/>
  <c r="K2543" i="4"/>
  <c r="J2543" i="4"/>
  <c r="P2543" i="4" s="1"/>
  <c r="N2542" i="4"/>
  <c r="K2542" i="4"/>
  <c r="O2542" i="4" s="1"/>
  <c r="J2542" i="4"/>
  <c r="O2541" i="4"/>
  <c r="N2541" i="4"/>
  <c r="L2541" i="4"/>
  <c r="K2541" i="4"/>
  <c r="J2541" i="4"/>
  <c r="N2537" i="4"/>
  <c r="M2537" i="4"/>
  <c r="K2537" i="4"/>
  <c r="L2537" i="4" s="1"/>
  <c r="M2535" i="4"/>
  <c r="N2535" i="4" s="1"/>
  <c r="K2534" i="4"/>
  <c r="L2534" i="4" s="1"/>
  <c r="K2532" i="4"/>
  <c r="L2532" i="4" s="1"/>
  <c r="N2531" i="4"/>
  <c r="L2531" i="4"/>
  <c r="N2530" i="4"/>
  <c r="J2530" i="4"/>
  <c r="N2529" i="4"/>
  <c r="L2529" i="4"/>
  <c r="K2529" i="4"/>
  <c r="O2529" i="4" s="1"/>
  <c r="J2529" i="4"/>
  <c r="O2528" i="4"/>
  <c r="N2528" i="4"/>
  <c r="K2528" i="4"/>
  <c r="L2528" i="4" s="1"/>
  <c r="J2528" i="4"/>
  <c r="N2527" i="4"/>
  <c r="K2527" i="4"/>
  <c r="J2527" i="4"/>
  <c r="N2526" i="4"/>
  <c r="K2526" i="4"/>
  <c r="O2526" i="4" s="1"/>
  <c r="J2526" i="4"/>
  <c r="N2522" i="4"/>
  <c r="M2522" i="4"/>
  <c r="N2520" i="4"/>
  <c r="M2520" i="4"/>
  <c r="K2519" i="4"/>
  <c r="L2519" i="4" s="1"/>
  <c r="K2517" i="4"/>
  <c r="L2517" i="4" s="1"/>
  <c r="N2516" i="4"/>
  <c r="L2516" i="4"/>
  <c r="N2515" i="4"/>
  <c r="K2515" i="4"/>
  <c r="O2515" i="4" s="1"/>
  <c r="J2515" i="4"/>
  <c r="O2514" i="4"/>
  <c r="N2514" i="4"/>
  <c r="L2514" i="4"/>
  <c r="K2514" i="4"/>
  <c r="J2514" i="4"/>
  <c r="N2513" i="4"/>
  <c r="K2513" i="4"/>
  <c r="O2513" i="4" s="1"/>
  <c r="J2513" i="4"/>
  <c r="O2512" i="4"/>
  <c r="N2512" i="4"/>
  <c r="K2512" i="4"/>
  <c r="L2512" i="4" s="1"/>
  <c r="J2512" i="4"/>
  <c r="M2508" i="4"/>
  <c r="N2508" i="4" s="1"/>
  <c r="M2506" i="4"/>
  <c r="N2506" i="4" s="1"/>
  <c r="K2505" i="4"/>
  <c r="L2505" i="4" s="1"/>
  <c r="K2503" i="4"/>
  <c r="L2503" i="4" s="1"/>
  <c r="N2502" i="4"/>
  <c r="L2502" i="4"/>
  <c r="N2501" i="4"/>
  <c r="K2501" i="4"/>
  <c r="O2501" i="4" s="1"/>
  <c r="J2501" i="4"/>
  <c r="O2500" i="4"/>
  <c r="N2500" i="4"/>
  <c r="K2500" i="4"/>
  <c r="L2500" i="4" s="1"/>
  <c r="J2500" i="4"/>
  <c r="N2499" i="4"/>
  <c r="K2499" i="4"/>
  <c r="J2499" i="4"/>
  <c r="N2498" i="4"/>
  <c r="K2498" i="4"/>
  <c r="J2498" i="4"/>
  <c r="M2494" i="4"/>
  <c r="N2494" i="4" s="1"/>
  <c r="K2494" i="4"/>
  <c r="L2494" i="4" s="1"/>
  <c r="N2492" i="4"/>
  <c r="M2492" i="4"/>
  <c r="K2491" i="4"/>
  <c r="L2491" i="4" s="1"/>
  <c r="K2489" i="4"/>
  <c r="L2489" i="4" s="1"/>
  <c r="N2488" i="4"/>
  <c r="L2488" i="4"/>
  <c r="O2487" i="4"/>
  <c r="N2487" i="4"/>
  <c r="L2487" i="4"/>
  <c r="K2487" i="4"/>
  <c r="J2487" i="4"/>
  <c r="O2486" i="4"/>
  <c r="N2486" i="4"/>
  <c r="L2486" i="4"/>
  <c r="K2486" i="4"/>
  <c r="J2486" i="4"/>
  <c r="N2485" i="4"/>
  <c r="K2485" i="4"/>
  <c r="O2485" i="4" s="1"/>
  <c r="J2485" i="4"/>
  <c r="O2484" i="4"/>
  <c r="N2484" i="4"/>
  <c r="L2484" i="4"/>
  <c r="K2484" i="4"/>
  <c r="J2484" i="4"/>
  <c r="M2480" i="4"/>
  <c r="N2480" i="4" s="1"/>
  <c r="K2480" i="4"/>
  <c r="L2480" i="4" s="1"/>
  <c r="N2478" i="4"/>
  <c r="M2478" i="4"/>
  <c r="K2477" i="4"/>
  <c r="L2477" i="4" s="1"/>
  <c r="K2475" i="4"/>
  <c r="L2475" i="4" s="1"/>
  <c r="N2474" i="4"/>
  <c r="L2474" i="4"/>
  <c r="O2473" i="4"/>
  <c r="N2473" i="4"/>
  <c r="K2473" i="4"/>
  <c r="L2473" i="4" s="1"/>
  <c r="J2473" i="4"/>
  <c r="O2472" i="4"/>
  <c r="N2472" i="4"/>
  <c r="K2472" i="4"/>
  <c r="L2472" i="4" s="1"/>
  <c r="J2472" i="4"/>
  <c r="O2471" i="4"/>
  <c r="N2471" i="4"/>
  <c r="K2471" i="4"/>
  <c r="L2471" i="4" s="1"/>
  <c r="J2471" i="4"/>
  <c r="N2470" i="4"/>
  <c r="K2470" i="4"/>
  <c r="J2470" i="4"/>
  <c r="N2465" i="4"/>
  <c r="K2465" i="4"/>
  <c r="J2465" i="4"/>
  <c r="N2464" i="4"/>
  <c r="K2464" i="4"/>
  <c r="J2464" i="4"/>
  <c r="N2461" i="4"/>
  <c r="O2460" i="4"/>
  <c r="N2460" i="4"/>
  <c r="L2460" i="4"/>
  <c r="K2460" i="4"/>
  <c r="J2460" i="4"/>
  <c r="O2459" i="4"/>
  <c r="N2459" i="4"/>
  <c r="K2459" i="4"/>
  <c r="L2459" i="4" s="1"/>
  <c r="J2459" i="4"/>
  <c r="N2456" i="4"/>
  <c r="N2455" i="4"/>
  <c r="K2455" i="4"/>
  <c r="O2455" i="4" s="1"/>
  <c r="J2455" i="4"/>
  <c r="N2454" i="4"/>
  <c r="L2454" i="4"/>
  <c r="K2454" i="4"/>
  <c r="O2454" i="4" s="1"/>
  <c r="J2454" i="4"/>
  <c r="N2451" i="4"/>
  <c r="O2450" i="4"/>
  <c r="N2450" i="4"/>
  <c r="K2450" i="4"/>
  <c r="L2450" i="4" s="1"/>
  <c r="L2451" i="4" s="1"/>
  <c r="J2450" i="4"/>
  <c r="J2451" i="4" s="1"/>
  <c r="M2445" i="4"/>
  <c r="N2445" i="4" s="1"/>
  <c r="N2444" i="4"/>
  <c r="K2444" i="4"/>
  <c r="J2444" i="4"/>
  <c r="N2443" i="4"/>
  <c r="L2443" i="4"/>
  <c r="K2443" i="4"/>
  <c r="O2443" i="4" s="1"/>
  <c r="J2443" i="4"/>
  <c r="O2438" i="4"/>
  <c r="N2438" i="4"/>
  <c r="L2438" i="4"/>
  <c r="K2438" i="4"/>
  <c r="J2438" i="4"/>
  <c r="N2437" i="4"/>
  <c r="K2437" i="4"/>
  <c r="O2437" i="4" s="1"/>
  <c r="J2437" i="4"/>
  <c r="N2434" i="4"/>
  <c r="O2433" i="4"/>
  <c r="N2433" i="4"/>
  <c r="L2433" i="4"/>
  <c r="K2433" i="4"/>
  <c r="J2433" i="4"/>
  <c r="P2433" i="4" s="1"/>
  <c r="O2432" i="4"/>
  <c r="N2432" i="4"/>
  <c r="K2432" i="4"/>
  <c r="L2432" i="4" s="1"/>
  <c r="L2434" i="4" s="1"/>
  <c r="J2432" i="4"/>
  <c r="N2429" i="4"/>
  <c r="O2428" i="4"/>
  <c r="N2428" i="4"/>
  <c r="L2428" i="4"/>
  <c r="K2428" i="4"/>
  <c r="J2428" i="4"/>
  <c r="O2427" i="4"/>
  <c r="N2427" i="4"/>
  <c r="L2427" i="4"/>
  <c r="K2427" i="4"/>
  <c r="J2427" i="4"/>
  <c r="N2424" i="4"/>
  <c r="O2423" i="4"/>
  <c r="N2423" i="4"/>
  <c r="L2423" i="4"/>
  <c r="K2423" i="4"/>
  <c r="J2423" i="4"/>
  <c r="P2423" i="4" s="1"/>
  <c r="N2422" i="4"/>
  <c r="K2422" i="4"/>
  <c r="J2422" i="4"/>
  <c r="N2419" i="4"/>
  <c r="N2418" i="4"/>
  <c r="K2418" i="4"/>
  <c r="O2418" i="4" s="1"/>
  <c r="J2418" i="4"/>
  <c r="O2417" i="4"/>
  <c r="N2417" i="4"/>
  <c r="L2417" i="4"/>
  <c r="K2417" i="4"/>
  <c r="J2417" i="4"/>
  <c r="N2413" i="4"/>
  <c r="N2414" i="4" s="1"/>
  <c r="L2413" i="4"/>
  <c r="K2413" i="4"/>
  <c r="O2413" i="4" s="1"/>
  <c r="J2413" i="4"/>
  <c r="N2412" i="4"/>
  <c r="L2412" i="4"/>
  <c r="K2412" i="4"/>
  <c r="O2412" i="4" s="1"/>
  <c r="J2412" i="4"/>
  <c r="N2408" i="4"/>
  <c r="N2409" i="4" s="1"/>
  <c r="K2408" i="4"/>
  <c r="L2408" i="4" s="1"/>
  <c r="J2408" i="4"/>
  <c r="N2407" i="4"/>
  <c r="K2407" i="4"/>
  <c r="J2407" i="4"/>
  <c r="O2403" i="4"/>
  <c r="N2403" i="4"/>
  <c r="N2404" i="4" s="1"/>
  <c r="L2403" i="4"/>
  <c r="K2403" i="4"/>
  <c r="J2403" i="4"/>
  <c r="N2402" i="4"/>
  <c r="L2402" i="4"/>
  <c r="K2402" i="4"/>
  <c r="O2402" i="4" s="1"/>
  <c r="J2402" i="4"/>
  <c r="N2398" i="4"/>
  <c r="K2398" i="4"/>
  <c r="O2398" i="4" s="1"/>
  <c r="J2398" i="4"/>
  <c r="L2397" i="4"/>
  <c r="J2397" i="4"/>
  <c r="N2396" i="4"/>
  <c r="L2396" i="4"/>
  <c r="M2397" i="4" s="1"/>
  <c r="K2396" i="4"/>
  <c r="O2396" i="4" s="1"/>
  <c r="J2396" i="4"/>
  <c r="N2392" i="4"/>
  <c r="J2392" i="4"/>
  <c r="O2391" i="4"/>
  <c r="N2391" i="4"/>
  <c r="L2391" i="4"/>
  <c r="K2391" i="4"/>
  <c r="J2391" i="4"/>
  <c r="P2391" i="4" s="1"/>
  <c r="L2390" i="4"/>
  <c r="J2390" i="4"/>
  <c r="O2389" i="4"/>
  <c r="N2389" i="4"/>
  <c r="K2389" i="4"/>
  <c r="L2389" i="4" s="1"/>
  <c r="K2392" i="4" s="1"/>
  <c r="O2392" i="4" s="1"/>
  <c r="J2389" i="4"/>
  <c r="J2393" i="4" s="1"/>
  <c r="J2386" i="4"/>
  <c r="O2385" i="4"/>
  <c r="N2385" i="4"/>
  <c r="L2385" i="4"/>
  <c r="P2385" i="4" s="1"/>
  <c r="K2385" i="4"/>
  <c r="J2385" i="4"/>
  <c r="L2384" i="4"/>
  <c r="J2384" i="4"/>
  <c r="N2383" i="4"/>
  <c r="K2383" i="4"/>
  <c r="O2383" i="4" s="1"/>
  <c r="J2383" i="4"/>
  <c r="N2379" i="4"/>
  <c r="J2379" i="4"/>
  <c r="N2378" i="4"/>
  <c r="K2378" i="4"/>
  <c r="O2378" i="4" s="1"/>
  <c r="J2378" i="4"/>
  <c r="L2377" i="4"/>
  <c r="J2377" i="4"/>
  <c r="O2376" i="4"/>
  <c r="N2376" i="4"/>
  <c r="K2376" i="4"/>
  <c r="L2376" i="4" s="1"/>
  <c r="P2376" i="4" s="1"/>
  <c r="J2376" i="4"/>
  <c r="J2380" i="4" s="1"/>
  <c r="O2372" i="4"/>
  <c r="N2372" i="4"/>
  <c r="K2372" i="4"/>
  <c r="L2372" i="4" s="1"/>
  <c r="J2372" i="4"/>
  <c r="L2371" i="4"/>
  <c r="J2371" i="4"/>
  <c r="O2370" i="4"/>
  <c r="N2370" i="4"/>
  <c r="K2370" i="4"/>
  <c r="L2370" i="4" s="1"/>
  <c r="M2371" i="4" s="1"/>
  <c r="J2370" i="4"/>
  <c r="J2373" i="4" s="1"/>
  <c r="N2367" i="4"/>
  <c r="J2367" i="4"/>
  <c r="O2366" i="4"/>
  <c r="N2366" i="4"/>
  <c r="L2366" i="4"/>
  <c r="L2367" i="4" s="1"/>
  <c r="K2366" i="4"/>
  <c r="J2366" i="4"/>
  <c r="N2363" i="4"/>
  <c r="L2363" i="4"/>
  <c r="N2362" i="4"/>
  <c r="L2362" i="4"/>
  <c r="K2362" i="4"/>
  <c r="O2362" i="4" s="1"/>
  <c r="J2362" i="4"/>
  <c r="N2359" i="4"/>
  <c r="J2359" i="4"/>
  <c r="N2358" i="4"/>
  <c r="K2358" i="4"/>
  <c r="O2358" i="4" s="1"/>
  <c r="J2358" i="4"/>
  <c r="O2354" i="4"/>
  <c r="N2354" i="4"/>
  <c r="N2355" i="4" s="1"/>
  <c r="K2354" i="4"/>
  <c r="L2354" i="4" s="1"/>
  <c r="L2355" i="4" s="1"/>
  <c r="J2354" i="4"/>
  <c r="J2355" i="4" s="1"/>
  <c r="J2351" i="4"/>
  <c r="O2350" i="4"/>
  <c r="N2350" i="4"/>
  <c r="L2350" i="4"/>
  <c r="P2350" i="4" s="1"/>
  <c r="K2350" i="4"/>
  <c r="J2350" i="4"/>
  <c r="O2349" i="4"/>
  <c r="N2349" i="4"/>
  <c r="N2351" i="4" s="1"/>
  <c r="L2349" i="4"/>
  <c r="L2351" i="4" s="1"/>
  <c r="K2349" i="4"/>
  <c r="J2349" i="4"/>
  <c r="J2346" i="4"/>
  <c r="N2345" i="4"/>
  <c r="K2345" i="4"/>
  <c r="O2345" i="4" s="1"/>
  <c r="J2345" i="4"/>
  <c r="O2344" i="4"/>
  <c r="N2344" i="4"/>
  <c r="N2346" i="4" s="1"/>
  <c r="K2344" i="4"/>
  <c r="L2344" i="4" s="1"/>
  <c r="J2344" i="4"/>
  <c r="L2340" i="4"/>
  <c r="J2340" i="4"/>
  <c r="K2335" i="4"/>
  <c r="L2335" i="4" s="1"/>
  <c r="N2334" i="4"/>
  <c r="K2334" i="4"/>
  <c r="J2334" i="4"/>
  <c r="M2330" i="4"/>
  <c r="N2330" i="4" s="1"/>
  <c r="N2331" i="4" s="1"/>
  <c r="N2329" i="4"/>
  <c r="K2329" i="4"/>
  <c r="O2329" i="4" s="1"/>
  <c r="J2329" i="4"/>
  <c r="M2325" i="4"/>
  <c r="N2325" i="4" s="1"/>
  <c r="O2324" i="4"/>
  <c r="N2324" i="4"/>
  <c r="L2324" i="4"/>
  <c r="K2324" i="4"/>
  <c r="J2324" i="4"/>
  <c r="O2319" i="4"/>
  <c r="N2319" i="4"/>
  <c r="L2319" i="4"/>
  <c r="K2319" i="4"/>
  <c r="J2319" i="4"/>
  <c r="N2316" i="4"/>
  <c r="N2315" i="4"/>
  <c r="K2315" i="4"/>
  <c r="O2315" i="4" s="1"/>
  <c r="J2315" i="4"/>
  <c r="O2314" i="4"/>
  <c r="N2314" i="4"/>
  <c r="K2314" i="4"/>
  <c r="L2314" i="4" s="1"/>
  <c r="J2314" i="4"/>
  <c r="N2311" i="4"/>
  <c r="N2310" i="4"/>
  <c r="K2310" i="4"/>
  <c r="J2310" i="4"/>
  <c r="P2309" i="4"/>
  <c r="N2309" i="4"/>
  <c r="L2309" i="4"/>
  <c r="K2309" i="4"/>
  <c r="O2309" i="4" s="1"/>
  <c r="J2309" i="4"/>
  <c r="J2311" i="4" s="1"/>
  <c r="N2306" i="4"/>
  <c r="N2305" i="4"/>
  <c r="K2305" i="4"/>
  <c r="O2305" i="4" s="1"/>
  <c r="J2305" i="4"/>
  <c r="O2304" i="4"/>
  <c r="N2304" i="4"/>
  <c r="L2304" i="4"/>
  <c r="K2304" i="4"/>
  <c r="J2304" i="4"/>
  <c r="N2301" i="4"/>
  <c r="N2300" i="4"/>
  <c r="K2300" i="4"/>
  <c r="J2300" i="4"/>
  <c r="N2299" i="4"/>
  <c r="K2299" i="4"/>
  <c r="O2299" i="4" s="1"/>
  <c r="J2299" i="4"/>
  <c r="N2296" i="4"/>
  <c r="N2295" i="4"/>
  <c r="L2295" i="4"/>
  <c r="K2295" i="4"/>
  <c r="O2295" i="4" s="1"/>
  <c r="J2295" i="4"/>
  <c r="O2294" i="4"/>
  <c r="N2294" i="4"/>
  <c r="L2294" i="4"/>
  <c r="K2294" i="4"/>
  <c r="J2294" i="4"/>
  <c r="J2296" i="4" s="1"/>
  <c r="N2291" i="4"/>
  <c r="N2290" i="4"/>
  <c r="K2290" i="4"/>
  <c r="J2290" i="4"/>
  <c r="O2289" i="4"/>
  <c r="N2289" i="4"/>
  <c r="K2289" i="4"/>
  <c r="L2289" i="4" s="1"/>
  <c r="J2289" i="4"/>
  <c r="N2286" i="4"/>
  <c r="O2285" i="4"/>
  <c r="N2285" i="4"/>
  <c r="L2285" i="4"/>
  <c r="K2285" i="4"/>
  <c r="J2285" i="4"/>
  <c r="P2285" i="4" s="1"/>
  <c r="O2284" i="4"/>
  <c r="N2284" i="4"/>
  <c r="K2284" i="4"/>
  <c r="L2284" i="4" s="1"/>
  <c r="J2284" i="4"/>
  <c r="N2281" i="4"/>
  <c r="O2280" i="4"/>
  <c r="N2280" i="4"/>
  <c r="K2280" i="4"/>
  <c r="L2280" i="4" s="1"/>
  <c r="J2280" i="4"/>
  <c r="N2279" i="4"/>
  <c r="K2279" i="4"/>
  <c r="J2279" i="4"/>
  <c r="N2276" i="4"/>
  <c r="N2275" i="4"/>
  <c r="L2275" i="4"/>
  <c r="K2275" i="4"/>
  <c r="O2275" i="4" s="1"/>
  <c r="J2275" i="4"/>
  <c r="O2274" i="4"/>
  <c r="N2274" i="4"/>
  <c r="K2274" i="4"/>
  <c r="L2274" i="4" s="1"/>
  <c r="J2274" i="4"/>
  <c r="N2271" i="4"/>
  <c r="O2270" i="4"/>
  <c r="N2270" i="4"/>
  <c r="L2270" i="4"/>
  <c r="K2270" i="4"/>
  <c r="J2270" i="4"/>
  <c r="O2269" i="4"/>
  <c r="N2269" i="4"/>
  <c r="K2269" i="4"/>
  <c r="L2269" i="4" s="1"/>
  <c r="P2269" i="4" s="1"/>
  <c r="J2269" i="4"/>
  <c r="N2266" i="4"/>
  <c r="N2265" i="4"/>
  <c r="L2265" i="4"/>
  <c r="K2265" i="4"/>
  <c r="O2265" i="4" s="1"/>
  <c r="J2265" i="4"/>
  <c r="N2264" i="4"/>
  <c r="K2264" i="4"/>
  <c r="J2264" i="4"/>
  <c r="N2261" i="4"/>
  <c r="L2261" i="4"/>
  <c r="O2260" i="4"/>
  <c r="N2260" i="4"/>
  <c r="L2260" i="4"/>
  <c r="K2260" i="4"/>
  <c r="J2260" i="4"/>
  <c r="O2259" i="4"/>
  <c r="N2259" i="4"/>
  <c r="L2259" i="4"/>
  <c r="P2259" i="4" s="1"/>
  <c r="K2259" i="4"/>
  <c r="J2259" i="4"/>
  <c r="N2256" i="4"/>
  <c r="N2255" i="4"/>
  <c r="L2255" i="4"/>
  <c r="K2255" i="4"/>
  <c r="O2255" i="4" s="1"/>
  <c r="J2255" i="4"/>
  <c r="N2254" i="4"/>
  <c r="K2254" i="4"/>
  <c r="O2254" i="4" s="1"/>
  <c r="J2254" i="4"/>
  <c r="N2251" i="4"/>
  <c r="O2250" i="4"/>
  <c r="N2250" i="4"/>
  <c r="L2250" i="4"/>
  <c r="K2250" i="4"/>
  <c r="J2250" i="4"/>
  <c r="O2249" i="4"/>
  <c r="N2249" i="4"/>
  <c r="K2249" i="4"/>
  <c r="L2249" i="4" s="1"/>
  <c r="P2249" i="4" s="1"/>
  <c r="J2249" i="4"/>
  <c r="J2251" i="4" s="1"/>
  <c r="N2246" i="4"/>
  <c r="N2245" i="4"/>
  <c r="L2245" i="4"/>
  <c r="K2245" i="4"/>
  <c r="O2245" i="4" s="1"/>
  <c r="J2245" i="4"/>
  <c r="O2244" i="4"/>
  <c r="N2244" i="4"/>
  <c r="K2244" i="4"/>
  <c r="L2244" i="4" s="1"/>
  <c r="P2244" i="4" s="1"/>
  <c r="J2244" i="4"/>
  <c r="N2241" i="4"/>
  <c r="J2241" i="4"/>
  <c r="N2240" i="4"/>
  <c r="K2240" i="4"/>
  <c r="O2240" i="4" s="1"/>
  <c r="J2240" i="4"/>
  <c r="N2239" i="4"/>
  <c r="K2239" i="4"/>
  <c r="J2239" i="4"/>
  <c r="N2236" i="4"/>
  <c r="N2235" i="4"/>
  <c r="L2235" i="4"/>
  <c r="K2235" i="4"/>
  <c r="O2235" i="4" s="1"/>
  <c r="J2235" i="4"/>
  <c r="O2234" i="4"/>
  <c r="N2234" i="4"/>
  <c r="K2234" i="4"/>
  <c r="L2234" i="4" s="1"/>
  <c r="J2234" i="4"/>
  <c r="N2231" i="4"/>
  <c r="O2230" i="4"/>
  <c r="N2230" i="4"/>
  <c r="L2230" i="4"/>
  <c r="L2231" i="4" s="1"/>
  <c r="K2230" i="4"/>
  <c r="J2230" i="4"/>
  <c r="O2229" i="4"/>
  <c r="N2229" i="4"/>
  <c r="L2229" i="4"/>
  <c r="K2229" i="4"/>
  <c r="J2229" i="4"/>
  <c r="P2229" i="4" s="1"/>
  <c r="N2226" i="4"/>
  <c r="N2225" i="4"/>
  <c r="L2225" i="4"/>
  <c r="K2225" i="4"/>
  <c r="O2225" i="4" s="1"/>
  <c r="J2225" i="4"/>
  <c r="N2224" i="4"/>
  <c r="K2224" i="4"/>
  <c r="J2224" i="4"/>
  <c r="J2226" i="4" s="1"/>
  <c r="N2221" i="4"/>
  <c r="J2221" i="4"/>
  <c r="N2220" i="4"/>
  <c r="L2220" i="4"/>
  <c r="K2220" i="4"/>
  <c r="O2220" i="4" s="1"/>
  <c r="J2220" i="4"/>
  <c r="O2219" i="4"/>
  <c r="N2219" i="4"/>
  <c r="K2219" i="4"/>
  <c r="L2219" i="4" s="1"/>
  <c r="J2219" i="4"/>
  <c r="N2216" i="4"/>
  <c r="N2215" i="4"/>
  <c r="L2215" i="4"/>
  <c r="K2215" i="4"/>
  <c r="O2215" i="4" s="1"/>
  <c r="J2215" i="4"/>
  <c r="O2214" i="4"/>
  <c r="N2214" i="4"/>
  <c r="L2214" i="4"/>
  <c r="K2214" i="4"/>
  <c r="J2214" i="4"/>
  <c r="N2211" i="4"/>
  <c r="N2210" i="4"/>
  <c r="L2210" i="4"/>
  <c r="K2210" i="4"/>
  <c r="O2210" i="4" s="1"/>
  <c r="J2210" i="4"/>
  <c r="N2209" i="4"/>
  <c r="K2209" i="4"/>
  <c r="J2209" i="4"/>
  <c r="N2206" i="4"/>
  <c r="N2205" i="4"/>
  <c r="L2205" i="4"/>
  <c r="L2206" i="4" s="1"/>
  <c r="K2205" i="4"/>
  <c r="O2205" i="4" s="1"/>
  <c r="J2205" i="4"/>
  <c r="N2202" i="4"/>
  <c r="O2201" i="4"/>
  <c r="N2201" i="4"/>
  <c r="K2201" i="4"/>
  <c r="L2201" i="4" s="1"/>
  <c r="L2202" i="4" s="1"/>
  <c r="J2201" i="4"/>
  <c r="N2198" i="4"/>
  <c r="J2198" i="4"/>
  <c r="P2198" i="4" s="1"/>
  <c r="N2197" i="4"/>
  <c r="L2197" i="4"/>
  <c r="L2198" i="4" s="1"/>
  <c r="K2197" i="4"/>
  <c r="O2197" i="4" s="1"/>
  <c r="J2197" i="4"/>
  <c r="N2194" i="4"/>
  <c r="J2194" i="4"/>
  <c r="P2194" i="4" s="1"/>
  <c r="P2193" i="4"/>
  <c r="N2193" i="4"/>
  <c r="L2193" i="4"/>
  <c r="L2194" i="4" s="1"/>
  <c r="K2193" i="4"/>
  <c r="O2193" i="4" s="1"/>
  <c r="J2193" i="4"/>
  <c r="N2190" i="4"/>
  <c r="L2190" i="4"/>
  <c r="G349" i="3" s="1"/>
  <c r="K349" i="2" s="1"/>
  <c r="L349" i="2" s="1"/>
  <c r="J2190" i="4"/>
  <c r="N2189" i="4"/>
  <c r="L2189" i="4"/>
  <c r="K2189" i="4"/>
  <c r="O2189" i="4" s="1"/>
  <c r="J2189" i="4"/>
  <c r="N2186" i="4"/>
  <c r="N2185" i="4"/>
  <c r="L2185" i="4"/>
  <c r="O2184" i="4"/>
  <c r="N2184" i="4"/>
  <c r="L2184" i="4"/>
  <c r="K2184" i="4"/>
  <c r="J2184" i="4"/>
  <c r="O2183" i="4"/>
  <c r="N2183" i="4"/>
  <c r="K2183" i="4"/>
  <c r="L2183" i="4" s="1"/>
  <c r="J2183" i="4"/>
  <c r="N2179" i="4"/>
  <c r="L2179" i="4"/>
  <c r="N2178" i="4"/>
  <c r="L2178" i="4"/>
  <c r="P2178" i="4" s="1"/>
  <c r="K2178" i="4"/>
  <c r="O2178" i="4" s="1"/>
  <c r="J2178" i="4"/>
  <c r="O2177" i="4"/>
  <c r="N2177" i="4"/>
  <c r="N2180" i="4" s="1"/>
  <c r="K2177" i="4"/>
  <c r="L2177" i="4" s="1"/>
  <c r="J2177" i="4"/>
  <c r="N2172" i="4"/>
  <c r="L2172" i="4"/>
  <c r="N2171" i="4"/>
  <c r="K2171" i="4"/>
  <c r="O2171" i="4" s="1"/>
  <c r="J2171" i="4"/>
  <c r="N2170" i="4"/>
  <c r="K2170" i="4"/>
  <c r="J2170" i="4"/>
  <c r="N2165" i="4"/>
  <c r="L2165" i="4"/>
  <c r="N2164" i="4"/>
  <c r="K2164" i="4"/>
  <c r="J2164" i="4"/>
  <c r="N2163" i="4"/>
  <c r="K2163" i="4"/>
  <c r="J2163" i="4"/>
  <c r="N2158" i="4"/>
  <c r="L2158" i="4"/>
  <c r="O2157" i="4"/>
  <c r="N2157" i="4"/>
  <c r="L2157" i="4"/>
  <c r="I2158" i="4" s="1"/>
  <c r="K2157" i="4"/>
  <c r="J2157" i="4"/>
  <c r="P2157" i="4" s="1"/>
  <c r="O2156" i="4"/>
  <c r="N2156" i="4"/>
  <c r="L2156" i="4"/>
  <c r="P2156" i="4" s="1"/>
  <c r="K2156" i="4"/>
  <c r="J2156" i="4"/>
  <c r="N2151" i="4"/>
  <c r="L2151" i="4"/>
  <c r="N2150" i="4"/>
  <c r="L2150" i="4"/>
  <c r="P2150" i="4" s="1"/>
  <c r="K2150" i="4"/>
  <c r="O2150" i="4" s="1"/>
  <c r="J2150" i="4"/>
  <c r="N2149" i="4"/>
  <c r="K2149" i="4"/>
  <c r="J2149" i="4"/>
  <c r="N2144" i="4"/>
  <c r="L2144" i="4"/>
  <c r="N2143" i="4"/>
  <c r="L2143" i="4"/>
  <c r="K2143" i="4"/>
  <c r="O2143" i="4" s="1"/>
  <c r="J2143" i="4"/>
  <c r="O2142" i="4"/>
  <c r="N2142" i="4"/>
  <c r="K2142" i="4"/>
  <c r="L2142" i="4" s="1"/>
  <c r="J2142" i="4"/>
  <c r="N2137" i="4"/>
  <c r="L2137" i="4"/>
  <c r="N2136" i="4"/>
  <c r="L2136" i="4"/>
  <c r="K2136" i="4"/>
  <c r="O2136" i="4" s="1"/>
  <c r="J2136" i="4"/>
  <c r="O2135" i="4"/>
  <c r="N2135" i="4"/>
  <c r="K2135" i="4"/>
  <c r="L2135" i="4" s="1"/>
  <c r="J2135" i="4"/>
  <c r="N2130" i="4"/>
  <c r="L2130" i="4"/>
  <c r="O2129" i="4"/>
  <c r="N2129" i="4"/>
  <c r="L2129" i="4"/>
  <c r="K2129" i="4"/>
  <c r="J2129" i="4"/>
  <c r="O2128" i="4"/>
  <c r="N2128" i="4"/>
  <c r="K2128" i="4"/>
  <c r="L2128" i="4" s="1"/>
  <c r="P2128" i="4" s="1"/>
  <c r="J2128" i="4"/>
  <c r="N2123" i="4"/>
  <c r="L2123" i="4"/>
  <c r="O2122" i="4"/>
  <c r="N2122" i="4"/>
  <c r="L2122" i="4"/>
  <c r="K2122" i="4"/>
  <c r="J2122" i="4"/>
  <c r="N2121" i="4"/>
  <c r="K2121" i="4"/>
  <c r="O2121" i="4" s="1"/>
  <c r="J2121" i="4"/>
  <c r="N2116" i="4"/>
  <c r="L2116" i="4"/>
  <c r="O2115" i="4"/>
  <c r="N2115" i="4"/>
  <c r="L2115" i="4"/>
  <c r="K2115" i="4"/>
  <c r="J2115" i="4"/>
  <c r="P2115" i="4" s="1"/>
  <c r="O2114" i="4"/>
  <c r="N2114" i="4"/>
  <c r="K2114" i="4"/>
  <c r="L2114" i="4" s="1"/>
  <c r="J2114" i="4"/>
  <c r="N2109" i="4"/>
  <c r="L2109" i="4"/>
  <c r="N2108" i="4"/>
  <c r="K2108" i="4"/>
  <c r="L2108" i="4" s="1"/>
  <c r="J2108" i="4"/>
  <c r="O2107" i="4"/>
  <c r="N2107" i="4"/>
  <c r="K2107" i="4"/>
  <c r="L2107" i="4" s="1"/>
  <c r="I2109" i="4" s="1"/>
  <c r="J2109" i="4" s="1"/>
  <c r="P2109" i="4" s="1"/>
  <c r="J2107" i="4"/>
  <c r="N2102" i="4"/>
  <c r="L2102" i="4"/>
  <c r="N2101" i="4"/>
  <c r="K2101" i="4"/>
  <c r="O2101" i="4" s="1"/>
  <c r="J2101" i="4"/>
  <c r="O2100" i="4"/>
  <c r="N2100" i="4"/>
  <c r="L2100" i="4"/>
  <c r="P2100" i="4" s="1"/>
  <c r="K2100" i="4"/>
  <c r="J2100" i="4"/>
  <c r="N2095" i="4"/>
  <c r="L2095" i="4"/>
  <c r="N2094" i="4"/>
  <c r="K2094" i="4"/>
  <c r="J2094" i="4"/>
  <c r="O2093" i="4"/>
  <c r="N2093" i="4"/>
  <c r="K2093" i="4"/>
  <c r="L2093" i="4" s="1"/>
  <c r="J2093" i="4"/>
  <c r="N2088" i="4"/>
  <c r="L2088" i="4"/>
  <c r="O2087" i="4"/>
  <c r="N2087" i="4"/>
  <c r="L2087" i="4"/>
  <c r="K2087" i="4"/>
  <c r="J2087" i="4"/>
  <c r="N2086" i="4"/>
  <c r="K2086" i="4"/>
  <c r="O2086" i="4" s="1"/>
  <c r="J2086" i="4"/>
  <c r="N2081" i="4"/>
  <c r="L2081" i="4"/>
  <c r="N2080" i="4"/>
  <c r="K2080" i="4"/>
  <c r="L2080" i="4" s="1"/>
  <c r="P2080" i="4" s="1"/>
  <c r="J2080" i="4"/>
  <c r="O2079" i="4"/>
  <c r="N2079" i="4"/>
  <c r="L2079" i="4"/>
  <c r="K2079" i="4"/>
  <c r="J2079" i="4"/>
  <c r="N2074" i="4"/>
  <c r="L2074" i="4"/>
  <c r="N2073" i="4"/>
  <c r="K2073" i="4"/>
  <c r="O2073" i="4" s="1"/>
  <c r="J2073" i="4"/>
  <c r="N2072" i="4"/>
  <c r="K2072" i="4"/>
  <c r="J2072" i="4"/>
  <c r="N2067" i="4"/>
  <c r="L2067" i="4"/>
  <c r="N2066" i="4"/>
  <c r="K2066" i="4"/>
  <c r="J2066" i="4"/>
  <c r="O2065" i="4"/>
  <c r="N2065" i="4"/>
  <c r="K2065" i="4"/>
  <c r="L2065" i="4" s="1"/>
  <c r="J2065" i="4"/>
  <c r="N2060" i="4"/>
  <c r="L2060" i="4"/>
  <c r="N2059" i="4"/>
  <c r="K2059" i="4"/>
  <c r="O2059" i="4" s="1"/>
  <c r="J2059" i="4"/>
  <c r="O2058" i="4"/>
  <c r="N2058" i="4"/>
  <c r="K2058" i="4"/>
  <c r="L2058" i="4" s="1"/>
  <c r="J2058" i="4"/>
  <c r="N2054" i="4"/>
  <c r="L2054" i="4"/>
  <c r="N2053" i="4"/>
  <c r="K2053" i="4"/>
  <c r="O2053" i="4" s="1"/>
  <c r="J2053" i="4"/>
  <c r="N2052" i="4"/>
  <c r="K2052" i="4"/>
  <c r="O2052" i="4" s="1"/>
  <c r="J2052" i="4"/>
  <c r="N2048" i="4"/>
  <c r="L2048" i="4"/>
  <c r="N2047" i="4"/>
  <c r="L2047" i="4"/>
  <c r="K2047" i="4"/>
  <c r="O2047" i="4" s="1"/>
  <c r="J2047" i="4"/>
  <c r="O2046" i="4"/>
  <c r="N2046" i="4"/>
  <c r="N2049" i="4" s="1"/>
  <c r="K2046" i="4"/>
  <c r="L2046" i="4" s="1"/>
  <c r="P2046" i="4" s="1"/>
  <c r="J2046" i="4"/>
  <c r="N2042" i="4"/>
  <c r="L2042" i="4"/>
  <c r="O2041" i="4"/>
  <c r="N2041" i="4"/>
  <c r="P2041" i="4" s="1"/>
  <c r="L2041" i="4"/>
  <c r="I2042" i="4" s="1"/>
  <c r="K2041" i="4"/>
  <c r="J2041" i="4"/>
  <c r="O2040" i="4"/>
  <c r="N2040" i="4"/>
  <c r="K2040" i="4"/>
  <c r="L2040" i="4" s="1"/>
  <c r="J2040" i="4"/>
  <c r="N2035" i="4"/>
  <c r="L2035" i="4"/>
  <c r="N2034" i="4"/>
  <c r="K2034" i="4"/>
  <c r="L2034" i="4" s="1"/>
  <c r="P2034" i="4" s="1"/>
  <c r="J2034" i="4"/>
  <c r="N2033" i="4"/>
  <c r="K2033" i="4"/>
  <c r="O2033" i="4" s="1"/>
  <c r="J2033" i="4"/>
  <c r="N2028" i="4"/>
  <c r="L2028" i="4"/>
  <c r="N2027" i="4"/>
  <c r="K2027" i="4"/>
  <c r="O2027" i="4" s="1"/>
  <c r="J2027" i="4"/>
  <c r="N2026" i="4"/>
  <c r="L2026" i="4"/>
  <c r="P2026" i="4" s="1"/>
  <c r="K2026" i="4"/>
  <c r="O2026" i="4" s="1"/>
  <c r="J2026" i="4"/>
  <c r="N2021" i="4"/>
  <c r="L2021" i="4"/>
  <c r="N2020" i="4"/>
  <c r="L2020" i="4"/>
  <c r="K2020" i="4"/>
  <c r="O2020" i="4" s="1"/>
  <c r="J2020" i="4"/>
  <c r="N2019" i="4"/>
  <c r="L2019" i="4"/>
  <c r="K2019" i="4"/>
  <c r="O2019" i="4" s="1"/>
  <c r="J2019" i="4"/>
  <c r="N2014" i="4"/>
  <c r="L2014" i="4"/>
  <c r="O2013" i="4"/>
  <c r="N2013" i="4"/>
  <c r="L2013" i="4"/>
  <c r="K2013" i="4"/>
  <c r="J2013" i="4"/>
  <c r="N2012" i="4"/>
  <c r="K2012" i="4"/>
  <c r="L2012" i="4" s="1"/>
  <c r="J2012" i="4"/>
  <c r="N2007" i="4"/>
  <c r="L2007" i="4"/>
  <c r="N2006" i="4"/>
  <c r="K2006" i="4"/>
  <c r="L2006" i="4" s="1"/>
  <c r="P2006" i="4" s="1"/>
  <c r="J2006" i="4"/>
  <c r="O2005" i="4"/>
  <c r="N2005" i="4"/>
  <c r="L2005" i="4"/>
  <c r="K2005" i="4"/>
  <c r="J2005" i="4"/>
  <c r="N2001" i="4"/>
  <c r="L2001" i="4"/>
  <c r="N2000" i="4"/>
  <c r="N2002" i="4" s="1"/>
  <c r="K2000" i="4"/>
  <c r="O2000" i="4" s="1"/>
  <c r="J2000" i="4"/>
  <c r="N1999" i="4"/>
  <c r="K1999" i="4"/>
  <c r="O1999" i="4" s="1"/>
  <c r="J1999" i="4"/>
  <c r="N1995" i="4"/>
  <c r="L1995" i="4"/>
  <c r="N1994" i="4"/>
  <c r="K1994" i="4"/>
  <c r="O1994" i="4" s="1"/>
  <c r="J1994" i="4"/>
  <c r="N1993" i="4"/>
  <c r="N1996" i="4" s="1"/>
  <c r="K1993" i="4"/>
  <c r="O1993" i="4" s="1"/>
  <c r="J1993" i="4"/>
  <c r="N1989" i="4"/>
  <c r="L1989" i="4"/>
  <c r="O1988" i="4"/>
  <c r="N1988" i="4"/>
  <c r="L1988" i="4"/>
  <c r="K1988" i="4"/>
  <c r="J1988" i="4"/>
  <c r="P1988" i="4" s="1"/>
  <c r="N1987" i="4"/>
  <c r="N1990" i="4" s="1"/>
  <c r="K1987" i="4"/>
  <c r="L1987" i="4" s="1"/>
  <c r="L1990" i="4" s="1"/>
  <c r="J1987" i="4"/>
  <c r="N1983" i="4"/>
  <c r="M1983" i="4"/>
  <c r="N1981" i="4"/>
  <c r="L1981" i="4"/>
  <c r="P1981" i="4" s="1"/>
  <c r="K1981" i="4"/>
  <c r="O1981" i="4" s="1"/>
  <c r="J1981" i="4"/>
  <c r="N1980" i="4"/>
  <c r="K1980" i="4"/>
  <c r="L1980" i="4" s="1"/>
  <c r="J1980" i="4"/>
  <c r="N1976" i="4"/>
  <c r="M1976" i="4"/>
  <c r="N1974" i="4"/>
  <c r="L1974" i="4"/>
  <c r="K1974" i="4"/>
  <c r="O1974" i="4" s="1"/>
  <c r="J1974" i="4"/>
  <c r="O1973" i="4"/>
  <c r="N1973" i="4"/>
  <c r="K1973" i="4"/>
  <c r="L1973" i="4" s="1"/>
  <c r="J1973" i="4"/>
  <c r="M1969" i="4"/>
  <c r="N1969" i="4" s="1"/>
  <c r="N1967" i="4"/>
  <c r="L1967" i="4"/>
  <c r="P1967" i="4" s="1"/>
  <c r="K1967" i="4"/>
  <c r="O1967" i="4" s="1"/>
  <c r="J1967" i="4"/>
  <c r="N1966" i="4"/>
  <c r="K1966" i="4"/>
  <c r="J1966" i="4"/>
  <c r="M1962" i="4"/>
  <c r="N1962" i="4" s="1"/>
  <c r="N1960" i="4"/>
  <c r="K1960" i="4"/>
  <c r="J1960" i="4"/>
  <c r="O1959" i="4"/>
  <c r="N1959" i="4"/>
  <c r="K1959" i="4"/>
  <c r="L1959" i="4" s="1"/>
  <c r="J1959" i="4"/>
  <c r="N1953" i="4"/>
  <c r="L1953" i="4"/>
  <c r="K1953" i="4"/>
  <c r="O1953" i="4" s="1"/>
  <c r="J1953" i="4"/>
  <c r="N1952" i="4"/>
  <c r="K1952" i="4"/>
  <c r="L1952" i="4" s="1"/>
  <c r="J1952" i="4"/>
  <c r="N1946" i="4"/>
  <c r="L1946" i="4"/>
  <c r="K1946" i="4"/>
  <c r="O1946" i="4" s="1"/>
  <c r="J1946" i="4"/>
  <c r="O1945" i="4"/>
  <c r="N1945" i="4"/>
  <c r="K1945" i="4"/>
  <c r="L1945" i="4" s="1"/>
  <c r="J1945" i="4"/>
  <c r="N1939" i="4"/>
  <c r="L1939" i="4"/>
  <c r="P1939" i="4" s="1"/>
  <c r="K1939" i="4"/>
  <c r="O1939" i="4" s="1"/>
  <c r="J1939" i="4"/>
  <c r="N1938" i="4"/>
  <c r="K1938" i="4"/>
  <c r="L1938" i="4" s="1"/>
  <c r="P1938" i="4" s="1"/>
  <c r="J1938" i="4"/>
  <c r="N1932" i="4"/>
  <c r="L1932" i="4"/>
  <c r="K1932" i="4"/>
  <c r="O1932" i="4" s="1"/>
  <c r="J1932" i="4"/>
  <c r="O1931" i="4"/>
  <c r="N1931" i="4"/>
  <c r="K1931" i="4"/>
  <c r="L1931" i="4" s="1"/>
  <c r="J1931" i="4"/>
  <c r="N1926" i="4"/>
  <c r="K1926" i="4"/>
  <c r="J1926" i="4"/>
  <c r="N1925" i="4"/>
  <c r="K1925" i="4"/>
  <c r="L1925" i="4" s="1"/>
  <c r="J1925" i="4"/>
  <c r="O1920" i="4"/>
  <c r="N1920" i="4"/>
  <c r="L1920" i="4"/>
  <c r="P1920" i="4" s="1"/>
  <c r="K1920" i="4"/>
  <c r="J1920" i="4"/>
  <c r="P1919" i="4"/>
  <c r="N1919" i="4"/>
  <c r="K1919" i="4"/>
  <c r="L1919" i="4" s="1"/>
  <c r="J1919" i="4"/>
  <c r="N1914" i="4"/>
  <c r="L1914" i="4"/>
  <c r="P1914" i="4" s="1"/>
  <c r="K1914" i="4"/>
  <c r="O1914" i="4" s="1"/>
  <c r="J1914" i="4"/>
  <c r="N1913" i="4"/>
  <c r="K1913" i="4"/>
  <c r="L1913" i="4" s="1"/>
  <c r="P1913" i="4" s="1"/>
  <c r="J1913" i="4"/>
  <c r="N1908" i="4"/>
  <c r="L1908" i="4"/>
  <c r="K1908" i="4"/>
  <c r="O1908" i="4" s="1"/>
  <c r="J1908" i="4"/>
  <c r="N1907" i="4"/>
  <c r="K1907" i="4"/>
  <c r="L1907" i="4" s="1"/>
  <c r="J1907" i="4"/>
  <c r="N1903" i="4"/>
  <c r="K1903" i="4"/>
  <c r="O1903" i="4" s="1"/>
  <c r="J1903" i="4"/>
  <c r="J1904" i="4" s="1"/>
  <c r="N1902" i="4"/>
  <c r="N1904" i="4" s="1"/>
  <c r="K1902" i="4"/>
  <c r="L1902" i="4" s="1"/>
  <c r="P1902" i="4" s="1"/>
  <c r="J1902" i="4"/>
  <c r="N1899" i="4"/>
  <c r="N1898" i="4"/>
  <c r="L1898" i="4"/>
  <c r="K1898" i="4"/>
  <c r="O1898" i="4" s="1"/>
  <c r="J1898" i="4"/>
  <c r="O1897" i="4"/>
  <c r="N1897" i="4"/>
  <c r="K1897" i="4"/>
  <c r="L1897" i="4" s="1"/>
  <c r="L1899" i="4" s="1"/>
  <c r="J1897" i="4"/>
  <c r="N1894" i="4"/>
  <c r="J1894" i="4"/>
  <c r="O1893" i="4"/>
  <c r="N1893" i="4"/>
  <c r="L1893" i="4"/>
  <c r="K1893" i="4"/>
  <c r="J1893" i="4"/>
  <c r="P1893" i="4" s="1"/>
  <c r="N1892" i="4"/>
  <c r="K1892" i="4"/>
  <c r="L1892" i="4" s="1"/>
  <c r="L1894" i="4" s="1"/>
  <c r="J1892" i="4"/>
  <c r="P1892" i="4" s="1"/>
  <c r="N1887" i="4"/>
  <c r="J1887" i="4"/>
  <c r="N1886" i="4"/>
  <c r="K1886" i="4"/>
  <c r="L1886" i="4" s="1"/>
  <c r="J1886" i="4"/>
  <c r="O1885" i="4"/>
  <c r="N1885" i="4"/>
  <c r="K1885" i="4"/>
  <c r="L1885" i="4" s="1"/>
  <c r="J1885" i="4"/>
  <c r="N1881" i="4"/>
  <c r="J1881" i="4"/>
  <c r="N1880" i="4"/>
  <c r="N1882" i="4" s="1"/>
  <c r="K1880" i="4"/>
  <c r="J1880" i="4"/>
  <c r="N1879" i="4"/>
  <c r="K1879" i="4"/>
  <c r="L1879" i="4" s="1"/>
  <c r="J1879" i="4"/>
  <c r="J1882" i="4" s="1"/>
  <c r="J1876" i="4"/>
  <c r="N1875" i="4"/>
  <c r="J1875" i="4"/>
  <c r="N1874" i="4"/>
  <c r="K1874" i="4"/>
  <c r="O1874" i="4" s="1"/>
  <c r="J1874" i="4"/>
  <c r="N1873" i="4"/>
  <c r="N1876" i="4" s="1"/>
  <c r="L1873" i="4"/>
  <c r="K1873" i="4"/>
  <c r="O1873" i="4" s="1"/>
  <c r="J1873" i="4"/>
  <c r="N1869" i="4"/>
  <c r="J1869" i="4"/>
  <c r="N1868" i="4"/>
  <c r="N1870" i="4" s="1"/>
  <c r="L1868" i="4"/>
  <c r="K1868" i="4"/>
  <c r="O1868" i="4" s="1"/>
  <c r="J1868" i="4"/>
  <c r="N1867" i="4"/>
  <c r="K1867" i="4"/>
  <c r="L1867" i="4" s="1"/>
  <c r="J1867" i="4"/>
  <c r="P1867" i="4" s="1"/>
  <c r="J1864" i="4"/>
  <c r="N1863" i="4"/>
  <c r="J1863" i="4"/>
  <c r="N1862" i="4"/>
  <c r="N1864" i="4" s="1"/>
  <c r="K1862" i="4"/>
  <c r="J1862" i="4"/>
  <c r="O1861" i="4"/>
  <c r="N1861" i="4"/>
  <c r="K1861" i="4"/>
  <c r="L1861" i="4" s="1"/>
  <c r="J1861" i="4"/>
  <c r="N1858" i="4"/>
  <c r="N1857" i="4"/>
  <c r="J1857" i="4"/>
  <c r="N1856" i="4"/>
  <c r="K1856" i="4"/>
  <c r="J1856" i="4"/>
  <c r="N1855" i="4"/>
  <c r="K1855" i="4"/>
  <c r="J1855" i="4"/>
  <c r="J1858" i="4" s="1"/>
  <c r="N1851" i="4"/>
  <c r="J1851" i="4"/>
  <c r="N1850" i="4"/>
  <c r="K1850" i="4"/>
  <c r="J1850" i="4"/>
  <c r="N1849" i="4"/>
  <c r="K1849" i="4"/>
  <c r="O1849" i="4" s="1"/>
  <c r="J1849" i="4"/>
  <c r="J1852" i="4" s="1"/>
  <c r="N1845" i="4"/>
  <c r="J1845" i="4"/>
  <c r="O1844" i="4"/>
  <c r="N1844" i="4"/>
  <c r="K1844" i="4"/>
  <c r="L1844" i="4" s="1"/>
  <c r="J1844" i="4"/>
  <c r="O1843" i="4"/>
  <c r="N1843" i="4"/>
  <c r="N1846" i="4" s="1"/>
  <c r="K1843" i="4"/>
  <c r="L1843" i="4" s="1"/>
  <c r="J1843" i="4"/>
  <c r="N1839" i="4"/>
  <c r="J1839" i="4"/>
  <c r="N1838" i="4"/>
  <c r="P1838" i="4" s="1"/>
  <c r="K1838" i="4"/>
  <c r="L1838" i="4" s="1"/>
  <c r="J1838" i="4"/>
  <c r="J1840" i="4" s="1"/>
  <c r="N1837" i="4"/>
  <c r="K1837" i="4"/>
  <c r="J1837" i="4"/>
  <c r="O1832" i="4"/>
  <c r="N1832" i="4"/>
  <c r="K1832" i="4"/>
  <c r="L1832" i="4" s="1"/>
  <c r="J1832" i="4"/>
  <c r="N1831" i="4"/>
  <c r="K1831" i="4"/>
  <c r="O1831" i="4" s="1"/>
  <c r="J1831" i="4"/>
  <c r="P1826" i="4"/>
  <c r="N1826" i="4"/>
  <c r="K1826" i="4"/>
  <c r="L1826" i="4" s="1"/>
  <c r="J1826" i="4"/>
  <c r="N1825" i="4"/>
  <c r="K1825" i="4"/>
  <c r="J1825" i="4"/>
  <c r="O1820" i="4"/>
  <c r="N1820" i="4"/>
  <c r="K1820" i="4"/>
  <c r="L1820" i="4" s="1"/>
  <c r="J1820" i="4"/>
  <c r="N1819" i="4"/>
  <c r="K1819" i="4"/>
  <c r="O1819" i="4" s="1"/>
  <c r="J1819" i="4"/>
  <c r="J1816" i="4"/>
  <c r="O1815" i="4"/>
  <c r="N1815" i="4"/>
  <c r="K1815" i="4"/>
  <c r="L1815" i="4" s="1"/>
  <c r="J1815" i="4"/>
  <c r="P1815" i="4" s="1"/>
  <c r="O1814" i="4"/>
  <c r="N1814" i="4"/>
  <c r="N1816" i="4" s="1"/>
  <c r="K1814" i="4"/>
  <c r="L1814" i="4" s="1"/>
  <c r="J1814" i="4"/>
  <c r="N1809" i="4"/>
  <c r="K1809" i="4"/>
  <c r="J1809" i="4"/>
  <c r="N1808" i="4"/>
  <c r="K1808" i="4"/>
  <c r="L1808" i="4" s="1"/>
  <c r="J1808" i="4"/>
  <c r="P1804" i="4"/>
  <c r="N1804" i="4"/>
  <c r="K1804" i="4"/>
  <c r="L1804" i="4" s="1"/>
  <c r="J1804" i="4"/>
  <c r="J1805" i="4" s="1"/>
  <c r="N1803" i="4"/>
  <c r="N1805" i="4" s="1"/>
  <c r="K1803" i="4"/>
  <c r="J1803" i="4"/>
  <c r="O1798" i="4"/>
  <c r="N1798" i="4"/>
  <c r="K1798" i="4"/>
  <c r="L1798" i="4" s="1"/>
  <c r="J1798" i="4"/>
  <c r="N1797" i="4"/>
  <c r="L1797" i="4"/>
  <c r="K1797" i="4"/>
  <c r="O1797" i="4" s="1"/>
  <c r="J1797" i="4"/>
  <c r="J1794" i="4"/>
  <c r="N1793" i="4"/>
  <c r="K1793" i="4"/>
  <c r="L1793" i="4" s="1"/>
  <c r="J1793" i="4"/>
  <c r="O1792" i="4"/>
  <c r="N1792" i="4"/>
  <c r="N1794" i="4" s="1"/>
  <c r="L1792" i="4"/>
  <c r="K1792" i="4"/>
  <c r="J1792" i="4"/>
  <c r="O1787" i="4"/>
  <c r="N1787" i="4"/>
  <c r="K1787" i="4"/>
  <c r="L1787" i="4" s="1"/>
  <c r="P1787" i="4" s="1"/>
  <c r="J1787" i="4"/>
  <c r="N1786" i="4"/>
  <c r="K1786" i="4"/>
  <c r="O1786" i="4" s="1"/>
  <c r="J1786" i="4"/>
  <c r="O1782" i="4"/>
  <c r="N1782" i="4"/>
  <c r="K1782" i="4"/>
  <c r="L1782" i="4" s="1"/>
  <c r="J1782" i="4"/>
  <c r="N1781" i="4"/>
  <c r="N1783" i="4" s="1"/>
  <c r="K1781" i="4"/>
  <c r="O1781" i="4" s="1"/>
  <c r="J1781" i="4"/>
  <c r="J1778" i="4"/>
  <c r="O1777" i="4"/>
  <c r="N1777" i="4"/>
  <c r="K1777" i="4"/>
  <c r="L1777" i="4" s="1"/>
  <c r="J1777" i="4"/>
  <c r="N1776" i="4"/>
  <c r="N1778" i="4" s="1"/>
  <c r="K1776" i="4"/>
  <c r="O1776" i="4" s="1"/>
  <c r="J1776" i="4"/>
  <c r="N1772" i="4"/>
  <c r="K1772" i="4"/>
  <c r="L1772" i="4" s="1"/>
  <c r="J1772" i="4"/>
  <c r="N1771" i="4"/>
  <c r="N1773" i="4" s="1"/>
  <c r="K1771" i="4"/>
  <c r="O1771" i="4" s="1"/>
  <c r="J1771" i="4"/>
  <c r="J1768" i="4"/>
  <c r="O1767" i="4"/>
  <c r="N1767" i="4"/>
  <c r="K1767" i="4"/>
  <c r="L1767" i="4" s="1"/>
  <c r="J1767" i="4"/>
  <c r="P1767" i="4" s="1"/>
  <c r="N1766" i="4"/>
  <c r="N1768" i="4" s="1"/>
  <c r="K1766" i="4"/>
  <c r="J1766" i="4"/>
  <c r="J1763" i="4"/>
  <c r="P1762" i="4"/>
  <c r="N1762" i="4"/>
  <c r="K1762" i="4"/>
  <c r="L1762" i="4" s="1"/>
  <c r="J1762" i="4"/>
  <c r="N1761" i="4"/>
  <c r="K1761" i="4"/>
  <c r="J1761" i="4"/>
  <c r="J1758" i="4"/>
  <c r="N1757" i="4"/>
  <c r="K1757" i="4"/>
  <c r="J1757" i="4"/>
  <c r="N1756" i="4"/>
  <c r="N1758" i="4" s="1"/>
  <c r="K1756" i="4"/>
  <c r="J1756" i="4"/>
  <c r="N1753" i="4"/>
  <c r="N1752" i="4"/>
  <c r="K1752" i="4"/>
  <c r="L1752" i="4" s="1"/>
  <c r="P1752" i="4" s="1"/>
  <c r="J1752" i="4"/>
  <c r="J1753" i="4" s="1"/>
  <c r="N1751" i="4"/>
  <c r="K1751" i="4"/>
  <c r="J1751" i="4"/>
  <c r="N1748" i="4"/>
  <c r="J1748" i="4"/>
  <c r="N1747" i="4"/>
  <c r="K1747" i="4"/>
  <c r="L1747" i="4" s="1"/>
  <c r="P1747" i="4" s="1"/>
  <c r="J1747" i="4"/>
  <c r="N1746" i="4"/>
  <c r="K1746" i="4"/>
  <c r="J1746" i="4"/>
  <c r="J1743" i="4"/>
  <c r="N1742" i="4"/>
  <c r="K1742" i="4"/>
  <c r="J1742" i="4"/>
  <c r="N1741" i="4"/>
  <c r="K1741" i="4"/>
  <c r="J1741" i="4"/>
  <c r="J1738" i="4"/>
  <c r="N1737" i="4"/>
  <c r="K1737" i="4"/>
  <c r="J1737" i="4"/>
  <c r="N1736" i="4"/>
  <c r="K1736" i="4"/>
  <c r="J1736" i="4"/>
  <c r="J1733" i="4"/>
  <c r="N1732" i="4"/>
  <c r="K1732" i="4"/>
  <c r="J1732" i="4"/>
  <c r="N1731" i="4"/>
  <c r="K1731" i="4"/>
  <c r="J1731" i="4"/>
  <c r="J1728" i="4"/>
  <c r="N1727" i="4"/>
  <c r="K1727" i="4"/>
  <c r="J1727" i="4"/>
  <c r="N1726" i="4"/>
  <c r="K1726" i="4"/>
  <c r="J1726" i="4"/>
  <c r="J1723" i="4"/>
  <c r="N1722" i="4"/>
  <c r="K1722" i="4"/>
  <c r="J1722" i="4"/>
  <c r="N1721" i="4"/>
  <c r="K1721" i="4"/>
  <c r="J1721" i="4"/>
  <c r="J1718" i="4"/>
  <c r="N1717" i="4"/>
  <c r="K1717" i="4"/>
  <c r="J1717" i="4"/>
  <c r="N1716" i="4"/>
  <c r="K1716" i="4"/>
  <c r="J1716" i="4"/>
  <c r="J1713" i="4"/>
  <c r="N1712" i="4"/>
  <c r="K1712" i="4"/>
  <c r="J1712" i="4"/>
  <c r="N1711" i="4"/>
  <c r="K1711" i="4"/>
  <c r="J1711" i="4"/>
  <c r="J1708" i="4"/>
  <c r="N1707" i="4"/>
  <c r="K1707" i="4"/>
  <c r="J1707" i="4"/>
  <c r="N1706" i="4"/>
  <c r="K1706" i="4"/>
  <c r="J1706" i="4"/>
  <c r="J1703" i="4"/>
  <c r="N1702" i="4"/>
  <c r="K1702" i="4"/>
  <c r="J1702" i="4"/>
  <c r="N1701" i="4"/>
  <c r="K1701" i="4"/>
  <c r="J1701" i="4"/>
  <c r="J1698" i="4"/>
  <c r="N1697" i="4"/>
  <c r="K1697" i="4"/>
  <c r="J1697" i="4"/>
  <c r="N1696" i="4"/>
  <c r="N1698" i="4" s="1"/>
  <c r="K1696" i="4"/>
  <c r="J1696" i="4"/>
  <c r="J1693" i="4"/>
  <c r="N1692" i="4"/>
  <c r="K1692" i="4"/>
  <c r="J1692" i="4"/>
  <c r="O1691" i="4"/>
  <c r="N1691" i="4"/>
  <c r="N1693" i="4" s="1"/>
  <c r="K1691" i="4"/>
  <c r="L1691" i="4" s="1"/>
  <c r="J1691" i="4"/>
  <c r="J1688" i="4"/>
  <c r="N1687" i="4"/>
  <c r="K1687" i="4"/>
  <c r="J1687" i="4"/>
  <c r="O1686" i="4"/>
  <c r="N1686" i="4"/>
  <c r="N1688" i="4" s="1"/>
  <c r="K1686" i="4"/>
  <c r="L1686" i="4" s="1"/>
  <c r="J1686" i="4"/>
  <c r="J1683" i="4"/>
  <c r="N1682" i="4"/>
  <c r="K1682" i="4"/>
  <c r="J1682" i="4"/>
  <c r="O1681" i="4"/>
  <c r="N1681" i="4"/>
  <c r="K1681" i="4"/>
  <c r="L1681" i="4" s="1"/>
  <c r="J1681" i="4"/>
  <c r="J1678" i="4"/>
  <c r="N1677" i="4"/>
  <c r="K1677" i="4"/>
  <c r="J1677" i="4"/>
  <c r="N1676" i="4"/>
  <c r="K1676" i="4"/>
  <c r="L1676" i="4" s="1"/>
  <c r="J1676" i="4"/>
  <c r="J1673" i="4"/>
  <c r="N1672" i="4"/>
  <c r="K1672" i="4"/>
  <c r="J1672" i="4"/>
  <c r="N1671" i="4"/>
  <c r="K1671" i="4"/>
  <c r="L1671" i="4" s="1"/>
  <c r="J1671" i="4"/>
  <c r="J1668" i="4"/>
  <c r="N1667" i="4"/>
  <c r="K1667" i="4"/>
  <c r="J1667" i="4"/>
  <c r="N1666" i="4"/>
  <c r="K1666" i="4"/>
  <c r="L1666" i="4" s="1"/>
  <c r="J1666" i="4"/>
  <c r="J1663" i="4"/>
  <c r="N1662" i="4"/>
  <c r="K1662" i="4"/>
  <c r="J1662" i="4"/>
  <c r="N1661" i="4"/>
  <c r="N1663" i="4" s="1"/>
  <c r="K1661" i="4"/>
  <c r="J1661" i="4"/>
  <c r="J1658" i="4"/>
  <c r="N1657" i="4"/>
  <c r="K1657" i="4"/>
  <c r="J1657" i="4"/>
  <c r="N1656" i="4"/>
  <c r="N1658" i="4" s="1"/>
  <c r="K1656" i="4"/>
  <c r="J1656" i="4"/>
  <c r="J1653" i="4"/>
  <c r="N1652" i="4"/>
  <c r="K1652" i="4"/>
  <c r="J1652" i="4"/>
  <c r="O1651" i="4"/>
  <c r="N1651" i="4"/>
  <c r="N1653" i="4" s="1"/>
  <c r="K1651" i="4"/>
  <c r="L1651" i="4" s="1"/>
  <c r="J1651" i="4"/>
  <c r="J1648" i="4"/>
  <c r="N1647" i="4"/>
  <c r="K1647" i="4"/>
  <c r="J1647" i="4"/>
  <c r="O1646" i="4"/>
  <c r="N1646" i="4"/>
  <c r="N1648" i="4" s="1"/>
  <c r="K1646" i="4"/>
  <c r="L1646" i="4" s="1"/>
  <c r="J1646" i="4"/>
  <c r="J1643" i="4"/>
  <c r="N1642" i="4"/>
  <c r="K1642" i="4"/>
  <c r="J1642" i="4"/>
  <c r="O1641" i="4"/>
  <c r="N1641" i="4"/>
  <c r="K1641" i="4"/>
  <c r="L1641" i="4" s="1"/>
  <c r="J1641" i="4"/>
  <c r="J1638" i="4"/>
  <c r="N1637" i="4"/>
  <c r="K1637" i="4"/>
  <c r="J1637" i="4"/>
  <c r="N1636" i="4"/>
  <c r="K1636" i="4"/>
  <c r="L1636" i="4" s="1"/>
  <c r="J1636" i="4"/>
  <c r="J1633" i="4"/>
  <c r="N1632" i="4"/>
  <c r="K1632" i="4"/>
  <c r="J1632" i="4"/>
  <c r="O1631" i="4"/>
  <c r="N1631" i="4"/>
  <c r="K1631" i="4"/>
  <c r="L1631" i="4" s="1"/>
  <c r="J1631" i="4"/>
  <c r="J1628" i="4"/>
  <c r="N1627" i="4"/>
  <c r="K1627" i="4"/>
  <c r="J1627" i="4"/>
  <c r="O1626" i="4"/>
  <c r="N1626" i="4"/>
  <c r="K1626" i="4"/>
  <c r="L1626" i="4" s="1"/>
  <c r="J1626" i="4"/>
  <c r="J1623" i="4"/>
  <c r="N1622" i="4"/>
  <c r="K1622" i="4"/>
  <c r="J1622" i="4"/>
  <c r="N1621" i="4"/>
  <c r="N1623" i="4" s="1"/>
  <c r="K1621" i="4"/>
  <c r="J1621" i="4"/>
  <c r="N1617" i="4"/>
  <c r="M1617" i="4"/>
  <c r="N1615" i="4"/>
  <c r="K1615" i="4"/>
  <c r="J1615" i="4"/>
  <c r="N1614" i="4"/>
  <c r="K1614" i="4"/>
  <c r="L1614" i="4" s="1"/>
  <c r="J1614" i="4"/>
  <c r="N1610" i="4"/>
  <c r="M1610" i="4"/>
  <c r="N1608" i="4"/>
  <c r="K1608" i="4"/>
  <c r="J1608" i="4"/>
  <c r="O1607" i="4"/>
  <c r="N1607" i="4"/>
  <c r="K1607" i="4"/>
  <c r="L1607" i="4" s="1"/>
  <c r="J1607" i="4"/>
  <c r="N1603" i="4"/>
  <c r="M1603" i="4"/>
  <c r="N1601" i="4"/>
  <c r="K1601" i="4"/>
  <c r="J1601" i="4"/>
  <c r="N1600" i="4"/>
  <c r="K1600" i="4"/>
  <c r="J1600" i="4"/>
  <c r="N1596" i="4"/>
  <c r="M1596" i="4"/>
  <c r="N1594" i="4"/>
  <c r="K1594" i="4"/>
  <c r="J1594" i="4"/>
  <c r="N1593" i="4"/>
  <c r="K1593" i="4"/>
  <c r="L1593" i="4" s="1"/>
  <c r="J1593" i="4"/>
  <c r="N1589" i="4"/>
  <c r="M1589" i="4"/>
  <c r="N1587" i="4"/>
  <c r="K1587" i="4"/>
  <c r="J1587" i="4"/>
  <c r="O1586" i="4"/>
  <c r="N1586" i="4"/>
  <c r="K1586" i="4"/>
  <c r="L1586" i="4" s="1"/>
  <c r="J1586" i="4"/>
  <c r="N1580" i="4"/>
  <c r="K1580" i="4"/>
  <c r="J1580" i="4"/>
  <c r="N1579" i="4"/>
  <c r="K1579" i="4"/>
  <c r="J1579" i="4"/>
  <c r="N1573" i="4"/>
  <c r="K1573" i="4"/>
  <c r="J1573" i="4"/>
  <c r="N1572" i="4"/>
  <c r="K1572" i="4"/>
  <c r="J1572" i="4"/>
  <c r="N1566" i="4"/>
  <c r="K1566" i="4"/>
  <c r="J1566" i="4"/>
  <c r="N1565" i="4"/>
  <c r="K1565" i="4"/>
  <c r="L1565" i="4" s="1"/>
  <c r="J1565" i="4"/>
  <c r="N1559" i="4"/>
  <c r="K1559" i="4"/>
  <c r="J1559" i="4"/>
  <c r="N1558" i="4"/>
  <c r="K1558" i="4"/>
  <c r="J1558" i="4"/>
  <c r="N1553" i="4"/>
  <c r="K1553" i="4"/>
  <c r="J1553" i="4"/>
  <c r="O1552" i="4"/>
  <c r="N1552" i="4"/>
  <c r="K1552" i="4"/>
  <c r="L1552" i="4" s="1"/>
  <c r="J1552" i="4"/>
  <c r="N1547" i="4"/>
  <c r="K1547" i="4"/>
  <c r="J1547" i="4"/>
  <c r="O1546" i="4"/>
  <c r="N1546" i="4"/>
  <c r="K1546" i="4"/>
  <c r="L1546" i="4" s="1"/>
  <c r="J1546" i="4"/>
  <c r="N1541" i="4"/>
  <c r="K1541" i="4"/>
  <c r="J1541" i="4"/>
  <c r="N1540" i="4"/>
  <c r="K1540" i="4"/>
  <c r="L1540" i="4" s="1"/>
  <c r="J1540" i="4"/>
  <c r="N1535" i="4"/>
  <c r="K1535" i="4"/>
  <c r="J1535" i="4"/>
  <c r="O1534" i="4"/>
  <c r="N1534" i="4"/>
  <c r="K1534" i="4"/>
  <c r="L1534" i="4" s="1"/>
  <c r="J1534" i="4"/>
  <c r="J1531" i="4"/>
  <c r="N1530" i="4"/>
  <c r="K1530" i="4"/>
  <c r="J1530" i="4"/>
  <c r="N1529" i="4"/>
  <c r="K1529" i="4"/>
  <c r="L1529" i="4" s="1"/>
  <c r="J1529" i="4"/>
  <c r="J1526" i="4"/>
  <c r="N1525" i="4"/>
  <c r="K1525" i="4"/>
  <c r="J1525" i="4"/>
  <c r="N1524" i="4"/>
  <c r="N1526" i="4" s="1"/>
  <c r="K1524" i="4"/>
  <c r="J1524" i="4"/>
  <c r="J1521" i="4"/>
  <c r="N1520" i="4"/>
  <c r="K1520" i="4"/>
  <c r="J1520" i="4"/>
  <c r="N1519" i="4"/>
  <c r="N1521" i="4" s="1"/>
  <c r="K1519" i="4"/>
  <c r="L1519" i="4" s="1"/>
  <c r="P1519" i="4" s="1"/>
  <c r="J1519" i="4"/>
  <c r="J1516" i="4"/>
  <c r="N1515" i="4"/>
  <c r="K1515" i="4"/>
  <c r="J1515" i="4"/>
  <c r="N1514" i="4"/>
  <c r="K1514" i="4"/>
  <c r="J1514" i="4"/>
  <c r="J1511" i="4"/>
  <c r="N1510" i="4"/>
  <c r="K1510" i="4"/>
  <c r="J1510" i="4"/>
  <c r="N1509" i="4"/>
  <c r="N1511" i="4" s="1"/>
  <c r="K1509" i="4"/>
  <c r="L1509" i="4" s="1"/>
  <c r="P1509" i="4" s="1"/>
  <c r="J1509" i="4"/>
  <c r="J1506" i="4"/>
  <c r="N1505" i="4"/>
  <c r="K1505" i="4"/>
  <c r="J1505" i="4"/>
  <c r="N1504" i="4"/>
  <c r="K1504" i="4"/>
  <c r="J1504" i="4"/>
  <c r="J1501" i="4"/>
  <c r="N1500" i="4"/>
  <c r="K1500" i="4"/>
  <c r="J1500" i="4"/>
  <c r="N1499" i="4"/>
  <c r="N1501" i="4" s="1"/>
  <c r="K1499" i="4"/>
  <c r="L1499" i="4" s="1"/>
  <c r="P1499" i="4" s="1"/>
  <c r="J1499" i="4"/>
  <c r="J1496" i="4"/>
  <c r="N1495" i="4"/>
  <c r="K1495" i="4"/>
  <c r="J1495" i="4"/>
  <c r="N1494" i="4"/>
  <c r="K1494" i="4"/>
  <c r="J1494" i="4"/>
  <c r="J1491" i="4"/>
  <c r="N1490" i="4"/>
  <c r="K1490" i="4"/>
  <c r="J1490" i="4"/>
  <c r="N1489" i="4"/>
  <c r="N1491" i="4" s="1"/>
  <c r="K1489" i="4"/>
  <c r="L1489" i="4" s="1"/>
  <c r="P1489" i="4" s="1"/>
  <c r="J1489" i="4"/>
  <c r="J1486" i="4"/>
  <c r="N1485" i="4"/>
  <c r="K1485" i="4"/>
  <c r="J1485" i="4"/>
  <c r="N1484" i="4"/>
  <c r="K1484" i="4"/>
  <c r="J1484" i="4"/>
  <c r="J1481" i="4"/>
  <c r="N1480" i="4"/>
  <c r="K1480" i="4"/>
  <c r="J1480" i="4"/>
  <c r="N1479" i="4"/>
  <c r="N1481" i="4" s="1"/>
  <c r="K1479" i="4"/>
  <c r="L1479" i="4" s="1"/>
  <c r="P1479" i="4" s="1"/>
  <c r="J1479" i="4"/>
  <c r="J1476" i="4"/>
  <c r="N1475" i="4"/>
  <c r="K1475" i="4"/>
  <c r="J1475" i="4"/>
  <c r="N1474" i="4"/>
  <c r="K1474" i="4"/>
  <c r="J1474" i="4"/>
  <c r="J1471" i="4"/>
  <c r="N1470" i="4"/>
  <c r="K1470" i="4"/>
  <c r="J1470" i="4"/>
  <c r="N1469" i="4"/>
  <c r="N1471" i="4" s="1"/>
  <c r="K1469" i="4"/>
  <c r="L1469" i="4" s="1"/>
  <c r="P1469" i="4" s="1"/>
  <c r="J1469" i="4"/>
  <c r="J1466" i="4"/>
  <c r="N1465" i="4"/>
  <c r="K1465" i="4"/>
  <c r="J1465" i="4"/>
  <c r="N1464" i="4"/>
  <c r="K1464" i="4"/>
  <c r="J1464" i="4"/>
  <c r="N1461" i="4"/>
  <c r="N1460" i="4"/>
  <c r="K1460" i="4"/>
  <c r="J1460" i="4"/>
  <c r="N1459" i="4"/>
  <c r="K1459" i="4"/>
  <c r="L1459" i="4" s="1"/>
  <c r="P1459" i="4" s="1"/>
  <c r="J1459" i="4"/>
  <c r="N1456" i="4"/>
  <c r="J1456" i="4"/>
  <c r="N1455" i="4"/>
  <c r="K1455" i="4"/>
  <c r="J1455" i="4"/>
  <c r="O1454" i="4"/>
  <c r="N1454" i="4"/>
  <c r="K1454" i="4"/>
  <c r="L1454" i="4" s="1"/>
  <c r="P1454" i="4" s="1"/>
  <c r="J1454" i="4"/>
  <c r="N1450" i="4"/>
  <c r="N1451" i="4" s="1"/>
  <c r="K1450" i="4"/>
  <c r="J1450" i="4"/>
  <c r="J1451" i="4" s="1"/>
  <c r="N1449" i="4"/>
  <c r="K1449" i="4"/>
  <c r="L1449" i="4" s="1"/>
  <c r="P1449" i="4" s="1"/>
  <c r="J1449" i="4"/>
  <c r="N1446" i="4"/>
  <c r="N1445" i="4"/>
  <c r="K1445" i="4"/>
  <c r="J1445" i="4"/>
  <c r="O1444" i="4"/>
  <c r="N1444" i="4"/>
  <c r="K1444" i="4"/>
  <c r="L1444" i="4" s="1"/>
  <c r="P1444" i="4" s="1"/>
  <c r="J1444" i="4"/>
  <c r="J1441" i="4"/>
  <c r="O1440" i="4"/>
  <c r="N1440" i="4"/>
  <c r="K1440" i="4"/>
  <c r="L1440" i="4" s="1"/>
  <c r="J1440" i="4"/>
  <c r="N1439" i="4"/>
  <c r="N1441" i="4" s="1"/>
  <c r="K1439" i="4"/>
  <c r="O1439" i="4" s="1"/>
  <c r="J1439" i="4"/>
  <c r="J1436" i="4"/>
  <c r="N1435" i="4"/>
  <c r="K1435" i="4"/>
  <c r="L1435" i="4" s="1"/>
  <c r="P1435" i="4" s="1"/>
  <c r="J1435" i="4"/>
  <c r="N1434" i="4"/>
  <c r="N1436" i="4" s="1"/>
  <c r="K1434" i="4"/>
  <c r="O1434" i="4" s="1"/>
  <c r="J1434" i="4"/>
  <c r="N1430" i="4"/>
  <c r="K1430" i="4"/>
  <c r="L1430" i="4" s="1"/>
  <c r="P1430" i="4" s="1"/>
  <c r="J1430" i="4"/>
  <c r="J1431" i="4" s="1"/>
  <c r="N1429" i="4"/>
  <c r="N1431" i="4" s="1"/>
  <c r="K1429" i="4"/>
  <c r="J1429" i="4"/>
  <c r="N1425" i="4"/>
  <c r="N1426" i="4" s="1"/>
  <c r="K1425" i="4"/>
  <c r="L1425" i="4" s="1"/>
  <c r="J1425" i="4"/>
  <c r="J1426" i="4" s="1"/>
  <c r="N1424" i="4"/>
  <c r="K1424" i="4"/>
  <c r="J1424" i="4"/>
  <c r="N1420" i="4"/>
  <c r="N1421" i="4" s="1"/>
  <c r="K1420" i="4"/>
  <c r="J1420" i="4"/>
  <c r="J1421" i="4" s="1"/>
  <c r="O1419" i="4"/>
  <c r="N1419" i="4"/>
  <c r="K1419" i="4"/>
  <c r="L1419" i="4" s="1"/>
  <c r="J1419" i="4"/>
  <c r="N1416" i="4"/>
  <c r="N1415" i="4"/>
  <c r="K1415" i="4"/>
  <c r="J1415" i="4"/>
  <c r="P1414" i="4"/>
  <c r="N1414" i="4"/>
  <c r="L1414" i="4"/>
  <c r="K1414" i="4"/>
  <c r="O1414" i="4" s="1"/>
  <c r="J1414" i="4"/>
  <c r="N1411" i="4"/>
  <c r="N1410" i="4"/>
  <c r="K1410" i="4"/>
  <c r="L1410" i="4" s="1"/>
  <c r="L1411" i="4" s="1"/>
  <c r="J1410" i="4"/>
  <c r="P1409" i="4"/>
  <c r="O1409" i="4"/>
  <c r="N1409" i="4"/>
  <c r="L1409" i="4"/>
  <c r="K1409" i="4"/>
  <c r="J1409" i="4"/>
  <c r="N1406" i="4"/>
  <c r="N1405" i="4"/>
  <c r="K1405" i="4"/>
  <c r="L1405" i="4" s="1"/>
  <c r="J1405" i="4"/>
  <c r="N1404" i="4"/>
  <c r="K1404" i="4"/>
  <c r="J1404" i="4"/>
  <c r="N1401" i="4"/>
  <c r="N1400" i="4"/>
  <c r="K1400" i="4"/>
  <c r="L1400" i="4" s="1"/>
  <c r="J1400" i="4"/>
  <c r="O1399" i="4"/>
  <c r="N1399" i="4"/>
  <c r="K1399" i="4"/>
  <c r="L1399" i="4" s="1"/>
  <c r="P1399" i="4" s="1"/>
  <c r="J1399" i="4"/>
  <c r="N1395" i="4"/>
  <c r="M1395" i="4"/>
  <c r="K1395" i="4"/>
  <c r="L1395" i="4" s="1"/>
  <c r="J1395" i="4"/>
  <c r="P1395" i="4" s="1"/>
  <c r="I1395" i="4"/>
  <c r="O1395" i="4" s="1"/>
  <c r="K1393" i="4"/>
  <c r="L1393" i="4" s="1"/>
  <c r="N1392" i="4"/>
  <c r="L1392" i="4"/>
  <c r="O1391" i="4"/>
  <c r="N1391" i="4"/>
  <c r="L1391" i="4"/>
  <c r="K1391" i="4"/>
  <c r="J1391" i="4"/>
  <c r="N1390" i="4"/>
  <c r="K1390" i="4"/>
  <c r="J1390" i="4"/>
  <c r="N1389" i="4"/>
  <c r="L1389" i="4"/>
  <c r="K1389" i="4"/>
  <c r="O1389" i="4" s="1"/>
  <c r="J1389" i="4"/>
  <c r="N1388" i="4"/>
  <c r="K1388" i="4"/>
  <c r="J1388" i="4"/>
  <c r="N1383" i="4"/>
  <c r="K1383" i="4"/>
  <c r="O1383" i="4" s="1"/>
  <c r="J1383" i="4"/>
  <c r="N1382" i="4"/>
  <c r="K1382" i="4"/>
  <c r="J1382" i="4"/>
  <c r="N1377" i="4"/>
  <c r="K1377" i="4"/>
  <c r="O1377" i="4" s="1"/>
  <c r="J1377" i="4"/>
  <c r="N1376" i="4"/>
  <c r="K1376" i="4"/>
  <c r="J1376" i="4"/>
  <c r="N1371" i="4"/>
  <c r="K1371" i="4"/>
  <c r="O1371" i="4" s="1"/>
  <c r="J1371" i="4"/>
  <c r="N1370" i="4"/>
  <c r="K1370" i="4"/>
  <c r="J1370" i="4"/>
  <c r="N1367" i="4"/>
  <c r="N1366" i="4"/>
  <c r="K1366" i="4"/>
  <c r="J1366" i="4"/>
  <c r="N1365" i="4"/>
  <c r="K1365" i="4"/>
  <c r="J1365" i="4"/>
  <c r="N1362" i="4"/>
  <c r="N1361" i="4"/>
  <c r="K1361" i="4"/>
  <c r="O1361" i="4" s="1"/>
  <c r="J1361" i="4"/>
  <c r="N1360" i="4"/>
  <c r="K1360" i="4"/>
  <c r="J1360" i="4"/>
  <c r="N1357" i="4"/>
  <c r="N1356" i="4"/>
  <c r="L1356" i="4"/>
  <c r="K1356" i="4"/>
  <c r="O1356" i="4" s="1"/>
  <c r="J1356" i="4"/>
  <c r="O1355" i="4"/>
  <c r="N1355" i="4"/>
  <c r="K1355" i="4"/>
  <c r="L1355" i="4" s="1"/>
  <c r="J1355" i="4"/>
  <c r="N1329" i="4"/>
  <c r="K1329" i="4"/>
  <c r="J1329" i="4"/>
  <c r="O1323" i="4"/>
  <c r="N1323" i="4"/>
  <c r="K1323" i="4"/>
  <c r="L1323" i="4" s="1"/>
  <c r="J1323" i="4"/>
  <c r="N1317" i="4"/>
  <c r="L1317" i="4"/>
  <c r="K1317" i="4"/>
  <c r="O1317" i="4" s="1"/>
  <c r="J1317" i="4"/>
  <c r="N1309" i="4"/>
  <c r="K1309" i="4"/>
  <c r="J1309" i="4"/>
  <c r="O1302" i="4"/>
  <c r="N1302" i="4"/>
  <c r="L1302" i="4"/>
  <c r="P1302" i="4" s="1"/>
  <c r="K1302" i="4"/>
  <c r="J1302" i="4"/>
  <c r="O1294" i="4"/>
  <c r="N1294" i="4"/>
  <c r="N1295" i="4" s="1"/>
  <c r="L1294" i="4"/>
  <c r="L1295" i="4" s="1"/>
  <c r="K1294" i="4"/>
  <c r="J1294" i="4"/>
  <c r="J1295" i="4" s="1"/>
  <c r="J1291" i="4"/>
  <c r="N1290" i="4"/>
  <c r="N1291" i="4" s="1"/>
  <c r="K1290" i="4"/>
  <c r="O1290" i="4" s="1"/>
  <c r="J1290" i="4"/>
  <c r="N1287" i="4"/>
  <c r="N1286" i="4"/>
  <c r="K1286" i="4"/>
  <c r="L1286" i="4" s="1"/>
  <c r="L1287" i="4" s="1"/>
  <c r="J1286" i="4"/>
  <c r="N1283" i="4"/>
  <c r="N1282" i="4"/>
  <c r="K1282" i="4"/>
  <c r="J1282" i="4"/>
  <c r="O1278" i="4"/>
  <c r="N1278" i="4"/>
  <c r="N1279" i="4" s="1"/>
  <c r="L1278" i="4"/>
  <c r="L1279" i="4" s="1"/>
  <c r="K1278" i="4"/>
  <c r="J1278" i="4"/>
  <c r="J1279" i="4" s="1"/>
  <c r="J1275" i="4"/>
  <c r="N1274" i="4"/>
  <c r="N1275" i="4" s="1"/>
  <c r="K1274" i="4"/>
  <c r="O1274" i="4" s="1"/>
  <c r="J1274" i="4"/>
  <c r="N1271" i="4"/>
  <c r="J1271" i="4"/>
  <c r="O1270" i="4"/>
  <c r="N1270" i="4"/>
  <c r="K1270" i="4"/>
  <c r="L1270" i="4" s="1"/>
  <c r="L1271" i="4" s="1"/>
  <c r="J1270" i="4"/>
  <c r="N1267" i="4"/>
  <c r="N1266" i="4"/>
  <c r="K1266" i="4"/>
  <c r="O1266" i="4" s="1"/>
  <c r="J1266" i="4"/>
  <c r="M1262" i="4"/>
  <c r="N1262" i="4" s="1"/>
  <c r="N1261" i="4"/>
  <c r="M1261" i="4"/>
  <c r="O1259" i="4"/>
  <c r="N1259" i="4"/>
  <c r="L1259" i="4"/>
  <c r="K1259" i="4"/>
  <c r="J1259" i="4"/>
  <c r="N1258" i="4"/>
  <c r="K1258" i="4"/>
  <c r="O1258" i="4" s="1"/>
  <c r="J1258" i="4"/>
  <c r="M1254" i="4"/>
  <c r="N1254" i="4" s="1"/>
  <c r="N1253" i="4"/>
  <c r="M1253" i="4"/>
  <c r="O1251" i="4"/>
  <c r="N1251" i="4"/>
  <c r="L1251" i="4"/>
  <c r="K1251" i="4"/>
  <c r="J1251" i="4"/>
  <c r="N1250" i="4"/>
  <c r="K1250" i="4"/>
  <c r="O1250" i="4" s="1"/>
  <c r="J1250" i="4"/>
  <c r="N1244" i="4"/>
  <c r="M1244" i="4"/>
  <c r="L1244" i="4"/>
  <c r="K1244" i="4"/>
  <c r="O1243" i="4"/>
  <c r="N1243" i="4"/>
  <c r="L1243" i="4"/>
  <c r="K1243" i="4"/>
  <c r="J1243" i="4"/>
  <c r="N1237" i="4"/>
  <c r="M1237" i="4"/>
  <c r="L1237" i="4"/>
  <c r="K1237" i="4"/>
  <c r="O1236" i="4"/>
  <c r="N1236" i="4"/>
  <c r="L1236" i="4"/>
  <c r="K1236" i="4"/>
  <c r="J1236" i="4"/>
  <c r="O1231" i="4"/>
  <c r="N1231" i="4"/>
  <c r="K1231" i="4"/>
  <c r="L1231" i="4" s="1"/>
  <c r="J1231" i="4"/>
  <c r="N1226" i="4"/>
  <c r="K1226" i="4"/>
  <c r="O1226" i="4" s="1"/>
  <c r="J1226" i="4"/>
  <c r="N1221" i="4"/>
  <c r="K1221" i="4"/>
  <c r="J1221" i="4"/>
  <c r="N1216" i="4"/>
  <c r="K1216" i="4"/>
  <c r="L1216" i="4" s="1"/>
  <c r="J1216" i="4"/>
  <c r="N1212" i="4"/>
  <c r="M1212" i="4"/>
  <c r="K1211" i="4"/>
  <c r="L1211" i="4" s="1"/>
  <c r="N1210" i="4"/>
  <c r="L1210" i="4"/>
  <c r="N1209" i="4"/>
  <c r="L1209" i="4"/>
  <c r="P1209" i="4" s="1"/>
  <c r="K1209" i="4"/>
  <c r="O1209" i="4" s="1"/>
  <c r="J1209" i="4"/>
  <c r="O1208" i="4"/>
  <c r="N1208" i="4"/>
  <c r="L1208" i="4"/>
  <c r="I1210" i="4" s="1"/>
  <c r="K1208" i="4"/>
  <c r="J1208" i="4"/>
  <c r="M1204" i="4"/>
  <c r="N1204" i="4" s="1"/>
  <c r="K1203" i="4"/>
  <c r="L1203" i="4" s="1"/>
  <c r="N1202" i="4"/>
  <c r="L1202" i="4"/>
  <c r="N1201" i="4"/>
  <c r="K1201" i="4"/>
  <c r="J1201" i="4"/>
  <c r="N1200" i="4"/>
  <c r="K1200" i="4"/>
  <c r="O1200" i="4" s="1"/>
  <c r="J1200" i="4"/>
  <c r="M1196" i="4"/>
  <c r="N1196" i="4" s="1"/>
  <c r="L1195" i="4"/>
  <c r="K1195" i="4"/>
  <c r="N1194" i="4"/>
  <c r="L1194" i="4"/>
  <c r="N1193" i="4"/>
  <c r="K1193" i="4"/>
  <c r="J1193" i="4"/>
  <c r="O1192" i="4"/>
  <c r="N1192" i="4"/>
  <c r="K1192" i="4"/>
  <c r="L1192" i="4" s="1"/>
  <c r="J1192" i="4"/>
  <c r="M1188" i="4"/>
  <c r="N1188" i="4" s="1"/>
  <c r="K1187" i="4"/>
  <c r="L1187" i="4" s="1"/>
  <c r="N1186" i="4"/>
  <c r="L1186" i="4"/>
  <c r="O1185" i="4"/>
  <c r="N1185" i="4"/>
  <c r="K1185" i="4"/>
  <c r="L1185" i="4" s="1"/>
  <c r="I1186" i="4" s="1"/>
  <c r="O1186" i="4" s="1"/>
  <c r="J1185" i="4"/>
  <c r="O1184" i="4"/>
  <c r="N1184" i="4"/>
  <c r="L1184" i="4"/>
  <c r="P1184" i="4" s="1"/>
  <c r="K1184" i="4"/>
  <c r="J1184" i="4"/>
  <c r="N1179" i="4"/>
  <c r="L1179" i="4"/>
  <c r="O1177" i="4"/>
  <c r="N1177" i="4"/>
  <c r="L1177" i="4"/>
  <c r="P1177" i="4" s="1"/>
  <c r="K1177" i="4"/>
  <c r="J1177" i="4"/>
  <c r="O1176" i="4"/>
  <c r="N1176" i="4"/>
  <c r="L1176" i="4"/>
  <c r="K1176" i="4"/>
  <c r="J1176" i="4"/>
  <c r="N1171" i="4"/>
  <c r="L1171" i="4"/>
  <c r="N1169" i="4"/>
  <c r="L1169" i="4"/>
  <c r="K1169" i="4"/>
  <c r="O1169" i="4" s="1"/>
  <c r="J1169" i="4"/>
  <c r="N1168" i="4"/>
  <c r="K1168" i="4"/>
  <c r="O1168" i="4" s="1"/>
  <c r="J1168" i="4"/>
  <c r="N1163" i="4"/>
  <c r="L1163" i="4"/>
  <c r="N1161" i="4"/>
  <c r="L1161" i="4"/>
  <c r="K1161" i="4"/>
  <c r="O1161" i="4" s="1"/>
  <c r="J1161" i="4"/>
  <c r="N1160" i="4"/>
  <c r="K1160" i="4"/>
  <c r="L1160" i="4" s="1"/>
  <c r="J1160" i="4"/>
  <c r="N1155" i="4"/>
  <c r="L1155" i="4"/>
  <c r="O1153" i="4"/>
  <c r="N1153" i="4"/>
  <c r="K1153" i="4"/>
  <c r="L1153" i="4" s="1"/>
  <c r="J1153" i="4"/>
  <c r="N1152" i="4"/>
  <c r="K1152" i="4"/>
  <c r="O1152" i="4" s="1"/>
  <c r="J1152" i="4"/>
  <c r="N1148" i="4"/>
  <c r="L1148" i="4"/>
  <c r="L1147" i="4"/>
  <c r="K1147" i="4"/>
  <c r="N1145" i="4"/>
  <c r="L1145" i="4"/>
  <c r="O1143" i="4"/>
  <c r="N1143" i="4"/>
  <c r="L1143" i="4"/>
  <c r="K1143" i="4"/>
  <c r="J1143" i="4"/>
  <c r="N1142" i="4"/>
  <c r="K1142" i="4"/>
  <c r="J1142" i="4"/>
  <c r="N1138" i="4"/>
  <c r="L1138" i="4"/>
  <c r="K1137" i="4"/>
  <c r="L1137" i="4" s="1"/>
  <c r="N1135" i="4"/>
  <c r="L1135" i="4"/>
  <c r="O1133" i="4"/>
  <c r="N1133" i="4"/>
  <c r="K1133" i="4"/>
  <c r="L1133" i="4" s="1"/>
  <c r="J1133" i="4"/>
  <c r="P1132" i="4"/>
  <c r="N1132" i="4"/>
  <c r="L1132" i="4"/>
  <c r="K1132" i="4"/>
  <c r="O1132" i="4" s="1"/>
  <c r="J1132" i="4"/>
  <c r="N1128" i="4"/>
  <c r="L1128" i="4"/>
  <c r="L1127" i="4"/>
  <c r="K1127" i="4"/>
  <c r="N1125" i="4"/>
  <c r="M1125" i="4"/>
  <c r="K1125" i="4"/>
  <c r="L1125" i="4" s="1"/>
  <c r="N1123" i="4"/>
  <c r="L1123" i="4"/>
  <c r="O1121" i="4"/>
  <c r="N1121" i="4"/>
  <c r="L1121" i="4"/>
  <c r="K1121" i="4"/>
  <c r="J1121" i="4"/>
  <c r="N1120" i="4"/>
  <c r="K1120" i="4"/>
  <c r="J1120" i="4"/>
  <c r="N1116" i="4"/>
  <c r="N1117" i="4" s="1"/>
  <c r="K1116" i="4"/>
  <c r="J1116" i="4"/>
  <c r="J1117" i="4" s="1"/>
  <c r="J1113" i="4"/>
  <c r="N1112" i="4"/>
  <c r="N1113" i="4" s="1"/>
  <c r="K1112" i="4"/>
  <c r="O1112" i="4" s="1"/>
  <c r="J1112" i="4"/>
  <c r="N1109" i="4"/>
  <c r="J1109" i="4"/>
  <c r="N1108" i="4"/>
  <c r="K1108" i="4"/>
  <c r="L1108" i="4" s="1"/>
  <c r="L1109" i="4" s="1"/>
  <c r="J1108" i="4"/>
  <c r="N1105" i="4"/>
  <c r="N1104" i="4"/>
  <c r="K1104" i="4"/>
  <c r="O1104" i="4" s="1"/>
  <c r="J1104" i="4"/>
  <c r="N1100" i="4"/>
  <c r="N1101" i="4" s="1"/>
  <c r="L1100" i="4"/>
  <c r="L1101" i="4" s="1"/>
  <c r="K1100" i="4"/>
  <c r="O1100" i="4" s="1"/>
  <c r="J1100" i="4"/>
  <c r="J1101" i="4" s="1"/>
  <c r="N1096" i="4"/>
  <c r="L1096" i="4"/>
  <c r="N1095" i="4"/>
  <c r="K1095" i="4"/>
  <c r="J1095" i="4"/>
  <c r="N1094" i="4"/>
  <c r="L1094" i="4"/>
  <c r="I1094" i="4"/>
  <c r="O1094" i="4" s="1"/>
  <c r="N1093" i="4"/>
  <c r="N1097" i="4" s="1"/>
  <c r="L1093" i="4"/>
  <c r="I1093" i="4"/>
  <c r="N1089" i="4"/>
  <c r="L1089" i="4"/>
  <c r="N1088" i="4"/>
  <c r="K1088" i="4"/>
  <c r="L1088" i="4" s="1"/>
  <c r="I1089" i="4" s="1"/>
  <c r="J1088" i="4"/>
  <c r="O1087" i="4"/>
  <c r="N1087" i="4"/>
  <c r="L1087" i="4"/>
  <c r="J1087" i="4"/>
  <c r="P1087" i="4" s="1"/>
  <c r="I1087" i="4"/>
  <c r="N1086" i="4"/>
  <c r="N1090" i="4" s="1"/>
  <c r="L1086" i="4"/>
  <c r="I1086" i="4"/>
  <c r="O1086" i="4" s="1"/>
  <c r="N1082" i="4"/>
  <c r="L1082" i="4"/>
  <c r="N1081" i="4"/>
  <c r="L1081" i="4"/>
  <c r="I1082" i="4" s="1"/>
  <c r="J1082" i="4" s="1"/>
  <c r="P1082" i="4" s="1"/>
  <c r="K1081" i="4"/>
  <c r="O1081" i="4" s="1"/>
  <c r="J1081" i="4"/>
  <c r="N1080" i="4"/>
  <c r="L1080" i="4"/>
  <c r="I1080" i="4"/>
  <c r="O1080" i="4" s="1"/>
  <c r="N1079" i="4"/>
  <c r="N1083" i="4" s="1"/>
  <c r="L1079" i="4"/>
  <c r="I1079" i="4"/>
  <c r="N1075" i="4"/>
  <c r="L1075" i="4"/>
  <c r="O1074" i="4"/>
  <c r="N1074" i="4"/>
  <c r="K1074" i="4"/>
  <c r="L1074" i="4" s="1"/>
  <c r="I1075" i="4" s="1"/>
  <c r="O1075" i="4" s="1"/>
  <c r="J1074" i="4"/>
  <c r="O1073" i="4"/>
  <c r="N1073" i="4"/>
  <c r="L1073" i="4"/>
  <c r="J1073" i="4"/>
  <c r="P1073" i="4" s="1"/>
  <c r="I1073" i="4"/>
  <c r="N1072" i="4"/>
  <c r="N1076" i="4" s="1"/>
  <c r="L1072" i="4"/>
  <c r="L1076" i="4" s="1"/>
  <c r="I1072" i="4"/>
  <c r="O1072" i="4" s="1"/>
  <c r="N1068" i="4"/>
  <c r="L1068" i="4"/>
  <c r="N1067" i="4"/>
  <c r="L1067" i="4"/>
  <c r="I1068" i="4" s="1"/>
  <c r="J1068" i="4" s="1"/>
  <c r="P1068" i="4" s="1"/>
  <c r="K1067" i="4"/>
  <c r="O1067" i="4" s="1"/>
  <c r="J1067" i="4"/>
  <c r="N1066" i="4"/>
  <c r="L1066" i="4"/>
  <c r="I1066" i="4"/>
  <c r="O1066" i="4" s="1"/>
  <c r="N1065" i="4"/>
  <c r="N1069" i="4" s="1"/>
  <c r="L1065" i="4"/>
  <c r="I1065" i="4"/>
  <c r="N1061" i="4"/>
  <c r="L1061" i="4"/>
  <c r="O1060" i="4"/>
  <c r="N1060" i="4"/>
  <c r="K1060" i="4"/>
  <c r="L1060" i="4" s="1"/>
  <c r="I1061" i="4" s="1"/>
  <c r="O1061" i="4" s="1"/>
  <c r="J1060" i="4"/>
  <c r="O1059" i="4"/>
  <c r="N1059" i="4"/>
  <c r="L1059" i="4"/>
  <c r="I1059" i="4"/>
  <c r="J1059" i="4" s="1"/>
  <c r="P1059" i="4" s="1"/>
  <c r="N1058" i="4"/>
  <c r="N1062" i="4" s="1"/>
  <c r="L1058" i="4"/>
  <c r="I1058" i="4"/>
  <c r="O1058" i="4" s="1"/>
  <c r="N1054" i="4"/>
  <c r="L1054" i="4"/>
  <c r="O1053" i="4"/>
  <c r="N1053" i="4"/>
  <c r="K1053" i="4"/>
  <c r="L1053" i="4" s="1"/>
  <c r="I1054" i="4" s="1"/>
  <c r="J1053" i="4"/>
  <c r="N1052" i="4"/>
  <c r="L1052" i="4"/>
  <c r="I1052" i="4"/>
  <c r="O1052" i="4" s="1"/>
  <c r="N1051" i="4"/>
  <c r="L1051" i="4"/>
  <c r="I1051" i="4"/>
  <c r="N1047" i="4"/>
  <c r="L1047" i="4"/>
  <c r="N1046" i="4"/>
  <c r="K1046" i="4"/>
  <c r="J1046" i="4"/>
  <c r="N1045" i="4"/>
  <c r="L1045" i="4"/>
  <c r="J1045" i="4"/>
  <c r="P1045" i="4" s="1"/>
  <c r="I1045" i="4"/>
  <c r="O1045" i="4" s="1"/>
  <c r="N1044" i="4"/>
  <c r="N1048" i="4" s="1"/>
  <c r="L1044" i="4"/>
  <c r="I1044" i="4"/>
  <c r="O1044" i="4" s="1"/>
  <c r="N1040" i="4"/>
  <c r="L1040" i="4"/>
  <c r="N1039" i="4"/>
  <c r="K1039" i="4"/>
  <c r="O1039" i="4" s="1"/>
  <c r="J1039" i="4"/>
  <c r="N1038" i="4"/>
  <c r="L1038" i="4"/>
  <c r="I1038" i="4"/>
  <c r="O1038" i="4" s="1"/>
  <c r="N1037" i="4"/>
  <c r="N1041" i="4" s="1"/>
  <c r="L1037" i="4"/>
  <c r="I1037" i="4"/>
  <c r="N1033" i="4"/>
  <c r="L1033" i="4"/>
  <c r="N1032" i="4"/>
  <c r="K1032" i="4"/>
  <c r="L1032" i="4" s="1"/>
  <c r="I1033" i="4" s="1"/>
  <c r="J1032" i="4"/>
  <c r="N1031" i="4"/>
  <c r="L1031" i="4"/>
  <c r="J1031" i="4"/>
  <c r="P1031" i="4" s="1"/>
  <c r="I1031" i="4"/>
  <c r="O1031" i="4" s="1"/>
  <c r="N1030" i="4"/>
  <c r="N1034" i="4" s="1"/>
  <c r="L1030" i="4"/>
  <c r="I1030" i="4"/>
  <c r="O1030" i="4" s="1"/>
  <c r="N1026" i="4"/>
  <c r="L1026" i="4"/>
  <c r="O1025" i="4"/>
  <c r="N1025" i="4"/>
  <c r="K1025" i="4"/>
  <c r="L1025" i="4" s="1"/>
  <c r="I1026" i="4" s="1"/>
  <c r="J1025" i="4"/>
  <c r="N1024" i="4"/>
  <c r="L1024" i="4"/>
  <c r="I1024" i="4"/>
  <c r="O1024" i="4" s="1"/>
  <c r="N1023" i="4"/>
  <c r="N1027" i="4" s="1"/>
  <c r="L1023" i="4"/>
  <c r="I1023" i="4"/>
  <c r="N1020" i="4"/>
  <c r="N1019" i="4"/>
  <c r="L1019" i="4"/>
  <c r="N1018" i="4"/>
  <c r="K1018" i="4"/>
  <c r="J1018" i="4"/>
  <c r="N1017" i="4"/>
  <c r="L1017" i="4"/>
  <c r="J1017" i="4"/>
  <c r="P1017" i="4" s="1"/>
  <c r="I1017" i="4"/>
  <c r="O1017" i="4" s="1"/>
  <c r="N1016" i="4"/>
  <c r="L1016" i="4"/>
  <c r="J1016" i="4"/>
  <c r="I1016" i="4"/>
  <c r="O1016" i="4" s="1"/>
  <c r="N1012" i="4"/>
  <c r="L1012" i="4"/>
  <c r="N1011" i="4"/>
  <c r="K1011" i="4"/>
  <c r="J1011" i="4"/>
  <c r="N1010" i="4"/>
  <c r="L1010" i="4"/>
  <c r="J1010" i="4"/>
  <c r="P1010" i="4" s="1"/>
  <c r="I1010" i="4"/>
  <c r="O1010" i="4" s="1"/>
  <c r="N1009" i="4"/>
  <c r="N1013" i="4" s="1"/>
  <c r="L1009" i="4"/>
  <c r="I1009" i="4"/>
  <c r="N1005" i="4"/>
  <c r="L1005" i="4"/>
  <c r="J1005" i="4"/>
  <c r="P1005" i="4" s="1"/>
  <c r="O1004" i="4"/>
  <c r="N1004" i="4"/>
  <c r="K1004" i="4"/>
  <c r="L1004" i="4" s="1"/>
  <c r="I1005" i="4" s="1"/>
  <c r="O1005" i="4" s="1"/>
  <c r="J1004" i="4"/>
  <c r="O1003" i="4"/>
  <c r="N1003" i="4"/>
  <c r="L1003" i="4"/>
  <c r="J1003" i="4"/>
  <c r="P1003" i="4" s="1"/>
  <c r="I1003" i="4"/>
  <c r="N1002" i="4"/>
  <c r="N1006" i="4" s="1"/>
  <c r="L1002" i="4"/>
  <c r="I1002" i="4"/>
  <c r="O1002" i="4" s="1"/>
  <c r="N998" i="4"/>
  <c r="L998" i="4"/>
  <c r="N997" i="4"/>
  <c r="K997" i="4"/>
  <c r="O997" i="4" s="1"/>
  <c r="J997" i="4"/>
  <c r="N996" i="4"/>
  <c r="L996" i="4"/>
  <c r="I996" i="4"/>
  <c r="O996" i="4" s="1"/>
  <c r="N995" i="4"/>
  <c r="L995" i="4"/>
  <c r="I995" i="4"/>
  <c r="N991" i="4"/>
  <c r="L991" i="4"/>
  <c r="I991" i="4"/>
  <c r="O990" i="4"/>
  <c r="N990" i="4"/>
  <c r="K990" i="4"/>
  <c r="L990" i="4" s="1"/>
  <c r="J990" i="4"/>
  <c r="P990" i="4" s="1"/>
  <c r="N989" i="4"/>
  <c r="L989" i="4"/>
  <c r="I989" i="4"/>
  <c r="J989" i="4" s="1"/>
  <c r="P989" i="4" s="1"/>
  <c r="N988" i="4"/>
  <c r="N992" i="4" s="1"/>
  <c r="L988" i="4"/>
  <c r="L992" i="4" s="1"/>
  <c r="I988" i="4"/>
  <c r="O988" i="4" s="1"/>
  <c r="N984" i="4"/>
  <c r="L984" i="4"/>
  <c r="N983" i="4"/>
  <c r="K983" i="4"/>
  <c r="J983" i="4"/>
  <c r="N982" i="4"/>
  <c r="L982" i="4"/>
  <c r="J982" i="4"/>
  <c r="P982" i="4" s="1"/>
  <c r="I982" i="4"/>
  <c r="O982" i="4" s="1"/>
  <c r="N981" i="4"/>
  <c r="N985" i="4" s="1"/>
  <c r="L981" i="4"/>
  <c r="I981" i="4"/>
  <c r="N977" i="4"/>
  <c r="L977" i="4"/>
  <c r="O976" i="4"/>
  <c r="N976" i="4"/>
  <c r="K976" i="4"/>
  <c r="L976" i="4" s="1"/>
  <c r="I977" i="4" s="1"/>
  <c r="J976" i="4"/>
  <c r="N975" i="4"/>
  <c r="L975" i="4"/>
  <c r="I975" i="4"/>
  <c r="J975" i="4" s="1"/>
  <c r="P975" i="4" s="1"/>
  <c r="N974" i="4"/>
  <c r="N978" i="4" s="1"/>
  <c r="L974" i="4"/>
  <c r="J974" i="4"/>
  <c r="I974" i="4"/>
  <c r="O974" i="4" s="1"/>
  <c r="N970" i="4"/>
  <c r="L970" i="4"/>
  <c r="N969" i="4"/>
  <c r="L969" i="4"/>
  <c r="I970" i="4" s="1"/>
  <c r="J970" i="4" s="1"/>
  <c r="P970" i="4" s="1"/>
  <c r="K969" i="4"/>
  <c r="O969" i="4" s="1"/>
  <c r="J969" i="4"/>
  <c r="N968" i="4"/>
  <c r="L968" i="4"/>
  <c r="I968" i="4"/>
  <c r="O968" i="4" s="1"/>
  <c r="N967" i="4"/>
  <c r="N971" i="4" s="1"/>
  <c r="L967" i="4"/>
  <c r="I967" i="4"/>
  <c r="N964" i="4"/>
  <c r="N963" i="4"/>
  <c r="L963" i="4"/>
  <c r="I963" i="4"/>
  <c r="O963" i="4" s="1"/>
  <c r="O962" i="4"/>
  <c r="N962" i="4"/>
  <c r="K962" i="4"/>
  <c r="L962" i="4" s="1"/>
  <c r="J962" i="4"/>
  <c r="P962" i="4" s="1"/>
  <c r="O961" i="4"/>
  <c r="N961" i="4"/>
  <c r="L961" i="4"/>
  <c r="J961" i="4"/>
  <c r="P961" i="4" s="1"/>
  <c r="I961" i="4"/>
  <c r="N960" i="4"/>
  <c r="L960" i="4"/>
  <c r="L964" i="4" s="1"/>
  <c r="I960" i="4"/>
  <c r="O960" i="4" s="1"/>
  <c r="N956" i="4"/>
  <c r="L956" i="4"/>
  <c r="O955" i="4"/>
  <c r="N955" i="4"/>
  <c r="K955" i="4"/>
  <c r="L955" i="4" s="1"/>
  <c r="I956" i="4" s="1"/>
  <c r="J956" i="4" s="1"/>
  <c r="P956" i="4" s="1"/>
  <c r="J955" i="4"/>
  <c r="N954" i="4"/>
  <c r="L954" i="4"/>
  <c r="J954" i="4"/>
  <c r="P954" i="4" s="1"/>
  <c r="I954" i="4"/>
  <c r="O954" i="4" s="1"/>
  <c r="N953" i="4"/>
  <c r="N957" i="4" s="1"/>
  <c r="L953" i="4"/>
  <c r="I953" i="4"/>
  <c r="N949" i="4"/>
  <c r="L949" i="4"/>
  <c r="J949" i="4"/>
  <c r="P949" i="4" s="1"/>
  <c r="I949" i="4"/>
  <c r="O949" i="4" s="1"/>
  <c r="N948" i="4"/>
  <c r="L948" i="4"/>
  <c r="O947" i="4"/>
  <c r="N947" i="4"/>
  <c r="K947" i="4"/>
  <c r="L947" i="4" s="1"/>
  <c r="I948" i="4" s="1"/>
  <c r="J947" i="4"/>
  <c r="N946" i="4"/>
  <c r="L946" i="4"/>
  <c r="I946" i="4"/>
  <c r="O946" i="4" s="1"/>
  <c r="N942" i="4"/>
  <c r="P942" i="4" s="1"/>
  <c r="L942" i="4"/>
  <c r="J942" i="4"/>
  <c r="I942" i="4"/>
  <c r="O942" i="4" s="1"/>
  <c r="N941" i="4"/>
  <c r="L941" i="4"/>
  <c r="N940" i="4"/>
  <c r="K940" i="4"/>
  <c r="O940" i="4" s="1"/>
  <c r="J940" i="4"/>
  <c r="N939" i="4"/>
  <c r="L939" i="4"/>
  <c r="I939" i="4"/>
  <c r="N935" i="4"/>
  <c r="L935" i="4"/>
  <c r="I935" i="4"/>
  <c r="O935" i="4" s="1"/>
  <c r="N934" i="4"/>
  <c r="L934" i="4"/>
  <c r="N933" i="4"/>
  <c r="K933" i="4"/>
  <c r="J933" i="4"/>
  <c r="O932" i="4"/>
  <c r="N932" i="4"/>
  <c r="N936" i="4" s="1"/>
  <c r="L932" i="4"/>
  <c r="I932" i="4"/>
  <c r="J932" i="4" s="1"/>
  <c r="N897" i="4"/>
  <c r="K897" i="4"/>
  <c r="J897" i="4"/>
  <c r="N896" i="4"/>
  <c r="K896" i="4"/>
  <c r="O896" i="4" s="1"/>
  <c r="J896" i="4"/>
  <c r="J893" i="4"/>
  <c r="P892" i="4"/>
  <c r="O892" i="4"/>
  <c r="N892" i="4"/>
  <c r="L892" i="4"/>
  <c r="K892" i="4"/>
  <c r="J892" i="4"/>
  <c r="N891" i="4"/>
  <c r="N893" i="4" s="1"/>
  <c r="L891" i="4"/>
  <c r="K891" i="4"/>
  <c r="O891" i="4" s="1"/>
  <c r="J891" i="4"/>
  <c r="N886" i="4"/>
  <c r="K886" i="4"/>
  <c r="O886" i="4" s="1"/>
  <c r="J886" i="4"/>
  <c r="N885" i="4"/>
  <c r="K885" i="4"/>
  <c r="O885" i="4" s="1"/>
  <c r="J885" i="4"/>
  <c r="K880" i="4"/>
  <c r="L880" i="4" s="1"/>
  <c r="O879" i="4"/>
  <c r="N879" i="4"/>
  <c r="K879" i="4"/>
  <c r="L879" i="4" s="1"/>
  <c r="J879" i="4"/>
  <c r="M875" i="4"/>
  <c r="N875" i="4" s="1"/>
  <c r="K875" i="4"/>
  <c r="L875" i="4" s="1"/>
  <c r="N873" i="4"/>
  <c r="L873" i="4"/>
  <c r="O872" i="4"/>
  <c r="N872" i="4"/>
  <c r="L872" i="4"/>
  <c r="K872" i="4"/>
  <c r="J872" i="4"/>
  <c r="O871" i="4"/>
  <c r="N871" i="4"/>
  <c r="K871" i="4"/>
  <c r="L871" i="4" s="1"/>
  <c r="J871" i="4"/>
  <c r="M867" i="4"/>
  <c r="N867" i="4" s="1"/>
  <c r="K867" i="4"/>
  <c r="L867" i="4" s="1"/>
  <c r="N865" i="4"/>
  <c r="L865" i="4"/>
  <c r="O864" i="4"/>
  <c r="N864" i="4"/>
  <c r="K864" i="4"/>
  <c r="L864" i="4" s="1"/>
  <c r="J864" i="4"/>
  <c r="N863" i="4"/>
  <c r="K863" i="4"/>
  <c r="O863" i="4" s="1"/>
  <c r="J863" i="4"/>
  <c r="N859" i="4"/>
  <c r="M859" i="4"/>
  <c r="K859" i="4"/>
  <c r="L859" i="4" s="1"/>
  <c r="N857" i="4"/>
  <c r="L857" i="4"/>
  <c r="N856" i="4"/>
  <c r="K856" i="4"/>
  <c r="O856" i="4" s="1"/>
  <c r="J856" i="4"/>
  <c r="O855" i="4"/>
  <c r="N855" i="4"/>
  <c r="K855" i="4"/>
  <c r="L855" i="4" s="1"/>
  <c r="J855" i="4"/>
  <c r="N848" i="4"/>
  <c r="K848" i="4"/>
  <c r="J848" i="4"/>
  <c r="N844" i="4"/>
  <c r="L844" i="4"/>
  <c r="N843" i="4"/>
  <c r="L843" i="4"/>
  <c r="I843" i="4"/>
  <c r="O843" i="4" s="1"/>
  <c r="N842" i="4"/>
  <c r="L842" i="4"/>
  <c r="O841" i="4"/>
  <c r="N841" i="4"/>
  <c r="L841" i="4"/>
  <c r="P841" i="4" s="1"/>
  <c r="K841" i="4"/>
  <c r="J841" i="4"/>
  <c r="N840" i="4"/>
  <c r="N845" i="4" s="1"/>
  <c r="K840" i="4"/>
  <c r="L840" i="4" s="1"/>
  <c r="J840" i="4"/>
  <c r="N836" i="4"/>
  <c r="M836" i="4"/>
  <c r="K836" i="4"/>
  <c r="L836" i="4" s="1"/>
  <c r="O835" i="4"/>
  <c r="N835" i="4"/>
  <c r="L835" i="4"/>
  <c r="P835" i="4" s="1"/>
  <c r="K835" i="4"/>
  <c r="J835" i="4"/>
  <c r="N834" i="4"/>
  <c r="K834" i="4"/>
  <c r="O834" i="4" s="1"/>
  <c r="J834" i="4"/>
  <c r="M830" i="4"/>
  <c r="N830" i="4" s="1"/>
  <c r="K830" i="4"/>
  <c r="L830" i="4" s="1"/>
  <c r="N829" i="4"/>
  <c r="L829" i="4"/>
  <c r="P829" i="4" s="1"/>
  <c r="K829" i="4"/>
  <c r="O829" i="4" s="1"/>
  <c r="J829" i="4"/>
  <c r="N828" i="4"/>
  <c r="K828" i="4"/>
  <c r="L828" i="4" s="1"/>
  <c r="J828" i="4"/>
  <c r="N827" i="4"/>
  <c r="K827" i="4"/>
  <c r="O827" i="4" s="1"/>
  <c r="J827" i="4"/>
  <c r="O826" i="4"/>
  <c r="N826" i="4"/>
  <c r="K826" i="4"/>
  <c r="L826" i="4" s="1"/>
  <c r="J826" i="4"/>
  <c r="K822" i="4"/>
  <c r="L822" i="4" s="1"/>
  <c r="N821" i="4"/>
  <c r="L821" i="4"/>
  <c r="N820" i="4"/>
  <c r="K820" i="4"/>
  <c r="L820" i="4" s="1"/>
  <c r="P820" i="4" s="1"/>
  <c r="J820" i="4"/>
  <c r="N819" i="4"/>
  <c r="K819" i="4"/>
  <c r="O819" i="4" s="1"/>
  <c r="J819" i="4"/>
  <c r="N818" i="4"/>
  <c r="L818" i="4"/>
  <c r="J818" i="4"/>
  <c r="I818" i="4"/>
  <c r="O818" i="4" s="1"/>
  <c r="K814" i="4"/>
  <c r="L814" i="4" s="1"/>
  <c r="L813" i="4"/>
  <c r="J813" i="4"/>
  <c r="O812" i="4"/>
  <c r="N812" i="4"/>
  <c r="K812" i="4"/>
  <c r="L812" i="4" s="1"/>
  <c r="J812" i="4"/>
  <c r="P812" i="4" s="1"/>
  <c r="N811" i="4"/>
  <c r="K811" i="4"/>
  <c r="O811" i="4" s="1"/>
  <c r="J811" i="4"/>
  <c r="N810" i="4"/>
  <c r="L810" i="4"/>
  <c r="I810" i="4"/>
  <c r="K806" i="4"/>
  <c r="L806" i="4" s="1"/>
  <c r="N805" i="4"/>
  <c r="L805" i="4"/>
  <c r="N804" i="4"/>
  <c r="K804" i="4"/>
  <c r="L804" i="4" s="1"/>
  <c r="P804" i="4" s="1"/>
  <c r="J804" i="4"/>
  <c r="N803" i="4"/>
  <c r="L803" i="4"/>
  <c r="P803" i="4" s="1"/>
  <c r="K803" i="4"/>
  <c r="O803" i="4" s="1"/>
  <c r="J803" i="4"/>
  <c r="N802" i="4"/>
  <c r="L802" i="4"/>
  <c r="J802" i="4"/>
  <c r="I802" i="4"/>
  <c r="O802" i="4" s="1"/>
  <c r="J799" i="4"/>
  <c r="N798" i="4"/>
  <c r="K798" i="4"/>
  <c r="O798" i="4" s="1"/>
  <c r="J798" i="4"/>
  <c r="N797" i="4"/>
  <c r="K797" i="4"/>
  <c r="O797" i="4" s="1"/>
  <c r="J797" i="4"/>
  <c r="N796" i="4"/>
  <c r="K796" i="4"/>
  <c r="J796" i="4"/>
  <c r="N791" i="4"/>
  <c r="K791" i="4"/>
  <c r="O791" i="4" s="1"/>
  <c r="J791" i="4"/>
  <c r="N790" i="4"/>
  <c r="L790" i="4"/>
  <c r="K790" i="4"/>
  <c r="O790" i="4" s="1"/>
  <c r="J790" i="4"/>
  <c r="O789" i="4"/>
  <c r="N789" i="4"/>
  <c r="K789" i="4"/>
  <c r="L789" i="4" s="1"/>
  <c r="P789" i="4" s="1"/>
  <c r="J789" i="4"/>
  <c r="N784" i="4"/>
  <c r="K784" i="4"/>
  <c r="O784" i="4" s="1"/>
  <c r="J784" i="4"/>
  <c r="N783" i="4"/>
  <c r="K783" i="4"/>
  <c r="J783" i="4"/>
  <c r="N782" i="4"/>
  <c r="K782" i="4"/>
  <c r="O782" i="4" s="1"/>
  <c r="J782" i="4"/>
  <c r="K778" i="4"/>
  <c r="L778" i="4" s="1"/>
  <c r="N777" i="4"/>
  <c r="K777" i="4"/>
  <c r="J777" i="4"/>
  <c r="N776" i="4"/>
  <c r="K776" i="4"/>
  <c r="O776" i="4" s="1"/>
  <c r="J776" i="4"/>
  <c r="K772" i="4"/>
  <c r="L772" i="4" s="1"/>
  <c r="N770" i="4"/>
  <c r="L770" i="4"/>
  <c r="N769" i="4"/>
  <c r="K769" i="4"/>
  <c r="J769" i="4"/>
  <c r="N768" i="4"/>
  <c r="K768" i="4"/>
  <c r="O768" i="4" s="1"/>
  <c r="J768" i="4"/>
  <c r="N767" i="4"/>
  <c r="K767" i="4"/>
  <c r="O767" i="4" s="1"/>
  <c r="J767" i="4"/>
  <c r="L763" i="4"/>
  <c r="K763" i="4"/>
  <c r="N761" i="4"/>
  <c r="L761" i="4"/>
  <c r="N760" i="4"/>
  <c r="K760" i="4"/>
  <c r="O760" i="4" s="1"/>
  <c r="J760" i="4"/>
  <c r="O759" i="4"/>
  <c r="N759" i="4"/>
  <c r="K759" i="4"/>
  <c r="L759" i="4" s="1"/>
  <c r="J759" i="4"/>
  <c r="O758" i="4"/>
  <c r="N758" i="4"/>
  <c r="L758" i="4"/>
  <c r="P758" i="4" s="1"/>
  <c r="K758" i="4"/>
  <c r="J758" i="4"/>
  <c r="N755" i="4"/>
  <c r="O754" i="4"/>
  <c r="N754" i="4"/>
  <c r="K754" i="4"/>
  <c r="L754" i="4" s="1"/>
  <c r="J754" i="4"/>
  <c r="O753" i="4"/>
  <c r="N753" i="4"/>
  <c r="L753" i="4"/>
  <c r="L755" i="4" s="1"/>
  <c r="K753" i="4"/>
  <c r="J753" i="4"/>
  <c r="J750" i="4"/>
  <c r="O749" i="4"/>
  <c r="N749" i="4"/>
  <c r="K749" i="4"/>
  <c r="L749" i="4" s="1"/>
  <c r="P749" i="4" s="1"/>
  <c r="J749" i="4"/>
  <c r="O748" i="4"/>
  <c r="N748" i="4"/>
  <c r="N750" i="4" s="1"/>
  <c r="L748" i="4"/>
  <c r="K748" i="4"/>
  <c r="J748" i="4"/>
  <c r="O743" i="4"/>
  <c r="N743" i="4"/>
  <c r="K743" i="4"/>
  <c r="L743" i="4" s="1"/>
  <c r="J743" i="4"/>
  <c r="N742" i="4"/>
  <c r="K742" i="4"/>
  <c r="J742" i="4"/>
  <c r="O741" i="4"/>
  <c r="N741" i="4"/>
  <c r="L741" i="4"/>
  <c r="K741" i="4"/>
  <c r="J741" i="4"/>
  <c r="N736" i="4"/>
  <c r="L736" i="4"/>
  <c r="K736" i="4"/>
  <c r="O736" i="4" s="1"/>
  <c r="J736" i="4"/>
  <c r="O735" i="4"/>
  <c r="N735" i="4"/>
  <c r="K735" i="4"/>
  <c r="L735" i="4" s="1"/>
  <c r="J735" i="4"/>
  <c r="N734" i="4"/>
  <c r="K734" i="4"/>
  <c r="J734" i="4"/>
  <c r="N730" i="4"/>
  <c r="K730" i="4"/>
  <c r="J730" i="4"/>
  <c r="N729" i="4"/>
  <c r="K729" i="4"/>
  <c r="O729" i="4" s="1"/>
  <c r="J729" i="4"/>
  <c r="O728" i="4"/>
  <c r="N728" i="4"/>
  <c r="K728" i="4"/>
  <c r="L728" i="4" s="1"/>
  <c r="J728" i="4"/>
  <c r="P728" i="4" s="1"/>
  <c r="N727" i="4"/>
  <c r="N731" i="4" s="1"/>
  <c r="K727" i="4"/>
  <c r="J727" i="4"/>
  <c r="N724" i="4"/>
  <c r="N723" i="4"/>
  <c r="K723" i="4"/>
  <c r="L723" i="4" s="1"/>
  <c r="J723" i="4"/>
  <c r="O722" i="4"/>
  <c r="N722" i="4"/>
  <c r="L722" i="4"/>
  <c r="P722" i="4" s="1"/>
  <c r="K722" i="4"/>
  <c r="J722" i="4"/>
  <c r="N721" i="4"/>
  <c r="K721" i="4"/>
  <c r="O721" i="4" s="1"/>
  <c r="J721" i="4"/>
  <c r="N720" i="4"/>
  <c r="L720" i="4"/>
  <c r="K720" i="4"/>
  <c r="O720" i="4" s="1"/>
  <c r="J720" i="4"/>
  <c r="J724" i="4" s="1"/>
  <c r="N715" i="4"/>
  <c r="L715" i="4"/>
  <c r="N714" i="4"/>
  <c r="L714" i="4"/>
  <c r="K714" i="4"/>
  <c r="O714" i="4" s="1"/>
  <c r="J714" i="4"/>
  <c r="O713" i="4"/>
  <c r="N713" i="4"/>
  <c r="K713" i="4"/>
  <c r="L713" i="4" s="1"/>
  <c r="P713" i="4" s="1"/>
  <c r="J713" i="4"/>
  <c r="N708" i="4"/>
  <c r="L708" i="4"/>
  <c r="O707" i="4"/>
  <c r="N707" i="4"/>
  <c r="K707" i="4"/>
  <c r="L707" i="4" s="1"/>
  <c r="P707" i="4" s="1"/>
  <c r="J707" i="4"/>
  <c r="N706" i="4"/>
  <c r="L706" i="4"/>
  <c r="P706" i="4" s="1"/>
  <c r="K706" i="4"/>
  <c r="O706" i="4" s="1"/>
  <c r="J706" i="4"/>
  <c r="N705" i="4"/>
  <c r="L705" i="4"/>
  <c r="I705" i="4"/>
  <c r="N704" i="4"/>
  <c r="L704" i="4"/>
  <c r="I704" i="4"/>
  <c r="O704" i="4" s="1"/>
  <c r="N699" i="4"/>
  <c r="L699" i="4"/>
  <c r="N698" i="4"/>
  <c r="K698" i="4"/>
  <c r="O698" i="4" s="1"/>
  <c r="J698" i="4"/>
  <c r="O697" i="4"/>
  <c r="N697" i="4"/>
  <c r="K697" i="4"/>
  <c r="L697" i="4" s="1"/>
  <c r="J697" i="4"/>
  <c r="N696" i="4"/>
  <c r="L696" i="4"/>
  <c r="I696" i="4"/>
  <c r="O696" i="4" s="1"/>
  <c r="N695" i="4"/>
  <c r="L695" i="4"/>
  <c r="I695" i="4"/>
  <c r="J695" i="4" s="1"/>
  <c r="N690" i="4"/>
  <c r="L690" i="4"/>
  <c r="O689" i="4"/>
  <c r="N689" i="4"/>
  <c r="L689" i="4"/>
  <c r="K689" i="4"/>
  <c r="J689" i="4"/>
  <c r="N688" i="4"/>
  <c r="L688" i="4"/>
  <c r="K688" i="4"/>
  <c r="O688" i="4" s="1"/>
  <c r="J688" i="4"/>
  <c r="O687" i="4"/>
  <c r="N687" i="4"/>
  <c r="L687" i="4"/>
  <c r="I687" i="4"/>
  <c r="J687" i="4" s="1"/>
  <c r="P687" i="4" s="1"/>
  <c r="N686" i="4"/>
  <c r="L686" i="4"/>
  <c r="I686" i="4"/>
  <c r="J686" i="4" s="1"/>
  <c r="N681" i="4"/>
  <c r="L681" i="4"/>
  <c r="O680" i="4"/>
  <c r="N680" i="4"/>
  <c r="L680" i="4"/>
  <c r="P680" i="4" s="1"/>
  <c r="K680" i="4"/>
  <c r="J680" i="4"/>
  <c r="N679" i="4"/>
  <c r="K679" i="4"/>
  <c r="J679" i="4"/>
  <c r="N678" i="4"/>
  <c r="L678" i="4"/>
  <c r="I678" i="4"/>
  <c r="O678" i="4" s="1"/>
  <c r="N677" i="4"/>
  <c r="L677" i="4"/>
  <c r="I677" i="4"/>
  <c r="O677" i="4" s="1"/>
  <c r="N672" i="4"/>
  <c r="L672" i="4"/>
  <c r="N671" i="4"/>
  <c r="K671" i="4"/>
  <c r="J671" i="4"/>
  <c r="O670" i="4"/>
  <c r="N670" i="4"/>
  <c r="L670" i="4"/>
  <c r="K670" i="4"/>
  <c r="J670" i="4"/>
  <c r="N669" i="4"/>
  <c r="L669" i="4"/>
  <c r="I669" i="4"/>
  <c r="O669" i="4" s="1"/>
  <c r="N668" i="4"/>
  <c r="L668" i="4"/>
  <c r="I668" i="4"/>
  <c r="O668" i="4" s="1"/>
  <c r="O663" i="4"/>
  <c r="N663" i="4"/>
  <c r="K663" i="4"/>
  <c r="L663" i="4" s="1"/>
  <c r="J663" i="4"/>
  <c r="N662" i="4"/>
  <c r="K662" i="4"/>
  <c r="O662" i="4" s="1"/>
  <c r="J662" i="4"/>
  <c r="N658" i="4"/>
  <c r="M658" i="4"/>
  <c r="N657" i="4"/>
  <c r="L657" i="4"/>
  <c r="N656" i="4"/>
  <c r="L656" i="4"/>
  <c r="K656" i="4"/>
  <c r="O656" i="4" s="1"/>
  <c r="J656" i="4"/>
  <c r="O655" i="4"/>
  <c r="N655" i="4"/>
  <c r="K655" i="4"/>
  <c r="L655" i="4" s="1"/>
  <c r="P655" i="4" s="1"/>
  <c r="J655" i="4"/>
  <c r="N654" i="4"/>
  <c r="N659" i="4" s="1"/>
  <c r="K654" i="4"/>
  <c r="L654" i="4" s="1"/>
  <c r="I657" i="4" s="1"/>
  <c r="O657" i="4" s="1"/>
  <c r="J654" i="4"/>
  <c r="M650" i="4"/>
  <c r="N650" i="4" s="1"/>
  <c r="N649" i="4"/>
  <c r="L649" i="4"/>
  <c r="P648" i="4"/>
  <c r="N648" i="4"/>
  <c r="L648" i="4"/>
  <c r="K648" i="4"/>
  <c r="O648" i="4" s="1"/>
  <c r="J648" i="4"/>
  <c r="O647" i="4"/>
  <c r="N647" i="4"/>
  <c r="K647" i="4"/>
  <c r="L647" i="4" s="1"/>
  <c r="J647" i="4"/>
  <c r="N646" i="4"/>
  <c r="L646" i="4"/>
  <c r="K646" i="4"/>
  <c r="O646" i="4" s="1"/>
  <c r="J646" i="4"/>
  <c r="M642" i="4"/>
  <c r="N642" i="4" s="1"/>
  <c r="N641" i="4"/>
  <c r="L641" i="4"/>
  <c r="N640" i="4"/>
  <c r="K640" i="4"/>
  <c r="O640" i="4" s="1"/>
  <c r="J640" i="4"/>
  <c r="N639" i="4"/>
  <c r="K639" i="4"/>
  <c r="J639" i="4"/>
  <c r="N638" i="4"/>
  <c r="K638" i="4"/>
  <c r="O638" i="4" s="1"/>
  <c r="J638" i="4"/>
  <c r="N634" i="4"/>
  <c r="M634" i="4"/>
  <c r="N633" i="4"/>
  <c r="L633" i="4"/>
  <c r="N632" i="4"/>
  <c r="K632" i="4"/>
  <c r="J632" i="4"/>
  <c r="N631" i="4"/>
  <c r="L631" i="4"/>
  <c r="P631" i="4" s="1"/>
  <c r="K631" i="4"/>
  <c r="O631" i="4" s="1"/>
  <c r="J631" i="4"/>
  <c r="N630" i="4"/>
  <c r="K630" i="4"/>
  <c r="J630" i="4"/>
  <c r="N626" i="4"/>
  <c r="M626" i="4"/>
  <c r="N625" i="4"/>
  <c r="L625" i="4"/>
  <c r="N624" i="4"/>
  <c r="K624" i="4"/>
  <c r="O624" i="4" s="1"/>
  <c r="J624" i="4"/>
  <c r="N623" i="4"/>
  <c r="L623" i="4"/>
  <c r="P623" i="4" s="1"/>
  <c r="K623" i="4"/>
  <c r="O623" i="4" s="1"/>
  <c r="J623" i="4"/>
  <c r="N622" i="4"/>
  <c r="K622" i="4"/>
  <c r="L622" i="4" s="1"/>
  <c r="J622" i="4"/>
  <c r="M618" i="4"/>
  <c r="N618" i="4" s="1"/>
  <c r="N617" i="4"/>
  <c r="L617" i="4"/>
  <c r="O616" i="4"/>
  <c r="N616" i="4"/>
  <c r="K616" i="4"/>
  <c r="L616" i="4" s="1"/>
  <c r="J616" i="4"/>
  <c r="N615" i="4"/>
  <c r="K615" i="4"/>
  <c r="O615" i="4" s="1"/>
  <c r="J615" i="4"/>
  <c r="N614" i="4"/>
  <c r="N619" i="4" s="1"/>
  <c r="K614" i="4"/>
  <c r="L614" i="4" s="1"/>
  <c r="J614" i="4"/>
  <c r="M610" i="4"/>
  <c r="N610" i="4" s="1"/>
  <c r="N609" i="4"/>
  <c r="L609" i="4"/>
  <c r="O608" i="4"/>
  <c r="N608" i="4"/>
  <c r="K608" i="4"/>
  <c r="L608" i="4" s="1"/>
  <c r="J608" i="4"/>
  <c r="N607" i="4"/>
  <c r="L607" i="4"/>
  <c r="P607" i="4" s="1"/>
  <c r="K607" i="4"/>
  <c r="O607" i="4" s="1"/>
  <c r="J607" i="4"/>
  <c r="O606" i="4"/>
  <c r="N606" i="4"/>
  <c r="N611" i="4" s="1"/>
  <c r="K606" i="4"/>
  <c r="L606" i="4" s="1"/>
  <c r="J606" i="4"/>
  <c r="M602" i="4"/>
  <c r="N602" i="4" s="1"/>
  <c r="N601" i="4"/>
  <c r="L601" i="4"/>
  <c r="N600" i="4"/>
  <c r="K600" i="4"/>
  <c r="L600" i="4" s="1"/>
  <c r="J600" i="4"/>
  <c r="N599" i="4"/>
  <c r="L599" i="4"/>
  <c r="P599" i="4" s="1"/>
  <c r="K599" i="4"/>
  <c r="O599" i="4" s="1"/>
  <c r="J599" i="4"/>
  <c r="O598" i="4"/>
  <c r="N598" i="4"/>
  <c r="K598" i="4"/>
  <c r="L598" i="4" s="1"/>
  <c r="J598" i="4"/>
  <c r="M594" i="4"/>
  <c r="N594" i="4" s="1"/>
  <c r="N593" i="4"/>
  <c r="L593" i="4"/>
  <c r="O592" i="4"/>
  <c r="N592" i="4"/>
  <c r="K592" i="4"/>
  <c r="L592" i="4" s="1"/>
  <c r="J592" i="4"/>
  <c r="N591" i="4"/>
  <c r="L591" i="4"/>
  <c r="P591" i="4" s="1"/>
  <c r="K591" i="4"/>
  <c r="O591" i="4" s="1"/>
  <c r="J591" i="4"/>
  <c r="O590" i="4"/>
  <c r="N590" i="4"/>
  <c r="N595" i="4" s="1"/>
  <c r="K590" i="4"/>
  <c r="L590" i="4" s="1"/>
  <c r="J590" i="4"/>
  <c r="M586" i="4"/>
  <c r="N586" i="4" s="1"/>
  <c r="N585" i="4"/>
  <c r="L585" i="4"/>
  <c r="O584" i="4"/>
  <c r="N584" i="4"/>
  <c r="K584" i="4"/>
  <c r="L584" i="4" s="1"/>
  <c r="J584" i="4"/>
  <c r="N583" i="4"/>
  <c r="K583" i="4"/>
  <c r="J583" i="4"/>
  <c r="N582" i="4"/>
  <c r="N587" i="4" s="1"/>
  <c r="K582" i="4"/>
  <c r="L582" i="4" s="1"/>
  <c r="J582" i="4"/>
  <c r="M578" i="4"/>
  <c r="N578" i="4" s="1"/>
  <c r="N577" i="4"/>
  <c r="L577" i="4"/>
  <c r="O576" i="4"/>
  <c r="N576" i="4"/>
  <c r="K576" i="4"/>
  <c r="L576" i="4" s="1"/>
  <c r="J576" i="4"/>
  <c r="P576" i="4" s="1"/>
  <c r="N575" i="4"/>
  <c r="L575" i="4"/>
  <c r="P575" i="4" s="1"/>
  <c r="K575" i="4"/>
  <c r="O575" i="4" s="1"/>
  <c r="J575" i="4"/>
  <c r="O574" i="4"/>
  <c r="N574" i="4"/>
  <c r="K574" i="4"/>
  <c r="L574" i="4" s="1"/>
  <c r="J574" i="4"/>
  <c r="P574" i="4" s="1"/>
  <c r="M570" i="4"/>
  <c r="N570" i="4" s="1"/>
  <c r="N569" i="4"/>
  <c r="L569" i="4"/>
  <c r="O568" i="4"/>
  <c r="N568" i="4"/>
  <c r="K568" i="4"/>
  <c r="L568" i="4" s="1"/>
  <c r="J568" i="4"/>
  <c r="N567" i="4"/>
  <c r="K567" i="4"/>
  <c r="O567" i="4" s="1"/>
  <c r="J567" i="4"/>
  <c r="O566" i="4"/>
  <c r="N566" i="4"/>
  <c r="N571" i="4" s="1"/>
  <c r="K566" i="4"/>
  <c r="L566" i="4" s="1"/>
  <c r="J566" i="4"/>
  <c r="M562" i="4"/>
  <c r="N562" i="4" s="1"/>
  <c r="N561" i="4"/>
  <c r="L561" i="4"/>
  <c r="O560" i="4"/>
  <c r="N560" i="4"/>
  <c r="K560" i="4"/>
  <c r="L560" i="4" s="1"/>
  <c r="J560" i="4"/>
  <c r="N559" i="4"/>
  <c r="K559" i="4"/>
  <c r="O559" i="4" s="1"/>
  <c r="J559" i="4"/>
  <c r="N558" i="4"/>
  <c r="K558" i="4"/>
  <c r="J558" i="4"/>
  <c r="M554" i="4"/>
  <c r="N554" i="4" s="1"/>
  <c r="N553" i="4"/>
  <c r="L553" i="4"/>
  <c r="O552" i="4"/>
  <c r="N552" i="4"/>
  <c r="K552" i="4"/>
  <c r="L552" i="4" s="1"/>
  <c r="J552" i="4"/>
  <c r="N551" i="4"/>
  <c r="K551" i="4"/>
  <c r="O551" i="4" s="1"/>
  <c r="J551" i="4"/>
  <c r="N550" i="4"/>
  <c r="K550" i="4"/>
  <c r="J550" i="4"/>
  <c r="M546" i="4"/>
  <c r="N546" i="4" s="1"/>
  <c r="N545" i="4"/>
  <c r="L545" i="4"/>
  <c r="O544" i="4"/>
  <c r="N544" i="4"/>
  <c r="K544" i="4"/>
  <c r="L544" i="4" s="1"/>
  <c r="J544" i="4"/>
  <c r="N543" i="4"/>
  <c r="L543" i="4"/>
  <c r="P543" i="4" s="1"/>
  <c r="K543" i="4"/>
  <c r="O543" i="4" s="1"/>
  <c r="J543" i="4"/>
  <c r="N542" i="4"/>
  <c r="N547" i="4" s="1"/>
  <c r="K542" i="4"/>
  <c r="L542" i="4" s="1"/>
  <c r="J542" i="4"/>
  <c r="M538" i="4"/>
  <c r="N538" i="4" s="1"/>
  <c r="N537" i="4"/>
  <c r="L537" i="4"/>
  <c r="N536" i="4"/>
  <c r="K536" i="4"/>
  <c r="L536" i="4" s="1"/>
  <c r="J536" i="4"/>
  <c r="N535" i="4"/>
  <c r="K535" i="4"/>
  <c r="O535" i="4" s="1"/>
  <c r="J535" i="4"/>
  <c r="N534" i="4"/>
  <c r="N539" i="4" s="1"/>
  <c r="K534" i="4"/>
  <c r="J534" i="4"/>
  <c r="M530" i="4"/>
  <c r="N530" i="4" s="1"/>
  <c r="N529" i="4"/>
  <c r="L529" i="4"/>
  <c r="N528" i="4"/>
  <c r="K528" i="4"/>
  <c r="L528" i="4" s="1"/>
  <c r="J528" i="4"/>
  <c r="N527" i="4"/>
  <c r="K527" i="4"/>
  <c r="O527" i="4" s="1"/>
  <c r="J527" i="4"/>
  <c r="N526" i="4"/>
  <c r="N531" i="4" s="1"/>
  <c r="K526" i="4"/>
  <c r="J526" i="4"/>
  <c r="M522" i="4"/>
  <c r="N522" i="4" s="1"/>
  <c r="N521" i="4"/>
  <c r="L521" i="4"/>
  <c r="N520" i="4"/>
  <c r="K520" i="4"/>
  <c r="L520" i="4" s="1"/>
  <c r="J520" i="4"/>
  <c r="N519" i="4"/>
  <c r="K519" i="4"/>
  <c r="O519" i="4" s="1"/>
  <c r="J519" i="4"/>
  <c r="N518" i="4"/>
  <c r="N523" i="4" s="1"/>
  <c r="K518" i="4"/>
  <c r="J518" i="4"/>
  <c r="M514" i="4"/>
  <c r="N514" i="4" s="1"/>
  <c r="N513" i="4"/>
  <c r="L513" i="4"/>
  <c r="O512" i="4"/>
  <c r="N512" i="4"/>
  <c r="K512" i="4"/>
  <c r="L512" i="4" s="1"/>
  <c r="J512" i="4"/>
  <c r="N511" i="4"/>
  <c r="K511" i="4"/>
  <c r="O511" i="4" s="1"/>
  <c r="J511" i="4"/>
  <c r="O510" i="4"/>
  <c r="N510" i="4"/>
  <c r="K510" i="4"/>
  <c r="L510" i="4" s="1"/>
  <c r="J510" i="4"/>
  <c r="P510" i="4" s="1"/>
  <c r="M506" i="4"/>
  <c r="N506" i="4" s="1"/>
  <c r="N505" i="4"/>
  <c r="L505" i="4"/>
  <c r="N504" i="4"/>
  <c r="K504" i="4"/>
  <c r="J504" i="4"/>
  <c r="N503" i="4"/>
  <c r="K503" i="4"/>
  <c r="O503" i="4" s="1"/>
  <c r="J503" i="4"/>
  <c r="O502" i="4"/>
  <c r="N502" i="4"/>
  <c r="N507" i="4" s="1"/>
  <c r="K502" i="4"/>
  <c r="L502" i="4" s="1"/>
  <c r="J502" i="4"/>
  <c r="M498" i="4"/>
  <c r="N498" i="4" s="1"/>
  <c r="N497" i="4"/>
  <c r="L497" i="4"/>
  <c r="N496" i="4"/>
  <c r="K496" i="4"/>
  <c r="J496" i="4"/>
  <c r="P495" i="4"/>
  <c r="N495" i="4"/>
  <c r="L495" i="4"/>
  <c r="K495" i="4"/>
  <c r="O495" i="4" s="1"/>
  <c r="J495" i="4"/>
  <c r="O494" i="4"/>
  <c r="N494" i="4"/>
  <c r="K494" i="4"/>
  <c r="L494" i="4" s="1"/>
  <c r="J494" i="4"/>
  <c r="P494" i="4" s="1"/>
  <c r="M490" i="4"/>
  <c r="N490" i="4" s="1"/>
  <c r="N489" i="4"/>
  <c r="L489" i="4"/>
  <c r="O488" i="4"/>
  <c r="N488" i="4"/>
  <c r="K488" i="4"/>
  <c r="L488" i="4" s="1"/>
  <c r="J488" i="4"/>
  <c r="N487" i="4"/>
  <c r="K487" i="4"/>
  <c r="O487" i="4" s="1"/>
  <c r="J487" i="4"/>
  <c r="O486" i="4"/>
  <c r="N486" i="4"/>
  <c r="N491" i="4" s="1"/>
  <c r="K486" i="4"/>
  <c r="L486" i="4" s="1"/>
  <c r="J486" i="4"/>
  <c r="M482" i="4"/>
  <c r="N482" i="4" s="1"/>
  <c r="N481" i="4"/>
  <c r="L481" i="4"/>
  <c r="O480" i="4"/>
  <c r="N480" i="4"/>
  <c r="K480" i="4"/>
  <c r="L480" i="4" s="1"/>
  <c r="J480" i="4"/>
  <c r="N479" i="4"/>
  <c r="L479" i="4"/>
  <c r="P479" i="4" s="1"/>
  <c r="K479" i="4"/>
  <c r="O479" i="4" s="1"/>
  <c r="J479" i="4"/>
  <c r="N478" i="4"/>
  <c r="N483" i="4" s="1"/>
  <c r="K478" i="4"/>
  <c r="L478" i="4" s="1"/>
  <c r="J478" i="4"/>
  <c r="M474" i="4"/>
  <c r="N474" i="4" s="1"/>
  <c r="N473" i="4"/>
  <c r="L473" i="4"/>
  <c r="O472" i="4"/>
  <c r="N472" i="4"/>
  <c r="K472" i="4"/>
  <c r="L472" i="4" s="1"/>
  <c r="J472" i="4"/>
  <c r="N471" i="4"/>
  <c r="K471" i="4"/>
  <c r="O471" i="4" s="1"/>
  <c r="J471" i="4"/>
  <c r="N470" i="4"/>
  <c r="N475" i="4" s="1"/>
  <c r="K470" i="4"/>
  <c r="L470" i="4" s="1"/>
  <c r="J470" i="4"/>
  <c r="M466" i="4"/>
  <c r="N466" i="4" s="1"/>
  <c r="N465" i="4"/>
  <c r="L465" i="4"/>
  <c r="O464" i="4"/>
  <c r="N464" i="4"/>
  <c r="K464" i="4"/>
  <c r="L464" i="4" s="1"/>
  <c r="J464" i="4"/>
  <c r="N463" i="4"/>
  <c r="K463" i="4"/>
  <c r="O463" i="4" s="1"/>
  <c r="J463" i="4"/>
  <c r="O462" i="4"/>
  <c r="N462" i="4"/>
  <c r="K462" i="4"/>
  <c r="L462" i="4" s="1"/>
  <c r="J462" i="4"/>
  <c r="M458" i="4"/>
  <c r="N458" i="4" s="1"/>
  <c r="N457" i="4"/>
  <c r="L457" i="4"/>
  <c r="N456" i="4"/>
  <c r="K456" i="4"/>
  <c r="L456" i="4" s="1"/>
  <c r="J456" i="4"/>
  <c r="N455" i="4"/>
  <c r="K455" i="4"/>
  <c r="O455" i="4" s="1"/>
  <c r="J455" i="4"/>
  <c r="O454" i="4"/>
  <c r="N454" i="4"/>
  <c r="K454" i="4"/>
  <c r="L454" i="4" s="1"/>
  <c r="J454" i="4"/>
  <c r="M450" i="4"/>
  <c r="N450" i="4" s="1"/>
  <c r="N449" i="4"/>
  <c r="L449" i="4"/>
  <c r="O448" i="4"/>
  <c r="N448" i="4"/>
  <c r="K448" i="4"/>
  <c r="L448" i="4" s="1"/>
  <c r="J448" i="4"/>
  <c r="N447" i="4"/>
  <c r="K447" i="4"/>
  <c r="O447" i="4" s="1"/>
  <c r="J447" i="4"/>
  <c r="N446" i="4"/>
  <c r="K446" i="4"/>
  <c r="L446" i="4" s="1"/>
  <c r="J446" i="4"/>
  <c r="M442" i="4"/>
  <c r="N442" i="4" s="1"/>
  <c r="N441" i="4"/>
  <c r="L441" i="4"/>
  <c r="O440" i="4"/>
  <c r="N440" i="4"/>
  <c r="K440" i="4"/>
  <c r="L440" i="4" s="1"/>
  <c r="J440" i="4"/>
  <c r="N439" i="4"/>
  <c r="K439" i="4"/>
  <c r="J439" i="4"/>
  <c r="N438" i="4"/>
  <c r="N443" i="4" s="1"/>
  <c r="K438" i="4"/>
  <c r="L438" i="4" s="1"/>
  <c r="J438" i="4"/>
  <c r="M434" i="4"/>
  <c r="N434" i="4" s="1"/>
  <c r="N433" i="4"/>
  <c r="L433" i="4"/>
  <c r="O432" i="4"/>
  <c r="N432" i="4"/>
  <c r="K432" i="4"/>
  <c r="L432" i="4" s="1"/>
  <c r="J432" i="4"/>
  <c r="N431" i="4"/>
  <c r="L431" i="4"/>
  <c r="P431" i="4" s="1"/>
  <c r="K431" i="4"/>
  <c r="O431" i="4" s="1"/>
  <c r="J431" i="4"/>
  <c r="O430" i="4"/>
  <c r="N430" i="4"/>
  <c r="K430" i="4"/>
  <c r="L430" i="4" s="1"/>
  <c r="J430" i="4"/>
  <c r="M426" i="4"/>
  <c r="N426" i="4" s="1"/>
  <c r="N425" i="4"/>
  <c r="L425" i="4"/>
  <c r="O424" i="4"/>
  <c r="N424" i="4"/>
  <c r="K424" i="4"/>
  <c r="L424" i="4" s="1"/>
  <c r="J424" i="4"/>
  <c r="N423" i="4"/>
  <c r="K423" i="4"/>
  <c r="O423" i="4" s="1"/>
  <c r="J423" i="4"/>
  <c r="O422" i="4"/>
  <c r="N422" i="4"/>
  <c r="N427" i="4" s="1"/>
  <c r="K422" i="4"/>
  <c r="L422" i="4" s="1"/>
  <c r="J422" i="4"/>
  <c r="M418" i="4"/>
  <c r="N418" i="4" s="1"/>
  <c r="N417" i="4"/>
  <c r="L417" i="4"/>
  <c r="O416" i="4"/>
  <c r="N416" i="4"/>
  <c r="K416" i="4"/>
  <c r="L416" i="4" s="1"/>
  <c r="J416" i="4"/>
  <c r="N415" i="4"/>
  <c r="L415" i="4"/>
  <c r="P415" i="4" s="1"/>
  <c r="K415" i="4"/>
  <c r="O415" i="4" s="1"/>
  <c r="J415" i="4"/>
  <c r="O414" i="4"/>
  <c r="N414" i="4"/>
  <c r="K414" i="4"/>
  <c r="L414" i="4" s="1"/>
  <c r="J414" i="4"/>
  <c r="M410" i="4"/>
  <c r="N410" i="4" s="1"/>
  <c r="N409" i="4"/>
  <c r="L409" i="4"/>
  <c r="O408" i="4"/>
  <c r="N408" i="4"/>
  <c r="K408" i="4"/>
  <c r="L408" i="4" s="1"/>
  <c r="J408" i="4"/>
  <c r="N407" i="4"/>
  <c r="K407" i="4"/>
  <c r="O407" i="4" s="1"/>
  <c r="J407" i="4"/>
  <c r="O406" i="4"/>
  <c r="N406" i="4"/>
  <c r="N411" i="4" s="1"/>
  <c r="K406" i="4"/>
  <c r="L406" i="4" s="1"/>
  <c r="J406" i="4"/>
  <c r="P406" i="4" s="1"/>
  <c r="M402" i="4"/>
  <c r="N402" i="4" s="1"/>
  <c r="N401" i="4"/>
  <c r="L401" i="4"/>
  <c r="O400" i="4"/>
  <c r="N400" i="4"/>
  <c r="K400" i="4"/>
  <c r="L400" i="4" s="1"/>
  <c r="J400" i="4"/>
  <c r="N399" i="4"/>
  <c r="K399" i="4"/>
  <c r="O399" i="4" s="1"/>
  <c r="J399" i="4"/>
  <c r="N398" i="4"/>
  <c r="K398" i="4"/>
  <c r="L398" i="4" s="1"/>
  <c r="J398" i="4"/>
  <c r="M394" i="4"/>
  <c r="N394" i="4" s="1"/>
  <c r="N393" i="4"/>
  <c r="L393" i="4"/>
  <c r="O392" i="4"/>
  <c r="N392" i="4"/>
  <c r="K392" i="4"/>
  <c r="L392" i="4" s="1"/>
  <c r="J392" i="4"/>
  <c r="N391" i="4"/>
  <c r="L391" i="4"/>
  <c r="P391" i="4" s="1"/>
  <c r="K391" i="4"/>
  <c r="O391" i="4" s="1"/>
  <c r="J391" i="4"/>
  <c r="O390" i="4"/>
  <c r="N390" i="4"/>
  <c r="K390" i="4"/>
  <c r="L390" i="4" s="1"/>
  <c r="J390" i="4"/>
  <c r="M386" i="4"/>
  <c r="N386" i="4" s="1"/>
  <c r="N385" i="4"/>
  <c r="L385" i="4"/>
  <c r="O384" i="4"/>
  <c r="N384" i="4"/>
  <c r="K384" i="4"/>
  <c r="L384" i="4" s="1"/>
  <c r="J384" i="4"/>
  <c r="P383" i="4"/>
  <c r="N383" i="4"/>
  <c r="L383" i="4"/>
  <c r="K383" i="4"/>
  <c r="O383" i="4" s="1"/>
  <c r="J383" i="4"/>
  <c r="O382" i="4"/>
  <c r="N382" i="4"/>
  <c r="N387" i="4" s="1"/>
  <c r="K382" i="4"/>
  <c r="L382" i="4" s="1"/>
  <c r="J382" i="4"/>
  <c r="M378" i="4"/>
  <c r="N378" i="4" s="1"/>
  <c r="N377" i="4"/>
  <c r="L377" i="4"/>
  <c r="O376" i="4"/>
  <c r="N376" i="4"/>
  <c r="K376" i="4"/>
  <c r="L376" i="4" s="1"/>
  <c r="J376" i="4"/>
  <c r="N375" i="4"/>
  <c r="K375" i="4"/>
  <c r="O375" i="4" s="1"/>
  <c r="J375" i="4"/>
  <c r="O374" i="4"/>
  <c r="N374" i="4"/>
  <c r="K374" i="4"/>
  <c r="L374" i="4" s="1"/>
  <c r="J374" i="4"/>
  <c r="M370" i="4"/>
  <c r="N370" i="4" s="1"/>
  <c r="N369" i="4"/>
  <c r="L369" i="4"/>
  <c r="N368" i="4"/>
  <c r="K368" i="4"/>
  <c r="L368" i="4" s="1"/>
  <c r="J368" i="4"/>
  <c r="N367" i="4"/>
  <c r="K367" i="4"/>
  <c r="O367" i="4" s="1"/>
  <c r="J367" i="4"/>
  <c r="N366" i="4"/>
  <c r="K366" i="4"/>
  <c r="L366" i="4" s="1"/>
  <c r="J366" i="4"/>
  <c r="M362" i="4"/>
  <c r="N362" i="4" s="1"/>
  <c r="N361" i="4"/>
  <c r="L361" i="4"/>
  <c r="N360" i="4"/>
  <c r="K360" i="4"/>
  <c r="J360" i="4"/>
  <c r="N359" i="4"/>
  <c r="K359" i="4"/>
  <c r="J359" i="4"/>
  <c r="O358" i="4"/>
  <c r="N358" i="4"/>
  <c r="N363" i="4" s="1"/>
  <c r="K358" i="4"/>
  <c r="L358" i="4" s="1"/>
  <c r="J358" i="4"/>
  <c r="P358" i="4" s="1"/>
  <c r="M354" i="4"/>
  <c r="N354" i="4" s="1"/>
  <c r="N353" i="4"/>
  <c r="L353" i="4"/>
  <c r="N352" i="4"/>
  <c r="K352" i="4"/>
  <c r="J352" i="4"/>
  <c r="N351" i="4"/>
  <c r="L351" i="4"/>
  <c r="P351" i="4" s="1"/>
  <c r="K351" i="4"/>
  <c r="O351" i="4" s="1"/>
  <c r="J351" i="4"/>
  <c r="N350" i="4"/>
  <c r="K350" i="4"/>
  <c r="O350" i="4" s="1"/>
  <c r="J350" i="4"/>
  <c r="M346" i="4"/>
  <c r="N346" i="4" s="1"/>
  <c r="N345" i="4"/>
  <c r="L345" i="4"/>
  <c r="O344" i="4"/>
  <c r="N344" i="4"/>
  <c r="L344" i="4"/>
  <c r="K344" i="4"/>
  <c r="J344" i="4"/>
  <c r="N343" i="4"/>
  <c r="L343" i="4"/>
  <c r="P343" i="4" s="1"/>
  <c r="K343" i="4"/>
  <c r="O343" i="4" s="1"/>
  <c r="J343" i="4"/>
  <c r="O342" i="4"/>
  <c r="N342" i="4"/>
  <c r="L342" i="4"/>
  <c r="K342" i="4"/>
  <c r="J342" i="4"/>
  <c r="L338" i="4"/>
  <c r="J338" i="4"/>
  <c r="O337" i="4"/>
  <c r="N337" i="4"/>
  <c r="L337" i="4"/>
  <c r="L339" i="4" s="1"/>
  <c r="K337" i="4"/>
  <c r="J337" i="4"/>
  <c r="M333" i="4"/>
  <c r="N333" i="4" s="1"/>
  <c r="L333" i="4"/>
  <c r="K333" i="4"/>
  <c r="L332" i="4"/>
  <c r="K332" i="4"/>
  <c r="L330" i="4"/>
  <c r="K330" i="4"/>
  <c r="N326" i="4"/>
  <c r="L326" i="4"/>
  <c r="P326" i="4" s="1"/>
  <c r="K326" i="4"/>
  <c r="O326" i="4" s="1"/>
  <c r="J326" i="4"/>
  <c r="N325" i="4"/>
  <c r="K325" i="4"/>
  <c r="O325" i="4" s="1"/>
  <c r="J325" i="4"/>
  <c r="N324" i="4"/>
  <c r="K324" i="4"/>
  <c r="J324" i="4"/>
  <c r="N323" i="4"/>
  <c r="K323" i="4"/>
  <c r="L323" i="4" s="1"/>
  <c r="J323" i="4"/>
  <c r="J320" i="4"/>
  <c r="N319" i="4"/>
  <c r="K319" i="4"/>
  <c r="J319" i="4"/>
  <c r="N318" i="4"/>
  <c r="L318" i="4"/>
  <c r="K318" i="4"/>
  <c r="O318" i="4" s="1"/>
  <c r="J318" i="4"/>
  <c r="N317" i="4"/>
  <c r="L317" i="4"/>
  <c r="P317" i="4" s="1"/>
  <c r="K317" i="4"/>
  <c r="O317" i="4" s="1"/>
  <c r="J317" i="4"/>
  <c r="O316" i="4"/>
  <c r="N316" i="4"/>
  <c r="N320" i="4" s="1"/>
  <c r="L316" i="4"/>
  <c r="K316" i="4"/>
  <c r="J316" i="4"/>
  <c r="N312" i="4"/>
  <c r="L312" i="4"/>
  <c r="P312" i="4" s="1"/>
  <c r="K312" i="4"/>
  <c r="O312" i="4" s="1"/>
  <c r="J312" i="4"/>
  <c r="N311" i="4"/>
  <c r="K311" i="4"/>
  <c r="J311" i="4"/>
  <c r="N310" i="4"/>
  <c r="K310" i="4"/>
  <c r="J310" i="4"/>
  <c r="N309" i="4"/>
  <c r="K309" i="4"/>
  <c r="L309" i="4" s="1"/>
  <c r="J309" i="4"/>
  <c r="N296" i="4"/>
  <c r="K296" i="4"/>
  <c r="J296" i="4"/>
  <c r="N295" i="4"/>
  <c r="K295" i="4"/>
  <c r="L295" i="4" s="1"/>
  <c r="J295" i="4"/>
  <c r="N294" i="4"/>
  <c r="L294" i="4"/>
  <c r="K294" i="4"/>
  <c r="O294" i="4" s="1"/>
  <c r="J294" i="4"/>
  <c r="O289" i="4"/>
  <c r="N289" i="4"/>
  <c r="L289" i="4"/>
  <c r="K289" i="4"/>
  <c r="J289" i="4"/>
  <c r="N288" i="4"/>
  <c r="L288" i="4"/>
  <c r="P288" i="4" s="1"/>
  <c r="K288" i="4"/>
  <c r="O288" i="4" s="1"/>
  <c r="J288" i="4"/>
  <c r="N287" i="4"/>
  <c r="K287" i="4"/>
  <c r="O287" i="4" s="1"/>
  <c r="J287" i="4"/>
  <c r="N284" i="4"/>
  <c r="J284" i="4"/>
  <c r="N283" i="4"/>
  <c r="K283" i="4"/>
  <c r="O283" i="4" s="1"/>
  <c r="J283" i="4"/>
  <c r="N280" i="4"/>
  <c r="O279" i="4"/>
  <c r="N279" i="4"/>
  <c r="L279" i="4"/>
  <c r="L280" i="4" s="1"/>
  <c r="G49" i="3" s="1"/>
  <c r="K45" i="2" s="1"/>
  <c r="L45" i="2" s="1"/>
  <c r="K279" i="4"/>
  <c r="J279" i="4"/>
  <c r="N276" i="4"/>
  <c r="J276" i="4"/>
  <c r="N275" i="4"/>
  <c r="L275" i="4"/>
  <c r="K275" i="4"/>
  <c r="O275" i="4" s="1"/>
  <c r="J275" i="4"/>
  <c r="N272" i="4"/>
  <c r="N271" i="4"/>
  <c r="K271" i="4"/>
  <c r="O271" i="4" s="1"/>
  <c r="J271" i="4"/>
  <c r="J268" i="4"/>
  <c r="N267" i="4"/>
  <c r="K267" i="4"/>
  <c r="J267" i="4"/>
  <c r="N266" i="4"/>
  <c r="N268" i="4" s="1"/>
  <c r="L266" i="4"/>
  <c r="K266" i="4"/>
  <c r="O266" i="4" s="1"/>
  <c r="J266" i="4"/>
  <c r="J263" i="4"/>
  <c r="N262" i="4"/>
  <c r="K262" i="4"/>
  <c r="J262" i="4"/>
  <c r="N261" i="4"/>
  <c r="N263" i="4" s="1"/>
  <c r="K261" i="4"/>
  <c r="L261" i="4" s="1"/>
  <c r="J261" i="4"/>
  <c r="J258" i="4"/>
  <c r="N257" i="4"/>
  <c r="K257" i="4"/>
  <c r="J257" i="4"/>
  <c r="O256" i="4"/>
  <c r="N256" i="4"/>
  <c r="N258" i="4" s="1"/>
  <c r="L256" i="4"/>
  <c r="K256" i="4"/>
  <c r="J256" i="4"/>
  <c r="J253" i="4"/>
  <c r="N252" i="4"/>
  <c r="K252" i="4"/>
  <c r="J252" i="4"/>
  <c r="N251" i="4"/>
  <c r="N253" i="4" s="1"/>
  <c r="K251" i="4"/>
  <c r="O251" i="4" s="1"/>
  <c r="J251" i="4"/>
  <c r="J248" i="4"/>
  <c r="N247" i="4"/>
  <c r="K247" i="4"/>
  <c r="J247" i="4"/>
  <c r="O246" i="4"/>
  <c r="N246" i="4"/>
  <c r="N248" i="4" s="1"/>
  <c r="L246" i="4"/>
  <c r="K246" i="4"/>
  <c r="J246" i="4"/>
  <c r="N242" i="4"/>
  <c r="L242" i="4"/>
  <c r="N241" i="4"/>
  <c r="N243" i="4" s="1"/>
  <c r="L241" i="4"/>
  <c r="K241" i="4"/>
  <c r="O241" i="4" s="1"/>
  <c r="J241" i="4"/>
  <c r="N240" i="4"/>
  <c r="L240" i="4"/>
  <c r="K240" i="4"/>
  <c r="O240" i="4" s="1"/>
  <c r="J240" i="4"/>
  <c r="N237" i="4"/>
  <c r="N236" i="4"/>
  <c r="L236" i="4"/>
  <c r="N235" i="4"/>
  <c r="K235" i="4"/>
  <c r="J235" i="4"/>
  <c r="N234" i="4"/>
  <c r="K234" i="4"/>
  <c r="L234" i="4" s="1"/>
  <c r="J234" i="4"/>
  <c r="N230" i="4"/>
  <c r="L230" i="4"/>
  <c r="N229" i="4"/>
  <c r="N231" i="4" s="1"/>
  <c r="K229" i="4"/>
  <c r="O229" i="4" s="1"/>
  <c r="J229" i="4"/>
  <c r="N228" i="4"/>
  <c r="K228" i="4"/>
  <c r="O228" i="4" s="1"/>
  <c r="J228" i="4"/>
  <c r="N222" i="4"/>
  <c r="J222" i="4"/>
  <c r="N221" i="4"/>
  <c r="K221" i="4"/>
  <c r="J221" i="4"/>
  <c r="N220" i="4"/>
  <c r="K220" i="4"/>
  <c r="O220" i="4" s="1"/>
  <c r="J220" i="4"/>
  <c r="N215" i="4"/>
  <c r="K215" i="4"/>
  <c r="J215" i="4"/>
  <c r="N214" i="4"/>
  <c r="K214" i="4"/>
  <c r="O214" i="4" s="1"/>
  <c r="J214" i="4"/>
  <c r="N208" i="4"/>
  <c r="J208" i="4"/>
  <c r="O207" i="4"/>
  <c r="N207" i="4"/>
  <c r="L207" i="4"/>
  <c r="K207" i="4"/>
  <c r="J207" i="4"/>
  <c r="P207" i="4" s="1"/>
  <c r="N206" i="4"/>
  <c r="K206" i="4"/>
  <c r="O206" i="4" s="1"/>
  <c r="J206" i="4"/>
  <c r="N200" i="4"/>
  <c r="J200" i="4"/>
  <c r="N199" i="4"/>
  <c r="K199" i="4"/>
  <c r="O199" i="4" s="1"/>
  <c r="J199" i="4"/>
  <c r="O198" i="4"/>
  <c r="N198" i="4"/>
  <c r="L198" i="4"/>
  <c r="K198" i="4"/>
  <c r="J198" i="4"/>
  <c r="N193" i="4"/>
  <c r="K193" i="4"/>
  <c r="O193" i="4" s="1"/>
  <c r="J193" i="4"/>
  <c r="O192" i="4"/>
  <c r="N192" i="4"/>
  <c r="L192" i="4"/>
  <c r="K192" i="4"/>
  <c r="J192" i="4"/>
  <c r="P192" i="4" s="1"/>
  <c r="N186" i="4"/>
  <c r="J186" i="4"/>
  <c r="N185" i="4"/>
  <c r="K185" i="4"/>
  <c r="L185" i="4" s="1"/>
  <c r="J185" i="4"/>
  <c r="N184" i="4"/>
  <c r="K184" i="4"/>
  <c r="O184" i="4" s="1"/>
  <c r="J184" i="4"/>
  <c r="M180" i="4"/>
  <c r="N180" i="4" s="1"/>
  <c r="N178" i="4"/>
  <c r="J178" i="4"/>
  <c r="N177" i="4"/>
  <c r="K177" i="4"/>
  <c r="O177" i="4" s="1"/>
  <c r="J177" i="4"/>
  <c r="O176" i="4"/>
  <c r="N176" i="4"/>
  <c r="L176" i="4"/>
  <c r="K176" i="4"/>
  <c r="J176" i="4"/>
  <c r="N171" i="4"/>
  <c r="K171" i="4"/>
  <c r="O171" i="4" s="1"/>
  <c r="J171" i="4"/>
  <c r="N170" i="4"/>
  <c r="K170" i="4"/>
  <c r="O170" i="4" s="1"/>
  <c r="J170" i="4"/>
  <c r="N164" i="4"/>
  <c r="J164" i="4"/>
  <c r="O163" i="4"/>
  <c r="N163" i="4"/>
  <c r="K163" i="4"/>
  <c r="L163" i="4" s="1"/>
  <c r="J163" i="4"/>
  <c r="N162" i="4"/>
  <c r="K162" i="4"/>
  <c r="O162" i="4" s="1"/>
  <c r="J162" i="4"/>
  <c r="N159" i="4"/>
  <c r="O158" i="4"/>
  <c r="N158" i="4"/>
  <c r="K158" i="4"/>
  <c r="L158" i="4" s="1"/>
  <c r="J158" i="4"/>
  <c r="N157" i="4"/>
  <c r="K157" i="4"/>
  <c r="O157" i="4" s="1"/>
  <c r="J157" i="4"/>
  <c r="N154" i="4"/>
  <c r="N153" i="4"/>
  <c r="J153" i="4"/>
  <c r="N152" i="4"/>
  <c r="K152" i="4"/>
  <c r="O152" i="4" s="1"/>
  <c r="J152" i="4"/>
  <c r="O151" i="4"/>
  <c r="N151" i="4"/>
  <c r="L151" i="4"/>
  <c r="K151" i="4"/>
  <c r="J151" i="4"/>
  <c r="J148" i="4"/>
  <c r="N147" i="4"/>
  <c r="K147" i="4"/>
  <c r="O147" i="4" s="1"/>
  <c r="J147" i="4"/>
  <c r="N146" i="4"/>
  <c r="N148" i="4" s="1"/>
  <c r="K146" i="4"/>
  <c r="O146" i="4" s="1"/>
  <c r="J146" i="4"/>
  <c r="J143" i="4"/>
  <c r="N142" i="4"/>
  <c r="J142" i="4"/>
  <c r="O141" i="4"/>
  <c r="N141" i="4"/>
  <c r="N143" i="4" s="1"/>
  <c r="L141" i="4"/>
  <c r="K141" i="4"/>
  <c r="J141" i="4"/>
  <c r="N140" i="4"/>
  <c r="K140" i="4"/>
  <c r="O140" i="4" s="1"/>
  <c r="J140" i="4"/>
  <c r="N137" i="4"/>
  <c r="N136" i="4"/>
  <c r="J136" i="4"/>
  <c r="N135" i="4"/>
  <c r="K135" i="4"/>
  <c r="O135" i="4" s="1"/>
  <c r="J135" i="4"/>
  <c r="O134" i="4"/>
  <c r="N134" i="4"/>
  <c r="L134" i="4"/>
  <c r="K134" i="4"/>
  <c r="J134" i="4"/>
  <c r="J131" i="4"/>
  <c r="N130" i="4"/>
  <c r="K130" i="4"/>
  <c r="O130" i="4" s="1"/>
  <c r="J130" i="4"/>
  <c r="O129" i="4"/>
  <c r="N129" i="4"/>
  <c r="N131" i="4" s="1"/>
  <c r="L129" i="4"/>
  <c r="K129" i="4"/>
  <c r="J129" i="4"/>
  <c r="J126" i="4"/>
  <c r="N125" i="4"/>
  <c r="J125" i="4"/>
  <c r="O124" i="4"/>
  <c r="N124" i="4"/>
  <c r="N126" i="4" s="1"/>
  <c r="L124" i="4"/>
  <c r="K124" i="4"/>
  <c r="J124" i="4"/>
  <c r="P124" i="4" s="1"/>
  <c r="N123" i="4"/>
  <c r="K123" i="4"/>
  <c r="O123" i="4" s="1"/>
  <c r="J123" i="4"/>
  <c r="N120" i="4"/>
  <c r="N119" i="4"/>
  <c r="J119" i="4"/>
  <c r="N118" i="4"/>
  <c r="K118" i="4"/>
  <c r="O118" i="4" s="1"/>
  <c r="J118" i="4"/>
  <c r="O117" i="4"/>
  <c r="N117" i="4"/>
  <c r="L117" i="4"/>
  <c r="K117" i="4"/>
  <c r="J117" i="4"/>
  <c r="J114" i="4"/>
  <c r="N113" i="4"/>
  <c r="K113" i="4"/>
  <c r="O113" i="4" s="1"/>
  <c r="J113" i="4"/>
  <c r="N112" i="4"/>
  <c r="N114" i="4" s="1"/>
  <c r="K112" i="4"/>
  <c r="O112" i="4" s="1"/>
  <c r="J112" i="4"/>
  <c r="J109" i="4"/>
  <c r="N108" i="4"/>
  <c r="J108" i="4"/>
  <c r="O107" i="4"/>
  <c r="N107" i="4"/>
  <c r="N109" i="4" s="1"/>
  <c r="L107" i="4"/>
  <c r="K107" i="4"/>
  <c r="J107" i="4"/>
  <c r="N106" i="4"/>
  <c r="K106" i="4"/>
  <c r="O106" i="4" s="1"/>
  <c r="J106" i="4"/>
  <c r="N102" i="4"/>
  <c r="M102" i="4"/>
  <c r="O101" i="4"/>
  <c r="N101" i="4"/>
  <c r="L101" i="4"/>
  <c r="K101" i="4"/>
  <c r="J101" i="4"/>
  <c r="M97" i="4"/>
  <c r="N97" i="4" s="1"/>
  <c r="N98" i="4" s="1"/>
  <c r="N96" i="4"/>
  <c r="K96" i="4"/>
  <c r="O96" i="4" s="1"/>
  <c r="J96" i="4"/>
  <c r="O91" i="4"/>
  <c r="N91" i="4"/>
  <c r="L91" i="4"/>
  <c r="K91" i="4"/>
  <c r="J91" i="4"/>
  <c r="N88" i="4"/>
  <c r="J88" i="4"/>
  <c r="N87" i="4"/>
  <c r="K87" i="4"/>
  <c r="O87" i="4" s="1"/>
  <c r="J87" i="4"/>
  <c r="O83" i="4"/>
  <c r="N83" i="4"/>
  <c r="N84" i="4" s="1"/>
  <c r="L83" i="4"/>
  <c r="L84" i="4" s="1"/>
  <c r="G15" i="3" s="1"/>
  <c r="K11" i="2" s="1"/>
  <c r="L11" i="2" s="1"/>
  <c r="K83" i="4"/>
  <c r="J83" i="4"/>
  <c r="N80" i="4"/>
  <c r="J80" i="4"/>
  <c r="N79" i="4"/>
  <c r="K79" i="4"/>
  <c r="O79" i="4" s="1"/>
  <c r="J79" i="4"/>
  <c r="L70" i="4"/>
  <c r="J70" i="4"/>
  <c r="N67" i="4"/>
  <c r="L67" i="4"/>
  <c r="N66" i="4"/>
  <c r="K66" i="4"/>
  <c r="O66" i="4" s="1"/>
  <c r="J66" i="4"/>
  <c r="N65" i="4"/>
  <c r="K65" i="4"/>
  <c r="O65" i="4" s="1"/>
  <c r="J65" i="4"/>
  <c r="L61" i="4"/>
  <c r="J61" i="4"/>
  <c r="N58" i="4"/>
  <c r="L58" i="4"/>
  <c r="N57" i="4"/>
  <c r="K57" i="4"/>
  <c r="L57" i="4" s="1"/>
  <c r="J57" i="4"/>
  <c r="N56" i="4"/>
  <c r="K56" i="4"/>
  <c r="L56" i="4" s="1"/>
  <c r="P56" i="4" s="1"/>
  <c r="J56" i="4"/>
  <c r="O55" i="4"/>
  <c r="N55" i="4"/>
  <c r="K55" i="4"/>
  <c r="L55" i="4" s="1"/>
  <c r="J55" i="4"/>
  <c r="N51" i="4"/>
  <c r="J51" i="4"/>
  <c r="N50" i="4"/>
  <c r="N52" i="4" s="1"/>
  <c r="L50" i="4"/>
  <c r="O49" i="4"/>
  <c r="N49" i="4"/>
  <c r="L49" i="4"/>
  <c r="P49" i="4" s="1"/>
  <c r="K49" i="4"/>
  <c r="J49" i="4"/>
  <c r="O48" i="4"/>
  <c r="N48" i="4"/>
  <c r="L48" i="4"/>
  <c r="K48" i="4"/>
  <c r="J48" i="4"/>
  <c r="N44" i="4"/>
  <c r="J44" i="4"/>
  <c r="N43" i="4"/>
  <c r="N45" i="4" s="1"/>
  <c r="L43" i="4"/>
  <c r="O42" i="4"/>
  <c r="N42" i="4"/>
  <c r="L42" i="4"/>
  <c r="P42" i="4" s="1"/>
  <c r="K42" i="4"/>
  <c r="J42" i="4"/>
  <c r="O41" i="4"/>
  <c r="N41" i="4"/>
  <c r="L41" i="4"/>
  <c r="K41" i="4"/>
  <c r="J41" i="4"/>
  <c r="N37" i="4"/>
  <c r="J37" i="4"/>
  <c r="N36" i="4"/>
  <c r="N38" i="4" s="1"/>
  <c r="L36" i="4"/>
  <c r="O35" i="4"/>
  <c r="N35" i="4"/>
  <c r="L35" i="4"/>
  <c r="P35" i="4" s="1"/>
  <c r="K35" i="4"/>
  <c r="J35" i="4"/>
  <c r="N34" i="4"/>
  <c r="L34" i="4"/>
  <c r="K34" i="4"/>
  <c r="O34" i="4" s="1"/>
  <c r="J34" i="4"/>
  <c r="N30" i="4"/>
  <c r="L30" i="4"/>
  <c r="O29" i="4"/>
  <c r="N29" i="4"/>
  <c r="N31" i="4" s="1"/>
  <c r="L29" i="4"/>
  <c r="K29" i="4"/>
  <c r="J29" i="4"/>
  <c r="O28" i="4"/>
  <c r="N28" i="4"/>
  <c r="K28" i="4"/>
  <c r="L28" i="4" s="1"/>
  <c r="J28" i="4"/>
  <c r="N24" i="4"/>
  <c r="L24" i="4"/>
  <c r="N23" i="4"/>
  <c r="K23" i="4"/>
  <c r="O23" i="4" s="1"/>
  <c r="J23" i="4"/>
  <c r="O22" i="4"/>
  <c r="N22" i="4"/>
  <c r="N25" i="4" s="1"/>
  <c r="L22" i="4"/>
  <c r="K22" i="4"/>
  <c r="J22" i="4"/>
  <c r="N19" i="4"/>
  <c r="N18" i="4"/>
  <c r="L18" i="4"/>
  <c r="N17" i="4"/>
  <c r="K17" i="4"/>
  <c r="L17" i="4" s="1"/>
  <c r="J17" i="4"/>
  <c r="N16" i="4"/>
  <c r="L16" i="4"/>
  <c r="K16" i="4"/>
  <c r="O16" i="4" s="1"/>
  <c r="J16" i="4"/>
  <c r="N12" i="4"/>
  <c r="L12" i="4"/>
  <c r="O11" i="4"/>
  <c r="N11" i="4"/>
  <c r="L11" i="4"/>
  <c r="J11" i="4"/>
  <c r="P11" i="4" s="1"/>
  <c r="I11" i="4"/>
  <c r="N10" i="4"/>
  <c r="L10" i="4"/>
  <c r="I10" i="4"/>
  <c r="J10" i="4" s="1"/>
  <c r="P10" i="4" s="1"/>
  <c r="N9" i="4"/>
  <c r="L9" i="4"/>
  <c r="J9" i="4"/>
  <c r="P9" i="4" s="1"/>
  <c r="I9" i="4"/>
  <c r="O9" i="4" s="1"/>
  <c r="N8" i="4"/>
  <c r="N13" i="4" s="1"/>
  <c r="L8" i="4"/>
  <c r="L13" i="4" s="1"/>
  <c r="I8" i="4"/>
  <c r="J8" i="4" s="1"/>
  <c r="N7" i="4"/>
  <c r="L7" i="4"/>
  <c r="I7" i="4"/>
  <c r="O7" i="4" s="1"/>
  <c r="O6" i="4"/>
  <c r="N6" i="4"/>
  <c r="L6" i="4"/>
  <c r="I6" i="4"/>
  <c r="J6" i="4" s="1"/>
  <c r="H587" i="3"/>
  <c r="H586" i="3"/>
  <c r="H585" i="3"/>
  <c r="H583" i="3"/>
  <c r="H582" i="3"/>
  <c r="H581" i="3"/>
  <c r="M589" i="2" s="1"/>
  <c r="N589" i="2" s="1"/>
  <c r="G581" i="3"/>
  <c r="K589" i="2" s="1"/>
  <c r="L589" i="2" s="1"/>
  <c r="H578" i="3"/>
  <c r="H577" i="3"/>
  <c r="G577" i="3"/>
  <c r="H576" i="3"/>
  <c r="H575" i="3"/>
  <c r="M583" i="2" s="1"/>
  <c r="N583" i="2" s="1"/>
  <c r="G575" i="3"/>
  <c r="I575" i="3" s="1"/>
  <c r="F575" i="3"/>
  <c r="H574" i="3"/>
  <c r="F574" i="3"/>
  <c r="H570" i="3"/>
  <c r="H568" i="3"/>
  <c r="H546" i="3"/>
  <c r="M552" i="2" s="1"/>
  <c r="N552" i="2" s="1"/>
  <c r="H545" i="3"/>
  <c r="M551" i="2" s="1"/>
  <c r="N551" i="2" s="1"/>
  <c r="H541" i="3"/>
  <c r="F541" i="3"/>
  <c r="H517" i="3"/>
  <c r="H516" i="3"/>
  <c r="M518" i="2" s="1"/>
  <c r="N518" i="2" s="1"/>
  <c r="H514" i="3"/>
  <c r="M516" i="2" s="1"/>
  <c r="N516" i="2" s="1"/>
  <c r="G513" i="3"/>
  <c r="K515" i="2" s="1"/>
  <c r="L515" i="2" s="1"/>
  <c r="H512" i="3"/>
  <c r="G512" i="3"/>
  <c r="F512" i="3"/>
  <c r="I512" i="3" s="1"/>
  <c r="H511" i="3"/>
  <c r="G511" i="3"/>
  <c r="F511" i="3"/>
  <c r="H510" i="3"/>
  <c r="M512" i="2" s="1"/>
  <c r="N512" i="2" s="1"/>
  <c r="F510" i="3"/>
  <c r="H509" i="3"/>
  <c r="G509" i="3"/>
  <c r="H508" i="3"/>
  <c r="F508" i="3"/>
  <c r="H507" i="3"/>
  <c r="F507" i="3"/>
  <c r="I509" i="2" s="1"/>
  <c r="H504" i="3"/>
  <c r="H503" i="3"/>
  <c r="H502" i="3"/>
  <c r="H501" i="3"/>
  <c r="H500" i="3"/>
  <c r="M502" i="2" s="1"/>
  <c r="N502" i="2" s="1"/>
  <c r="H498" i="3"/>
  <c r="M500" i="2" s="1"/>
  <c r="N500" i="2" s="1"/>
  <c r="H497" i="3"/>
  <c r="M499" i="2" s="1"/>
  <c r="N499" i="2" s="1"/>
  <c r="H480" i="3"/>
  <c r="H479" i="3"/>
  <c r="H478" i="3"/>
  <c r="M480" i="2" s="1"/>
  <c r="N480" i="2" s="1"/>
  <c r="H477" i="3"/>
  <c r="G477" i="3"/>
  <c r="H476" i="3"/>
  <c r="M478" i="2" s="1"/>
  <c r="N478" i="2" s="1"/>
  <c r="G476" i="3"/>
  <c r="H475" i="3"/>
  <c r="G475" i="3"/>
  <c r="H474" i="3"/>
  <c r="G469" i="3"/>
  <c r="K3029" i="4" s="1"/>
  <c r="L3029" i="4" s="1"/>
  <c r="H461" i="3"/>
  <c r="F461" i="3"/>
  <c r="H460" i="3"/>
  <c r="F460" i="3"/>
  <c r="H459" i="3"/>
  <c r="F459" i="3"/>
  <c r="H458" i="3"/>
  <c r="M460" i="2" s="1"/>
  <c r="N460" i="2" s="1"/>
  <c r="G458" i="3"/>
  <c r="H457" i="3"/>
  <c r="M2977" i="4" s="1"/>
  <c r="N2977" i="4" s="1"/>
  <c r="H456" i="3"/>
  <c r="M2971" i="4" s="1"/>
  <c r="N2971" i="4" s="1"/>
  <c r="H455" i="3"/>
  <c r="M2965" i="4" s="1"/>
  <c r="N2965" i="4" s="1"/>
  <c r="H454" i="3"/>
  <c r="M2959" i="4" s="1"/>
  <c r="N2959" i="4" s="1"/>
  <c r="H453" i="3"/>
  <c r="G453" i="3"/>
  <c r="H452" i="3"/>
  <c r="M454" i="2" s="1"/>
  <c r="N454" i="2" s="1"/>
  <c r="H449" i="3"/>
  <c r="H448" i="3"/>
  <c r="H447" i="3"/>
  <c r="H446" i="3"/>
  <c r="M448" i="2" s="1"/>
  <c r="N448" i="2" s="1"/>
  <c r="H445" i="3"/>
  <c r="H444" i="3"/>
  <c r="M446" i="2" s="1"/>
  <c r="N446" i="2" s="1"/>
  <c r="H443" i="3"/>
  <c r="H442" i="3"/>
  <c r="M444" i="2" s="1"/>
  <c r="N444" i="2" s="1"/>
  <c r="F442" i="3"/>
  <c r="H441" i="3"/>
  <c r="H440" i="3"/>
  <c r="H439" i="3"/>
  <c r="F439" i="3"/>
  <c r="I441" i="2" s="1"/>
  <c r="H437" i="3"/>
  <c r="H436" i="3"/>
  <c r="H434" i="3"/>
  <c r="H430" i="3"/>
  <c r="M430" i="2" s="1"/>
  <c r="N430" i="2" s="1"/>
  <c r="H426" i="3"/>
  <c r="M426" i="2" s="1"/>
  <c r="N426" i="2" s="1"/>
  <c r="H403" i="3"/>
  <c r="H402" i="3"/>
  <c r="M402" i="2" s="1"/>
  <c r="N402" i="2" s="1"/>
  <c r="H401" i="3"/>
  <c r="G401" i="3"/>
  <c r="F401" i="3"/>
  <c r="I401" i="3" s="1"/>
  <c r="H398" i="3"/>
  <c r="G398" i="3"/>
  <c r="H397" i="3"/>
  <c r="H396" i="3"/>
  <c r="M396" i="2" s="1"/>
  <c r="N396" i="2" s="1"/>
  <c r="H395" i="3"/>
  <c r="H394" i="3"/>
  <c r="M394" i="2" s="1"/>
  <c r="N394" i="2" s="1"/>
  <c r="H393" i="3"/>
  <c r="H392" i="3"/>
  <c r="M392" i="2" s="1"/>
  <c r="N392" i="2" s="1"/>
  <c r="F390" i="3"/>
  <c r="F389" i="3"/>
  <c r="F388" i="3"/>
  <c r="F387" i="3"/>
  <c r="I387" i="2" s="1"/>
  <c r="H386" i="3"/>
  <c r="M386" i="2" s="1"/>
  <c r="N386" i="2" s="1"/>
  <c r="G386" i="3"/>
  <c r="F386" i="3"/>
  <c r="H385" i="3"/>
  <c r="G385" i="3"/>
  <c r="H384" i="3"/>
  <c r="F384" i="3"/>
  <c r="H383" i="3"/>
  <c r="G383" i="3"/>
  <c r="K383" i="2" s="1"/>
  <c r="L383" i="2" s="1"/>
  <c r="F383" i="3"/>
  <c r="H382" i="3"/>
  <c r="G382" i="3"/>
  <c r="F382" i="3"/>
  <c r="H381" i="3"/>
  <c r="F381" i="3"/>
  <c r="H378" i="3"/>
  <c r="M378" i="2" s="1"/>
  <c r="N378" i="2" s="1"/>
  <c r="H375" i="3"/>
  <c r="H374" i="3"/>
  <c r="F374" i="3"/>
  <c r="I374" i="2" s="1"/>
  <c r="H373" i="3"/>
  <c r="H372" i="3"/>
  <c r="H371" i="3"/>
  <c r="F371" i="3"/>
  <c r="H370" i="3"/>
  <c r="M370" i="2" s="1"/>
  <c r="N370" i="2" s="1"/>
  <c r="H369" i="3"/>
  <c r="H368" i="3"/>
  <c r="H367" i="3"/>
  <c r="H366" i="3"/>
  <c r="M366" i="2" s="1"/>
  <c r="N366" i="2" s="1"/>
  <c r="H365" i="3"/>
  <c r="H364" i="3"/>
  <c r="G364" i="3"/>
  <c r="H363" i="3"/>
  <c r="H362" i="3"/>
  <c r="M362" i="2" s="1"/>
  <c r="N362" i="2" s="1"/>
  <c r="F362" i="3"/>
  <c r="I362" i="2" s="1"/>
  <c r="H361" i="3"/>
  <c r="H360" i="3"/>
  <c r="F360" i="3"/>
  <c r="H359" i="3"/>
  <c r="H358" i="3"/>
  <c r="M358" i="2" s="1"/>
  <c r="N358" i="2" s="1"/>
  <c r="G358" i="3"/>
  <c r="H357" i="3"/>
  <c r="F357" i="3"/>
  <c r="I357" i="2" s="1"/>
  <c r="H356" i="3"/>
  <c r="F356" i="3"/>
  <c r="H355" i="3"/>
  <c r="M355" i="2" s="1"/>
  <c r="N355" i="2" s="1"/>
  <c r="H354" i="3"/>
  <c r="H353" i="3"/>
  <c r="G353" i="3"/>
  <c r="H352" i="3"/>
  <c r="G352" i="3"/>
  <c r="H351" i="3"/>
  <c r="G351" i="3"/>
  <c r="K351" i="2" s="1"/>
  <c r="L351" i="2" s="1"/>
  <c r="F351" i="3"/>
  <c r="H350" i="3"/>
  <c r="G350" i="3"/>
  <c r="F350" i="3"/>
  <c r="I350" i="3" s="1"/>
  <c r="H349" i="3"/>
  <c r="F349" i="3"/>
  <c r="H348" i="3"/>
  <c r="M348" i="2" s="1"/>
  <c r="N348" i="2" s="1"/>
  <c r="H347" i="3"/>
  <c r="H328" i="3"/>
  <c r="H321" i="3"/>
  <c r="H320" i="3"/>
  <c r="H319" i="3"/>
  <c r="M319" i="2" s="1"/>
  <c r="N319" i="2" s="1"/>
  <c r="G319" i="3"/>
  <c r="K319" i="2" s="1"/>
  <c r="L319" i="2" s="1"/>
  <c r="H306" i="3"/>
  <c r="F306" i="3"/>
  <c r="I306" i="2" s="1"/>
  <c r="H305" i="3"/>
  <c r="G305" i="3"/>
  <c r="H304" i="3"/>
  <c r="G304" i="3"/>
  <c r="F304" i="3"/>
  <c r="H302" i="3"/>
  <c r="M302" i="2" s="1"/>
  <c r="N302" i="2" s="1"/>
  <c r="F302" i="3"/>
  <c r="H301" i="3"/>
  <c r="M301" i="2" s="1"/>
  <c r="N301" i="2" s="1"/>
  <c r="F301" i="3"/>
  <c r="H300" i="3"/>
  <c r="H299" i="3"/>
  <c r="F299" i="3"/>
  <c r="H298" i="3"/>
  <c r="M298" i="2" s="1"/>
  <c r="N298" i="2" s="1"/>
  <c r="F298" i="3"/>
  <c r="I298" i="2" s="1"/>
  <c r="F297" i="3"/>
  <c r="H296" i="3"/>
  <c r="M296" i="2" s="1"/>
  <c r="N296" i="2" s="1"/>
  <c r="F295" i="3"/>
  <c r="H291" i="3"/>
  <c r="M291" i="2" s="1"/>
  <c r="N291" i="2" s="1"/>
  <c r="F291" i="3"/>
  <c r="I291" i="2" s="1"/>
  <c r="H289" i="3"/>
  <c r="F289" i="3"/>
  <c r="I289" i="2" s="1"/>
  <c r="H287" i="3"/>
  <c r="F287" i="3"/>
  <c r="H285" i="3"/>
  <c r="M285" i="2" s="1"/>
  <c r="N285" i="2" s="1"/>
  <c r="H284" i="3"/>
  <c r="F284" i="3"/>
  <c r="H283" i="3"/>
  <c r="M283" i="2" s="1"/>
  <c r="N283" i="2" s="1"/>
  <c r="H282" i="3"/>
  <c r="F282" i="3"/>
  <c r="F281" i="3"/>
  <c r="H280" i="3"/>
  <c r="F280" i="3"/>
  <c r="I280" i="2" s="1"/>
  <c r="H279" i="3"/>
  <c r="M279" i="2" s="1"/>
  <c r="N279" i="2" s="1"/>
  <c r="F279" i="3"/>
  <c r="H278" i="3"/>
  <c r="M278" i="2" s="1"/>
  <c r="N278" i="2" s="1"/>
  <c r="F278" i="3"/>
  <c r="F277" i="3"/>
  <c r="F276" i="3"/>
  <c r="F275" i="3"/>
  <c r="F274" i="3"/>
  <c r="I274" i="2" s="1"/>
  <c r="F273" i="3"/>
  <c r="I273" i="2" s="1"/>
  <c r="F272" i="3"/>
  <c r="F271" i="3"/>
  <c r="I271" i="2" s="1"/>
  <c r="F270" i="3"/>
  <c r="F269" i="3"/>
  <c r="H268" i="3"/>
  <c r="F268" i="3"/>
  <c r="H267" i="3"/>
  <c r="M267" i="2" s="1"/>
  <c r="N267" i="2" s="1"/>
  <c r="F267" i="3"/>
  <c r="I267" i="2" s="1"/>
  <c r="H266" i="3"/>
  <c r="F266" i="3"/>
  <c r="I266" i="2" s="1"/>
  <c r="F265" i="3"/>
  <c r="F264" i="3"/>
  <c r="F263" i="3"/>
  <c r="F262" i="3"/>
  <c r="H261" i="3"/>
  <c r="F261" i="3"/>
  <c r="I261" i="2" s="1"/>
  <c r="H260" i="3"/>
  <c r="F260" i="3"/>
  <c r="I260" i="2" s="1"/>
  <c r="H259" i="3"/>
  <c r="F259" i="3"/>
  <c r="H258" i="3"/>
  <c r="F258" i="3"/>
  <c r="F257" i="3"/>
  <c r="I257" i="2" s="1"/>
  <c r="F256" i="3"/>
  <c r="I256" i="2" s="1"/>
  <c r="F255" i="3"/>
  <c r="F254" i="3"/>
  <c r="I254" i="2" s="1"/>
  <c r="H253" i="3"/>
  <c r="F253" i="3"/>
  <c r="F239" i="3"/>
  <c r="H238" i="3"/>
  <c r="M238" i="2" s="1"/>
  <c r="N238" i="2" s="1"/>
  <c r="F238" i="3"/>
  <c r="I238" i="2" s="1"/>
  <c r="H237" i="3"/>
  <c r="F237" i="3"/>
  <c r="I237" i="2" s="1"/>
  <c r="F236" i="3"/>
  <c r="H235" i="3"/>
  <c r="F235" i="3"/>
  <c r="F234" i="3"/>
  <c r="H233" i="3"/>
  <c r="M233" i="2" s="1"/>
  <c r="N233" i="2" s="1"/>
  <c r="F233" i="3"/>
  <c r="I233" i="2" s="1"/>
  <c r="J233" i="2" s="1"/>
  <c r="F232" i="3"/>
  <c r="H231" i="3"/>
  <c r="M231" i="2" s="1"/>
  <c r="N231" i="2" s="1"/>
  <c r="F231" i="3"/>
  <c r="F230" i="3"/>
  <c r="H229" i="3"/>
  <c r="F229" i="3"/>
  <c r="F228" i="3"/>
  <c r="I228" i="2" s="1"/>
  <c r="J228" i="2" s="1"/>
  <c r="H227" i="3"/>
  <c r="F227" i="3"/>
  <c r="F226" i="3"/>
  <c r="I226" i="2" s="1"/>
  <c r="J226" i="2" s="1"/>
  <c r="H225" i="3"/>
  <c r="H224" i="3"/>
  <c r="F224" i="3"/>
  <c r="H223" i="3"/>
  <c r="F223" i="3"/>
  <c r="I223" i="2" s="1"/>
  <c r="J223" i="2" s="1"/>
  <c r="H222" i="3"/>
  <c r="M222" i="2" s="1"/>
  <c r="N222" i="2" s="1"/>
  <c r="H221" i="3"/>
  <c r="F221" i="3"/>
  <c r="I221" i="2" s="1"/>
  <c r="H220" i="3"/>
  <c r="F220" i="3"/>
  <c r="H219" i="3"/>
  <c r="F219" i="3"/>
  <c r="I219" i="2" s="1"/>
  <c r="J219" i="2" s="1"/>
  <c r="H218" i="3"/>
  <c r="F218" i="3"/>
  <c r="H217" i="3"/>
  <c r="F217" i="3"/>
  <c r="I217" i="2" s="1"/>
  <c r="J217" i="2" s="1"/>
  <c r="H216" i="3"/>
  <c r="H215" i="3"/>
  <c r="G215" i="3"/>
  <c r="H214" i="3"/>
  <c r="M214" i="2" s="1"/>
  <c r="N214" i="2" s="1"/>
  <c r="H213" i="3"/>
  <c r="H208" i="3"/>
  <c r="M208" i="2" s="1"/>
  <c r="N208" i="2" s="1"/>
  <c r="H207" i="3"/>
  <c r="M207" i="2" s="1"/>
  <c r="N207" i="2" s="1"/>
  <c r="H206" i="3"/>
  <c r="H194" i="3"/>
  <c r="G194" i="3"/>
  <c r="F194" i="3"/>
  <c r="H193" i="3"/>
  <c r="M193" i="2" s="1"/>
  <c r="N193" i="2" s="1"/>
  <c r="F193" i="3"/>
  <c r="H192" i="3"/>
  <c r="G192" i="3"/>
  <c r="H191" i="3"/>
  <c r="H190" i="3"/>
  <c r="G190" i="3"/>
  <c r="F190" i="3"/>
  <c r="H189" i="3"/>
  <c r="F189" i="3"/>
  <c r="H188" i="3"/>
  <c r="G188" i="3"/>
  <c r="F188" i="3"/>
  <c r="H187" i="3"/>
  <c r="M187" i="2" s="1"/>
  <c r="N187" i="2" s="1"/>
  <c r="H167" i="3"/>
  <c r="F167" i="3"/>
  <c r="H166" i="3"/>
  <c r="F166" i="3"/>
  <c r="I166" i="2" s="1"/>
  <c r="H165" i="3"/>
  <c r="M165" i="2" s="1"/>
  <c r="N165" i="2" s="1"/>
  <c r="G165" i="3"/>
  <c r="F165" i="3"/>
  <c r="H164" i="3"/>
  <c r="H163" i="3"/>
  <c r="G163" i="3"/>
  <c r="F163" i="3"/>
  <c r="H162" i="3"/>
  <c r="H161" i="3"/>
  <c r="H160" i="3"/>
  <c r="H159" i="3"/>
  <c r="G159" i="3"/>
  <c r="H158" i="3"/>
  <c r="H157" i="3"/>
  <c r="H155" i="3"/>
  <c r="M155" i="2" s="1"/>
  <c r="N155" i="2" s="1"/>
  <c r="H154" i="3"/>
  <c r="H153" i="3"/>
  <c r="H152" i="3"/>
  <c r="H151" i="3"/>
  <c r="H150" i="3"/>
  <c r="H149" i="3"/>
  <c r="H147" i="3"/>
  <c r="G147" i="3"/>
  <c r="H146" i="3"/>
  <c r="H145" i="3"/>
  <c r="H144" i="3"/>
  <c r="M144" i="2" s="1"/>
  <c r="N144" i="2" s="1"/>
  <c r="H143" i="3"/>
  <c r="G143" i="3"/>
  <c r="K143" i="2" s="1"/>
  <c r="L143" i="2" s="1"/>
  <c r="H142" i="3"/>
  <c r="H139" i="3"/>
  <c r="H131" i="3"/>
  <c r="M131" i="2" s="1"/>
  <c r="N131" i="2" s="1"/>
  <c r="F131" i="3"/>
  <c r="H124" i="3"/>
  <c r="F118" i="3"/>
  <c r="H112" i="3"/>
  <c r="G112" i="3"/>
  <c r="K110" i="2" s="1"/>
  <c r="L110" i="2" s="1"/>
  <c r="H111" i="3"/>
  <c r="M109" i="2" s="1"/>
  <c r="N109" i="2" s="1"/>
  <c r="F111" i="3"/>
  <c r="I109" i="2" s="1"/>
  <c r="H108" i="3"/>
  <c r="H107" i="3"/>
  <c r="F107" i="3"/>
  <c r="H99" i="3"/>
  <c r="M94" i="2" s="1"/>
  <c r="N94" i="2" s="1"/>
  <c r="H94" i="3"/>
  <c r="H93" i="3"/>
  <c r="H91" i="3"/>
  <c r="M86" i="2" s="1"/>
  <c r="N86" i="2" s="1"/>
  <c r="H90" i="3"/>
  <c r="M85" i="2" s="1"/>
  <c r="N85" i="2" s="1"/>
  <c r="H88" i="3"/>
  <c r="H85" i="3"/>
  <c r="H84" i="3"/>
  <c r="H83" i="3"/>
  <c r="H82" i="3"/>
  <c r="M77" i="2" s="1"/>
  <c r="N77" i="2" s="1"/>
  <c r="H80" i="3"/>
  <c r="M75" i="2" s="1"/>
  <c r="N75" i="2" s="1"/>
  <c r="H78" i="3"/>
  <c r="H77" i="3"/>
  <c r="H76" i="3"/>
  <c r="H72" i="3"/>
  <c r="H70" i="3"/>
  <c r="M65" i="2" s="1"/>
  <c r="N65" i="2" s="1"/>
  <c r="H68" i="3"/>
  <c r="M63" i="2" s="1"/>
  <c r="N63" i="2" s="1"/>
  <c r="H65" i="3"/>
  <c r="H62" i="3"/>
  <c r="G59" i="3"/>
  <c r="H56" i="3"/>
  <c r="M52" i="2" s="1"/>
  <c r="N52" i="2" s="1"/>
  <c r="F56" i="3"/>
  <c r="I52" i="2" s="1"/>
  <c r="J52" i="2" s="1"/>
  <c r="H50" i="3"/>
  <c r="F50" i="3"/>
  <c r="H49" i="3"/>
  <c r="H48" i="3"/>
  <c r="F48" i="3"/>
  <c r="H47" i="3"/>
  <c r="M43" i="2" s="1"/>
  <c r="N43" i="2" s="1"/>
  <c r="H46" i="3"/>
  <c r="F46" i="3"/>
  <c r="H45" i="3"/>
  <c r="F45" i="3"/>
  <c r="H44" i="3"/>
  <c r="M40" i="2" s="1"/>
  <c r="N40" i="2" s="1"/>
  <c r="F44" i="3"/>
  <c r="I40" i="2" s="1"/>
  <c r="J40" i="2" s="1"/>
  <c r="H43" i="3"/>
  <c r="M39" i="2" s="1"/>
  <c r="N39" i="2" s="1"/>
  <c r="F43" i="3"/>
  <c r="H42" i="3"/>
  <c r="F42" i="3"/>
  <c r="H41" i="3"/>
  <c r="H40" i="3"/>
  <c r="H39" i="3"/>
  <c r="M35" i="2" s="1"/>
  <c r="N35" i="2" s="1"/>
  <c r="H29" i="3"/>
  <c r="H28" i="3"/>
  <c r="H27" i="3"/>
  <c r="F27" i="3"/>
  <c r="H26" i="3"/>
  <c r="M22" i="2" s="1"/>
  <c r="N22" i="2" s="1"/>
  <c r="F26" i="3"/>
  <c r="I22" i="2" s="1"/>
  <c r="J22" i="2" s="1"/>
  <c r="H25" i="3"/>
  <c r="M21" i="2" s="1"/>
  <c r="N21" i="2" s="1"/>
  <c r="H24" i="3"/>
  <c r="F24" i="3"/>
  <c r="H23" i="3"/>
  <c r="F23" i="3"/>
  <c r="H22" i="3"/>
  <c r="H21" i="3"/>
  <c r="M17" i="2" s="1"/>
  <c r="N17" i="2" s="1"/>
  <c r="F21" i="3"/>
  <c r="I17" i="2" s="1"/>
  <c r="J17" i="2" s="1"/>
  <c r="H20" i="3"/>
  <c r="M16" i="2" s="1"/>
  <c r="N16" i="2" s="1"/>
  <c r="F20" i="3"/>
  <c r="H18" i="3"/>
  <c r="H16" i="3"/>
  <c r="F16" i="3"/>
  <c r="I12" i="2" s="1"/>
  <c r="J12" i="2" s="1"/>
  <c r="H15" i="3"/>
  <c r="H14" i="3"/>
  <c r="F14" i="3"/>
  <c r="H10" i="3"/>
  <c r="M928" i="4" s="1"/>
  <c r="N928" i="4" s="1"/>
  <c r="H9" i="3"/>
  <c r="M923" i="4" s="1"/>
  <c r="N923" i="4" s="1"/>
  <c r="H8" i="3"/>
  <c r="M918" i="4" s="1"/>
  <c r="N918" i="4" s="1"/>
  <c r="H7" i="3"/>
  <c r="M913" i="4" s="1"/>
  <c r="N913" i="4" s="1"/>
  <c r="H6" i="3"/>
  <c r="M908" i="4" s="1"/>
  <c r="N908" i="4" s="1"/>
  <c r="H5" i="3"/>
  <c r="M903" i="4" s="1"/>
  <c r="N903" i="4" s="1"/>
  <c r="H4" i="3"/>
  <c r="G4" i="3"/>
  <c r="M597" i="2"/>
  <c r="N597" i="2" s="1"/>
  <c r="M596" i="2"/>
  <c r="N596" i="2" s="1"/>
  <c r="M595" i="2"/>
  <c r="N595" i="2" s="1"/>
  <c r="M591" i="2"/>
  <c r="N591" i="2" s="1"/>
  <c r="M590" i="2"/>
  <c r="N590" i="2" s="1"/>
  <c r="M586" i="2"/>
  <c r="N586" i="2" s="1"/>
  <c r="M585" i="2"/>
  <c r="N585" i="2" s="1"/>
  <c r="K585" i="2"/>
  <c r="L585" i="2" s="1"/>
  <c r="M584" i="2"/>
  <c r="N584" i="2" s="1"/>
  <c r="I583" i="2"/>
  <c r="M582" i="2"/>
  <c r="N582" i="2" s="1"/>
  <c r="I582" i="2"/>
  <c r="M578" i="2"/>
  <c r="N578" i="2" s="1"/>
  <c r="M576" i="2"/>
  <c r="N576" i="2" s="1"/>
  <c r="M547" i="2"/>
  <c r="N547" i="2" s="1"/>
  <c r="I547" i="2"/>
  <c r="M519" i="2"/>
  <c r="N519" i="2" s="1"/>
  <c r="M514" i="2"/>
  <c r="N514" i="2" s="1"/>
  <c r="K514" i="2"/>
  <c r="L514" i="2" s="1"/>
  <c r="I514" i="2"/>
  <c r="M513" i="2"/>
  <c r="N513" i="2" s="1"/>
  <c r="K513" i="2"/>
  <c r="L513" i="2" s="1"/>
  <c r="J513" i="2"/>
  <c r="I513" i="2"/>
  <c r="I512" i="2"/>
  <c r="J512" i="2" s="1"/>
  <c r="M511" i="2"/>
  <c r="N511" i="2" s="1"/>
  <c r="K511" i="2"/>
  <c r="L511" i="2" s="1"/>
  <c r="M510" i="2"/>
  <c r="N510" i="2" s="1"/>
  <c r="I510" i="2"/>
  <c r="M509" i="2"/>
  <c r="N509" i="2" s="1"/>
  <c r="M506" i="2"/>
  <c r="N506" i="2" s="1"/>
  <c r="N505" i="2"/>
  <c r="M505" i="2"/>
  <c r="M504" i="2"/>
  <c r="N504" i="2" s="1"/>
  <c r="M503" i="2"/>
  <c r="N503" i="2" s="1"/>
  <c r="M482" i="2"/>
  <c r="N482" i="2" s="1"/>
  <c r="M481" i="2"/>
  <c r="N481" i="2" s="1"/>
  <c r="M479" i="2"/>
  <c r="N479" i="2" s="1"/>
  <c r="K479" i="2"/>
  <c r="L479" i="2" s="1"/>
  <c r="K478" i="2"/>
  <c r="L478" i="2" s="1"/>
  <c r="M477" i="2"/>
  <c r="N477" i="2" s="1"/>
  <c r="K477" i="2"/>
  <c r="L477" i="2" s="1"/>
  <c r="M476" i="2"/>
  <c r="N476" i="2" s="1"/>
  <c r="K471" i="2"/>
  <c r="L471" i="2" s="1"/>
  <c r="M463" i="2"/>
  <c r="N463" i="2" s="1"/>
  <c r="I463" i="2"/>
  <c r="J463" i="2" s="1"/>
  <c r="M462" i="2"/>
  <c r="N462" i="2" s="1"/>
  <c r="I462" i="2"/>
  <c r="M461" i="2"/>
  <c r="N461" i="2" s="1"/>
  <c r="I461" i="2"/>
  <c r="K460" i="2"/>
  <c r="L460" i="2" s="1"/>
  <c r="M458" i="2"/>
  <c r="N458" i="2" s="1"/>
  <c r="N457" i="2"/>
  <c r="M457" i="2"/>
  <c r="M456" i="2"/>
  <c r="N456" i="2" s="1"/>
  <c r="M455" i="2"/>
  <c r="N455" i="2" s="1"/>
  <c r="K455" i="2"/>
  <c r="L455" i="2" s="1"/>
  <c r="M451" i="2"/>
  <c r="N451" i="2" s="1"/>
  <c r="M450" i="2"/>
  <c r="N450" i="2" s="1"/>
  <c r="M449" i="2"/>
  <c r="N449" i="2" s="1"/>
  <c r="M447" i="2"/>
  <c r="N447" i="2" s="1"/>
  <c r="M445" i="2"/>
  <c r="N445" i="2" s="1"/>
  <c r="I444" i="2"/>
  <c r="J444" i="2" s="1"/>
  <c r="M443" i="2"/>
  <c r="N443" i="2" s="1"/>
  <c r="M442" i="2"/>
  <c r="N442" i="2" s="1"/>
  <c r="M441" i="2"/>
  <c r="N441" i="2" s="1"/>
  <c r="M440" i="2"/>
  <c r="N440" i="2" s="1"/>
  <c r="M439" i="2"/>
  <c r="N439" i="2" s="1"/>
  <c r="M438" i="2"/>
  <c r="N438" i="2" s="1"/>
  <c r="N434" i="2"/>
  <c r="M434" i="2"/>
  <c r="N403" i="2"/>
  <c r="M403" i="2"/>
  <c r="M401" i="2"/>
  <c r="N401" i="2" s="1"/>
  <c r="K401" i="2"/>
  <c r="L401" i="2" s="1"/>
  <c r="M398" i="2"/>
  <c r="N398" i="2" s="1"/>
  <c r="K398" i="2"/>
  <c r="L398" i="2" s="1"/>
  <c r="M397" i="2"/>
  <c r="N397" i="2" s="1"/>
  <c r="N395" i="2"/>
  <c r="M395" i="2"/>
  <c r="M393" i="2"/>
  <c r="N393" i="2" s="1"/>
  <c r="I390" i="2"/>
  <c r="I389" i="2"/>
  <c r="I388" i="2"/>
  <c r="K386" i="2"/>
  <c r="L386" i="2" s="1"/>
  <c r="I386" i="2"/>
  <c r="M385" i="2"/>
  <c r="N385" i="2" s="1"/>
  <c r="K385" i="2"/>
  <c r="L385" i="2" s="1"/>
  <c r="M384" i="2"/>
  <c r="N384" i="2" s="1"/>
  <c r="I384" i="2"/>
  <c r="M383" i="2"/>
  <c r="N383" i="2" s="1"/>
  <c r="I383" i="2"/>
  <c r="M382" i="2"/>
  <c r="N382" i="2" s="1"/>
  <c r="K382" i="2"/>
  <c r="L382" i="2" s="1"/>
  <c r="I382" i="2"/>
  <c r="M381" i="2"/>
  <c r="N381" i="2" s="1"/>
  <c r="I381" i="2"/>
  <c r="M375" i="2"/>
  <c r="N375" i="2" s="1"/>
  <c r="M374" i="2"/>
  <c r="N374" i="2" s="1"/>
  <c r="M373" i="2"/>
  <c r="N373" i="2" s="1"/>
  <c r="M372" i="2"/>
  <c r="N372" i="2" s="1"/>
  <c r="M371" i="2"/>
  <c r="N371" i="2" s="1"/>
  <c r="M369" i="2"/>
  <c r="N369" i="2" s="1"/>
  <c r="N368" i="2"/>
  <c r="M368" i="2"/>
  <c r="M367" i="2"/>
  <c r="N367" i="2" s="1"/>
  <c r="M365" i="2"/>
  <c r="N365" i="2" s="1"/>
  <c r="M364" i="2"/>
  <c r="N364" i="2" s="1"/>
  <c r="K364" i="2"/>
  <c r="L364" i="2" s="1"/>
  <c r="M363" i="2"/>
  <c r="N363" i="2" s="1"/>
  <c r="M361" i="2"/>
  <c r="N361" i="2" s="1"/>
  <c r="M360" i="2"/>
  <c r="N360" i="2" s="1"/>
  <c r="I360" i="2"/>
  <c r="M359" i="2"/>
  <c r="N359" i="2" s="1"/>
  <c r="K358" i="2"/>
  <c r="L358" i="2" s="1"/>
  <c r="M357" i="2"/>
  <c r="N357" i="2" s="1"/>
  <c r="M356" i="2"/>
  <c r="N356" i="2" s="1"/>
  <c r="I356" i="2"/>
  <c r="M354" i="2"/>
  <c r="N354" i="2" s="1"/>
  <c r="M353" i="2"/>
  <c r="N353" i="2" s="1"/>
  <c r="K353" i="2"/>
  <c r="L353" i="2" s="1"/>
  <c r="M352" i="2"/>
  <c r="N352" i="2" s="1"/>
  <c r="K352" i="2"/>
  <c r="L352" i="2" s="1"/>
  <c r="M351" i="2"/>
  <c r="N351" i="2" s="1"/>
  <c r="I351" i="2"/>
  <c r="N350" i="2"/>
  <c r="M350" i="2"/>
  <c r="K350" i="2"/>
  <c r="L350" i="2" s="1"/>
  <c r="I350" i="2"/>
  <c r="M349" i="2"/>
  <c r="N349" i="2" s="1"/>
  <c r="M347" i="2"/>
  <c r="N347" i="2" s="1"/>
  <c r="M328" i="2"/>
  <c r="N328" i="2" s="1"/>
  <c r="M321" i="2"/>
  <c r="N321" i="2" s="1"/>
  <c r="N320" i="2"/>
  <c r="M320" i="2"/>
  <c r="N306" i="2"/>
  <c r="M306" i="2"/>
  <c r="M305" i="2"/>
  <c r="N305" i="2" s="1"/>
  <c r="K305" i="2"/>
  <c r="L305" i="2" s="1"/>
  <c r="M304" i="2"/>
  <c r="N304" i="2" s="1"/>
  <c r="K304" i="2"/>
  <c r="L304" i="2" s="1"/>
  <c r="I302" i="2"/>
  <c r="I301" i="2"/>
  <c r="N300" i="2"/>
  <c r="M300" i="2"/>
  <c r="M299" i="2"/>
  <c r="N299" i="2" s="1"/>
  <c r="I299" i="2"/>
  <c r="I297" i="2"/>
  <c r="I295" i="2"/>
  <c r="M289" i="2"/>
  <c r="N289" i="2" s="1"/>
  <c r="M287" i="2"/>
  <c r="N287" i="2" s="1"/>
  <c r="I287" i="2"/>
  <c r="M284" i="2"/>
  <c r="N284" i="2" s="1"/>
  <c r="I284" i="2"/>
  <c r="M282" i="2"/>
  <c r="N282" i="2" s="1"/>
  <c r="I282" i="2"/>
  <c r="I281" i="2"/>
  <c r="M280" i="2"/>
  <c r="N280" i="2" s="1"/>
  <c r="I279" i="2"/>
  <c r="I278" i="2"/>
  <c r="I277" i="2"/>
  <c r="I276" i="2"/>
  <c r="I275" i="2"/>
  <c r="I272" i="2"/>
  <c r="I270" i="2"/>
  <c r="I269" i="2"/>
  <c r="M268" i="2"/>
  <c r="N268" i="2" s="1"/>
  <c r="I268" i="2"/>
  <c r="N266" i="2"/>
  <c r="M266" i="2"/>
  <c r="I265" i="2"/>
  <c r="I264" i="2"/>
  <c r="I263" i="2"/>
  <c r="I262" i="2"/>
  <c r="M261" i="2"/>
  <c r="N261" i="2" s="1"/>
  <c r="M260" i="2"/>
  <c r="N260" i="2" s="1"/>
  <c r="M259" i="2"/>
  <c r="N259" i="2" s="1"/>
  <c r="I259" i="2"/>
  <c r="M258" i="2"/>
  <c r="N258" i="2" s="1"/>
  <c r="I258" i="2"/>
  <c r="I255" i="2"/>
  <c r="M253" i="2"/>
  <c r="N253" i="2" s="1"/>
  <c r="I253" i="2"/>
  <c r="I239" i="2"/>
  <c r="J239" i="2" s="1"/>
  <c r="M237" i="2"/>
  <c r="N237" i="2" s="1"/>
  <c r="I236" i="2"/>
  <c r="J236" i="2" s="1"/>
  <c r="M235" i="2"/>
  <c r="N235" i="2" s="1"/>
  <c r="I235" i="2"/>
  <c r="J235" i="2" s="1"/>
  <c r="I234" i="2"/>
  <c r="J234" i="2" s="1"/>
  <c r="I232" i="2"/>
  <c r="I231" i="2"/>
  <c r="J231" i="2" s="1"/>
  <c r="I230" i="2"/>
  <c r="M229" i="2"/>
  <c r="N229" i="2" s="1"/>
  <c r="I229" i="2"/>
  <c r="M227" i="2"/>
  <c r="N227" i="2" s="1"/>
  <c r="I227" i="2"/>
  <c r="J227" i="2" s="1"/>
  <c r="M225" i="2"/>
  <c r="N225" i="2" s="1"/>
  <c r="M224" i="2"/>
  <c r="N224" i="2" s="1"/>
  <c r="I224" i="2"/>
  <c r="M223" i="2"/>
  <c r="N223" i="2" s="1"/>
  <c r="N221" i="2"/>
  <c r="M221" i="2"/>
  <c r="M220" i="2"/>
  <c r="N220" i="2" s="1"/>
  <c r="I220" i="2"/>
  <c r="J220" i="2" s="1"/>
  <c r="M219" i="2"/>
  <c r="N219" i="2" s="1"/>
  <c r="M218" i="2"/>
  <c r="N218" i="2" s="1"/>
  <c r="I218" i="2"/>
  <c r="J218" i="2" s="1"/>
  <c r="M217" i="2"/>
  <c r="N217" i="2" s="1"/>
  <c r="M216" i="2"/>
  <c r="N216" i="2" s="1"/>
  <c r="M215" i="2"/>
  <c r="N215" i="2" s="1"/>
  <c r="K215" i="2"/>
  <c r="L215" i="2" s="1"/>
  <c r="M213" i="2"/>
  <c r="N213" i="2" s="1"/>
  <c r="M206" i="2"/>
  <c r="N206" i="2" s="1"/>
  <c r="M194" i="2"/>
  <c r="N194" i="2" s="1"/>
  <c r="K194" i="2"/>
  <c r="L194" i="2" s="1"/>
  <c r="I194" i="2"/>
  <c r="J194" i="2" s="1"/>
  <c r="J193" i="2"/>
  <c r="I193" i="2"/>
  <c r="M192" i="2"/>
  <c r="N192" i="2" s="1"/>
  <c r="K192" i="2"/>
  <c r="L192" i="2" s="1"/>
  <c r="M191" i="2"/>
  <c r="N191" i="2" s="1"/>
  <c r="M190" i="2"/>
  <c r="N190" i="2" s="1"/>
  <c r="K190" i="2"/>
  <c r="L190" i="2" s="1"/>
  <c r="I190" i="2"/>
  <c r="O190" i="2" s="1"/>
  <c r="M189" i="2"/>
  <c r="N189" i="2" s="1"/>
  <c r="I189" i="2"/>
  <c r="N188" i="2"/>
  <c r="M188" i="2"/>
  <c r="K188" i="2"/>
  <c r="L188" i="2" s="1"/>
  <c r="J188" i="2"/>
  <c r="I188" i="2"/>
  <c r="M167" i="2"/>
  <c r="N167" i="2" s="1"/>
  <c r="I167" i="2"/>
  <c r="J167" i="2" s="1"/>
  <c r="M166" i="2"/>
  <c r="N166" i="2" s="1"/>
  <c r="K165" i="2"/>
  <c r="L165" i="2" s="1"/>
  <c r="I165" i="2"/>
  <c r="M164" i="2"/>
  <c r="N164" i="2" s="1"/>
  <c r="M163" i="2"/>
  <c r="N163" i="2" s="1"/>
  <c r="K163" i="2"/>
  <c r="L163" i="2" s="1"/>
  <c r="I163" i="2"/>
  <c r="J163" i="2" s="1"/>
  <c r="M162" i="2"/>
  <c r="N162" i="2" s="1"/>
  <c r="M161" i="2"/>
  <c r="N161" i="2" s="1"/>
  <c r="M160" i="2"/>
  <c r="N160" i="2" s="1"/>
  <c r="M159" i="2"/>
  <c r="N159" i="2" s="1"/>
  <c r="K159" i="2"/>
  <c r="L159" i="2" s="1"/>
  <c r="M158" i="2"/>
  <c r="N158" i="2" s="1"/>
  <c r="N157" i="2"/>
  <c r="M157" i="2"/>
  <c r="N154" i="2"/>
  <c r="M154" i="2"/>
  <c r="M153" i="2"/>
  <c r="N153" i="2" s="1"/>
  <c r="M152" i="2"/>
  <c r="N152" i="2" s="1"/>
  <c r="M151" i="2"/>
  <c r="N151" i="2" s="1"/>
  <c r="M150" i="2"/>
  <c r="N150" i="2" s="1"/>
  <c r="M149" i="2"/>
  <c r="N149" i="2" s="1"/>
  <c r="M147" i="2"/>
  <c r="N147" i="2" s="1"/>
  <c r="K147" i="2"/>
  <c r="L147" i="2" s="1"/>
  <c r="M146" i="2"/>
  <c r="N146" i="2" s="1"/>
  <c r="M145" i="2"/>
  <c r="N145" i="2" s="1"/>
  <c r="M143" i="2"/>
  <c r="N143" i="2" s="1"/>
  <c r="M142" i="2"/>
  <c r="N142" i="2" s="1"/>
  <c r="M139" i="2"/>
  <c r="N139" i="2" s="1"/>
  <c r="I131" i="2"/>
  <c r="J131" i="2" s="1"/>
  <c r="M122" i="2"/>
  <c r="N122" i="2" s="1"/>
  <c r="I116" i="2"/>
  <c r="M110" i="2"/>
  <c r="N110" i="2" s="1"/>
  <c r="M106" i="2"/>
  <c r="N106" i="2" s="1"/>
  <c r="M105" i="2"/>
  <c r="N105" i="2" s="1"/>
  <c r="I105" i="2"/>
  <c r="L102" i="2"/>
  <c r="K102" i="2"/>
  <c r="M89" i="2"/>
  <c r="N89" i="2" s="1"/>
  <c r="M88" i="2"/>
  <c r="N88" i="2" s="1"/>
  <c r="M83" i="2"/>
  <c r="N83" i="2" s="1"/>
  <c r="M80" i="2"/>
  <c r="N80" i="2" s="1"/>
  <c r="M79" i="2"/>
  <c r="N79" i="2" s="1"/>
  <c r="M78" i="2"/>
  <c r="N78" i="2" s="1"/>
  <c r="M73" i="2"/>
  <c r="N73" i="2" s="1"/>
  <c r="M72" i="2"/>
  <c r="N72" i="2" s="1"/>
  <c r="M71" i="2"/>
  <c r="N71" i="2" s="1"/>
  <c r="M67" i="2"/>
  <c r="N67" i="2" s="1"/>
  <c r="M60" i="2"/>
  <c r="N60" i="2" s="1"/>
  <c r="M57" i="2"/>
  <c r="N57" i="2" s="1"/>
  <c r="M46" i="2"/>
  <c r="N46" i="2" s="1"/>
  <c r="I46" i="2"/>
  <c r="J46" i="2" s="1"/>
  <c r="M45" i="2"/>
  <c r="N45" i="2" s="1"/>
  <c r="M44" i="2"/>
  <c r="N44" i="2" s="1"/>
  <c r="I44" i="2"/>
  <c r="J44" i="2" s="1"/>
  <c r="M42" i="2"/>
  <c r="N42" i="2" s="1"/>
  <c r="I42" i="2"/>
  <c r="J42" i="2" s="1"/>
  <c r="M41" i="2"/>
  <c r="N41" i="2" s="1"/>
  <c r="I41" i="2"/>
  <c r="J41" i="2" s="1"/>
  <c r="I39" i="2"/>
  <c r="J39" i="2" s="1"/>
  <c r="M38" i="2"/>
  <c r="N38" i="2" s="1"/>
  <c r="I38" i="2"/>
  <c r="J38" i="2" s="1"/>
  <c r="M37" i="2"/>
  <c r="N37" i="2" s="1"/>
  <c r="M36" i="2"/>
  <c r="N36" i="2" s="1"/>
  <c r="M25" i="2"/>
  <c r="N25" i="2" s="1"/>
  <c r="M24" i="2"/>
  <c r="N24" i="2" s="1"/>
  <c r="M23" i="2"/>
  <c r="N23" i="2" s="1"/>
  <c r="I23" i="2"/>
  <c r="J23" i="2" s="1"/>
  <c r="M20" i="2"/>
  <c r="N20" i="2" s="1"/>
  <c r="I20" i="2"/>
  <c r="J20" i="2" s="1"/>
  <c r="M19" i="2"/>
  <c r="N19" i="2" s="1"/>
  <c r="I19" i="2"/>
  <c r="J19" i="2" s="1"/>
  <c r="M18" i="2"/>
  <c r="N18" i="2" s="1"/>
  <c r="I16" i="2"/>
  <c r="J16" i="2" s="1"/>
  <c r="M14" i="2"/>
  <c r="N14" i="2" s="1"/>
  <c r="M12" i="2"/>
  <c r="N12" i="2" s="1"/>
  <c r="M11" i="2"/>
  <c r="N11" i="2" s="1"/>
  <c r="M10" i="2"/>
  <c r="N10" i="2" s="1"/>
  <c r="I10" i="2"/>
  <c r="J10" i="2" s="1"/>
  <c r="M1393" i="4" l="1"/>
  <c r="N1393" i="4" s="1"/>
  <c r="M806" i="4"/>
  <c r="N806" i="4" s="1"/>
  <c r="M814" i="4"/>
  <c r="N814" i="4" s="1"/>
  <c r="M822" i="4"/>
  <c r="N822" i="4" s="1"/>
  <c r="K1196" i="4"/>
  <c r="L1196" i="4" s="1"/>
  <c r="K1212" i="4"/>
  <c r="L1212" i="4" s="1"/>
  <c r="K1204" i="4"/>
  <c r="L1204" i="4" s="1"/>
  <c r="K1188" i="4"/>
  <c r="L1188" i="4" s="1"/>
  <c r="M3827" i="4"/>
  <c r="N3827" i="4" s="1"/>
  <c r="M3264" i="4"/>
  <c r="N3264" i="4" s="1"/>
  <c r="K4010" i="4"/>
  <c r="L4010" i="4" s="1"/>
  <c r="K4003" i="4"/>
  <c r="L4003" i="4" s="1"/>
  <c r="K3996" i="4"/>
  <c r="L3996" i="4" s="1"/>
  <c r="K3934" i="4"/>
  <c r="L3934" i="4" s="1"/>
  <c r="K3913" i="4"/>
  <c r="L3913" i="4" s="1"/>
  <c r="K3899" i="4"/>
  <c r="L3899" i="4" s="1"/>
  <c r="K3878" i="4"/>
  <c r="L3878" i="4" s="1"/>
  <c r="K3989" i="4"/>
  <c r="L3989" i="4" s="1"/>
  <c r="K3975" i="4"/>
  <c r="L3975" i="4" s="1"/>
  <c r="K3982" i="4"/>
  <c r="L3982" i="4" s="1"/>
  <c r="K3955" i="4"/>
  <c r="L3955" i="4" s="1"/>
  <c r="K3892" i="4"/>
  <c r="L3892" i="4" s="1"/>
  <c r="K4052" i="4"/>
  <c r="L4052" i="4" s="1"/>
  <c r="K3948" i="4"/>
  <c r="L3948" i="4" s="1"/>
  <c r="K3927" i="4"/>
  <c r="L3927" i="4" s="1"/>
  <c r="K4045" i="4"/>
  <c r="L4045" i="4" s="1"/>
  <c r="K4031" i="4"/>
  <c r="L4031" i="4" s="1"/>
  <c r="K4038" i="4"/>
  <c r="L4038" i="4" s="1"/>
  <c r="K4017" i="4"/>
  <c r="L4017" i="4" s="1"/>
  <c r="K3906" i="4"/>
  <c r="L3906" i="4" s="1"/>
  <c r="K3885" i="4"/>
  <c r="L3885" i="4" s="1"/>
  <c r="K4024" i="4"/>
  <c r="L4024" i="4" s="1"/>
  <c r="K3941" i="4"/>
  <c r="L3941" i="4" s="1"/>
  <c r="K3920" i="4"/>
  <c r="L3920" i="4" s="1"/>
  <c r="M31" i="8"/>
  <c r="J7" i="7" s="1"/>
  <c r="O27" i="8"/>
  <c r="K3818" i="4"/>
  <c r="L3818" i="4" s="1"/>
  <c r="K3810" i="4"/>
  <c r="L3810" i="4" s="1"/>
  <c r="L3811" i="4" s="1"/>
  <c r="G578" i="3" s="1"/>
  <c r="K586" i="2" s="1"/>
  <c r="L586" i="2" s="1"/>
  <c r="M2622" i="4"/>
  <c r="N2622" i="4" s="1"/>
  <c r="M2562" i="4"/>
  <c r="N2562" i="4" s="1"/>
  <c r="M2517" i="4"/>
  <c r="N2517" i="4" s="1"/>
  <c r="M2682" i="4"/>
  <c r="N2682" i="4" s="1"/>
  <c r="M2607" i="4"/>
  <c r="N2607" i="4" s="1"/>
  <c r="M2547" i="4"/>
  <c r="N2547" i="4" s="1"/>
  <c r="M2475" i="4"/>
  <c r="N2475" i="4" s="1"/>
  <c r="M2697" i="4"/>
  <c r="N2697" i="4" s="1"/>
  <c r="M2592" i="4"/>
  <c r="N2592" i="4" s="1"/>
  <c r="M2667" i="4"/>
  <c r="N2667" i="4" s="1"/>
  <c r="M2652" i="4"/>
  <c r="N2652" i="4" s="1"/>
  <c r="M2637" i="4"/>
  <c r="N2637" i="4" s="1"/>
  <c r="M2489" i="4"/>
  <c r="N2489" i="4" s="1"/>
  <c r="M2577" i="4"/>
  <c r="N2577" i="4" s="1"/>
  <c r="M2503" i="4"/>
  <c r="N2503" i="4" s="1"/>
  <c r="M2532" i="4"/>
  <c r="N2532" i="4" s="1"/>
  <c r="M1833" i="4"/>
  <c r="N1833" i="4" s="1"/>
  <c r="M1921" i="4"/>
  <c r="N1921" i="4" s="1"/>
  <c r="M1827" i="4"/>
  <c r="N1827" i="4" s="1"/>
  <c r="M1554" i="4"/>
  <c r="N1554" i="4" s="1"/>
  <c r="M1927" i="4"/>
  <c r="N1927" i="4" s="1"/>
  <c r="M1821" i="4"/>
  <c r="N1821" i="4" s="1"/>
  <c r="M1548" i="4"/>
  <c r="N1548" i="4" s="1"/>
  <c r="M1915" i="4"/>
  <c r="N1915" i="4" s="1"/>
  <c r="N1916" i="4" s="1"/>
  <c r="H308" i="3" s="1"/>
  <c r="M308" i="2" s="1"/>
  <c r="N308" i="2" s="1"/>
  <c r="M1909" i="4"/>
  <c r="N1909" i="4" s="1"/>
  <c r="M1799" i="4"/>
  <c r="N1799" i="4" s="1"/>
  <c r="M1542" i="4"/>
  <c r="N1542" i="4" s="1"/>
  <c r="M1536" i="4"/>
  <c r="N1536" i="4" s="1"/>
  <c r="M1810" i="4"/>
  <c r="N1810" i="4" s="1"/>
  <c r="M1888" i="4"/>
  <c r="N1888" i="4" s="1"/>
  <c r="M1788" i="4"/>
  <c r="N1788" i="4" s="1"/>
  <c r="O214" i="8"/>
  <c r="M3589" i="4"/>
  <c r="N3589" i="4" s="1"/>
  <c r="M3549" i="4"/>
  <c r="N3549" i="4" s="1"/>
  <c r="M3600" i="4"/>
  <c r="N3600" i="4" s="1"/>
  <c r="M3579" i="4"/>
  <c r="N3579" i="4" s="1"/>
  <c r="M3539" i="4"/>
  <c r="N3539" i="4" s="1"/>
  <c r="M3612" i="4"/>
  <c r="N3612" i="4" s="1"/>
  <c r="M3672" i="4"/>
  <c r="N3672" i="4" s="1"/>
  <c r="M3660" i="4"/>
  <c r="N3660" i="4" s="1"/>
  <c r="M3648" i="4"/>
  <c r="N3648" i="4" s="1"/>
  <c r="M3636" i="4"/>
  <c r="N3636" i="4" s="1"/>
  <c r="M3569" i="4"/>
  <c r="N3569" i="4" s="1"/>
  <c r="M3720" i="4"/>
  <c r="N3720" i="4" s="1"/>
  <c r="M3708" i="4"/>
  <c r="N3708" i="4" s="1"/>
  <c r="M3696" i="4"/>
  <c r="N3696" i="4" s="1"/>
  <c r="M3684" i="4"/>
  <c r="N3684" i="4" s="1"/>
  <c r="M3624" i="4"/>
  <c r="N3624" i="4" s="1"/>
  <c r="M3559" i="4"/>
  <c r="N3559" i="4" s="1"/>
  <c r="M202" i="4"/>
  <c r="N202" i="4" s="1"/>
  <c r="M1372" i="4"/>
  <c r="N1372" i="4" s="1"/>
  <c r="N1373" i="4" s="1"/>
  <c r="H209" i="3" s="1"/>
  <c r="M209" i="2" s="1"/>
  <c r="N209" i="2" s="1"/>
  <c r="M3740" i="4"/>
  <c r="N3740" i="4" s="1"/>
  <c r="M1378" i="4"/>
  <c r="N1378" i="4" s="1"/>
  <c r="N1379" i="4" s="1"/>
  <c r="H210" i="3" s="1"/>
  <c r="M210" i="2" s="1"/>
  <c r="N210" i="2" s="1"/>
  <c r="M201" i="4"/>
  <c r="N201" i="4" s="1"/>
  <c r="N203" i="4" s="1"/>
  <c r="H35" i="3" s="1"/>
  <c r="M31" i="2" s="1"/>
  <c r="N31" i="2" s="1"/>
  <c r="M1384" i="4"/>
  <c r="N1384" i="4" s="1"/>
  <c r="N1385" i="4" s="1"/>
  <c r="H211" i="3" s="1"/>
  <c r="M211" i="2" s="1"/>
  <c r="N211" i="2" s="1"/>
  <c r="M179" i="4"/>
  <c r="N179" i="4" s="1"/>
  <c r="N181" i="4" s="1"/>
  <c r="H32" i="3" s="1"/>
  <c r="M28" i="2" s="1"/>
  <c r="N28" i="2" s="1"/>
  <c r="M194" i="4"/>
  <c r="N194" i="4" s="1"/>
  <c r="M166" i="4"/>
  <c r="N166" i="4" s="1"/>
  <c r="M188" i="4"/>
  <c r="N188" i="4" s="1"/>
  <c r="M172" i="4"/>
  <c r="N172" i="4" s="1"/>
  <c r="M165" i="4"/>
  <c r="N165" i="4" s="1"/>
  <c r="M187" i="4"/>
  <c r="N187" i="4" s="1"/>
  <c r="M1934" i="4"/>
  <c r="N1934" i="4" s="1"/>
  <c r="M1561" i="4"/>
  <c r="N1561" i="4" s="1"/>
  <c r="M1941" i="4"/>
  <c r="N1941" i="4" s="1"/>
  <c r="M1568" i="4"/>
  <c r="N1568" i="4" s="1"/>
  <c r="M3731" i="4"/>
  <c r="N3731" i="4" s="1"/>
  <c r="M1260" i="4"/>
  <c r="N1260" i="4" s="1"/>
  <c r="M874" i="4"/>
  <c r="N874" i="4" s="1"/>
  <c r="M1330" i="4"/>
  <c r="N1330" i="4" s="1"/>
  <c r="M1324" i="4"/>
  <c r="N1324" i="4" s="1"/>
  <c r="N1326" i="4" s="1"/>
  <c r="H199" i="3" s="1"/>
  <c r="M199" i="2" s="1"/>
  <c r="N199" i="2" s="1"/>
  <c r="M716" i="4"/>
  <c r="N716" i="4" s="1"/>
  <c r="N717" i="4" s="1"/>
  <c r="H106" i="3" s="1"/>
  <c r="M101" i="2" s="1"/>
  <c r="N101" i="2" s="1"/>
  <c r="M682" i="4"/>
  <c r="N682" i="4" s="1"/>
  <c r="M858" i="4"/>
  <c r="N858" i="4" s="1"/>
  <c r="M709" i="4"/>
  <c r="N709" i="4" s="1"/>
  <c r="M673" i="4"/>
  <c r="N673" i="4" s="1"/>
  <c r="N674" i="4" s="1"/>
  <c r="H101" i="3" s="1"/>
  <c r="M96" i="2" s="1"/>
  <c r="N96" i="2" s="1"/>
  <c r="M92" i="4"/>
  <c r="N92" i="4" s="1"/>
  <c r="M1303" i="4"/>
  <c r="N1303" i="4" s="1"/>
  <c r="M1252" i="4"/>
  <c r="N1252" i="4" s="1"/>
  <c r="M700" i="4"/>
  <c r="N700" i="4" s="1"/>
  <c r="N701" i="4" s="1"/>
  <c r="H104" i="3" s="1"/>
  <c r="M99" i="2" s="1"/>
  <c r="N99" i="2" s="1"/>
  <c r="M691" i="4"/>
  <c r="N691" i="4" s="1"/>
  <c r="M2707" i="4"/>
  <c r="N2707" i="4" s="1"/>
  <c r="N2709" i="4" s="1"/>
  <c r="H421" i="3" s="1"/>
  <c r="M421" i="2" s="1"/>
  <c r="N421" i="2" s="1"/>
  <c r="M1318" i="4"/>
  <c r="N1318" i="4" s="1"/>
  <c r="M1310" i="4"/>
  <c r="N1310" i="4" s="1"/>
  <c r="M866" i="4"/>
  <c r="N866" i="4" s="1"/>
  <c r="M1147" i="4"/>
  <c r="N1147" i="4" s="1"/>
  <c r="M1137" i="4"/>
  <c r="N1137" i="4" s="1"/>
  <c r="M1127" i="4"/>
  <c r="N1127" i="4" s="1"/>
  <c r="M1331" i="4"/>
  <c r="N1331" i="4" s="1"/>
  <c r="M1325" i="4"/>
  <c r="N1325" i="4" s="1"/>
  <c r="M1305" i="4"/>
  <c r="N1305" i="4" s="1"/>
  <c r="M1313" i="4"/>
  <c r="N1313" i="4" s="1"/>
  <c r="M851" i="4"/>
  <c r="N851" i="4" s="1"/>
  <c r="K1253" i="4"/>
  <c r="L1253" i="4" s="1"/>
  <c r="K1261" i="4"/>
  <c r="L1261" i="4" s="1"/>
  <c r="M1146" i="4"/>
  <c r="N1146" i="4" s="1"/>
  <c r="M1126" i="4"/>
  <c r="N1126" i="4" s="1"/>
  <c r="M1172" i="4"/>
  <c r="N1172" i="4" s="1"/>
  <c r="M1180" i="4"/>
  <c r="N1180" i="4" s="1"/>
  <c r="M1164" i="4"/>
  <c r="N1164" i="4" s="1"/>
  <c r="M1156" i="4"/>
  <c r="N1156" i="4" s="1"/>
  <c r="M1136" i="4"/>
  <c r="N1136" i="4" s="1"/>
  <c r="M2798" i="4"/>
  <c r="N2798" i="4" s="1"/>
  <c r="N2799" i="4" s="1"/>
  <c r="H433" i="3" s="1"/>
  <c r="M433" i="2" s="1"/>
  <c r="N433" i="2" s="1"/>
  <c r="M2900" i="4"/>
  <c r="N2900" i="4" s="1"/>
  <c r="N2901" i="4" s="1"/>
  <c r="H451" i="3" s="1"/>
  <c r="M453" i="2" s="1"/>
  <c r="N453" i="2" s="1"/>
  <c r="M2790" i="4"/>
  <c r="N2790" i="4" s="1"/>
  <c r="M2726" i="4"/>
  <c r="N2726" i="4" s="1"/>
  <c r="N2727" i="4" s="1"/>
  <c r="H424" i="3" s="1"/>
  <c r="M424" i="2" s="1"/>
  <c r="N424" i="2" s="1"/>
  <c r="M68" i="4"/>
  <c r="N68" i="4" s="1"/>
  <c r="M59" i="4"/>
  <c r="N59" i="4" s="1"/>
  <c r="N93" i="4"/>
  <c r="H17" i="3" s="1"/>
  <c r="M13" i="2" s="1"/>
  <c r="N13" i="2" s="1"/>
  <c r="N395" i="4"/>
  <c r="H66" i="3" s="1"/>
  <c r="M61" i="2" s="1"/>
  <c r="N61" i="2" s="1"/>
  <c r="N555" i="4"/>
  <c r="H86" i="3" s="1"/>
  <c r="M81" i="2" s="1"/>
  <c r="N81" i="2" s="1"/>
  <c r="N579" i="4"/>
  <c r="H89" i="3" s="1"/>
  <c r="M84" i="2" s="1"/>
  <c r="N84" i="2" s="1"/>
  <c r="N1928" i="4"/>
  <c r="H310" i="3" s="1"/>
  <c r="M310" i="2" s="1"/>
  <c r="N310" i="2" s="1"/>
  <c r="N88" i="8"/>
  <c r="N207" i="8"/>
  <c r="N683" i="4"/>
  <c r="H102" i="3" s="1"/>
  <c r="M97" i="2" s="1"/>
  <c r="N97" i="2" s="1"/>
  <c r="N860" i="4"/>
  <c r="H126" i="3" s="1"/>
  <c r="M126" i="2" s="1"/>
  <c r="N126" i="2" s="1"/>
  <c r="N1800" i="4"/>
  <c r="H288" i="3" s="1"/>
  <c r="M288" i="2" s="1"/>
  <c r="N288" i="2" s="1"/>
  <c r="N1834" i="4"/>
  <c r="H294" i="3" s="1"/>
  <c r="M294" i="2" s="1"/>
  <c r="N294" i="2" s="1"/>
  <c r="N3265" i="4"/>
  <c r="H505" i="3" s="1"/>
  <c r="M507" i="2" s="1"/>
  <c r="N507" i="2" s="1"/>
  <c r="K85" i="8"/>
  <c r="I16" i="7" s="1"/>
  <c r="N102" i="8"/>
  <c r="K176" i="8"/>
  <c r="I29" i="7" s="1"/>
  <c r="K2773" i="4" s="1"/>
  <c r="L2773" i="4" s="1"/>
  <c r="N365" i="8"/>
  <c r="N419" i="4"/>
  <c r="H69" i="3" s="1"/>
  <c r="M64" i="2" s="1"/>
  <c r="N64" i="2" s="1"/>
  <c r="N807" i="4"/>
  <c r="H119" i="3" s="1"/>
  <c r="M117" i="2" s="1"/>
  <c r="N117" i="2" s="1"/>
  <c r="I200" i="8"/>
  <c r="O249" i="8"/>
  <c r="N281" i="8"/>
  <c r="N340" i="8"/>
  <c r="N369" i="8"/>
  <c r="I375" i="8"/>
  <c r="N103" i="4"/>
  <c r="H19" i="3" s="1"/>
  <c r="M15" i="2" s="1"/>
  <c r="N15" i="2" s="1"/>
  <c r="N451" i="4"/>
  <c r="H73" i="3" s="1"/>
  <c r="M68" i="2" s="1"/>
  <c r="N68" i="2" s="1"/>
  <c r="N603" i="4"/>
  <c r="H92" i="3" s="1"/>
  <c r="M87" i="2" s="1"/>
  <c r="N87" i="2" s="1"/>
  <c r="N635" i="4"/>
  <c r="H96" i="3" s="1"/>
  <c r="M91" i="2" s="1"/>
  <c r="N91" i="2" s="1"/>
  <c r="N1789" i="4"/>
  <c r="H286" i="3" s="1"/>
  <c r="M286" i="2" s="1"/>
  <c r="N286" i="2" s="1"/>
  <c r="N1828" i="4"/>
  <c r="H293" i="3" s="1"/>
  <c r="M293" i="2" s="1"/>
  <c r="N293" i="2" s="1"/>
  <c r="N3776" i="4"/>
  <c r="H572" i="3" s="1"/>
  <c r="M580" i="2" s="1"/>
  <c r="N580" i="2" s="1"/>
  <c r="N3828" i="4"/>
  <c r="H580" i="3" s="1"/>
  <c r="M588" i="2" s="1"/>
  <c r="N588" i="2" s="1"/>
  <c r="N13" i="8"/>
  <c r="N20" i="8"/>
  <c r="N56" i="8"/>
  <c r="N130" i="8"/>
  <c r="O158" i="8"/>
  <c r="N179" i="8"/>
  <c r="N221" i="8"/>
  <c r="N347" i="8"/>
  <c r="N393" i="8"/>
  <c r="N401" i="8"/>
  <c r="N347" i="4"/>
  <c r="H60" i="3" s="1"/>
  <c r="M55" i="2" s="1"/>
  <c r="N55" i="2" s="1"/>
  <c r="N1332" i="4"/>
  <c r="H200" i="3" s="1"/>
  <c r="M200" i="2" s="1"/>
  <c r="N200" i="2" s="1"/>
  <c r="N67" i="8"/>
  <c r="O88" i="8"/>
  <c r="N144" i="8"/>
  <c r="N165" i="8"/>
  <c r="N172" i="8"/>
  <c r="N173" i="4"/>
  <c r="H31" i="3" s="1"/>
  <c r="M27" i="2" s="1"/>
  <c r="N27" i="2" s="1"/>
  <c r="N467" i="4"/>
  <c r="H75" i="3" s="1"/>
  <c r="M70" i="2" s="1"/>
  <c r="N70" i="2" s="1"/>
  <c r="I67" i="8"/>
  <c r="O102" i="8"/>
  <c r="N116" i="8"/>
  <c r="K165" i="8"/>
  <c r="N228" i="8"/>
  <c r="N274" i="8"/>
  <c r="M315" i="8"/>
  <c r="M316" i="8" s="1"/>
  <c r="J52" i="7" s="1"/>
  <c r="M358" i="8"/>
  <c r="J58" i="7" s="1"/>
  <c r="M2339" i="4" s="1"/>
  <c r="N2339" i="4" s="1"/>
  <c r="N651" i="4"/>
  <c r="H98" i="3" s="1"/>
  <c r="M93" i="2" s="1"/>
  <c r="N93" i="2" s="1"/>
  <c r="N876" i="4"/>
  <c r="H128" i="3" s="1"/>
  <c r="M128" i="2" s="1"/>
  <c r="N128" i="2" s="1"/>
  <c r="M155" i="8"/>
  <c r="J26" i="7" s="1"/>
  <c r="M253" i="8"/>
  <c r="J40" i="7" s="1"/>
  <c r="M1394" i="4" s="1"/>
  <c r="N1394" i="4" s="1"/>
  <c r="N1396" i="4" s="1"/>
  <c r="H212" i="3" s="1"/>
  <c r="M212" i="2" s="1"/>
  <c r="N212" i="2" s="1"/>
  <c r="N403" i="4"/>
  <c r="H67" i="3" s="1"/>
  <c r="M62" i="2" s="1"/>
  <c r="N62" i="2" s="1"/>
  <c r="N823" i="4"/>
  <c r="H121" i="3" s="1"/>
  <c r="M119" i="2" s="1"/>
  <c r="N119" i="2" s="1"/>
  <c r="N1255" i="4"/>
  <c r="H185" i="3" s="1"/>
  <c r="M185" i="2" s="1"/>
  <c r="N185" i="2" s="1"/>
  <c r="N1822" i="4"/>
  <c r="H292" i="3" s="1"/>
  <c r="M292" i="2" s="1"/>
  <c r="N292" i="2" s="1"/>
  <c r="K120" i="8"/>
  <c r="I21" i="7" s="1"/>
  <c r="O307" i="8"/>
  <c r="M10" i="8"/>
  <c r="J4" i="7" s="1"/>
  <c r="P55" i="4"/>
  <c r="I511" i="3"/>
  <c r="O56" i="4"/>
  <c r="L112" i="4"/>
  <c r="L146" i="4"/>
  <c r="L170" i="4"/>
  <c r="L206" i="4"/>
  <c r="K208" i="4" s="1"/>
  <c r="O208" i="4" s="1"/>
  <c r="O234" i="4"/>
  <c r="O261" i="4"/>
  <c r="L271" i="4"/>
  <c r="L272" i="4" s="1"/>
  <c r="G47" i="3" s="1"/>
  <c r="K43" i="2" s="1"/>
  <c r="L43" i="2" s="1"/>
  <c r="O295" i="4"/>
  <c r="O309" i="4"/>
  <c r="O323" i="4"/>
  <c r="L350" i="4"/>
  <c r="L399" i="4"/>
  <c r="P399" i="4" s="1"/>
  <c r="O769" i="4"/>
  <c r="L769" i="4"/>
  <c r="P769" i="4" s="1"/>
  <c r="L783" i="4"/>
  <c r="P783" i="4" s="1"/>
  <c r="O783" i="4"/>
  <c r="O933" i="4"/>
  <c r="L933" i="4"/>
  <c r="L1388" i="4"/>
  <c r="O1388" i="4"/>
  <c r="O2224" i="4"/>
  <c r="L2224" i="4"/>
  <c r="P2224" i="4" s="1"/>
  <c r="K1305" i="4"/>
  <c r="L1305" i="4" s="1"/>
  <c r="K1331" i="4"/>
  <c r="L1331" i="4" s="1"/>
  <c r="K1325" i="4"/>
  <c r="L1325" i="4" s="1"/>
  <c r="K1313" i="4"/>
  <c r="L1313" i="4" s="1"/>
  <c r="K851" i="4"/>
  <c r="L851" i="4" s="1"/>
  <c r="N138" i="8"/>
  <c r="K138" i="8"/>
  <c r="K2797" i="4"/>
  <c r="L2797" i="4" s="1"/>
  <c r="O2407" i="4"/>
  <c r="L2407" i="4"/>
  <c r="P48" i="4"/>
  <c r="O366" i="4"/>
  <c r="P390" i="4"/>
  <c r="O438" i="4"/>
  <c r="O446" i="4"/>
  <c r="P470" i="4"/>
  <c r="L526" i="4"/>
  <c r="O526" i="4"/>
  <c r="P654" i="4"/>
  <c r="O1011" i="4"/>
  <c r="L1011" i="4"/>
  <c r="I1012" i="4" s="1"/>
  <c r="J1012" i="4" s="1"/>
  <c r="P1012" i="4" s="1"/>
  <c r="L1382" i="4"/>
  <c r="O1382" i="4"/>
  <c r="O2470" i="4"/>
  <c r="L2470" i="4"/>
  <c r="O2587" i="4"/>
  <c r="L2587" i="4"/>
  <c r="L550" i="4"/>
  <c r="O550" i="4"/>
  <c r="I401" i="2"/>
  <c r="J582" i="2"/>
  <c r="I304" i="3"/>
  <c r="P214" i="4"/>
  <c r="M338" i="4"/>
  <c r="O583" i="4"/>
  <c r="L583" i="4"/>
  <c r="P583" i="4" s="1"/>
  <c r="O727" i="4"/>
  <c r="L727" i="4"/>
  <c r="P727" i="4" s="1"/>
  <c r="O796" i="4"/>
  <c r="L796" i="4"/>
  <c r="J1026" i="4"/>
  <c r="P1026" i="4" s="1"/>
  <c r="O1026" i="4"/>
  <c r="L1376" i="4"/>
  <c r="O1376" i="4"/>
  <c r="L1558" i="4"/>
  <c r="O1558" i="4"/>
  <c r="O2149" i="4"/>
  <c r="L2149" i="4"/>
  <c r="O4021" i="4"/>
  <c r="L4021" i="4"/>
  <c r="P41" i="4"/>
  <c r="I58" i="4"/>
  <c r="O58" i="4" s="1"/>
  <c r="P256" i="4"/>
  <c r="P342" i="4"/>
  <c r="O630" i="4"/>
  <c r="L630" i="4"/>
  <c r="L1370" i="4"/>
  <c r="O1370" i="4"/>
  <c r="O1404" i="4"/>
  <c r="L1404" i="4"/>
  <c r="P1404" i="4" s="1"/>
  <c r="O2209" i="4"/>
  <c r="L2209" i="4"/>
  <c r="L2211" i="4" s="1"/>
  <c r="G354" i="3" s="1"/>
  <c r="K354" i="2" s="1"/>
  <c r="L354" i="2" s="1"/>
  <c r="O2264" i="4"/>
  <c r="L2264" i="4"/>
  <c r="P2437" i="4"/>
  <c r="O2464" i="4"/>
  <c r="L2464" i="4"/>
  <c r="O742" i="4"/>
  <c r="L742" i="4"/>
  <c r="P742" i="4" s="1"/>
  <c r="O513" i="2"/>
  <c r="L123" i="4"/>
  <c r="K125" i="4" s="1"/>
  <c r="O125" i="4" s="1"/>
  <c r="L157" i="4"/>
  <c r="P157" i="4" s="1"/>
  <c r="L214" i="4"/>
  <c r="L220" i="4"/>
  <c r="L251" i="4"/>
  <c r="P261" i="4"/>
  <c r="L283" i="4"/>
  <c r="L287" i="4"/>
  <c r="P309" i="4"/>
  <c r="L367" i="4"/>
  <c r="P367" i="4" s="1"/>
  <c r="P422" i="4"/>
  <c r="P430" i="4"/>
  <c r="L447" i="4"/>
  <c r="P447" i="4" s="1"/>
  <c r="L558" i="4"/>
  <c r="O558" i="4"/>
  <c r="L1365" i="4"/>
  <c r="O1365" i="4"/>
  <c r="O1766" i="4"/>
  <c r="L1766" i="4"/>
  <c r="O2239" i="4"/>
  <c r="L2239" i="4"/>
  <c r="L679" i="4"/>
  <c r="P679" i="4" s="1"/>
  <c r="O679" i="4"/>
  <c r="O2163" i="4"/>
  <c r="L2163" i="4"/>
  <c r="P2163" i="4" s="1"/>
  <c r="P16" i="4"/>
  <c r="P34" i="4"/>
  <c r="P266" i="4"/>
  <c r="O398" i="4"/>
  <c r="L518" i="4"/>
  <c r="O518" i="4"/>
  <c r="L534" i="4"/>
  <c r="O534" i="4"/>
  <c r="O1095" i="4"/>
  <c r="L1095" i="4"/>
  <c r="I1096" i="4" s="1"/>
  <c r="J1096" i="4" s="1"/>
  <c r="P1096" i="4" s="1"/>
  <c r="L1360" i="4"/>
  <c r="O1360" i="4"/>
  <c r="L1756" i="4"/>
  <c r="O1756" i="4"/>
  <c r="O1390" i="4"/>
  <c r="L1390" i="4"/>
  <c r="I383" i="3"/>
  <c r="L65" i="4"/>
  <c r="P65" i="4" s="1"/>
  <c r="P112" i="4"/>
  <c r="P146" i="4"/>
  <c r="P170" i="4"/>
  <c r="P366" i="4"/>
  <c r="P446" i="4"/>
  <c r="L455" i="4"/>
  <c r="P455" i="4" s="1"/>
  <c r="L463" i="4"/>
  <c r="P463" i="4" s="1"/>
  <c r="O983" i="4"/>
  <c r="L983" i="4"/>
  <c r="I984" i="4" s="1"/>
  <c r="J984" i="4" s="1"/>
  <c r="P984" i="4" s="1"/>
  <c r="L1018" i="4"/>
  <c r="I1019" i="4" s="1"/>
  <c r="O1019" i="4" s="1"/>
  <c r="O1018" i="4"/>
  <c r="L1046" i="4"/>
  <c r="I1047" i="4" s="1"/>
  <c r="O1046" i="4"/>
  <c r="O2279" i="4"/>
  <c r="L2279" i="4"/>
  <c r="L2286" i="4"/>
  <c r="G369" i="3" s="1"/>
  <c r="K369" i="2" s="1"/>
  <c r="L369" i="2" s="1"/>
  <c r="P2284" i="4"/>
  <c r="O2422" i="4"/>
  <c r="L2422" i="4"/>
  <c r="L2424" i="4" s="1"/>
  <c r="G396" i="3" s="1"/>
  <c r="K396" i="2" s="1"/>
  <c r="L396" i="2" s="1"/>
  <c r="O3287" i="4"/>
  <c r="L3287" i="4"/>
  <c r="O470" i="4"/>
  <c r="O478" i="4"/>
  <c r="P518" i="4"/>
  <c r="P534" i="4"/>
  <c r="P550" i="4"/>
  <c r="P558" i="4"/>
  <c r="O654" i="4"/>
  <c r="P670" i="4"/>
  <c r="L819" i="4"/>
  <c r="P819" i="4" s="1"/>
  <c r="P1011" i="4"/>
  <c r="P1018" i="4"/>
  <c r="O1032" i="4"/>
  <c r="P1046" i="4"/>
  <c r="O1540" i="4"/>
  <c r="O1565" i="4"/>
  <c r="O1593" i="4"/>
  <c r="O1808" i="4"/>
  <c r="O1925" i="4"/>
  <c r="P1973" i="4"/>
  <c r="L1999" i="4"/>
  <c r="P2209" i="4"/>
  <c r="P2422" i="4"/>
  <c r="I2474" i="4"/>
  <c r="L2499" i="4"/>
  <c r="O2499" i="4"/>
  <c r="O2618" i="4"/>
  <c r="L2618" i="4"/>
  <c r="P2618" i="4" s="1"/>
  <c r="O2762" i="4"/>
  <c r="L2762" i="4"/>
  <c r="L2795" i="4"/>
  <c r="O2795" i="4"/>
  <c r="L2989" i="4"/>
  <c r="O2989" i="4"/>
  <c r="L3040" i="4"/>
  <c r="G474" i="3" s="1"/>
  <c r="K476" i="2" s="1"/>
  <c r="L476" i="2" s="1"/>
  <c r="L3511" i="4"/>
  <c r="O3511" i="4"/>
  <c r="L3677" i="4"/>
  <c r="O3677" i="4"/>
  <c r="O542" i="4"/>
  <c r="O614" i="4"/>
  <c r="O622" i="4"/>
  <c r="P753" i="4"/>
  <c r="L971" i="4"/>
  <c r="G144" i="3" s="1"/>
  <c r="K144" i="2" s="1"/>
  <c r="L144" i="2" s="1"/>
  <c r="L1048" i="4"/>
  <c r="G155" i="3" s="1"/>
  <c r="K155" i="2" s="1"/>
  <c r="L155" i="2" s="1"/>
  <c r="L1083" i="4"/>
  <c r="G160" i="3" s="1"/>
  <c r="K160" i="2" s="1"/>
  <c r="L160" i="2" s="1"/>
  <c r="L2271" i="4"/>
  <c r="G366" i="3" s="1"/>
  <c r="K366" i="2" s="1"/>
  <c r="L366" i="2" s="1"/>
  <c r="L2373" i="4"/>
  <c r="G387" i="3" s="1"/>
  <c r="K387" i="2" s="1"/>
  <c r="L387" i="2" s="1"/>
  <c r="P2472" i="4"/>
  <c r="L2678" i="4"/>
  <c r="P2678" i="4" s="1"/>
  <c r="O2678" i="4"/>
  <c r="L3079" i="4"/>
  <c r="O3079" i="4"/>
  <c r="L3364" i="4"/>
  <c r="P3364" i="4" s="1"/>
  <c r="O3364" i="4"/>
  <c r="O3534" i="4"/>
  <c r="L3534" i="4"/>
  <c r="O3795" i="4"/>
  <c r="L3795" i="4"/>
  <c r="L767" i="4"/>
  <c r="L776" i="4"/>
  <c r="P776" i="4" s="1"/>
  <c r="O970" i="4"/>
  <c r="L1039" i="4"/>
  <c r="I1040" i="4" s="1"/>
  <c r="J1040" i="4" s="1"/>
  <c r="P1040" i="4" s="1"/>
  <c r="O1082" i="4"/>
  <c r="L1434" i="4"/>
  <c r="L1439" i="4"/>
  <c r="P1439" i="4" s="1"/>
  <c r="L1776" i="4"/>
  <c r="L2033" i="4"/>
  <c r="P2033" i="4" s="1"/>
  <c r="L2086" i="4"/>
  <c r="P2086" i="4" s="1"/>
  <c r="L2121" i="4"/>
  <c r="P2121" i="4" s="1"/>
  <c r="L2254" i="4"/>
  <c r="L2299" i="4"/>
  <c r="P2299" i="4" s="1"/>
  <c r="L2437" i="4"/>
  <c r="O2602" i="4"/>
  <c r="L2602" i="4"/>
  <c r="O3112" i="4"/>
  <c r="L3112" i="4"/>
  <c r="O3584" i="4"/>
  <c r="L3584" i="4"/>
  <c r="O3642" i="4"/>
  <c r="L3642" i="4"/>
  <c r="L511" i="4"/>
  <c r="P511" i="4" s="1"/>
  <c r="L638" i="4"/>
  <c r="P638" i="4" s="1"/>
  <c r="O840" i="4"/>
  <c r="L1027" i="4"/>
  <c r="G152" i="3" s="1"/>
  <c r="K152" i="2" s="1"/>
  <c r="L152" i="2" s="1"/>
  <c r="O1160" i="4"/>
  <c r="O1614" i="4"/>
  <c r="L1771" i="4"/>
  <c r="O1867" i="4"/>
  <c r="O1892" i="4"/>
  <c r="P1897" i="4"/>
  <c r="O1952" i="4"/>
  <c r="O1987" i="4"/>
  <c r="O2012" i="4"/>
  <c r="L2052" i="4"/>
  <c r="P2052" i="4" s="1"/>
  <c r="I2185" i="4"/>
  <c r="O2527" i="4"/>
  <c r="L2527" i="4"/>
  <c r="O2808" i="4"/>
  <c r="L2808" i="4"/>
  <c r="O2982" i="4"/>
  <c r="L2982" i="4"/>
  <c r="O3275" i="4"/>
  <c r="L3275" i="4"/>
  <c r="O3823" i="4"/>
  <c r="L3823" i="4"/>
  <c r="K204" i="8"/>
  <c r="I33" i="7" s="1"/>
  <c r="P647" i="4"/>
  <c r="L782" i="4"/>
  <c r="O828" i="4"/>
  <c r="I873" i="4"/>
  <c r="L936" i="4"/>
  <c r="G139" i="3" s="1"/>
  <c r="K139" i="2" s="1"/>
  <c r="L139" i="2" s="1"/>
  <c r="L997" i="4"/>
  <c r="I998" i="4" s="1"/>
  <c r="L1152" i="4"/>
  <c r="P1152" i="4" s="1"/>
  <c r="L1401" i="4"/>
  <c r="G213" i="3" s="1"/>
  <c r="K213" i="2" s="1"/>
  <c r="L213" i="2" s="1"/>
  <c r="P1925" i="4"/>
  <c r="P2093" i="4"/>
  <c r="L2276" i="4"/>
  <c r="G367" i="3" s="1"/>
  <c r="K367" i="2" s="1"/>
  <c r="L367" i="2" s="1"/>
  <c r="P2471" i="4"/>
  <c r="O2498" i="4"/>
  <c r="L2498" i="4"/>
  <c r="P2498" i="4" s="1"/>
  <c r="P2898" i="4"/>
  <c r="O3104" i="4"/>
  <c r="L3104" i="4"/>
  <c r="P3104" i="4" s="1"/>
  <c r="O3445" i="4"/>
  <c r="L3445" i="4"/>
  <c r="O3618" i="4"/>
  <c r="L3618" i="4"/>
  <c r="K2522" i="4"/>
  <c r="L2522" i="4" s="1"/>
  <c r="K2642" i="4"/>
  <c r="L2642" i="4" s="1"/>
  <c r="K2687" i="4"/>
  <c r="L2687" i="4" s="1"/>
  <c r="K2612" i="4"/>
  <c r="L2612" i="4" s="1"/>
  <c r="K2672" i="4"/>
  <c r="L2672" i="4" s="1"/>
  <c r="K2627" i="4"/>
  <c r="L2627" i="4" s="1"/>
  <c r="K2597" i="4"/>
  <c r="L2597" i="4" s="1"/>
  <c r="K2508" i="4"/>
  <c r="L2508" i="4" s="1"/>
  <c r="K2582" i="4"/>
  <c r="L2582" i="4" s="1"/>
  <c r="K2552" i="4"/>
  <c r="L2552" i="4" s="1"/>
  <c r="K218" i="8"/>
  <c r="I35" i="7" s="1"/>
  <c r="O215" i="8"/>
  <c r="P486" i="4"/>
  <c r="L519" i="4"/>
  <c r="P519" i="4" s="1"/>
  <c r="L527" i="4"/>
  <c r="P527" i="4" s="1"/>
  <c r="L559" i="4"/>
  <c r="P559" i="4" s="1"/>
  <c r="P598" i="4"/>
  <c r="P947" i="4"/>
  <c r="P955" i="4"/>
  <c r="L985" i="4"/>
  <c r="G146" i="3" s="1"/>
  <c r="K146" i="2" s="1"/>
  <c r="L146" i="2" s="1"/>
  <c r="L2296" i="4"/>
  <c r="G371" i="3" s="1"/>
  <c r="K371" i="2" s="1"/>
  <c r="L371" i="2" s="1"/>
  <c r="P2344" i="4"/>
  <c r="O3389" i="4"/>
  <c r="L3389" i="4"/>
  <c r="O4007" i="4"/>
  <c r="L4007" i="4"/>
  <c r="N187" i="8"/>
  <c r="K187" i="8"/>
  <c r="O187" i="8" s="1"/>
  <c r="O582" i="4"/>
  <c r="P614" i="4"/>
  <c r="P697" i="4"/>
  <c r="L834" i="4"/>
  <c r="L896" i="4"/>
  <c r="L1041" i="4"/>
  <c r="G154" i="3" s="1"/>
  <c r="K154" i="2" s="1"/>
  <c r="L154" i="2" s="1"/>
  <c r="P1067" i="4"/>
  <c r="P1074" i="4"/>
  <c r="O1088" i="4"/>
  <c r="P1121" i="4"/>
  <c r="I1392" i="4"/>
  <c r="L1406" i="4"/>
  <c r="G214" i="3" s="1"/>
  <c r="K214" i="2" s="1"/>
  <c r="L214" i="2" s="1"/>
  <c r="L1441" i="4"/>
  <c r="G221" i="3" s="1"/>
  <c r="K221" i="2" s="1"/>
  <c r="L221" i="2" s="1"/>
  <c r="O1459" i="4"/>
  <c r="O1469" i="4"/>
  <c r="O1479" i="4"/>
  <c r="O1489" i="4"/>
  <c r="O1499" i="4"/>
  <c r="O1509" i="4"/>
  <c r="O1519" i="4"/>
  <c r="O1529" i="4"/>
  <c r="O1666" i="4"/>
  <c r="O1671" i="4"/>
  <c r="L1849" i="4"/>
  <c r="K1869" i="4"/>
  <c r="I1989" i="4"/>
  <c r="L1993" i="4"/>
  <c r="P2005" i="4"/>
  <c r="I2014" i="4"/>
  <c r="P2079" i="4"/>
  <c r="L2266" i="4"/>
  <c r="G365" i="3" s="1"/>
  <c r="K365" i="2" s="1"/>
  <c r="L365" i="2" s="1"/>
  <c r="P2349" i="4"/>
  <c r="P2412" i="4"/>
  <c r="O2877" i="4"/>
  <c r="L2877" i="4"/>
  <c r="L2879" i="4" s="1"/>
  <c r="G447" i="3" s="1"/>
  <c r="K449" i="2" s="1"/>
  <c r="L449" i="2" s="1"/>
  <c r="O3487" i="4"/>
  <c r="L3487" i="4"/>
  <c r="L3513" i="4"/>
  <c r="P3513" i="4" s="1"/>
  <c r="O3513" i="4"/>
  <c r="K3761" i="4"/>
  <c r="L3761" i="4" s="1"/>
  <c r="K3775" i="4"/>
  <c r="L3775" i="4" s="1"/>
  <c r="O2572" i="4"/>
  <c r="O2633" i="4"/>
  <c r="P2753" i="4"/>
  <c r="O3050" i="4"/>
  <c r="O3073" i="4"/>
  <c r="P3176" i="4"/>
  <c r="P3192" i="4"/>
  <c r="O3291" i="4"/>
  <c r="J3300" i="4"/>
  <c r="J3301" i="4" s="1"/>
  <c r="F513" i="3" s="1"/>
  <c r="I515" i="2" s="1"/>
  <c r="J515" i="2" s="1"/>
  <c r="O3316" i="4"/>
  <c r="O3352" i="4"/>
  <c r="O3554" i="4"/>
  <c r="P3666" i="4"/>
  <c r="O3737" i="4"/>
  <c r="L3788" i="4"/>
  <c r="G574" i="3" s="1"/>
  <c r="K582" i="2" s="1"/>
  <c r="L582" i="2" s="1"/>
  <c r="P3849" i="4"/>
  <c r="P3924" i="4"/>
  <c r="O3966" i="4"/>
  <c r="N14" i="8"/>
  <c r="K71" i="8"/>
  <c r="I14" i="7" s="1"/>
  <c r="K92" i="8"/>
  <c r="I17" i="7" s="1"/>
  <c r="P2500" i="4"/>
  <c r="L2542" i="4"/>
  <c r="P2718" i="4"/>
  <c r="P2724" i="4"/>
  <c r="L2787" i="4"/>
  <c r="L2898" i="4"/>
  <c r="L2948" i="4"/>
  <c r="P2948" i="4" s="1"/>
  <c r="L3067" i="4"/>
  <c r="P3067" i="4" s="1"/>
  <c r="P3128" i="4"/>
  <c r="L3331" i="4"/>
  <c r="G517" i="3" s="1"/>
  <c r="K519" i="2" s="1"/>
  <c r="L519" i="2" s="1"/>
  <c r="P3544" i="4"/>
  <c r="O28" i="8"/>
  <c r="O42" i="8"/>
  <c r="N75" i="8"/>
  <c r="K127" i="8"/>
  <c r="I22" i="7" s="1"/>
  <c r="O159" i="8"/>
  <c r="O194" i="8"/>
  <c r="N201" i="8"/>
  <c r="O327" i="8"/>
  <c r="K337" i="8"/>
  <c r="I55" i="7" s="1"/>
  <c r="K2330" i="4" s="1"/>
  <c r="L2330" i="4" s="1"/>
  <c r="L2513" i="4"/>
  <c r="P2513" i="4" s="1"/>
  <c r="L2632" i="4"/>
  <c r="O2693" i="4"/>
  <c r="P2712" i="4"/>
  <c r="L2744" i="4"/>
  <c r="P2744" i="4" s="1"/>
  <c r="P2786" i="4"/>
  <c r="L2817" i="4"/>
  <c r="P3080" i="4"/>
  <c r="P3144" i="4"/>
  <c r="L3192" i="4"/>
  <c r="L3260" i="4"/>
  <c r="O3370" i="4"/>
  <c r="I3468" i="4"/>
  <c r="O3468" i="4" s="1"/>
  <c r="P3495" i="4"/>
  <c r="L3518" i="4"/>
  <c r="P3518" i="4" s="1"/>
  <c r="O3786" i="4"/>
  <c r="L3849" i="4"/>
  <c r="O75" i="8"/>
  <c r="K106" i="8"/>
  <c r="I19" i="7" s="1"/>
  <c r="K1319" i="4" s="1"/>
  <c r="L1319" i="4" s="1"/>
  <c r="O341" i="8"/>
  <c r="L2526" i="4"/>
  <c r="I2531" i="4" s="1"/>
  <c r="P2528" i="4"/>
  <c r="O2648" i="4"/>
  <c r="L2677" i="4"/>
  <c r="P2730" i="4"/>
  <c r="P2887" i="4"/>
  <c r="P2909" i="4"/>
  <c r="L3120" i="4"/>
  <c r="P3120" i="4" s="1"/>
  <c r="O3283" i="4"/>
  <c r="P3304" i="4"/>
  <c r="L3317" i="4"/>
  <c r="P3317" i="4" s="1"/>
  <c r="O3325" i="4"/>
  <c r="L3459" i="4"/>
  <c r="P3459" i="4" s="1"/>
  <c r="P3466" i="4"/>
  <c r="L3510" i="4"/>
  <c r="P3517" i="4"/>
  <c r="L3544" i="4"/>
  <c r="I3546" i="4" s="1"/>
  <c r="P3702" i="4"/>
  <c r="P3807" i="4"/>
  <c r="K344" i="8"/>
  <c r="I56" i="7" s="1"/>
  <c r="K2545" i="4"/>
  <c r="L2617" i="4"/>
  <c r="L2692" i="4"/>
  <c r="L2712" i="4"/>
  <c r="L2867" i="4"/>
  <c r="L2993" i="4"/>
  <c r="G467" i="3" s="1"/>
  <c r="P3073" i="4"/>
  <c r="P3554" i="4"/>
  <c r="P3665" i="4"/>
  <c r="L3678" i="4"/>
  <c r="L3690" i="4"/>
  <c r="L3751" i="4"/>
  <c r="O3814" i="4"/>
  <c r="L3822" i="4"/>
  <c r="P3822" i="4" s="1"/>
  <c r="L3843" i="4"/>
  <c r="I3845" i="4" s="1"/>
  <c r="L3855" i="4"/>
  <c r="P3855" i="4" s="1"/>
  <c r="L3979" i="4"/>
  <c r="L4000" i="4"/>
  <c r="K31" i="8"/>
  <c r="I7" i="7" s="1"/>
  <c r="K45" i="8"/>
  <c r="I9" i="7" s="1"/>
  <c r="K64" i="8"/>
  <c r="I13" i="7" s="1"/>
  <c r="K162" i="8"/>
  <c r="I27" i="7" s="1"/>
  <c r="O201" i="8"/>
  <c r="K208" i="8"/>
  <c r="O208" i="8" s="1"/>
  <c r="K229" i="8"/>
  <c r="O250" i="8"/>
  <c r="P2662" i="4"/>
  <c r="O2663" i="4"/>
  <c r="L2859" i="4"/>
  <c r="G443" i="3" s="1"/>
  <c r="K445" i="2" s="1"/>
  <c r="L445" i="2" s="1"/>
  <c r="P2914" i="4"/>
  <c r="P3039" i="4"/>
  <c r="P3050" i="4"/>
  <c r="P3061" i="4"/>
  <c r="P3096" i="4"/>
  <c r="P3160" i="4"/>
  <c r="P3316" i="4"/>
  <c r="P3521" i="4"/>
  <c r="L3606" i="4"/>
  <c r="P3606" i="4" s="1"/>
  <c r="O3617" i="4"/>
  <c r="P3779" i="4"/>
  <c r="P3800" i="4"/>
  <c r="O166" i="8"/>
  <c r="P2762" i="4"/>
  <c r="O2802" i="4"/>
  <c r="L2950" i="4"/>
  <c r="G460" i="3" s="1"/>
  <c r="K462" i="2" s="1"/>
  <c r="L462" i="2" s="1"/>
  <c r="P2989" i="4"/>
  <c r="I3069" i="4"/>
  <c r="O3069" i="4" s="1"/>
  <c r="P3079" i="4"/>
  <c r="P3112" i="4"/>
  <c r="O3488" i="4"/>
  <c r="P3511" i="4"/>
  <c r="P3584" i="4"/>
  <c r="L3726" i="4"/>
  <c r="P3795" i="4"/>
  <c r="L4035" i="4"/>
  <c r="N341" i="8"/>
  <c r="N594" i="2"/>
  <c r="I12" i="1"/>
  <c r="J166" i="2"/>
  <c r="J441" i="2"/>
  <c r="O583" i="2"/>
  <c r="L777" i="4"/>
  <c r="O777" i="4"/>
  <c r="O311" i="4"/>
  <c r="L311" i="4"/>
  <c r="K583" i="2"/>
  <c r="L583" i="2" s="1"/>
  <c r="I188" i="3"/>
  <c r="K37" i="4"/>
  <c r="O37" i="4" s="1"/>
  <c r="K44" i="4"/>
  <c r="O44" i="4" s="1"/>
  <c r="K51" i="4"/>
  <c r="O51" i="4" s="1"/>
  <c r="L66" i="4"/>
  <c r="L229" i="4"/>
  <c r="P229" i="4" s="1"/>
  <c r="O632" i="4"/>
  <c r="L632" i="4"/>
  <c r="O897" i="4"/>
  <c r="L897" i="4"/>
  <c r="P897" i="4" s="1"/>
  <c r="O1116" i="4"/>
  <c r="L1116" i="4"/>
  <c r="L1117" i="4" s="1"/>
  <c r="G167" i="3" s="1"/>
  <c r="K167" i="2" s="1"/>
  <c r="L167" i="2" s="1"/>
  <c r="O1960" i="4"/>
  <c r="L1960" i="4"/>
  <c r="P2772" i="4"/>
  <c r="O2848" i="4"/>
  <c r="L2848" i="4"/>
  <c r="O2927" i="4"/>
  <c r="L2927" i="4"/>
  <c r="P2927" i="4" s="1"/>
  <c r="O3759" i="4"/>
  <c r="L3759" i="4"/>
  <c r="O3808" i="4"/>
  <c r="L3808" i="4"/>
  <c r="O3890" i="4"/>
  <c r="L3890" i="4"/>
  <c r="L4036" i="4"/>
  <c r="P4036" i="4" s="1"/>
  <c r="O4036" i="4"/>
  <c r="L3432" i="4"/>
  <c r="P3432" i="4" s="1"/>
  <c r="O3432" i="4"/>
  <c r="O17" i="4"/>
  <c r="O57" i="4"/>
  <c r="O185" i="4"/>
  <c r="L360" i="4"/>
  <c r="O360" i="4"/>
  <c r="O1309" i="4"/>
  <c r="L1309" i="4"/>
  <c r="O1850" i="4"/>
  <c r="L1850" i="4"/>
  <c r="O1926" i="4"/>
  <c r="L1926" i="4"/>
  <c r="P1926" i="4" s="1"/>
  <c r="O2763" i="4"/>
  <c r="L2763" i="4"/>
  <c r="O3097" i="4"/>
  <c r="L3097" i="4"/>
  <c r="P3097" i="4" s="1"/>
  <c r="O1282" i="4"/>
  <c r="L1282" i="4"/>
  <c r="L1283" i="4" s="1"/>
  <c r="G191" i="3" s="1"/>
  <c r="K191" i="2" s="1"/>
  <c r="L191" i="2" s="1"/>
  <c r="O163" i="2"/>
  <c r="I304" i="2"/>
  <c r="I371" i="2"/>
  <c r="L19" i="4"/>
  <c r="G5" i="3" s="1"/>
  <c r="K903" i="4" s="1"/>
  <c r="L903" i="4" s="1"/>
  <c r="L352" i="4"/>
  <c r="O352" i="4"/>
  <c r="O2066" i="4"/>
  <c r="L2066" i="4"/>
  <c r="P2066" i="4" s="1"/>
  <c r="O2310" i="4"/>
  <c r="L2310" i="4"/>
  <c r="L2311" i="4" s="1"/>
  <c r="G374" i="3" s="1"/>
  <c r="K374" i="2" s="1"/>
  <c r="L374" i="2" s="1"/>
  <c r="O2444" i="4"/>
  <c r="L2444" i="4"/>
  <c r="O2679" i="4"/>
  <c r="L2679" i="4"/>
  <c r="O2915" i="4"/>
  <c r="L2915" i="4"/>
  <c r="O3062" i="4"/>
  <c r="L3062" i="4"/>
  <c r="P3062" i="4" s="1"/>
  <c r="L3089" i="4"/>
  <c r="O3089" i="4"/>
  <c r="O3397" i="4"/>
  <c r="L3397" i="4"/>
  <c r="P66" i="4"/>
  <c r="L496" i="4"/>
  <c r="O496" i="4"/>
  <c r="J583" i="2"/>
  <c r="I221" i="3"/>
  <c r="I460" i="3"/>
  <c r="L730" i="4"/>
  <c r="P730" i="4" s="1"/>
  <c r="O730" i="4"/>
  <c r="O1201" i="4"/>
  <c r="L1201" i="4"/>
  <c r="O2290" i="4"/>
  <c r="L2290" i="4"/>
  <c r="L3655" i="4"/>
  <c r="O3655" i="4"/>
  <c r="O2465" i="4"/>
  <c r="L2465" i="4"/>
  <c r="P2465" i="4" s="1"/>
  <c r="L3595" i="4"/>
  <c r="P3595" i="4" s="1"/>
  <c r="O3595" i="4"/>
  <c r="I349" i="3"/>
  <c r="O165" i="2"/>
  <c r="I349" i="2"/>
  <c r="M459" i="2"/>
  <c r="N459" i="2" s="1"/>
  <c r="I165" i="3"/>
  <c r="I386" i="3"/>
  <c r="I67" i="4"/>
  <c r="L96" i="4"/>
  <c r="P96" i="4" s="1"/>
  <c r="P241" i="4"/>
  <c r="O1221" i="4"/>
  <c r="L1221" i="4"/>
  <c r="O1366" i="4"/>
  <c r="L1366" i="4"/>
  <c r="P2280" i="4"/>
  <c r="O2334" i="4"/>
  <c r="L2334" i="4"/>
  <c r="L2336" i="4" s="1"/>
  <c r="G379" i="3" s="1"/>
  <c r="K379" i="2" s="1"/>
  <c r="L379" i="2" s="1"/>
  <c r="O2649" i="4"/>
  <c r="L2649" i="4"/>
  <c r="O2838" i="4"/>
  <c r="L2838" i="4"/>
  <c r="O3371" i="4"/>
  <c r="L3371" i="4"/>
  <c r="L3973" i="4"/>
  <c r="O3973" i="4"/>
  <c r="P167" i="2"/>
  <c r="L87" i="4"/>
  <c r="L88" i="4" s="1"/>
  <c r="O1329" i="4"/>
  <c r="L1329" i="4"/>
  <c r="P1329" i="4" s="1"/>
  <c r="O2300" i="4"/>
  <c r="L2300" i="4"/>
  <c r="L2301" i="4" s="1"/>
  <c r="G372" i="3" s="1"/>
  <c r="K372" i="2" s="1"/>
  <c r="L372" i="2" s="1"/>
  <c r="J165" i="2"/>
  <c r="P17" i="4"/>
  <c r="P185" i="4"/>
  <c r="L504" i="4"/>
  <c r="O504" i="4"/>
  <c r="P1216" i="4"/>
  <c r="P2047" i="4"/>
  <c r="L2049" i="4"/>
  <c r="G328" i="3" s="1"/>
  <c r="K328" i="2" s="1"/>
  <c r="L328" i="2" s="1"/>
  <c r="P368" i="4"/>
  <c r="P512" i="4"/>
  <c r="O723" i="4"/>
  <c r="P754" i="4"/>
  <c r="L807" i="4"/>
  <c r="G119" i="3" s="1"/>
  <c r="K117" i="2" s="1"/>
  <c r="L117" i="2" s="1"/>
  <c r="P872" i="4"/>
  <c r="P1169" i="4"/>
  <c r="O1216" i="4"/>
  <c r="P1236" i="4"/>
  <c r="O1405" i="4"/>
  <c r="K1845" i="4"/>
  <c r="P1932" i="4"/>
  <c r="P1946" i="4"/>
  <c r="P2020" i="4"/>
  <c r="O2034" i="4"/>
  <c r="O2080" i="4"/>
  <c r="P2260" i="4"/>
  <c r="P2270" i="4"/>
  <c r="L2399" i="4"/>
  <c r="G391" i="3" s="1"/>
  <c r="K391" i="2" s="1"/>
  <c r="L391" i="2" s="1"/>
  <c r="O2408" i="4"/>
  <c r="L2461" i="4"/>
  <c r="G403" i="3" s="1"/>
  <c r="K403" i="2" s="1"/>
  <c r="L403" i="2" s="1"/>
  <c r="P2487" i="4"/>
  <c r="P2754" i="4"/>
  <c r="O2868" i="4"/>
  <c r="P2888" i="4"/>
  <c r="P2950" i="4"/>
  <c r="L3070" i="4"/>
  <c r="G479" i="3" s="1"/>
  <c r="K481" i="2" s="1"/>
  <c r="L481" i="2" s="1"/>
  <c r="I3082" i="4"/>
  <c r="P3208" i="4"/>
  <c r="P3667" i="4"/>
  <c r="O3796" i="4"/>
  <c r="O3801" i="4"/>
  <c r="O3850" i="4"/>
  <c r="O3876" i="4"/>
  <c r="P3883" i="4"/>
  <c r="P325" i="4"/>
  <c r="P448" i="4"/>
  <c r="P592" i="4"/>
  <c r="P632" i="4"/>
  <c r="L798" i="4"/>
  <c r="P798" i="4" s="1"/>
  <c r="L823" i="4"/>
  <c r="G121" i="3" s="1"/>
  <c r="K119" i="2" s="1"/>
  <c r="L119" i="2" s="1"/>
  <c r="L893" i="4"/>
  <c r="G131" i="3" s="1"/>
  <c r="K131" i="2" s="1"/>
  <c r="P1108" i="4"/>
  <c r="L1112" i="4"/>
  <c r="P1143" i="4"/>
  <c r="P1440" i="4"/>
  <c r="P1777" i="4"/>
  <c r="I2179" i="4"/>
  <c r="J2179" i="4" s="1"/>
  <c r="P2184" i="4"/>
  <c r="P2189" i="4"/>
  <c r="P2210" i="4"/>
  <c r="P2230" i="4"/>
  <c r="L2246" i="4"/>
  <c r="G361" i="3" s="1"/>
  <c r="K361" i="2" s="1"/>
  <c r="L361" i="2" s="1"/>
  <c r="L2256" i="4"/>
  <c r="G363" i="3" s="1"/>
  <c r="K363" i="2" s="1"/>
  <c r="L363" i="2" s="1"/>
  <c r="P2366" i="4"/>
  <c r="L2404" i="4"/>
  <c r="G392" i="3" s="1"/>
  <c r="K392" i="2" s="1"/>
  <c r="L392" i="2" s="1"/>
  <c r="L2418" i="4"/>
  <c r="P2418" i="4" s="1"/>
  <c r="P2589" i="4"/>
  <c r="P2604" i="4"/>
  <c r="P2664" i="4"/>
  <c r="P2796" i="4"/>
  <c r="L2869" i="4"/>
  <c r="G445" i="3" s="1"/>
  <c r="K447" i="2" s="1"/>
  <c r="L447" i="2" s="1"/>
  <c r="P2954" i="4"/>
  <c r="M2992" i="4"/>
  <c r="N2992" i="4" s="1"/>
  <c r="L3129" i="4"/>
  <c r="P3129" i="4" s="1"/>
  <c r="K3254" i="4"/>
  <c r="L3773" i="4"/>
  <c r="P384" i="4"/>
  <c r="P528" i="4"/>
  <c r="P536" i="4"/>
  <c r="P600" i="4"/>
  <c r="P743" i="4"/>
  <c r="L779" i="4"/>
  <c r="G115" i="3" s="1"/>
  <c r="K113" i="2" s="1"/>
  <c r="L113" i="2" s="1"/>
  <c r="L845" i="4"/>
  <c r="G124" i="3" s="1"/>
  <c r="K122" i="2" s="1"/>
  <c r="L122" i="2" s="1"/>
  <c r="L1290" i="4"/>
  <c r="L1357" i="4"/>
  <c r="G206" i="3" s="1"/>
  <c r="K206" i="2" s="1"/>
  <c r="L206" i="2" s="1"/>
  <c r="P1441" i="4"/>
  <c r="P1908" i="4"/>
  <c r="L2073" i="4"/>
  <c r="L2101" i="4"/>
  <c r="I2102" i="4" s="1"/>
  <c r="L2171" i="4"/>
  <c r="L2216" i="4"/>
  <c r="G355" i="3" s="1"/>
  <c r="K355" i="2" s="1"/>
  <c r="L355" i="2" s="1"/>
  <c r="L2236" i="4"/>
  <c r="G359" i="3" s="1"/>
  <c r="K359" i="2" s="1"/>
  <c r="L359" i="2" s="1"/>
  <c r="L2240" i="4"/>
  <c r="L2345" i="4"/>
  <c r="P2345" i="4" s="1"/>
  <c r="L2409" i="4"/>
  <c r="G393" i="3" s="1"/>
  <c r="K393" i="2" s="1"/>
  <c r="L393" i="2" s="1"/>
  <c r="L2429" i="4"/>
  <c r="G397" i="3" s="1"/>
  <c r="K397" i="2" s="1"/>
  <c r="L397" i="2" s="1"/>
  <c r="L2455" i="4"/>
  <c r="P2473" i="4"/>
  <c r="L2501" i="4"/>
  <c r="P2501" i="4" s="1"/>
  <c r="L2559" i="4"/>
  <c r="L2884" i="4"/>
  <c r="G448" i="3" s="1"/>
  <c r="K450" i="2" s="1"/>
  <c r="L450" i="2" s="1"/>
  <c r="I3005" i="4"/>
  <c r="L3084" i="4"/>
  <c r="G481" i="3" s="1"/>
  <c r="K483" i="2" s="1"/>
  <c r="L483" i="2" s="1"/>
  <c r="P3329" i="4"/>
  <c r="P3862" i="4"/>
  <c r="L325" i="4"/>
  <c r="O368" i="4"/>
  <c r="P464" i="4"/>
  <c r="P472" i="4"/>
  <c r="P552" i="4"/>
  <c r="P616" i="4"/>
  <c r="O804" i="4"/>
  <c r="L886" i="4"/>
  <c r="P886" i="4" s="1"/>
  <c r="P1231" i="4"/>
  <c r="O1772" i="4"/>
  <c r="P1793" i="4"/>
  <c r="P1886" i="4"/>
  <c r="P1953" i="4"/>
  <c r="L2291" i="4"/>
  <c r="G370" i="3" s="1"/>
  <c r="K370" i="2" s="1"/>
  <c r="L370" i="2" s="1"/>
  <c r="P2372" i="4"/>
  <c r="L2378" i="4"/>
  <c r="K2379" i="4" s="1"/>
  <c r="P2403" i="4"/>
  <c r="L2414" i="4"/>
  <c r="G394" i="3" s="1"/>
  <c r="K394" i="2" s="1"/>
  <c r="L394" i="2" s="1"/>
  <c r="P2438" i="4"/>
  <c r="P2460" i="4"/>
  <c r="P2634" i="4"/>
  <c r="L2839" i="4"/>
  <c r="G439" i="3" s="1"/>
  <c r="K441" i="2" s="1"/>
  <c r="L441" i="2" s="1"/>
  <c r="L2849" i="4"/>
  <c r="G441" i="3" s="1"/>
  <c r="K443" i="2" s="1"/>
  <c r="L443" i="2" s="1"/>
  <c r="L2853" i="4"/>
  <c r="L2854" i="4" s="1"/>
  <c r="L2863" i="4"/>
  <c r="L2864" i="4" s="1"/>
  <c r="G444" i="3" s="1"/>
  <c r="K446" i="2" s="1"/>
  <c r="L446" i="2" s="1"/>
  <c r="P2893" i="4"/>
  <c r="L2905" i="4"/>
  <c r="P2905" i="4" s="1"/>
  <c r="L2954" i="4"/>
  <c r="L2955" i="4" s="1"/>
  <c r="G461" i="3" s="1"/>
  <c r="K463" i="2" s="1"/>
  <c r="L463" i="2" s="1"/>
  <c r="I3063" i="4"/>
  <c r="O3063" i="4" s="1"/>
  <c r="P3105" i="4"/>
  <c r="P3320" i="4"/>
  <c r="P3631" i="4"/>
  <c r="O3667" i="4"/>
  <c r="I3802" i="4"/>
  <c r="O3856" i="4"/>
  <c r="P3932" i="4"/>
  <c r="L3939" i="4"/>
  <c r="L3953" i="4"/>
  <c r="P3953" i="4" s="1"/>
  <c r="O3994" i="4"/>
  <c r="O4022" i="4"/>
  <c r="P400" i="4"/>
  <c r="P408" i="4"/>
  <c r="P488" i="4"/>
  <c r="O520" i="4"/>
  <c r="P736" i="4"/>
  <c r="L768" i="4"/>
  <c r="I805" i="4"/>
  <c r="O820" i="4"/>
  <c r="O1108" i="4"/>
  <c r="L1274" i="4"/>
  <c r="O1400" i="4"/>
  <c r="O1430" i="4"/>
  <c r="O2006" i="4"/>
  <c r="L2043" i="4"/>
  <c r="G327" i="3" s="1"/>
  <c r="K327" i="2" s="1"/>
  <c r="L327" i="2" s="1"/>
  <c r="L2059" i="4"/>
  <c r="P2108" i="4"/>
  <c r="P2275" i="4"/>
  <c r="L2305" i="4"/>
  <c r="L2306" i="4" s="1"/>
  <c r="G373" i="3" s="1"/>
  <c r="K373" i="2" s="1"/>
  <c r="L373" i="2" s="1"/>
  <c r="L2315" i="4"/>
  <c r="L2316" i="4" s="1"/>
  <c r="G375" i="3" s="1"/>
  <c r="K375" i="2" s="1"/>
  <c r="L375" i="2" s="1"/>
  <c r="L2398" i="4"/>
  <c r="P2408" i="4"/>
  <c r="L2419" i="4"/>
  <c r="G395" i="3" s="1"/>
  <c r="K395" i="2" s="1"/>
  <c r="L395" i="2" s="1"/>
  <c r="P2809" i="4"/>
  <c r="L2843" i="4"/>
  <c r="L2844" i="4" s="1"/>
  <c r="G440" i="3" s="1"/>
  <c r="K442" i="2" s="1"/>
  <c r="L442" i="2" s="1"/>
  <c r="P2868" i="4"/>
  <c r="P2955" i="4"/>
  <c r="O3074" i="4"/>
  <c r="L3411" i="4"/>
  <c r="L3489" i="4"/>
  <c r="P3876" i="4"/>
  <c r="O3967" i="4"/>
  <c r="P4050" i="4"/>
  <c r="P424" i="4"/>
  <c r="O456" i="4"/>
  <c r="O528" i="4"/>
  <c r="O536" i="4"/>
  <c r="O600" i="4"/>
  <c r="P723" i="4"/>
  <c r="I821" i="4"/>
  <c r="P1109" i="4"/>
  <c r="P1259" i="4"/>
  <c r="P1391" i="4"/>
  <c r="O1425" i="4"/>
  <c r="O1435" i="4"/>
  <c r="P1868" i="4"/>
  <c r="L1903" i="4"/>
  <c r="P1903" i="4" s="1"/>
  <c r="P2205" i="4"/>
  <c r="P2215" i="4"/>
  <c r="P2225" i="4"/>
  <c r="P2235" i="4"/>
  <c r="P2245" i="4"/>
  <c r="L2251" i="4"/>
  <c r="G362" i="3" s="1"/>
  <c r="K362" i="2" s="1"/>
  <c r="L362" i="2" s="1"/>
  <c r="P2413" i="4"/>
  <c r="P2428" i="4"/>
  <c r="P2858" i="4"/>
  <c r="P2883" i="4"/>
  <c r="L2889" i="4"/>
  <c r="G449" i="3" s="1"/>
  <c r="K451" i="2" s="1"/>
  <c r="L451" i="2" s="1"/>
  <c r="P2899" i="4"/>
  <c r="I2991" i="4"/>
  <c r="L3000" i="4"/>
  <c r="G468" i="3" s="1"/>
  <c r="I3090" i="4"/>
  <c r="L3335" i="4"/>
  <c r="I3857" i="4"/>
  <c r="O3857" i="4" s="1"/>
  <c r="P3925" i="4"/>
  <c r="P496" i="4"/>
  <c r="L837" i="4"/>
  <c r="G123" i="3" s="1"/>
  <c r="K121" i="2" s="1"/>
  <c r="L121" i="2" s="1"/>
  <c r="O1286" i="4"/>
  <c r="O1793" i="4"/>
  <c r="P1844" i="4"/>
  <c r="O1886" i="4"/>
  <c r="L1994" i="4"/>
  <c r="L1996" i="4" s="1"/>
  <c r="G320" i="3" s="1"/>
  <c r="K320" i="2" s="1"/>
  <c r="L320" i="2" s="1"/>
  <c r="I2007" i="4"/>
  <c r="P2190" i="4"/>
  <c r="P2300" i="4"/>
  <c r="P2319" i="4"/>
  <c r="P2444" i="4"/>
  <c r="P2649" i="4"/>
  <c r="P2679" i="4"/>
  <c r="P2848" i="4"/>
  <c r="L2906" i="4"/>
  <c r="G452" i="3" s="1"/>
  <c r="K454" i="2" s="1"/>
  <c r="L454" i="2" s="1"/>
  <c r="P3089" i="4"/>
  <c r="O3105" i="4"/>
  <c r="O3320" i="4"/>
  <c r="L3383" i="4"/>
  <c r="K3645" i="4"/>
  <c r="O3752" i="4"/>
  <c r="J3865" i="4"/>
  <c r="F586" i="3" s="1"/>
  <c r="I596" i="2" s="1"/>
  <c r="J596" i="2" s="1"/>
  <c r="P3973" i="4"/>
  <c r="I474" i="3"/>
  <c r="I476" i="2"/>
  <c r="J476" i="2" s="1"/>
  <c r="P476" i="2" s="1"/>
  <c r="N189" i="8"/>
  <c r="I189" i="8"/>
  <c r="O189" i="8" s="1"/>
  <c r="J669" i="4"/>
  <c r="P669" i="4" s="1"/>
  <c r="J696" i="4"/>
  <c r="P696" i="4" s="1"/>
  <c r="J946" i="4"/>
  <c r="P946" i="4" s="1"/>
  <c r="J960" i="4"/>
  <c r="J1002" i="4"/>
  <c r="J1072" i="4"/>
  <c r="J1086" i="4"/>
  <c r="P3034" i="4"/>
  <c r="O3268" i="4"/>
  <c r="N132" i="8"/>
  <c r="I175" i="8"/>
  <c r="O175" i="8" s="1"/>
  <c r="O195" i="8"/>
  <c r="I223" i="8"/>
  <c r="H224" i="8" s="1"/>
  <c r="O686" i="4"/>
  <c r="O975" i="4"/>
  <c r="J988" i="4"/>
  <c r="O989" i="4"/>
  <c r="J1058" i="4"/>
  <c r="P1058" i="4" s="1"/>
  <c r="O2970" i="4"/>
  <c r="P3962" i="4"/>
  <c r="N16" i="8"/>
  <c r="N202" i="8"/>
  <c r="O230" i="8"/>
  <c r="O244" i="8"/>
  <c r="J1030" i="4"/>
  <c r="J1044" i="4"/>
  <c r="O3022" i="4"/>
  <c r="O15" i="8"/>
  <c r="N139" i="8"/>
  <c r="N161" i="8"/>
  <c r="N167" i="8"/>
  <c r="O223" i="8"/>
  <c r="N230" i="8"/>
  <c r="I342" i="8"/>
  <c r="H343" i="8" s="1"/>
  <c r="I343" i="8" s="1"/>
  <c r="O343" i="8" s="1"/>
  <c r="I370" i="8"/>
  <c r="H371" i="8" s="1"/>
  <c r="O146" i="8"/>
  <c r="O216" i="8"/>
  <c r="O8" i="4"/>
  <c r="O10" i="4"/>
  <c r="J668" i="4"/>
  <c r="J1094" i="4"/>
  <c r="P1094" i="4" s="1"/>
  <c r="O181" i="8"/>
  <c r="O188" i="8"/>
  <c r="O2976" i="4"/>
  <c r="N15" i="8"/>
  <c r="N36" i="8"/>
  <c r="O154" i="8"/>
  <c r="O695" i="4"/>
  <c r="J1038" i="4"/>
  <c r="P1038" i="4" s="1"/>
  <c r="O3028" i="4"/>
  <c r="O16" i="8"/>
  <c r="N104" i="8"/>
  <c r="J3271" i="4"/>
  <c r="J3272" i="4" s="1"/>
  <c r="F506" i="3" s="1"/>
  <c r="I508" i="2" s="1"/>
  <c r="J508" i="2" s="1"/>
  <c r="P163" i="2"/>
  <c r="O188" i="2"/>
  <c r="J263" i="2"/>
  <c r="J270" i="2"/>
  <c r="J278" i="2"/>
  <c r="J280" i="2"/>
  <c r="J295" i="2"/>
  <c r="J301" i="2"/>
  <c r="O304" i="2"/>
  <c r="J304" i="2"/>
  <c r="P304" i="2" s="1"/>
  <c r="J306" i="2"/>
  <c r="O349" i="2"/>
  <c r="J349" i="2"/>
  <c r="P349" i="2" s="1"/>
  <c r="O351" i="2"/>
  <c r="J351" i="2"/>
  <c r="P351" i="2" s="1"/>
  <c r="O382" i="2"/>
  <c r="J382" i="2"/>
  <c r="P382" i="2" s="1"/>
  <c r="J384" i="2"/>
  <c r="P165" i="2"/>
  <c r="P188" i="2"/>
  <c r="J254" i="2"/>
  <c r="J259" i="2"/>
  <c r="J261" i="2"/>
  <c r="J266" i="2"/>
  <c r="J268" i="2"/>
  <c r="J273" i="2"/>
  <c r="J287" i="2"/>
  <c r="O374" i="2"/>
  <c r="J374" i="2"/>
  <c r="P374" i="2" s="1"/>
  <c r="O401" i="2"/>
  <c r="J401" i="2"/>
  <c r="P401" i="2" s="1"/>
  <c r="J109" i="2"/>
  <c r="J116" i="2"/>
  <c r="J257" i="2"/>
  <c r="J276" i="2"/>
  <c r="J299" i="2"/>
  <c r="J362" i="2"/>
  <c r="J509" i="2"/>
  <c r="J190" i="2"/>
  <c r="P190" i="2" s="1"/>
  <c r="J230" i="2"/>
  <c r="J238" i="2"/>
  <c r="J264" i="2"/>
  <c r="J271" i="2"/>
  <c r="J302" i="2"/>
  <c r="J360" i="2"/>
  <c r="J387" i="2"/>
  <c r="J255" i="2"/>
  <c r="J274" i="2"/>
  <c r="J279" i="2"/>
  <c r="J281" i="2"/>
  <c r="J291" i="2"/>
  <c r="O350" i="2"/>
  <c r="J350" i="2"/>
  <c r="P350" i="2" s="1"/>
  <c r="J356" i="2"/>
  <c r="J381" i="2"/>
  <c r="O383" i="2"/>
  <c r="J383" i="2"/>
  <c r="P383" i="2" s="1"/>
  <c r="J105" i="2"/>
  <c r="O221" i="2"/>
  <c r="J224" i="2"/>
  <c r="J232" i="2"/>
  <c r="J253" i="2"/>
  <c r="J258" i="2"/>
  <c r="J260" i="2"/>
  <c r="J262" i="2"/>
  <c r="J267" i="2"/>
  <c r="J269" i="2"/>
  <c r="J277" i="2"/>
  <c r="J297" i="2"/>
  <c r="O371" i="2"/>
  <c r="J371" i="2"/>
  <c r="P371" i="2" s="1"/>
  <c r="J388" i="2"/>
  <c r="J189" i="2"/>
  <c r="O194" i="2"/>
  <c r="J221" i="2"/>
  <c r="P221" i="2" s="1"/>
  <c r="J229" i="2"/>
  <c r="J237" i="2"/>
  <c r="J265" i="2"/>
  <c r="J272" i="2"/>
  <c r="J389" i="2"/>
  <c r="J461" i="2"/>
  <c r="P194" i="2"/>
  <c r="J256" i="2"/>
  <c r="J275" i="2"/>
  <c r="J282" i="2"/>
  <c r="J284" i="2"/>
  <c r="J289" i="2"/>
  <c r="J298" i="2"/>
  <c r="J357" i="2"/>
  <c r="O386" i="2"/>
  <c r="J386" i="2"/>
  <c r="P386" i="2" s="1"/>
  <c r="J390" i="2"/>
  <c r="O514" i="2"/>
  <c r="O463" i="2"/>
  <c r="J514" i="2"/>
  <c r="P514" i="2" s="1"/>
  <c r="P463" i="2"/>
  <c r="P583" i="2"/>
  <c r="O462" i="2"/>
  <c r="P513" i="2"/>
  <c r="J462" i="2"/>
  <c r="P462" i="2" s="1"/>
  <c r="J510" i="2"/>
  <c r="J547" i="2"/>
  <c r="I131" i="3"/>
  <c r="I163" i="3"/>
  <c r="O67" i="4"/>
  <c r="J67" i="4"/>
  <c r="P67" i="4" s="1"/>
  <c r="I190" i="3"/>
  <c r="I351" i="3"/>
  <c r="I24" i="4"/>
  <c r="K927" i="4"/>
  <c r="L927" i="4" s="1"/>
  <c r="K917" i="4"/>
  <c r="L917" i="4" s="1"/>
  <c r="K907" i="4"/>
  <c r="L907" i="4" s="1"/>
  <c r="K922" i="4"/>
  <c r="L922" i="4" s="1"/>
  <c r="K902" i="4"/>
  <c r="L902" i="4" s="1"/>
  <c r="L904" i="4" s="1"/>
  <c r="G133" i="3" s="1"/>
  <c r="K133" i="2" s="1"/>
  <c r="L133" i="2" s="1"/>
  <c r="K912" i="4"/>
  <c r="L912" i="4" s="1"/>
  <c r="I167" i="3"/>
  <c r="L31" i="4"/>
  <c r="G7" i="3" s="1"/>
  <c r="K913" i="4" s="1"/>
  <c r="L913" i="4" s="1"/>
  <c r="I30" i="4"/>
  <c r="M927" i="4"/>
  <c r="N927" i="4" s="1"/>
  <c r="N929" i="4" s="1"/>
  <c r="H138" i="3" s="1"/>
  <c r="M138" i="2" s="1"/>
  <c r="N138" i="2" s="1"/>
  <c r="M917" i="4"/>
  <c r="N917" i="4" s="1"/>
  <c r="N919" i="4" s="1"/>
  <c r="H136" i="3" s="1"/>
  <c r="M136" i="2" s="1"/>
  <c r="N136" i="2" s="1"/>
  <c r="M907" i="4"/>
  <c r="N907" i="4" s="1"/>
  <c r="N909" i="4" s="1"/>
  <c r="H134" i="3" s="1"/>
  <c r="M134" i="2" s="1"/>
  <c r="N134" i="2" s="1"/>
  <c r="M922" i="4"/>
  <c r="N922" i="4" s="1"/>
  <c r="N924" i="4" s="1"/>
  <c r="H137" i="3" s="1"/>
  <c r="M137" i="2" s="1"/>
  <c r="N137" i="2" s="1"/>
  <c r="M902" i="4"/>
  <c r="N902" i="4" s="1"/>
  <c r="N904" i="4" s="1"/>
  <c r="H133" i="3" s="1"/>
  <c r="M133" i="2" s="1"/>
  <c r="N133" i="2" s="1"/>
  <c r="M912" i="4"/>
  <c r="N912" i="4" s="1"/>
  <c r="N914" i="4" s="1"/>
  <c r="H135" i="3" s="1"/>
  <c r="M135" i="2" s="1"/>
  <c r="N135" i="2" s="1"/>
  <c r="I194" i="3"/>
  <c r="I374" i="3"/>
  <c r="I382" i="3"/>
  <c r="J7" i="4"/>
  <c r="P7" i="4" s="1"/>
  <c r="P91" i="4"/>
  <c r="P107" i="4"/>
  <c r="P117" i="4"/>
  <c r="J120" i="4"/>
  <c r="P129" i="4"/>
  <c r="P141" i="4"/>
  <c r="P151" i="4"/>
  <c r="J154" i="4"/>
  <c r="P163" i="4"/>
  <c r="O257" i="4"/>
  <c r="L257" i="4"/>
  <c r="P257" i="4" s="1"/>
  <c r="P316" i="4"/>
  <c r="I3018" i="4"/>
  <c r="I2966" i="4"/>
  <c r="I3030" i="4"/>
  <c r="I2978" i="4"/>
  <c r="P83" i="4"/>
  <c r="J84" i="4"/>
  <c r="L159" i="4"/>
  <c r="G29" i="3" s="1"/>
  <c r="K25" i="2" s="1"/>
  <c r="L25" i="2" s="1"/>
  <c r="N195" i="4"/>
  <c r="H34" i="3" s="1"/>
  <c r="M30" i="2" s="1"/>
  <c r="N30" i="2" s="1"/>
  <c r="P220" i="4"/>
  <c r="L276" i="4"/>
  <c r="P275" i="4"/>
  <c r="P294" i="4"/>
  <c r="O296" i="4"/>
  <c r="L296" i="4"/>
  <c r="P296" i="4" s="1"/>
  <c r="O324" i="4"/>
  <c r="L324" i="4"/>
  <c r="P324" i="4" s="1"/>
  <c r="O359" i="4"/>
  <c r="L359" i="4"/>
  <c r="P359" i="4" s="1"/>
  <c r="K3030" i="4"/>
  <c r="L3030" i="4" s="1"/>
  <c r="L3031" i="4" s="1"/>
  <c r="G473" i="3" s="1"/>
  <c r="K475" i="2" s="1"/>
  <c r="L475" i="2" s="1"/>
  <c r="K2978" i="4"/>
  <c r="L2978" i="4" s="1"/>
  <c r="I242" i="4"/>
  <c r="L243" i="4"/>
  <c r="G41" i="3" s="1"/>
  <c r="K37" i="2" s="1"/>
  <c r="L37" i="2" s="1"/>
  <c r="P240" i="4"/>
  <c r="O262" i="4"/>
  <c r="L262" i="4"/>
  <c r="P262" i="4" s="1"/>
  <c r="P350" i="4"/>
  <c r="O439" i="4"/>
  <c r="L439" i="4"/>
  <c r="P439" i="4" s="1"/>
  <c r="M2966" i="4"/>
  <c r="N2966" i="4" s="1"/>
  <c r="M3018" i="4"/>
  <c r="N3018" i="4" s="1"/>
  <c r="M3030" i="4"/>
  <c r="N3030" i="4" s="1"/>
  <c r="M2978" i="4"/>
  <c r="N2978" i="4" s="1"/>
  <c r="N2979" i="4" s="1"/>
  <c r="H465" i="3" s="1"/>
  <c r="M467" i="2" s="1"/>
  <c r="N467" i="2" s="1"/>
  <c r="P6" i="4"/>
  <c r="I18" i="4"/>
  <c r="L23" i="4"/>
  <c r="P23" i="4" s="1"/>
  <c r="P28" i="4"/>
  <c r="L37" i="4"/>
  <c r="P37" i="4" s="1"/>
  <c r="L51" i="4"/>
  <c r="P51" i="4" s="1"/>
  <c r="J58" i="4"/>
  <c r="P58" i="4" s="1"/>
  <c r="L79" i="4"/>
  <c r="L113" i="4"/>
  <c r="P113" i="4" s="1"/>
  <c r="P123" i="4"/>
  <c r="L125" i="4"/>
  <c r="P125" i="4" s="1"/>
  <c r="L135" i="4"/>
  <c r="K136" i="4" s="1"/>
  <c r="L147" i="4"/>
  <c r="P147" i="4" s="1"/>
  <c r="N167" i="4"/>
  <c r="H30" i="3" s="1"/>
  <c r="M26" i="2" s="1"/>
  <c r="N26" i="2" s="1"/>
  <c r="L171" i="4"/>
  <c r="P171" i="4" s="1"/>
  <c r="L177" i="4"/>
  <c r="K178" i="4" s="1"/>
  <c r="P206" i="4"/>
  <c r="L208" i="4"/>
  <c r="P208" i="4" s="1"/>
  <c r="O215" i="4"/>
  <c r="L215" i="4"/>
  <c r="P215" i="4" s="1"/>
  <c r="O310" i="4"/>
  <c r="L310" i="4"/>
  <c r="P310" i="4" s="1"/>
  <c r="P360" i="4"/>
  <c r="N379" i="4"/>
  <c r="H64" i="3" s="1"/>
  <c r="M59" i="2" s="1"/>
  <c r="N59" i="2" s="1"/>
  <c r="P382" i="4"/>
  <c r="N459" i="4"/>
  <c r="H74" i="3" s="1"/>
  <c r="M69" i="2" s="1"/>
  <c r="N69" i="2" s="1"/>
  <c r="I461" i="3"/>
  <c r="P22" i="4"/>
  <c r="P29" i="4"/>
  <c r="P134" i="4"/>
  <c r="J137" i="4"/>
  <c r="J159" i="4"/>
  <c r="P158" i="4"/>
  <c r="P176" i="4"/>
  <c r="O247" i="4"/>
  <c r="L247" i="4"/>
  <c r="P247" i="4" s="1"/>
  <c r="O267" i="4"/>
  <c r="L267" i="4"/>
  <c r="P267" i="4" s="1"/>
  <c r="O338" i="4"/>
  <c r="N338" i="4"/>
  <c r="N339" i="4" s="1"/>
  <c r="H59" i="3" s="1"/>
  <c r="M102" i="2" s="1"/>
  <c r="N102" i="2" s="1"/>
  <c r="I385" i="4"/>
  <c r="I465" i="4"/>
  <c r="I3024" i="4"/>
  <c r="I2972" i="4"/>
  <c r="P8" i="4"/>
  <c r="I36" i="4"/>
  <c r="I43" i="4"/>
  <c r="I50" i="4"/>
  <c r="P57" i="4"/>
  <c r="L106" i="4"/>
  <c r="L140" i="4"/>
  <c r="L162" i="4"/>
  <c r="N189" i="4"/>
  <c r="H33" i="3" s="1"/>
  <c r="M29" i="2" s="1"/>
  <c r="N29" i="2" s="1"/>
  <c r="L193" i="4"/>
  <c r="P193" i="4" s="1"/>
  <c r="L199" i="4"/>
  <c r="K200" i="4" s="1"/>
  <c r="L228" i="4"/>
  <c r="P287" i="4"/>
  <c r="N355" i="4"/>
  <c r="H61" i="3" s="1"/>
  <c r="M56" i="2" s="1"/>
  <c r="N56" i="2" s="1"/>
  <c r="I361" i="4"/>
  <c r="I401" i="4"/>
  <c r="K2960" i="4"/>
  <c r="L2960" i="4" s="1"/>
  <c r="K3012" i="4"/>
  <c r="L3012" i="4" s="1"/>
  <c r="K3024" i="4"/>
  <c r="L3024" i="4" s="1"/>
  <c r="K2972" i="4"/>
  <c r="L2972" i="4" s="1"/>
  <c r="L114" i="4"/>
  <c r="G21" i="3" s="1"/>
  <c r="K17" i="2" s="1"/>
  <c r="L148" i="4"/>
  <c r="G27" i="3" s="1"/>
  <c r="K23" i="2" s="1"/>
  <c r="P198" i="4"/>
  <c r="O252" i="4"/>
  <c r="L252" i="4"/>
  <c r="P252" i="4" s="1"/>
  <c r="L263" i="4"/>
  <c r="G45" i="3" s="1"/>
  <c r="K41" i="2" s="1"/>
  <c r="P311" i="4"/>
  <c r="J313" i="4"/>
  <c r="I441" i="4"/>
  <c r="M2960" i="4"/>
  <c r="N2960" i="4" s="1"/>
  <c r="N2961" i="4" s="1"/>
  <c r="H462" i="3" s="1"/>
  <c r="M464" i="2" s="1"/>
  <c r="N464" i="2" s="1"/>
  <c r="M3012" i="4"/>
  <c r="N3012" i="4" s="1"/>
  <c r="M3024" i="4"/>
  <c r="N3024" i="4" s="1"/>
  <c r="M2972" i="4"/>
  <c r="N2972" i="4" s="1"/>
  <c r="N2973" i="4" s="1"/>
  <c r="H464" i="3" s="1"/>
  <c r="M466" i="2" s="1"/>
  <c r="N466" i="2" s="1"/>
  <c r="P101" i="4"/>
  <c r="L118" i="4"/>
  <c r="L130" i="4"/>
  <c r="P130" i="4" s="1"/>
  <c r="L152" i="4"/>
  <c r="K153" i="4" s="1"/>
  <c r="L184" i="4"/>
  <c r="O221" i="4"/>
  <c r="L221" i="4"/>
  <c r="K222" i="4" s="1"/>
  <c r="O235" i="4"/>
  <c r="L235" i="4"/>
  <c r="L313" i="4"/>
  <c r="G55" i="3" s="1"/>
  <c r="K51" i="2" s="1"/>
  <c r="L51" i="2" s="1"/>
  <c r="O319" i="4"/>
  <c r="L319" i="4"/>
  <c r="P319" i="4" s="1"/>
  <c r="L375" i="4"/>
  <c r="P375" i="4" s="1"/>
  <c r="P279" i="4"/>
  <c r="J280" i="4"/>
  <c r="N313" i="4"/>
  <c r="H55" i="3" s="1"/>
  <c r="M51" i="2" s="1"/>
  <c r="N51" i="2" s="1"/>
  <c r="L423" i="4"/>
  <c r="P423" i="4" s="1"/>
  <c r="I433" i="4"/>
  <c r="P432" i="4"/>
  <c r="P454" i="4"/>
  <c r="P456" i="4"/>
  <c r="P478" i="4"/>
  <c r="N515" i="4"/>
  <c r="H81" i="3" s="1"/>
  <c r="M76" i="2" s="1"/>
  <c r="N76" i="2" s="1"/>
  <c r="L551" i="4"/>
  <c r="P551" i="4" s="1"/>
  <c r="I561" i="4"/>
  <c r="P560" i="4"/>
  <c r="P582" i="4"/>
  <c r="P584" i="4"/>
  <c r="P606" i="4"/>
  <c r="J678" i="4"/>
  <c r="P678" i="4" s="1"/>
  <c r="L721" i="4"/>
  <c r="L724" i="4" s="1"/>
  <c r="G107" i="3" s="1"/>
  <c r="K105" i="2" s="1"/>
  <c r="L105" i="2" s="1"/>
  <c r="I770" i="4"/>
  <c r="J810" i="4"/>
  <c r="O810" i="4"/>
  <c r="O821" i="4"/>
  <c r="J821" i="4"/>
  <c r="P821" i="4" s="1"/>
  <c r="I842" i="4"/>
  <c r="N999" i="4"/>
  <c r="H148" i="3" s="1"/>
  <c r="M148" i="2" s="1"/>
  <c r="N148" i="2" s="1"/>
  <c r="P1376" i="4"/>
  <c r="J1461" i="4"/>
  <c r="P1460" i="4"/>
  <c r="P251" i="4"/>
  <c r="J272" i="4"/>
  <c r="P271" i="4"/>
  <c r="P289" i="4"/>
  <c r="P295" i="4"/>
  <c r="P323" i="4"/>
  <c r="I345" i="4"/>
  <c r="P344" i="4"/>
  <c r="P352" i="4"/>
  <c r="P374" i="4"/>
  <c r="P376" i="4"/>
  <c r="P398" i="4"/>
  <c r="N435" i="4"/>
  <c r="H71" i="3" s="1"/>
  <c r="M66" i="2" s="1"/>
  <c r="N66" i="2" s="1"/>
  <c r="I457" i="4"/>
  <c r="L471" i="4"/>
  <c r="P471" i="4" s="1"/>
  <c r="I481" i="4"/>
  <c r="P480" i="4"/>
  <c r="P502" i="4"/>
  <c r="P504" i="4"/>
  <c r="P526" i="4"/>
  <c r="N563" i="4"/>
  <c r="H87" i="3" s="1"/>
  <c r="M82" i="2" s="1"/>
  <c r="N82" i="2" s="1"/>
  <c r="I585" i="4"/>
  <c r="I609" i="4"/>
  <c r="P608" i="4"/>
  <c r="I633" i="4"/>
  <c r="P695" i="4"/>
  <c r="O705" i="4"/>
  <c r="J705" i="4"/>
  <c r="P705" i="4" s="1"/>
  <c r="P759" i="4"/>
  <c r="O1033" i="4"/>
  <c r="J1033" i="4"/>
  <c r="P1033" i="4" s="1"/>
  <c r="J1054" i="4"/>
  <c r="P1054" i="4" s="1"/>
  <c r="O1054" i="4"/>
  <c r="L1104" i="4"/>
  <c r="L1105" i="4" s="1"/>
  <c r="G164" i="3" s="1"/>
  <c r="K164" i="2" s="1"/>
  <c r="L164" i="2" s="1"/>
  <c r="O1460" i="4"/>
  <c r="L1460" i="4"/>
  <c r="L1461" i="4" s="1"/>
  <c r="G225" i="3" s="1"/>
  <c r="K225" i="2" s="1"/>
  <c r="L225" i="2" s="1"/>
  <c r="P1798" i="4"/>
  <c r="I529" i="4"/>
  <c r="I649" i="4"/>
  <c r="L671" i="4"/>
  <c r="O671" i="4"/>
  <c r="P724" i="4"/>
  <c r="O805" i="4"/>
  <c r="J805" i="4"/>
  <c r="P805" i="4" s="1"/>
  <c r="O848" i="4"/>
  <c r="L848" i="4"/>
  <c r="P932" i="4"/>
  <c r="O1093" i="4"/>
  <c r="J1093" i="4"/>
  <c r="O1193" i="4"/>
  <c r="L1193" i="4"/>
  <c r="P1193" i="4" s="1"/>
  <c r="O1210" i="4"/>
  <c r="J1210" i="4"/>
  <c r="P1286" i="4"/>
  <c r="J1287" i="4"/>
  <c r="O1429" i="4"/>
  <c r="L1429" i="4"/>
  <c r="O1535" i="4"/>
  <c r="L1535" i="4"/>
  <c r="P1535" i="4" s="1"/>
  <c r="L1600" i="4"/>
  <c r="O1600" i="4"/>
  <c r="O1731" i="4"/>
  <c r="L1731" i="4"/>
  <c r="I449" i="4"/>
  <c r="I553" i="4"/>
  <c r="L567" i="4"/>
  <c r="P567" i="4" s="1"/>
  <c r="I577" i="4"/>
  <c r="P622" i="4"/>
  <c r="J657" i="4"/>
  <c r="P657" i="4" s="1"/>
  <c r="N710" i="4"/>
  <c r="H105" i="3" s="1"/>
  <c r="M100" i="2" s="1"/>
  <c r="N100" i="2" s="1"/>
  <c r="L797" i="4"/>
  <c r="P797" i="4" s="1"/>
  <c r="O991" i="4"/>
  <c r="J991" i="4"/>
  <c r="P991" i="4" s="1"/>
  <c r="N1055" i="4"/>
  <c r="H156" i="3" s="1"/>
  <c r="M156" i="2" s="1"/>
  <c r="N156" i="2" s="1"/>
  <c r="P1400" i="4"/>
  <c r="J1401" i="4"/>
  <c r="J1411" i="4"/>
  <c r="P1410" i="4"/>
  <c r="O1726" i="4"/>
  <c r="L1726" i="4"/>
  <c r="N327" i="4"/>
  <c r="H57" i="3" s="1"/>
  <c r="M53" i="2" s="1"/>
  <c r="N53" i="2" s="1"/>
  <c r="P337" i="4"/>
  <c r="I369" i="4"/>
  <c r="P392" i="4"/>
  <c r="P414" i="4"/>
  <c r="I473" i="4"/>
  <c r="L487" i="4"/>
  <c r="P487" i="4" s="1"/>
  <c r="I497" i="4"/>
  <c r="P520" i="4"/>
  <c r="P542" i="4"/>
  <c r="I601" i="4"/>
  <c r="L615" i="4"/>
  <c r="P615" i="4" s="1"/>
  <c r="L639" i="4"/>
  <c r="O639" i="4"/>
  <c r="P668" i="4"/>
  <c r="P686" i="4"/>
  <c r="P879" i="4"/>
  <c r="L885" i="4"/>
  <c r="N950" i="4"/>
  <c r="H141" i="3" s="1"/>
  <c r="M141" i="2" s="1"/>
  <c r="N141" i="2" s="1"/>
  <c r="O981" i="4"/>
  <c r="J981" i="4"/>
  <c r="J1006" i="4"/>
  <c r="J1066" i="4"/>
  <c r="P1066" i="4" s="1"/>
  <c r="O1089" i="4"/>
  <c r="J1089" i="4"/>
  <c r="P1089" i="4" s="1"/>
  <c r="O1142" i="4"/>
  <c r="L1142" i="4"/>
  <c r="L1656" i="4"/>
  <c r="O1656" i="4"/>
  <c r="P234" i="4"/>
  <c r="P246" i="4"/>
  <c r="L320" i="4"/>
  <c r="G56" i="3" s="1"/>
  <c r="K52" i="2" s="1"/>
  <c r="P318" i="4"/>
  <c r="J327" i="4"/>
  <c r="J339" i="4"/>
  <c r="N371" i="4"/>
  <c r="H63" i="3" s="1"/>
  <c r="M58" i="2" s="1"/>
  <c r="N58" i="2" s="1"/>
  <c r="I393" i="4"/>
  <c r="L407" i="4"/>
  <c r="P407" i="4" s="1"/>
  <c r="I417" i="4"/>
  <c r="P416" i="4"/>
  <c r="P438" i="4"/>
  <c r="P440" i="4"/>
  <c r="P462" i="4"/>
  <c r="N499" i="4"/>
  <c r="H79" i="3" s="1"/>
  <c r="M74" i="2" s="1"/>
  <c r="N74" i="2" s="1"/>
  <c r="I521" i="4"/>
  <c r="L535" i="4"/>
  <c r="P535" i="4" s="1"/>
  <c r="I545" i="4"/>
  <c r="P544" i="4"/>
  <c r="P566" i="4"/>
  <c r="P568" i="4"/>
  <c r="P590" i="4"/>
  <c r="N627" i="4"/>
  <c r="H95" i="3" s="1"/>
  <c r="M90" i="2" s="1"/>
  <c r="N90" i="2" s="1"/>
  <c r="P663" i="4"/>
  <c r="I681" i="4"/>
  <c r="P828" i="4"/>
  <c r="P855" i="4"/>
  <c r="J1061" i="4"/>
  <c r="P1061" i="4" s="1"/>
  <c r="J1186" i="4"/>
  <c r="P1186" i="4" s="1"/>
  <c r="O1392" i="4"/>
  <c r="J1392" i="4"/>
  <c r="P1392" i="4" s="1"/>
  <c r="L1494" i="4"/>
  <c r="O1494" i="4"/>
  <c r="L1504" i="4"/>
  <c r="O1504" i="4"/>
  <c r="I569" i="4"/>
  <c r="I593" i="4"/>
  <c r="I708" i="4"/>
  <c r="P777" i="4"/>
  <c r="P782" i="4"/>
  <c r="P826" i="4"/>
  <c r="O977" i="4"/>
  <c r="J977" i="4"/>
  <c r="P977" i="4" s="1"/>
  <c r="J998" i="4"/>
  <c r="P998" i="4" s="1"/>
  <c r="O998" i="4"/>
  <c r="O1047" i="4"/>
  <c r="J1047" i="4"/>
  <c r="P1047" i="4" s="1"/>
  <c r="L1621" i="4"/>
  <c r="O1621" i="4"/>
  <c r="I489" i="4"/>
  <c r="L503" i="4"/>
  <c r="P503" i="4" s="1"/>
  <c r="I513" i="4"/>
  <c r="I617" i="4"/>
  <c r="P630" i="4"/>
  <c r="O734" i="4"/>
  <c r="L734" i="4"/>
  <c r="P748" i="4"/>
  <c r="L750" i="4"/>
  <c r="G111" i="3" s="1"/>
  <c r="K109" i="2" s="1"/>
  <c r="L109" i="2" s="1"/>
  <c r="L791" i="4"/>
  <c r="O1037" i="4"/>
  <c r="J1037" i="4"/>
  <c r="J1062" i="4"/>
  <c r="O1120" i="4"/>
  <c r="L1120" i="4"/>
  <c r="P1120" i="4" s="1"/>
  <c r="J1267" i="4"/>
  <c r="P1360" i="4"/>
  <c r="J1362" i="4"/>
  <c r="L1383" i="4"/>
  <c r="P1907" i="4"/>
  <c r="N1910" i="4"/>
  <c r="H307" i="3" s="1"/>
  <c r="M307" i="2" s="1"/>
  <c r="N307" i="2" s="1"/>
  <c r="I353" i="4"/>
  <c r="L662" i="4"/>
  <c r="P662" i="4" s="1"/>
  <c r="L698" i="4"/>
  <c r="I715" i="4"/>
  <c r="P721" i="4"/>
  <c r="L729" i="4"/>
  <c r="P729" i="4" s="1"/>
  <c r="J755" i="4"/>
  <c r="L760" i="4"/>
  <c r="I761" i="4" s="1"/>
  <c r="P791" i="4"/>
  <c r="L811" i="4"/>
  <c r="L827" i="4"/>
  <c r="L831" i="4" s="1"/>
  <c r="G122" i="3" s="1"/>
  <c r="K120" i="2" s="1"/>
  <c r="L120" i="2" s="1"/>
  <c r="P891" i="4"/>
  <c r="J935" i="4"/>
  <c r="P935" i="4" s="1"/>
  <c r="N943" i="4"/>
  <c r="H140" i="3" s="1"/>
  <c r="M140" i="2" s="1"/>
  <c r="N140" i="2" s="1"/>
  <c r="J968" i="4"/>
  <c r="P968" i="4" s="1"/>
  <c r="P976" i="4"/>
  <c r="O984" i="4"/>
  <c r="O995" i="4"/>
  <c r="J995" i="4"/>
  <c r="J1024" i="4"/>
  <c r="P1024" i="4" s="1"/>
  <c r="P1032" i="4"/>
  <c r="O1040" i="4"/>
  <c r="O1051" i="4"/>
  <c r="J1051" i="4"/>
  <c r="J1080" i="4"/>
  <c r="P1080" i="4" s="1"/>
  <c r="P1088" i="4"/>
  <c r="O1096" i="4"/>
  <c r="J1105" i="4"/>
  <c r="P1104" i="4"/>
  <c r="L1168" i="4"/>
  <c r="L1258" i="4"/>
  <c r="P1258" i="4" s="1"/>
  <c r="P1270" i="4"/>
  <c r="P1355" i="4"/>
  <c r="J1357" i="4"/>
  <c r="L1361" i="4"/>
  <c r="P1361" i="4" s="1"/>
  <c r="P1366" i="4"/>
  <c r="P1383" i="4"/>
  <c r="L1420" i="4"/>
  <c r="L1421" i="4" s="1"/>
  <c r="O1420" i="4"/>
  <c r="L1484" i="4"/>
  <c r="O1484" i="4"/>
  <c r="L1661" i="4"/>
  <c r="O1661" i="4"/>
  <c r="L1696" i="4"/>
  <c r="O1696" i="4"/>
  <c r="O1736" i="4"/>
  <c r="L1736" i="4"/>
  <c r="O1803" i="4"/>
  <c r="L1803" i="4"/>
  <c r="L1805" i="4" s="1"/>
  <c r="G289" i="3" s="1"/>
  <c r="K289" i="2" s="1"/>
  <c r="L289" i="2" s="1"/>
  <c r="J2102" i="4"/>
  <c r="P2102" i="4" s="1"/>
  <c r="O2102" i="4"/>
  <c r="N692" i="4"/>
  <c r="H103" i="3" s="1"/>
  <c r="M98" i="2" s="1"/>
  <c r="N98" i="2" s="1"/>
  <c r="P688" i="4"/>
  <c r="J731" i="4"/>
  <c r="P767" i="4"/>
  <c r="N831" i="4"/>
  <c r="H122" i="3" s="1"/>
  <c r="M120" i="2" s="1"/>
  <c r="N120" i="2" s="1"/>
  <c r="P871" i="4"/>
  <c r="P893" i="4"/>
  <c r="L950" i="4"/>
  <c r="G141" i="3" s="1"/>
  <c r="K141" i="2" s="1"/>
  <c r="L141" i="2" s="1"/>
  <c r="L957" i="4"/>
  <c r="G142" i="3" s="1"/>
  <c r="K142" i="2" s="1"/>
  <c r="L142" i="2" s="1"/>
  <c r="P969" i="4"/>
  <c r="L1006" i="4"/>
  <c r="G149" i="3" s="1"/>
  <c r="K149" i="2" s="1"/>
  <c r="L149" i="2" s="1"/>
  <c r="L1013" i="4"/>
  <c r="G150" i="3" s="1"/>
  <c r="K150" i="2" s="1"/>
  <c r="L150" i="2" s="1"/>
  <c r="P1025" i="4"/>
  <c r="L1062" i="4"/>
  <c r="G157" i="3" s="1"/>
  <c r="K157" i="2" s="1"/>
  <c r="L157" i="2" s="1"/>
  <c r="L1069" i="4"/>
  <c r="G158" i="3" s="1"/>
  <c r="K158" i="2" s="1"/>
  <c r="L158" i="2" s="1"/>
  <c r="P1081" i="4"/>
  <c r="P1101" i="4"/>
  <c r="P1153" i="4"/>
  <c r="P1160" i="4"/>
  <c r="L1213" i="4"/>
  <c r="G178" i="3" s="1"/>
  <c r="K178" i="2" s="1"/>
  <c r="L178" i="2" s="1"/>
  <c r="J1283" i="4"/>
  <c r="P1389" i="4"/>
  <c r="O1424" i="4"/>
  <c r="L1424" i="4"/>
  <c r="L1514" i="4"/>
  <c r="O1514" i="4"/>
  <c r="O1721" i="4"/>
  <c r="L1721" i="4"/>
  <c r="O1880" i="4"/>
  <c r="L1880" i="4"/>
  <c r="J1899" i="4"/>
  <c r="P1898" i="4"/>
  <c r="P2183" i="4"/>
  <c r="L624" i="4"/>
  <c r="P624" i="4" s="1"/>
  <c r="P656" i="4"/>
  <c r="J677" i="4"/>
  <c r="P714" i="4"/>
  <c r="P720" i="4"/>
  <c r="L784" i="4"/>
  <c r="P784" i="4" s="1"/>
  <c r="P790" i="4"/>
  <c r="P796" i="4"/>
  <c r="P834" i="4"/>
  <c r="L863" i="4"/>
  <c r="P863" i="4" s="1"/>
  <c r="P896" i="4"/>
  <c r="L940" i="4"/>
  <c r="P940" i="4" s="1"/>
  <c r="O948" i="4"/>
  <c r="J948" i="4"/>
  <c r="P948" i="4" s="1"/>
  <c r="O956" i="4"/>
  <c r="O967" i="4"/>
  <c r="J967" i="4"/>
  <c r="J996" i="4"/>
  <c r="P996" i="4" s="1"/>
  <c r="P1004" i="4"/>
  <c r="O1012" i="4"/>
  <c r="O1023" i="4"/>
  <c r="J1023" i="4"/>
  <c r="J1052" i="4"/>
  <c r="P1052" i="4" s="1"/>
  <c r="P1060" i="4"/>
  <c r="O1068" i="4"/>
  <c r="O1079" i="4"/>
  <c r="J1079" i="4"/>
  <c r="P1117" i="4"/>
  <c r="L1200" i="4"/>
  <c r="P1200" i="4" s="1"/>
  <c r="P1208" i="4"/>
  <c r="L1250" i="4"/>
  <c r="P1250" i="4" s="1"/>
  <c r="L1266" i="4"/>
  <c r="L1267" i="4" s="1"/>
  <c r="G187" i="3" s="1"/>
  <c r="K187" i="2" s="1"/>
  <c r="L187" i="2" s="1"/>
  <c r="P1271" i="4"/>
  <c r="P1356" i="4"/>
  <c r="P1365" i="4"/>
  <c r="J1367" i="4"/>
  <c r="L1371" i="4"/>
  <c r="P1371" i="4" s="1"/>
  <c r="P1382" i="4"/>
  <c r="P1419" i="4"/>
  <c r="P1434" i="4"/>
  <c r="L1436" i="4"/>
  <c r="G220" i="3" s="1"/>
  <c r="K220" i="2" s="1"/>
  <c r="L220" i="2" s="1"/>
  <c r="P220" i="2" s="1"/>
  <c r="L1524" i="4"/>
  <c r="O1524" i="4"/>
  <c r="O1559" i="4"/>
  <c r="L1559" i="4"/>
  <c r="P1559" i="4" s="1"/>
  <c r="L1572" i="4"/>
  <c r="O1572" i="4"/>
  <c r="O1677" i="4"/>
  <c r="L1677" i="4"/>
  <c r="P1677" i="4" s="1"/>
  <c r="O1682" i="4"/>
  <c r="L1682" i="4"/>
  <c r="P1682" i="4" s="1"/>
  <c r="O1716" i="4"/>
  <c r="L1716" i="4"/>
  <c r="J1773" i="4"/>
  <c r="P1772" i="4"/>
  <c r="I2144" i="4"/>
  <c r="N643" i="4"/>
  <c r="H97" i="3" s="1"/>
  <c r="M92" i="2" s="1"/>
  <c r="N92" i="2" s="1"/>
  <c r="I690" i="4"/>
  <c r="P735" i="4"/>
  <c r="P802" i="4"/>
  <c r="P818" i="4"/>
  <c r="N868" i="4"/>
  <c r="H127" i="3" s="1"/>
  <c r="M127" i="2" s="1"/>
  <c r="N127" i="2" s="1"/>
  <c r="L999" i="4"/>
  <c r="G148" i="3" s="1"/>
  <c r="K148" i="2" s="1"/>
  <c r="L148" i="2" s="1"/>
  <c r="L1055" i="4"/>
  <c r="G156" i="3" s="1"/>
  <c r="K156" i="2" s="1"/>
  <c r="L156" i="2" s="1"/>
  <c r="P1133" i="4"/>
  <c r="P1185" i="4"/>
  <c r="P1192" i="4"/>
  <c r="P1226" i="4"/>
  <c r="N1263" i="4"/>
  <c r="H186" i="3" s="1"/>
  <c r="M186" i="2" s="1"/>
  <c r="N186" i="2" s="1"/>
  <c r="L1367" i="4"/>
  <c r="G208" i="3" s="1"/>
  <c r="K208" i="2" s="1"/>
  <c r="L208" i="2" s="1"/>
  <c r="P1377" i="4"/>
  <c r="J1446" i="4"/>
  <c r="O1594" i="4"/>
  <c r="L1594" i="4"/>
  <c r="P1594" i="4" s="1"/>
  <c r="O1637" i="4"/>
  <c r="L1637" i="4"/>
  <c r="P1637" i="4" s="1"/>
  <c r="O1642" i="4"/>
  <c r="L1642" i="4"/>
  <c r="P1642" i="4" s="1"/>
  <c r="O1711" i="4"/>
  <c r="L1711" i="4"/>
  <c r="P698" i="4"/>
  <c r="P760" i="4"/>
  <c r="P811" i="4"/>
  <c r="P827" i="4"/>
  <c r="P840" i="4"/>
  <c r="P864" i="4"/>
  <c r="O873" i="4"/>
  <c r="J873" i="4"/>
  <c r="P873" i="4" s="1"/>
  <c r="O939" i="4"/>
  <c r="J939" i="4"/>
  <c r="O953" i="4"/>
  <c r="J953" i="4"/>
  <c r="J978" i="4"/>
  <c r="O1009" i="4"/>
  <c r="J1009" i="4"/>
  <c r="J1034" i="4"/>
  <c r="O1065" i="4"/>
  <c r="J1065" i="4"/>
  <c r="J1090" i="4"/>
  <c r="P1168" i="4"/>
  <c r="P1176" i="4"/>
  <c r="L1189" i="4"/>
  <c r="G175" i="3" s="1"/>
  <c r="K175" i="2" s="1"/>
  <c r="L175" i="2" s="1"/>
  <c r="I1194" i="4"/>
  <c r="L1197" i="4"/>
  <c r="G176" i="3" s="1"/>
  <c r="K176" i="2" s="1"/>
  <c r="L176" i="2" s="1"/>
  <c r="P1201" i="4"/>
  <c r="P1251" i="4"/>
  <c r="P1279" i="4"/>
  <c r="P1323" i="4"/>
  <c r="P1370" i="4"/>
  <c r="P1405" i="4"/>
  <c r="J1406" i="4"/>
  <c r="J1416" i="4"/>
  <c r="L1464" i="4"/>
  <c r="O1464" i="4"/>
  <c r="L1579" i="4"/>
  <c r="O1579" i="4"/>
  <c r="O1706" i="4"/>
  <c r="L1706" i="4"/>
  <c r="O1746" i="4"/>
  <c r="L1746" i="4"/>
  <c r="L640" i="4"/>
  <c r="P640" i="4" s="1"/>
  <c r="P646" i="4"/>
  <c r="P689" i="4"/>
  <c r="J704" i="4"/>
  <c r="P741" i="4"/>
  <c r="P768" i="4"/>
  <c r="N799" i="4"/>
  <c r="H118" i="3" s="1"/>
  <c r="M116" i="2" s="1"/>
  <c r="N116" i="2" s="1"/>
  <c r="N837" i="4"/>
  <c r="H123" i="3" s="1"/>
  <c r="M121" i="2" s="1"/>
  <c r="N121" i="2" s="1"/>
  <c r="J843" i="4"/>
  <c r="L856" i="4"/>
  <c r="I857" i="4" s="1"/>
  <c r="J963" i="4"/>
  <c r="P963" i="4" s="1"/>
  <c r="L978" i="4"/>
  <c r="G145" i="3" s="1"/>
  <c r="K145" i="2" s="1"/>
  <c r="L145" i="2" s="1"/>
  <c r="P997" i="4"/>
  <c r="J1019" i="4"/>
  <c r="P1019" i="4" s="1"/>
  <c r="L1034" i="4"/>
  <c r="G153" i="3" s="1"/>
  <c r="K153" i="2" s="1"/>
  <c r="L153" i="2" s="1"/>
  <c r="P1053" i="4"/>
  <c r="J1075" i="4"/>
  <c r="P1075" i="4" s="1"/>
  <c r="L1090" i="4"/>
  <c r="G161" i="3" s="1"/>
  <c r="K161" i="2" s="1"/>
  <c r="L161" i="2" s="1"/>
  <c r="P1161" i="4"/>
  <c r="L1226" i="4"/>
  <c r="P1295" i="4"/>
  <c r="L1377" i="4"/>
  <c r="P1388" i="4"/>
  <c r="P1390" i="4"/>
  <c r="L1415" i="4"/>
  <c r="L1416" i="4" s="1"/>
  <c r="G216" i="3" s="1"/>
  <c r="K216" i="2" s="1"/>
  <c r="L216" i="2" s="1"/>
  <c r="O1415" i="4"/>
  <c r="L1474" i="4"/>
  <c r="O1474" i="4"/>
  <c r="N1555" i="4"/>
  <c r="H243" i="3" s="1"/>
  <c r="M243" i="2" s="1"/>
  <c r="N243" i="2" s="1"/>
  <c r="O1701" i="4"/>
  <c r="L1701" i="4"/>
  <c r="O1741" i="4"/>
  <c r="L1741" i="4"/>
  <c r="P1808" i="4"/>
  <c r="O1855" i="4"/>
  <c r="L1855" i="4"/>
  <c r="P1999" i="4"/>
  <c r="O1450" i="4"/>
  <c r="L1450" i="4"/>
  <c r="P1450" i="4" s="1"/>
  <c r="O1541" i="4"/>
  <c r="L1541" i="4"/>
  <c r="P1541" i="4" s="1"/>
  <c r="P1552" i="4"/>
  <c r="O1608" i="4"/>
  <c r="L1608" i="4"/>
  <c r="P1608" i="4" s="1"/>
  <c r="O1632" i="4"/>
  <c r="L1632" i="4"/>
  <c r="P1632" i="4" s="1"/>
  <c r="P1651" i="4"/>
  <c r="O1672" i="4"/>
  <c r="L1672" i="4"/>
  <c r="P1672" i="4" s="1"/>
  <c r="P1691" i="4"/>
  <c r="L1778" i="4"/>
  <c r="G284" i="3" s="1"/>
  <c r="K284" i="2" s="1"/>
  <c r="L284" i="2" s="1"/>
  <c r="P1776" i="4"/>
  <c r="O1825" i="4"/>
  <c r="L1825" i="4"/>
  <c r="O1845" i="4"/>
  <c r="L1845" i="4"/>
  <c r="P1845" i="4" s="1"/>
  <c r="L1862" i="4"/>
  <c r="P1862" i="4" s="1"/>
  <c r="O1862" i="4"/>
  <c r="P1873" i="4"/>
  <c r="K1887" i="4"/>
  <c r="N1889" i="4"/>
  <c r="H303" i="3" s="1"/>
  <c r="M303" i="2" s="1"/>
  <c r="N303" i="2" s="1"/>
  <c r="P960" i="4"/>
  <c r="P974" i="4"/>
  <c r="P988" i="4"/>
  <c r="P1002" i="4"/>
  <c r="P1016" i="4"/>
  <c r="P1030" i="4"/>
  <c r="P1072" i="4"/>
  <c r="P1086" i="4"/>
  <c r="P1100" i="4"/>
  <c r="P1116" i="4"/>
  <c r="P1221" i="4"/>
  <c r="P1243" i="4"/>
  <c r="P1278" i="4"/>
  <c r="P1294" i="4"/>
  <c r="P1309" i="4"/>
  <c r="P1425" i="4"/>
  <c r="O1445" i="4"/>
  <c r="L1445" i="4"/>
  <c r="L1446" i="4" s="1"/>
  <c r="G222" i="3" s="1"/>
  <c r="K222" i="2" s="1"/>
  <c r="L222" i="2" s="1"/>
  <c r="N1466" i="4"/>
  <c r="H226" i="3" s="1"/>
  <c r="M226" i="2" s="1"/>
  <c r="N226" i="2" s="1"/>
  <c r="O1470" i="4"/>
  <c r="L1470" i="4"/>
  <c r="N1476" i="4"/>
  <c r="H228" i="3" s="1"/>
  <c r="M228" i="2" s="1"/>
  <c r="N228" i="2" s="1"/>
  <c r="O1480" i="4"/>
  <c r="L1480" i="4"/>
  <c r="N1486" i="4"/>
  <c r="H230" i="3" s="1"/>
  <c r="M230" i="2" s="1"/>
  <c r="N230" i="2" s="1"/>
  <c r="O1490" i="4"/>
  <c r="L1490" i="4"/>
  <c r="N1496" i="4"/>
  <c r="H232" i="3" s="1"/>
  <c r="M232" i="2" s="1"/>
  <c r="N232" i="2" s="1"/>
  <c r="O1500" i="4"/>
  <c r="L1500" i="4"/>
  <c r="N1506" i="4"/>
  <c r="H234" i="3" s="1"/>
  <c r="M234" i="2" s="1"/>
  <c r="N234" i="2" s="1"/>
  <c r="O1510" i="4"/>
  <c r="L1510" i="4"/>
  <c r="N1516" i="4"/>
  <c r="H236" i="3" s="1"/>
  <c r="M236" i="2" s="1"/>
  <c r="N236" i="2" s="1"/>
  <c r="O1520" i="4"/>
  <c r="L1520" i="4"/>
  <c r="P1520" i="4" s="1"/>
  <c r="P1529" i="4"/>
  <c r="P1546" i="4"/>
  <c r="O1566" i="4"/>
  <c r="L1566" i="4"/>
  <c r="P1566" i="4" s="1"/>
  <c r="P1586" i="4"/>
  <c r="O1615" i="4"/>
  <c r="L1615" i="4"/>
  <c r="P1615" i="4" s="1"/>
  <c r="P1626" i="4"/>
  <c r="O1647" i="4"/>
  <c r="L1647" i="4"/>
  <c r="P1647" i="4" s="1"/>
  <c r="P1666" i="4"/>
  <c r="O1687" i="4"/>
  <c r="L1687" i="4"/>
  <c r="P1687" i="4" s="1"/>
  <c r="N1703" i="4"/>
  <c r="H269" i="3" s="1"/>
  <c r="M269" i="2" s="1"/>
  <c r="N269" i="2" s="1"/>
  <c r="N1708" i="4"/>
  <c r="H270" i="3" s="1"/>
  <c r="M270" i="2" s="1"/>
  <c r="N270" i="2" s="1"/>
  <c r="N1713" i="4"/>
  <c r="H271" i="3" s="1"/>
  <c r="M271" i="2" s="1"/>
  <c r="N271" i="2" s="1"/>
  <c r="N1718" i="4"/>
  <c r="H272" i="3" s="1"/>
  <c r="M272" i="2" s="1"/>
  <c r="N272" i="2" s="1"/>
  <c r="N1723" i="4"/>
  <c r="H273" i="3" s="1"/>
  <c r="M273" i="2" s="1"/>
  <c r="N273" i="2" s="1"/>
  <c r="N1728" i="4"/>
  <c r="H274" i="3" s="1"/>
  <c r="M274" i="2" s="1"/>
  <c r="N274" i="2" s="1"/>
  <c r="N1733" i="4"/>
  <c r="H275" i="3" s="1"/>
  <c r="M275" i="2" s="1"/>
  <c r="N275" i="2" s="1"/>
  <c r="N1738" i="4"/>
  <c r="H276" i="3" s="1"/>
  <c r="M276" i="2" s="1"/>
  <c r="N276" i="2" s="1"/>
  <c r="N1743" i="4"/>
  <c r="H277" i="3" s="1"/>
  <c r="M277" i="2" s="1"/>
  <c r="N277" i="2" s="1"/>
  <c r="O1751" i="4"/>
  <c r="L1751" i="4"/>
  <c r="L1753" i="4" s="1"/>
  <c r="G279" i="3" s="1"/>
  <c r="K279" i="2" s="1"/>
  <c r="L279" i="2" s="1"/>
  <c r="P1782" i="4"/>
  <c r="J1783" i="4"/>
  <c r="O2072" i="4"/>
  <c r="L2072" i="4"/>
  <c r="P1420" i="4"/>
  <c r="N1531" i="4"/>
  <c r="H239" i="3" s="1"/>
  <c r="M239" i="2" s="1"/>
  <c r="N239" i="2" s="1"/>
  <c r="P1540" i="4"/>
  <c r="N1549" i="4"/>
  <c r="H242" i="3" s="1"/>
  <c r="M242" i="2" s="1"/>
  <c r="N242" i="2" s="1"/>
  <c r="O1553" i="4"/>
  <c r="L1553" i="4"/>
  <c r="P1553" i="4" s="1"/>
  <c r="P1607" i="4"/>
  <c r="N1628" i="4"/>
  <c r="H254" i="3" s="1"/>
  <c r="M254" i="2" s="1"/>
  <c r="N254" i="2" s="1"/>
  <c r="L1633" i="4"/>
  <c r="G255" i="3" s="1"/>
  <c r="K255" i="2" s="1"/>
  <c r="L255" i="2" s="1"/>
  <c r="P1631" i="4"/>
  <c r="O1652" i="4"/>
  <c r="L1652" i="4"/>
  <c r="P1652" i="4" s="1"/>
  <c r="N1668" i="4"/>
  <c r="H262" i="3" s="1"/>
  <c r="M262" i="2" s="1"/>
  <c r="N262" i="2" s="1"/>
  <c r="P1671" i="4"/>
  <c r="O1692" i="4"/>
  <c r="L1692" i="4"/>
  <c r="P1692" i="4" s="1"/>
  <c r="O1761" i="4"/>
  <c r="L1761" i="4"/>
  <c r="L1794" i="4"/>
  <c r="P1792" i="4"/>
  <c r="L1816" i="4"/>
  <c r="G291" i="3" s="1"/>
  <c r="K291" i="2" s="1"/>
  <c r="L291" i="2" s="1"/>
  <c r="P1814" i="4"/>
  <c r="K1863" i="4"/>
  <c r="P1894" i="4"/>
  <c r="N1922" i="4"/>
  <c r="H309" i="3" s="1"/>
  <c r="M309" i="2" s="1"/>
  <c r="N309" i="2" s="1"/>
  <c r="J2363" i="4"/>
  <c r="P2362" i="4"/>
  <c r="P1317" i="4"/>
  <c r="O1410" i="4"/>
  <c r="O1449" i="4"/>
  <c r="O1455" i="4"/>
  <c r="L1455" i="4"/>
  <c r="O1525" i="4"/>
  <c r="L1525" i="4"/>
  <c r="P1525" i="4" s="1"/>
  <c r="P1534" i="4"/>
  <c r="N1543" i="4"/>
  <c r="H241" i="3" s="1"/>
  <c r="M241" i="2" s="1"/>
  <c r="N241" i="2" s="1"/>
  <c r="P1558" i="4"/>
  <c r="O1573" i="4"/>
  <c r="L1573" i="4"/>
  <c r="P1573" i="4" s="1"/>
  <c r="O1601" i="4"/>
  <c r="L1601" i="4"/>
  <c r="P1601" i="4" s="1"/>
  <c r="N1633" i="4"/>
  <c r="H255" i="3" s="1"/>
  <c r="M255" i="2" s="1"/>
  <c r="N255" i="2" s="1"/>
  <c r="L1638" i="4"/>
  <c r="P1636" i="4"/>
  <c r="O1657" i="4"/>
  <c r="L1657" i="4"/>
  <c r="P1657" i="4" s="1"/>
  <c r="N1673" i="4"/>
  <c r="H263" i="3" s="1"/>
  <c r="M263" i="2" s="1"/>
  <c r="N263" i="2" s="1"/>
  <c r="P1676" i="4"/>
  <c r="O1697" i="4"/>
  <c r="L1697" i="4"/>
  <c r="P1697" i="4" s="1"/>
  <c r="O1702" i="4"/>
  <c r="L1702" i="4"/>
  <c r="P1702" i="4" s="1"/>
  <c r="O1707" i="4"/>
  <c r="L1707" i="4"/>
  <c r="P1707" i="4" s="1"/>
  <c r="O1712" i="4"/>
  <c r="L1712" i="4"/>
  <c r="P1712" i="4" s="1"/>
  <c r="O1717" i="4"/>
  <c r="L1717" i="4"/>
  <c r="P1717" i="4" s="1"/>
  <c r="O1722" i="4"/>
  <c r="L1722" i="4"/>
  <c r="P1722" i="4" s="1"/>
  <c r="O1727" i="4"/>
  <c r="L1727" i="4"/>
  <c r="P1727" i="4" s="1"/>
  <c r="O1732" i="4"/>
  <c r="L1732" i="4"/>
  <c r="P1732" i="4" s="1"/>
  <c r="O1737" i="4"/>
  <c r="L1737" i="4"/>
  <c r="P1737" i="4" s="1"/>
  <c r="O1742" i="4"/>
  <c r="L1742" i="4"/>
  <c r="P1742" i="4" s="1"/>
  <c r="P1753" i="4"/>
  <c r="N1763" i="4"/>
  <c r="H281" i="3" s="1"/>
  <c r="M281" i="2" s="1"/>
  <c r="N281" i="2" s="1"/>
  <c r="L1768" i="4"/>
  <c r="P1766" i="4"/>
  <c r="L1809" i="4"/>
  <c r="P1809" i="4" s="1"/>
  <c r="O1809" i="4"/>
  <c r="P1832" i="4"/>
  <c r="O1856" i="4"/>
  <c r="L1856" i="4"/>
  <c r="P1856" i="4" s="1"/>
  <c r="K1881" i="4"/>
  <c r="L1966" i="4"/>
  <c r="O1966" i="4"/>
  <c r="O2007" i="4"/>
  <c r="J2007" i="4"/>
  <c r="L1521" i="4"/>
  <c r="N1537" i="4"/>
  <c r="H240" i="3" s="1"/>
  <c r="M240" i="2" s="1"/>
  <c r="N240" i="2" s="1"/>
  <c r="O1580" i="4"/>
  <c r="L1580" i="4"/>
  <c r="P1580" i="4" s="1"/>
  <c r="P1593" i="4"/>
  <c r="O1622" i="4"/>
  <c r="L1622" i="4"/>
  <c r="P1622" i="4" s="1"/>
  <c r="N1638" i="4"/>
  <c r="H256" i="3" s="1"/>
  <c r="M256" i="2" s="1"/>
  <c r="N256" i="2" s="1"/>
  <c r="L1643" i="4"/>
  <c r="P1641" i="4"/>
  <c r="O1662" i="4"/>
  <c r="L1662" i="4"/>
  <c r="P1662" i="4" s="1"/>
  <c r="N1678" i="4"/>
  <c r="H264" i="3" s="1"/>
  <c r="M264" i="2" s="1"/>
  <c r="N264" i="2" s="1"/>
  <c r="P1681" i="4"/>
  <c r="N1811" i="4"/>
  <c r="H290" i="3" s="1"/>
  <c r="M290" i="2" s="1"/>
  <c r="N290" i="2" s="1"/>
  <c r="O1837" i="4"/>
  <c r="L1837" i="4"/>
  <c r="P1837" i="4" s="1"/>
  <c r="O1869" i="4"/>
  <c r="L1869" i="4"/>
  <c r="I2151" i="4"/>
  <c r="J2291" i="4"/>
  <c r="P2289" i="4"/>
  <c r="O1465" i="4"/>
  <c r="L1465" i="4"/>
  <c r="P1465" i="4" s="1"/>
  <c r="O1475" i="4"/>
  <c r="L1475" i="4"/>
  <c r="P1475" i="4" s="1"/>
  <c r="O1485" i="4"/>
  <c r="L1485" i="4"/>
  <c r="P1485" i="4" s="1"/>
  <c r="O1495" i="4"/>
  <c r="L1495" i="4"/>
  <c r="P1495" i="4" s="1"/>
  <c r="O1505" i="4"/>
  <c r="L1505" i="4"/>
  <c r="P1505" i="4" s="1"/>
  <c r="O1515" i="4"/>
  <c r="L1515" i="4"/>
  <c r="P1515" i="4" s="1"/>
  <c r="O1530" i="4"/>
  <c r="L1530" i="4"/>
  <c r="P1530" i="4" s="1"/>
  <c r="O1547" i="4"/>
  <c r="L1547" i="4"/>
  <c r="P1547" i="4" s="1"/>
  <c r="P1565" i="4"/>
  <c r="O1587" i="4"/>
  <c r="L1587" i="4"/>
  <c r="P1587" i="4" s="1"/>
  <c r="P1614" i="4"/>
  <c r="O1627" i="4"/>
  <c r="L1627" i="4"/>
  <c r="P1627" i="4" s="1"/>
  <c r="O1636" i="4"/>
  <c r="N1643" i="4"/>
  <c r="H257" i="3" s="1"/>
  <c r="M257" i="2" s="1"/>
  <c r="N257" i="2" s="1"/>
  <c r="P1646" i="4"/>
  <c r="O1667" i="4"/>
  <c r="L1667" i="4"/>
  <c r="P1667" i="4" s="1"/>
  <c r="O1676" i="4"/>
  <c r="N1683" i="4"/>
  <c r="H265" i="3" s="1"/>
  <c r="M265" i="2" s="1"/>
  <c r="N265" i="2" s="1"/>
  <c r="L1688" i="4"/>
  <c r="P1686" i="4"/>
  <c r="O1747" i="4"/>
  <c r="L1757" i="4"/>
  <c r="P1757" i="4" s="1"/>
  <c r="O1757" i="4"/>
  <c r="P1778" i="4"/>
  <c r="P1820" i="4"/>
  <c r="N1840" i="4"/>
  <c r="H295" i="3" s="1"/>
  <c r="M295" i="2" s="1"/>
  <c r="N295" i="2" s="1"/>
  <c r="J1846" i="4"/>
  <c r="P1843" i="4"/>
  <c r="P1849" i="4"/>
  <c r="P1879" i="4"/>
  <c r="P1974" i="4"/>
  <c r="P1993" i="4"/>
  <c r="P1751" i="4"/>
  <c r="O1752" i="4"/>
  <c r="L1781" i="4"/>
  <c r="P1803" i="4"/>
  <c r="O1804" i="4"/>
  <c r="L1819" i="4"/>
  <c r="L1831" i="4"/>
  <c r="P1831" i="4" s="1"/>
  <c r="L1874" i="4"/>
  <c r="P1874" i="4" s="1"/>
  <c r="O1879" i="4"/>
  <c r="O1919" i="4"/>
  <c r="P1931" i="4"/>
  <c r="O1938" i="4"/>
  <c r="P1960" i="4"/>
  <c r="L2000" i="4"/>
  <c r="L2002" i="4" s="1"/>
  <c r="G321" i="3" s="1"/>
  <c r="K321" i="2" s="1"/>
  <c r="L321" i="2" s="1"/>
  <c r="N2055" i="4"/>
  <c r="H329" i="3" s="1"/>
  <c r="M329" i="2" s="1"/>
  <c r="N329" i="2" s="1"/>
  <c r="P2059" i="4"/>
  <c r="I2067" i="4"/>
  <c r="P2072" i="4"/>
  <c r="I2130" i="4"/>
  <c r="P2135" i="4"/>
  <c r="L2180" i="4"/>
  <c r="G347" i="3" s="1"/>
  <c r="K347" i="2" s="1"/>
  <c r="L347" i="2" s="1"/>
  <c r="O2185" i="4"/>
  <c r="J2185" i="4"/>
  <c r="P2185" i="4" s="1"/>
  <c r="P2514" i="4"/>
  <c r="O1762" i="4"/>
  <c r="O1826" i="4"/>
  <c r="O1838" i="4"/>
  <c r="N1852" i="4"/>
  <c r="H297" i="3" s="1"/>
  <c r="M297" i="2" s="1"/>
  <c r="N297" i="2" s="1"/>
  <c r="P1880" i="4"/>
  <c r="O1907" i="4"/>
  <c r="P1945" i="4"/>
  <c r="P1952" i="4"/>
  <c r="P1959" i="4"/>
  <c r="P1987" i="4"/>
  <c r="I2021" i="4"/>
  <c r="O2108" i="4"/>
  <c r="P2122" i="4"/>
  <c r="J2158" i="4"/>
  <c r="O2158" i="4"/>
  <c r="P2177" i="4"/>
  <c r="P2219" i="4"/>
  <c r="P2239" i="4"/>
  <c r="P2251" i="4"/>
  <c r="O2371" i="4"/>
  <c r="N2371" i="4"/>
  <c r="P2371" i="4" s="1"/>
  <c r="O1989" i="4"/>
  <c r="J1989" i="4"/>
  <c r="P1989" i="4" s="1"/>
  <c r="N2043" i="4"/>
  <c r="H327" i="3" s="1"/>
  <c r="M327" i="2" s="1"/>
  <c r="N327" i="2" s="1"/>
  <c r="L2027" i="4"/>
  <c r="P2027" i="4" s="1"/>
  <c r="L2053" i="4"/>
  <c r="L2055" i="4" s="1"/>
  <c r="G329" i="3" s="1"/>
  <c r="K329" i="2" s="1"/>
  <c r="L329" i="2" s="1"/>
  <c r="L2221" i="4"/>
  <c r="G356" i="3" s="1"/>
  <c r="K356" i="2" s="1"/>
  <c r="L356" i="2" s="1"/>
  <c r="L2241" i="4"/>
  <c r="G360" i="3" s="1"/>
  <c r="K360" i="2" s="1"/>
  <c r="L360" i="2" s="1"/>
  <c r="P2279" i="4"/>
  <c r="L2281" i="4"/>
  <c r="G368" i="3" s="1"/>
  <c r="K368" i="2" s="1"/>
  <c r="L368" i="2" s="1"/>
  <c r="P1756" i="4"/>
  <c r="L1786" i="4"/>
  <c r="P1861" i="4"/>
  <c r="O1902" i="4"/>
  <c r="L1904" i="4"/>
  <c r="G306" i="3" s="1"/>
  <c r="K306" i="2" s="1"/>
  <c r="L306" i="2" s="1"/>
  <c r="O1913" i="4"/>
  <c r="O1980" i="4"/>
  <c r="P2012" i="4"/>
  <c r="P2013" i="4"/>
  <c r="P2019" i="4"/>
  <c r="P2040" i="4"/>
  <c r="P2058" i="4"/>
  <c r="I2060" i="4"/>
  <c r="I2081" i="4"/>
  <c r="O2094" i="4"/>
  <c r="L2094" i="4"/>
  <c r="P2101" i="4"/>
  <c r="I2116" i="4"/>
  <c r="P2136" i="4"/>
  <c r="J2306" i="4"/>
  <c r="P2304" i="4"/>
  <c r="L1773" i="4"/>
  <c r="G283" i="3" s="1"/>
  <c r="K283" i="2" s="1"/>
  <c r="L283" i="2" s="1"/>
  <c r="P1771" i="4"/>
  <c r="P1797" i="4"/>
  <c r="J1870" i="4"/>
  <c r="P1980" i="4"/>
  <c r="P2000" i="4"/>
  <c r="O2014" i="4"/>
  <c r="J2014" i="4"/>
  <c r="P2014" i="4" s="1"/>
  <c r="O2042" i="4"/>
  <c r="J2042" i="4"/>
  <c r="P2042" i="4" s="1"/>
  <c r="I2048" i="4"/>
  <c r="O2109" i="4"/>
  <c r="O2164" i="4"/>
  <c r="L2164" i="4"/>
  <c r="P2164" i="4" s="1"/>
  <c r="O2170" i="4"/>
  <c r="L2170" i="4"/>
  <c r="J2256" i="4"/>
  <c r="P2254" i="4"/>
  <c r="P2464" i="4"/>
  <c r="P1885" i="4"/>
  <c r="I2054" i="4"/>
  <c r="I2088" i="4"/>
  <c r="P2142" i="4"/>
  <c r="P2214" i="4"/>
  <c r="J2216" i="4"/>
  <c r="P2234" i="4"/>
  <c r="J2236" i="4"/>
  <c r="J2266" i="4"/>
  <c r="P2264" i="4"/>
  <c r="O2725" i="4"/>
  <c r="L2725" i="4"/>
  <c r="L2186" i="4"/>
  <c r="G348" i="3" s="1"/>
  <c r="K348" i="2" s="1"/>
  <c r="L348" i="2" s="1"/>
  <c r="P2201" i="4"/>
  <c r="J2276" i="4"/>
  <c r="J2316" i="4"/>
  <c r="P2334" i="4"/>
  <c r="P2454" i="4"/>
  <c r="J2456" i="4"/>
  <c r="K2560" i="4"/>
  <c r="O2601" i="4"/>
  <c r="L2601" i="4"/>
  <c r="I2137" i="4"/>
  <c r="P2143" i="4"/>
  <c r="P2197" i="4"/>
  <c r="J2261" i="4"/>
  <c r="P2294" i="4"/>
  <c r="J2301" i="4"/>
  <c r="P2310" i="4"/>
  <c r="P2351" i="4"/>
  <c r="L2358" i="4"/>
  <c r="L2359" i="4" s="1"/>
  <c r="L2392" i="4"/>
  <c r="P2392" i="4" s="1"/>
  <c r="P2397" i="4"/>
  <c r="P2402" i="4"/>
  <c r="P2470" i="4"/>
  <c r="P2114" i="4"/>
  <c r="P2149" i="4"/>
  <c r="P2220" i="4"/>
  <c r="P2240" i="4"/>
  <c r="J2246" i="4"/>
  <c r="P2255" i="4"/>
  <c r="J2286" i="4"/>
  <c r="P2295" i="4"/>
  <c r="L2329" i="4"/>
  <c r="L2331" i="4" s="1"/>
  <c r="G378" i="3" s="1"/>
  <c r="K378" i="2" s="1"/>
  <c r="L378" i="2" s="1"/>
  <c r="P2355" i="4"/>
  <c r="P2407" i="4"/>
  <c r="P2427" i="4"/>
  <c r="P2451" i="4"/>
  <c r="L2456" i="4"/>
  <c r="G402" i="3" s="1"/>
  <c r="K402" i="2" s="1"/>
  <c r="L402" i="2" s="1"/>
  <c r="P2484" i="4"/>
  <c r="P2073" i="4"/>
  <c r="P2107" i="4"/>
  <c r="I2165" i="4"/>
  <c r="P2171" i="4"/>
  <c r="J2211" i="4"/>
  <c r="J2231" i="4"/>
  <c r="J2271" i="4"/>
  <c r="P2311" i="4"/>
  <c r="N2326" i="4"/>
  <c r="H377" i="3" s="1"/>
  <c r="M377" i="2" s="1"/>
  <c r="N377" i="2" s="1"/>
  <c r="P2367" i="4"/>
  <c r="O2397" i="4"/>
  <c r="N2397" i="4"/>
  <c r="N2399" i="4" s="1"/>
  <c r="H391" i="3" s="1"/>
  <c r="M391" i="2" s="1"/>
  <c r="N391" i="2" s="1"/>
  <c r="P2459" i="4"/>
  <c r="J2461" i="4"/>
  <c r="O2545" i="4"/>
  <c r="L2545" i="4"/>
  <c r="P2545" i="4" s="1"/>
  <c r="P2265" i="4"/>
  <c r="P2296" i="4"/>
  <c r="P2305" i="4"/>
  <c r="P2378" i="4"/>
  <c r="L2393" i="4"/>
  <c r="P2396" i="4"/>
  <c r="J2399" i="4"/>
  <c r="P2398" i="4"/>
  <c r="P2417" i="4"/>
  <c r="P2443" i="4"/>
  <c r="O2474" i="4"/>
  <c r="J2474" i="4"/>
  <c r="P2474" i="4" s="1"/>
  <c r="P2065" i="4"/>
  <c r="P2087" i="4"/>
  <c r="P2129" i="4"/>
  <c r="J2202" i="4"/>
  <c r="J2206" i="4"/>
  <c r="P2250" i="4"/>
  <c r="P2274" i="4"/>
  <c r="J2281" i="4"/>
  <c r="P2290" i="4"/>
  <c r="P2314" i="4"/>
  <c r="L2383" i="4"/>
  <c r="P2383" i="4" s="1"/>
  <c r="P2432" i="4"/>
  <c r="P2455" i="4"/>
  <c r="K2530" i="4"/>
  <c r="L2485" i="4"/>
  <c r="P2499" i="4"/>
  <c r="L2515" i="4"/>
  <c r="I2516" i="4" s="1"/>
  <c r="P2572" i="4"/>
  <c r="L2586" i="4"/>
  <c r="P2601" i="4"/>
  <c r="O2616" i="4"/>
  <c r="L2616" i="4"/>
  <c r="P2725" i="4"/>
  <c r="O2736" i="4"/>
  <c r="L2736" i="4"/>
  <c r="J2864" i="4"/>
  <c r="P2862" i="4"/>
  <c r="P2324" i="4"/>
  <c r="P2354" i="4"/>
  <c r="P2370" i="4"/>
  <c r="P2389" i="4"/>
  <c r="P2542" i="4"/>
  <c r="P2556" i="4"/>
  <c r="P2559" i="4"/>
  <c r="P2587" i="4"/>
  <c r="P2617" i="4"/>
  <c r="O2646" i="4"/>
  <c r="L2646" i="4"/>
  <c r="O2713" i="4"/>
  <c r="L2713" i="4"/>
  <c r="J2804" i="4"/>
  <c r="P2804" i="4" s="1"/>
  <c r="O2804" i="4"/>
  <c r="N2967" i="4"/>
  <c r="H463" i="3" s="1"/>
  <c r="M465" i="2" s="1"/>
  <c r="N465" i="2" s="1"/>
  <c r="M2377" i="4"/>
  <c r="J2404" i="4"/>
  <c r="J2409" i="4"/>
  <c r="J2414" i="4"/>
  <c r="J2419" i="4"/>
  <c r="J2424" i="4"/>
  <c r="J2429" i="4"/>
  <c r="J2434" i="4"/>
  <c r="O2676" i="4"/>
  <c r="L2676" i="4"/>
  <c r="P2676" i="4" s="1"/>
  <c r="P2692" i="4"/>
  <c r="O2706" i="4"/>
  <c r="L2706" i="4"/>
  <c r="O2745" i="4"/>
  <c r="L2745" i="4"/>
  <c r="P2745" i="4" s="1"/>
  <c r="P2817" i="4"/>
  <c r="J2820" i="4"/>
  <c r="P2450" i="4"/>
  <c r="P2486" i="4"/>
  <c r="P2527" i="4"/>
  <c r="I2561" i="4"/>
  <c r="P2602" i="4"/>
  <c r="P2647" i="4"/>
  <c r="P2719" i="4"/>
  <c r="O2731" i="4"/>
  <c r="L2731" i="4"/>
  <c r="P2731" i="4" s="1"/>
  <c r="L2935" i="4"/>
  <c r="G457" i="3" s="1"/>
  <c r="I2934" i="4"/>
  <c r="P2943" i="4"/>
  <c r="L2945" i="4"/>
  <c r="G459" i="3" s="1"/>
  <c r="M2390" i="4"/>
  <c r="P2541" i="4"/>
  <c r="P2544" i="4"/>
  <c r="O2631" i="4"/>
  <c r="L2631" i="4"/>
  <c r="P2631" i="4" s="1"/>
  <c r="P2677" i="4"/>
  <c r="O2719" i="4"/>
  <c r="L2719" i="4"/>
  <c r="O3254" i="4"/>
  <c r="L3254" i="4"/>
  <c r="L3256" i="4" s="1"/>
  <c r="G504" i="3" s="1"/>
  <c r="K506" i="2" s="1"/>
  <c r="L506" i="2" s="1"/>
  <c r="P2512" i="4"/>
  <c r="P2515" i="4"/>
  <c r="L2571" i="4"/>
  <c r="P2586" i="4"/>
  <c r="P2872" i="4"/>
  <c r="J2874" i="4"/>
  <c r="P2526" i="4"/>
  <c r="P2529" i="4"/>
  <c r="I2546" i="4"/>
  <c r="P2557" i="4"/>
  <c r="P2616" i="4"/>
  <c r="P2632" i="4"/>
  <c r="O2661" i="4"/>
  <c r="L2661" i="4"/>
  <c r="O2691" i="4"/>
  <c r="L2691" i="4"/>
  <c r="P2751" i="4"/>
  <c r="L2805" i="4"/>
  <c r="G434" i="3" s="1"/>
  <c r="K434" i="2" s="1"/>
  <c r="L434" i="2" s="1"/>
  <c r="P2839" i="4"/>
  <c r="J2991" i="4"/>
  <c r="P2991" i="4" s="1"/>
  <c r="O2991" i="4"/>
  <c r="O3121" i="4"/>
  <c r="L3121" i="4"/>
  <c r="O3127" i="4"/>
  <c r="L3127" i="4"/>
  <c r="P3127" i="4" s="1"/>
  <c r="O2770" i="4"/>
  <c r="P2802" i="4"/>
  <c r="J2849" i="4"/>
  <c r="J2958" i="4"/>
  <c r="O2958" i="4"/>
  <c r="P2742" i="4"/>
  <c r="P2760" i="4"/>
  <c r="L2794" i="4"/>
  <c r="P2803" i="4"/>
  <c r="L2820" i="4"/>
  <c r="G436" i="3" s="1"/>
  <c r="K438" i="2" s="1"/>
  <c r="L438" i="2" s="1"/>
  <c r="P2819" i="4"/>
  <c r="L2823" i="4"/>
  <c r="P2823" i="4" s="1"/>
  <c r="L2874" i="4"/>
  <c r="G446" i="3" s="1"/>
  <c r="K448" i="2" s="1"/>
  <c r="L448" i="2" s="1"/>
  <c r="P3022" i="4"/>
  <c r="L3249" i="4"/>
  <c r="G503" i="3" s="1"/>
  <c r="K505" i="2" s="1"/>
  <c r="L505" i="2" s="1"/>
  <c r="P3247" i="4"/>
  <c r="P2830" i="4"/>
  <c r="P2852" i="4"/>
  <c r="J2859" i="4"/>
  <c r="P2877" i="4"/>
  <c r="J2879" i="4"/>
  <c r="L2917" i="4"/>
  <c r="G454" i="3" s="1"/>
  <c r="I2916" i="4"/>
  <c r="P2938" i="4"/>
  <c r="J2940" i="4"/>
  <c r="P2970" i="4"/>
  <c r="P3199" i="4"/>
  <c r="P2752" i="4"/>
  <c r="P2787" i="4"/>
  <c r="P2810" i="4"/>
  <c r="P2837" i="4"/>
  <c r="J2844" i="4"/>
  <c r="P2853" i="4"/>
  <c r="P2892" i="4"/>
  <c r="P2904" i="4"/>
  <c r="O2921" i="4"/>
  <c r="L2921" i="4"/>
  <c r="P2921" i="4" s="1"/>
  <c r="L3095" i="4"/>
  <c r="P3095" i="4" s="1"/>
  <c r="O3095" i="4"/>
  <c r="O3306" i="4"/>
  <c r="J3306" i="4"/>
  <c r="P3306" i="4" s="1"/>
  <c r="P2795" i="4"/>
  <c r="P2818" i="4"/>
  <c r="P2824" i="4"/>
  <c r="I2832" i="4"/>
  <c r="P2838" i="4"/>
  <c r="P2867" i="4"/>
  <c r="J2869" i="4"/>
  <c r="P2873" i="4"/>
  <c r="J3005" i="4"/>
  <c r="P3005" i="4" s="1"/>
  <c r="O3005" i="4"/>
  <c r="P3040" i="4"/>
  <c r="P2763" i="4"/>
  <c r="P2770" i="4"/>
  <c r="P2780" i="4"/>
  <c r="P2808" i="4"/>
  <c r="P2847" i="4"/>
  <c r="P2863" i="4"/>
  <c r="P2882" i="4"/>
  <c r="O3221" i="4"/>
  <c r="L3221" i="4"/>
  <c r="P3221" i="4" s="1"/>
  <c r="P2769" i="4"/>
  <c r="P2953" i="4"/>
  <c r="P2976" i="4"/>
  <c r="M2985" i="4"/>
  <c r="P2990" i="4"/>
  <c r="O3016" i="4"/>
  <c r="J3016" i="4"/>
  <c r="P3035" i="4"/>
  <c r="P3037" i="4"/>
  <c r="P3044" i="4"/>
  <c r="P3121" i="4"/>
  <c r="P3227" i="4"/>
  <c r="P3260" i="4"/>
  <c r="P3300" i="4"/>
  <c r="P3371" i="4"/>
  <c r="P3390" i="4"/>
  <c r="P3856" i="4"/>
  <c r="P2964" i="4"/>
  <c r="P2992" i="4"/>
  <c r="M2999" i="4"/>
  <c r="P3004" i="4"/>
  <c r="P3055" i="4"/>
  <c r="P3271" i="4"/>
  <c r="P3279" i="4"/>
  <c r="P3376" i="4"/>
  <c r="L3382" i="4"/>
  <c r="O3382" i="4"/>
  <c r="O3424" i="4"/>
  <c r="L3424" i="4"/>
  <c r="O3713" i="4"/>
  <c r="L3713" i="4"/>
  <c r="O375" i="8"/>
  <c r="J2884" i="4"/>
  <c r="J2889" i="4"/>
  <c r="J2906" i="4"/>
  <c r="J2911" i="4"/>
  <c r="P2920" i="4"/>
  <c r="P2949" i="4"/>
  <c r="N2993" i="4"/>
  <c r="H467" i="3" s="1"/>
  <c r="I2998" i="4"/>
  <c r="I3057" i="4"/>
  <c r="J3069" i="4"/>
  <c r="P3069" i="4" s="1"/>
  <c r="I3075" i="4"/>
  <c r="L3076" i="4"/>
  <c r="G480" i="3" s="1"/>
  <c r="K482" i="2" s="1"/>
  <c r="L482" i="2" s="1"/>
  <c r="O3111" i="4"/>
  <c r="L3111" i="4"/>
  <c r="I3154" i="4"/>
  <c r="O3169" i="4"/>
  <c r="L3169" i="4"/>
  <c r="I3170" i="4" s="1"/>
  <c r="O3175" i="4"/>
  <c r="L3175" i="4"/>
  <c r="P3175" i="4" s="1"/>
  <c r="O3201" i="4"/>
  <c r="L3201" i="4"/>
  <c r="I3202" i="4" s="1"/>
  <c r="O3207" i="4"/>
  <c r="L3207" i="4"/>
  <c r="I3235" i="4"/>
  <c r="L3236" i="4"/>
  <c r="G501" i="3" s="1"/>
  <c r="K503" i="2" s="1"/>
  <c r="L503" i="2" s="1"/>
  <c r="O3279" i="4"/>
  <c r="L3279" i="4"/>
  <c r="L3280" i="4" s="1"/>
  <c r="G508" i="3" s="1"/>
  <c r="K510" i="2" s="1"/>
  <c r="L510" i="2" s="1"/>
  <c r="L3334" i="4"/>
  <c r="O3334" i="4"/>
  <c r="P3403" i="4"/>
  <c r="I3405" i="4"/>
  <c r="O3090" i="4"/>
  <c r="J3090" i="4"/>
  <c r="O3473" i="4"/>
  <c r="L3473" i="4"/>
  <c r="O3772" i="4"/>
  <c r="L3772" i="4"/>
  <c r="P2915" i="4"/>
  <c r="P2944" i="4"/>
  <c r="O2964" i="4"/>
  <c r="O2992" i="4"/>
  <c r="P2996" i="4"/>
  <c r="O3010" i="4"/>
  <c r="I3045" i="4"/>
  <c r="P3049" i="4"/>
  <c r="O3153" i="4"/>
  <c r="L3153" i="4"/>
  <c r="P3153" i="4" s="1"/>
  <c r="O3159" i="4"/>
  <c r="L3159" i="4"/>
  <c r="I3186" i="4"/>
  <c r="L3188" i="4"/>
  <c r="G494" i="3" s="1"/>
  <c r="K496" i="2" s="1"/>
  <c r="L496" i="2" s="1"/>
  <c r="O3240" i="4"/>
  <c r="L3240" i="4"/>
  <c r="P3240" i="4" s="1"/>
  <c r="P3280" i="4"/>
  <c r="O3446" i="4"/>
  <c r="L3446" i="4"/>
  <c r="P2997" i="4"/>
  <c r="P3003" i="4"/>
  <c r="M3006" i="4"/>
  <c r="P3010" i="4"/>
  <c r="O3034" i="4"/>
  <c r="I3051" i="4"/>
  <c r="P3056" i="4"/>
  <c r="P3068" i="4"/>
  <c r="P3074" i="4"/>
  <c r="O3082" i="4"/>
  <c r="J3082" i="4"/>
  <c r="P3082" i="4" s="1"/>
  <c r="I3106" i="4"/>
  <c r="K3215" i="4"/>
  <c r="N3223" i="4"/>
  <c r="H499" i="3" s="1"/>
  <c r="M501" i="2" s="1"/>
  <c r="N501" i="2" s="1"/>
  <c r="O3226" i="4"/>
  <c r="L3226" i="4"/>
  <c r="I3248" i="4"/>
  <c r="O3259" i="4"/>
  <c r="L3259" i="4"/>
  <c r="L3565" i="4"/>
  <c r="O3565" i="4"/>
  <c r="L3882" i="4"/>
  <c r="O3882" i="4"/>
  <c r="P2932" i="4"/>
  <c r="P2939" i="4"/>
  <c r="P3043" i="4"/>
  <c r="I3122" i="4"/>
  <c r="O3137" i="4"/>
  <c r="L3137" i="4"/>
  <c r="I3138" i="4" s="1"/>
  <c r="O3143" i="4"/>
  <c r="L3143" i="4"/>
  <c r="O3185" i="4"/>
  <c r="L3185" i="4"/>
  <c r="P3185" i="4" s="1"/>
  <c r="O3191" i="4"/>
  <c r="L3191" i="4"/>
  <c r="P3191" i="4" s="1"/>
  <c r="O3270" i="4"/>
  <c r="L3270" i="4"/>
  <c r="L3276" i="4"/>
  <c r="G507" i="3" s="1"/>
  <c r="K509" i="2" s="1"/>
  <c r="L509" i="2" s="1"/>
  <c r="P3275" i="4"/>
  <c r="J3284" i="4"/>
  <c r="P3283" i="4"/>
  <c r="O3310" i="4"/>
  <c r="L3310" i="4"/>
  <c r="L3318" i="4"/>
  <c r="P3318" i="4" s="1"/>
  <c r="O3318" i="4"/>
  <c r="L3533" i="4"/>
  <c r="O3533" i="4"/>
  <c r="P3220" i="4"/>
  <c r="P3239" i="4"/>
  <c r="N3272" i="4"/>
  <c r="H506" i="3" s="1"/>
  <c r="M508" i="2" s="1"/>
  <c r="N508" i="2" s="1"/>
  <c r="L3307" i="4"/>
  <c r="G514" i="3" s="1"/>
  <c r="K516" i="2" s="1"/>
  <c r="L516" i="2" s="1"/>
  <c r="P3305" i="4"/>
  <c r="O3311" i="4"/>
  <c r="L3319" i="4"/>
  <c r="P3319" i="4" s="1"/>
  <c r="P3325" i="4"/>
  <c r="P3335" i="4"/>
  <c r="O3358" i="4"/>
  <c r="P3383" i="4"/>
  <c r="I3391" i="4"/>
  <c r="P3389" i="4"/>
  <c r="O3396" i="4"/>
  <c r="L3396" i="4"/>
  <c r="O3418" i="4"/>
  <c r="L3418" i="4"/>
  <c r="O3452" i="4"/>
  <c r="O3490" i="4"/>
  <c r="L3490" i="4"/>
  <c r="P3490" i="4" s="1"/>
  <c r="P3510" i="4"/>
  <c r="L3607" i="4"/>
  <c r="O3607" i="4"/>
  <c r="L3619" i="4"/>
  <c r="I3620" i="4" s="1"/>
  <c r="O3619" i="4"/>
  <c r="L3669" i="4"/>
  <c r="O3669" i="4"/>
  <c r="K3681" i="4"/>
  <c r="O3738" i="4"/>
  <c r="L3738" i="4"/>
  <c r="O3233" i="4"/>
  <c r="O3247" i="4"/>
  <c r="O3252" i="4"/>
  <c r="O3261" i="4"/>
  <c r="P3377" i="4"/>
  <c r="I3412" i="4"/>
  <c r="P3439" i="4"/>
  <c r="P3473" i="4"/>
  <c r="P3480" i="4"/>
  <c r="L3553" i="4"/>
  <c r="O3553" i="4"/>
  <c r="P3565" i="4"/>
  <c r="L3575" i="4"/>
  <c r="O3575" i="4"/>
  <c r="L3593" i="4"/>
  <c r="P3593" i="4" s="1"/>
  <c r="O3593" i="4"/>
  <c r="P3713" i="4"/>
  <c r="K3587" i="4"/>
  <c r="L3587" i="4" s="1"/>
  <c r="K3567" i="4"/>
  <c r="L3567" i="4" s="1"/>
  <c r="K3547" i="4"/>
  <c r="L3547" i="4" s="1"/>
  <c r="L3550" i="4" s="1"/>
  <c r="G550" i="3" s="1"/>
  <c r="K558" i="2" s="1"/>
  <c r="L558" i="2" s="1"/>
  <c r="K3747" i="4"/>
  <c r="L3747" i="4" s="1"/>
  <c r="K3577" i="4"/>
  <c r="L3577" i="4" s="1"/>
  <c r="K3557" i="4"/>
  <c r="L3557" i="4" s="1"/>
  <c r="K3537" i="4"/>
  <c r="L3537" i="4" s="1"/>
  <c r="K3646" i="4"/>
  <c r="L3646" i="4" s="1"/>
  <c r="K3634" i="4"/>
  <c r="L3634" i="4" s="1"/>
  <c r="K3682" i="4"/>
  <c r="L3682" i="4" s="1"/>
  <c r="K3694" i="4"/>
  <c r="L3694" i="4" s="1"/>
  <c r="K3658" i="4"/>
  <c r="L3658" i="4" s="1"/>
  <c r="K3622" i="4"/>
  <c r="L3622" i="4" s="1"/>
  <c r="K3706" i="4"/>
  <c r="L3706" i="4" s="1"/>
  <c r="O340" i="8"/>
  <c r="K376" i="8"/>
  <c r="N376" i="8"/>
  <c r="O3340" i="4"/>
  <c r="O3410" i="4"/>
  <c r="I3440" i="4"/>
  <c r="P3494" i="4"/>
  <c r="L3520" i="4"/>
  <c r="P3520" i="4" s="1"/>
  <c r="O3520" i="4"/>
  <c r="P3594" i="4"/>
  <c r="P3780" i="4"/>
  <c r="L3819" i="4"/>
  <c r="G579" i="3" s="1"/>
  <c r="K587" i="2" s="1"/>
  <c r="L587" i="2" s="1"/>
  <c r="I3817" i="4"/>
  <c r="P3213" i="4"/>
  <c r="N3313" i="4"/>
  <c r="H515" i="3" s="1"/>
  <c r="M517" i="2" s="1"/>
  <c r="N517" i="2" s="1"/>
  <c r="P3340" i="4"/>
  <c r="P3359" i="4"/>
  <c r="P3410" i="4"/>
  <c r="P3424" i="4"/>
  <c r="P3431" i="4"/>
  <c r="I3433" i="4"/>
  <c r="P3453" i="4"/>
  <c r="P3474" i="4"/>
  <c r="P3534" i="4"/>
  <c r="O3725" i="4"/>
  <c r="L3725" i="4"/>
  <c r="P3725" i="4" s="1"/>
  <c r="I3739" i="4"/>
  <c r="N3301" i="4"/>
  <c r="H513" i="3" s="1"/>
  <c r="M515" i="2" s="1"/>
  <c r="N515" i="2" s="1"/>
  <c r="I3330" i="4"/>
  <c r="P3328" i="4"/>
  <c r="P3334" i="4"/>
  <c r="P3353" i="4"/>
  <c r="O3376" i="4"/>
  <c r="P3382" i="4"/>
  <c r="O3390" i="4"/>
  <c r="P3397" i="4"/>
  <c r="I3419" i="4"/>
  <c r="O3438" i="4"/>
  <c r="P3481" i="4"/>
  <c r="P3655" i="4"/>
  <c r="I3753" i="4"/>
  <c r="L3092" i="4"/>
  <c r="G482" i="3" s="1"/>
  <c r="K484" i="2" s="1"/>
  <c r="L484" i="2" s="1"/>
  <c r="L3108" i="4"/>
  <c r="G484" i="3" s="1"/>
  <c r="K486" i="2" s="1"/>
  <c r="L486" i="2" s="1"/>
  <c r="L3124" i="4"/>
  <c r="G486" i="3" s="1"/>
  <c r="K488" i="2" s="1"/>
  <c r="L488" i="2" s="1"/>
  <c r="L3140" i="4"/>
  <c r="G488" i="3" s="1"/>
  <c r="K490" i="2" s="1"/>
  <c r="L490" i="2" s="1"/>
  <c r="L3172" i="4"/>
  <c r="G492" i="3" s="1"/>
  <c r="K494" i="2" s="1"/>
  <c r="L494" i="2" s="1"/>
  <c r="L3223" i="4"/>
  <c r="G499" i="3" s="1"/>
  <c r="K501" i="2" s="1"/>
  <c r="L501" i="2" s="1"/>
  <c r="L3514" i="4"/>
  <c r="G545" i="3" s="1"/>
  <c r="K551" i="2" s="1"/>
  <c r="L551" i="2" s="1"/>
  <c r="P3509" i="4"/>
  <c r="O3744" i="4"/>
  <c r="L3744" i="4"/>
  <c r="P3744" i="4" s="1"/>
  <c r="O3845" i="4"/>
  <c r="J3845" i="4"/>
  <c r="P3845" i="4" s="1"/>
  <c r="P3868" i="4"/>
  <c r="K3870" i="4"/>
  <c r="I3871" i="4"/>
  <c r="P3411" i="4"/>
  <c r="P3425" i="4"/>
  <c r="I3454" i="4"/>
  <c r="L3460" i="4"/>
  <c r="L3583" i="4"/>
  <c r="O3583" i="4"/>
  <c r="P3629" i="4"/>
  <c r="L3653" i="4"/>
  <c r="P3653" i="4" s="1"/>
  <c r="O3653" i="4"/>
  <c r="P3690" i="4"/>
  <c r="P3701" i="4"/>
  <c r="P3738" i="4"/>
  <c r="P3417" i="4"/>
  <c r="J3514" i="4"/>
  <c r="P3512" i="4"/>
  <c r="P3519" i="4"/>
  <c r="P3543" i="4"/>
  <c r="K3621" i="4"/>
  <c r="P3642" i="4"/>
  <c r="P3773" i="4"/>
  <c r="O3802" i="4"/>
  <c r="J3802" i="4"/>
  <c r="P3814" i="4"/>
  <c r="L3828" i="4"/>
  <c r="G580" i="3" s="1"/>
  <c r="K588" i="2" s="1"/>
  <c r="L588" i="2" s="1"/>
  <c r="P3952" i="4"/>
  <c r="P3445" i="4"/>
  <c r="P3564" i="4"/>
  <c r="P3573" i="4"/>
  <c r="P3617" i="4"/>
  <c r="I3632" i="4"/>
  <c r="K3633" i="4"/>
  <c r="P3677" i="4"/>
  <c r="O3701" i="4"/>
  <c r="L3701" i="4"/>
  <c r="P3726" i="4"/>
  <c r="P3745" i="4"/>
  <c r="P3791" i="4"/>
  <c r="L3840" i="4"/>
  <c r="G582" i="3" s="1"/>
  <c r="K590" i="2" s="1"/>
  <c r="L590" i="2" s="1"/>
  <c r="P3467" i="4"/>
  <c r="L3491" i="4"/>
  <c r="G541" i="3" s="1"/>
  <c r="P3489" i="4"/>
  <c r="P3496" i="4"/>
  <c r="P3574" i="4"/>
  <c r="P3583" i="4"/>
  <c r="P3618" i="4"/>
  <c r="P3641" i="4"/>
  <c r="I3680" i="4"/>
  <c r="O3689" i="4"/>
  <c r="L3689" i="4"/>
  <c r="P3689" i="4" s="1"/>
  <c r="P3714" i="4"/>
  <c r="I3809" i="4"/>
  <c r="P3808" i="4"/>
  <c r="P3945" i="4"/>
  <c r="P4007" i="4"/>
  <c r="N23" i="8"/>
  <c r="I23" i="8"/>
  <c r="O23" i="8" s="1"/>
  <c r="I3608" i="4"/>
  <c r="K3609" i="4"/>
  <c r="I3644" i="4"/>
  <c r="P3669" i="4"/>
  <c r="P3772" i="4"/>
  <c r="P3788" i="4"/>
  <c r="P3882" i="4"/>
  <c r="P4049" i="4"/>
  <c r="K20" i="8"/>
  <c r="O3482" i="4"/>
  <c r="J3522" i="4"/>
  <c r="O3543" i="4"/>
  <c r="I3566" i="4"/>
  <c r="O3605" i="4"/>
  <c r="P3630" i="4"/>
  <c r="O3641" i="4"/>
  <c r="I3668" i="4"/>
  <c r="P3678" i="4"/>
  <c r="N3741" i="4"/>
  <c r="H567" i="3" s="1"/>
  <c r="M575" i="2" s="1"/>
  <c r="N575" i="2" s="1"/>
  <c r="P3751" i="4"/>
  <c r="L3762" i="4"/>
  <c r="G570" i="3" s="1"/>
  <c r="K578" i="2" s="1"/>
  <c r="L578" i="2" s="1"/>
  <c r="O3766" i="4"/>
  <c r="L3766" i="4"/>
  <c r="I3767" i="4" s="1"/>
  <c r="I3781" i="4"/>
  <c r="P3792" i="4"/>
  <c r="L3797" i="4"/>
  <c r="G576" i="3" s="1"/>
  <c r="K584" i="2" s="1"/>
  <c r="L584" i="2" s="1"/>
  <c r="N3819" i="4"/>
  <c r="H579" i="3" s="1"/>
  <c r="M587" i="2" s="1"/>
  <c r="N587" i="2" s="1"/>
  <c r="I3825" i="4"/>
  <c r="P3487" i="4"/>
  <c r="P3737" i="4"/>
  <c r="P3765" i="4"/>
  <c r="O3806" i="4"/>
  <c r="P3815" i="4"/>
  <c r="P3831" i="4"/>
  <c r="I3839" i="4"/>
  <c r="P3838" i="4"/>
  <c r="L3846" i="4"/>
  <c r="G583" i="3" s="1"/>
  <c r="K591" i="2" s="1"/>
  <c r="L591" i="2" s="1"/>
  <c r="O3861" i="4"/>
  <c r="K3863" i="4"/>
  <c r="P3890" i="4"/>
  <c r="L3896" i="4"/>
  <c r="O3896" i="4"/>
  <c r="P3918" i="4"/>
  <c r="L3980" i="4"/>
  <c r="P3980" i="4" s="1"/>
  <c r="O3980" i="4"/>
  <c r="N7" i="8"/>
  <c r="K7" i="8"/>
  <c r="O7" i="8" s="1"/>
  <c r="O43" i="8"/>
  <c r="H44" i="8"/>
  <c r="J3797" i="4"/>
  <c r="P3843" i="4"/>
  <c r="L3858" i="4"/>
  <c r="G585" i="3" s="1"/>
  <c r="K595" i="2" s="1"/>
  <c r="L595" i="2" s="1"/>
  <c r="P3897" i="4"/>
  <c r="L3903" i="4"/>
  <c r="O3903" i="4"/>
  <c r="P3939" i="4"/>
  <c r="L4043" i="4"/>
  <c r="P4043" i="4" s="1"/>
  <c r="O4043" i="4"/>
  <c r="N37" i="8"/>
  <c r="I37" i="8"/>
  <c r="O37" i="8" s="1"/>
  <c r="P3844" i="4"/>
  <c r="P3946" i="4"/>
  <c r="K34" i="8"/>
  <c r="N70" i="8"/>
  <c r="I70" i="8"/>
  <c r="O70" i="8" s="1"/>
  <c r="L3889" i="4"/>
  <c r="O3889" i="4"/>
  <c r="I105" i="8"/>
  <c r="O105" i="8" s="1"/>
  <c r="N105" i="8"/>
  <c r="P3823" i="4"/>
  <c r="I3833" i="4"/>
  <c r="P3837" i="4"/>
  <c r="H30" i="8"/>
  <c r="O29" i="8"/>
  <c r="N97" i="8"/>
  <c r="I97" i="8"/>
  <c r="O3831" i="4"/>
  <c r="O3864" i="4"/>
  <c r="L3875" i="4"/>
  <c r="O3875" i="4"/>
  <c r="P3911" i="4"/>
  <c r="L3987" i="4"/>
  <c r="P3987" i="4" s="1"/>
  <c r="O3987" i="4"/>
  <c r="N48" i="8"/>
  <c r="I48" i="8"/>
  <c r="O3910" i="4"/>
  <c r="O3917" i="4"/>
  <c r="O3924" i="4"/>
  <c r="O3931" i="4"/>
  <c r="O3938" i="4"/>
  <c r="O3945" i="4"/>
  <c r="O3952" i="4"/>
  <c r="O3959" i="4"/>
  <c r="P4014" i="4"/>
  <c r="P4028" i="4"/>
  <c r="O8" i="8"/>
  <c r="K17" i="8"/>
  <c r="I5" i="7" s="1"/>
  <c r="O52" i="8"/>
  <c r="M64" i="8"/>
  <c r="J13" i="7" s="1"/>
  <c r="O68" i="8"/>
  <c r="O74" i="8"/>
  <c r="I89" i="8"/>
  <c r="N89" i="8"/>
  <c r="N109" i="8"/>
  <c r="I109" i="8"/>
  <c r="K141" i="8"/>
  <c r="I24" i="7" s="1"/>
  <c r="O137" i="8"/>
  <c r="P3966" i="4"/>
  <c r="P4000" i="4"/>
  <c r="M4052" i="4"/>
  <c r="N4052" i="4" s="1"/>
  <c r="M4045" i="4"/>
  <c r="N4045" i="4" s="1"/>
  <c r="M4038" i="4"/>
  <c r="N4038" i="4" s="1"/>
  <c r="M4031" i="4"/>
  <c r="N4031" i="4" s="1"/>
  <c r="M4024" i="4"/>
  <c r="N4024" i="4" s="1"/>
  <c r="M4017" i="4"/>
  <c r="N4017" i="4" s="1"/>
  <c r="M4010" i="4"/>
  <c r="N4010" i="4" s="1"/>
  <c r="M4003" i="4"/>
  <c r="N4003" i="4" s="1"/>
  <c r="M3996" i="4"/>
  <c r="N3996" i="4" s="1"/>
  <c r="M3989" i="4"/>
  <c r="N3989" i="4" s="1"/>
  <c r="M3982" i="4"/>
  <c r="N3982" i="4" s="1"/>
  <c r="M3975" i="4"/>
  <c r="N3975" i="4" s="1"/>
  <c r="I53" i="8"/>
  <c r="O57" i="8"/>
  <c r="H12" i="7"/>
  <c r="N95" i="8"/>
  <c r="I95" i="8"/>
  <c r="M127" i="8"/>
  <c r="J22" i="7" s="1"/>
  <c r="K260" i="8"/>
  <c r="I41" i="7" s="1"/>
  <c r="K2812" i="4" s="1"/>
  <c r="L2812" i="4" s="1"/>
  <c r="O256" i="8"/>
  <c r="P3993" i="4"/>
  <c r="P4021" i="4"/>
  <c r="P4035" i="4"/>
  <c r="I10" i="8"/>
  <c r="O22" i="8"/>
  <c r="O36" i="8"/>
  <c r="I91" i="8"/>
  <c r="O91" i="8" s="1"/>
  <c r="N91" i="8"/>
  <c r="H133" i="8"/>
  <c r="O132" i="8"/>
  <c r="P3986" i="4"/>
  <c r="O67" i="8"/>
  <c r="I71" i="8"/>
  <c r="N82" i="8"/>
  <c r="I82" i="8"/>
  <c r="M99" i="8"/>
  <c r="J18" i="7" s="1"/>
  <c r="M880" i="4" s="1"/>
  <c r="N880" i="4" s="1"/>
  <c r="I103" i="8"/>
  <c r="N103" i="8"/>
  <c r="I155" i="8"/>
  <c r="K232" i="8"/>
  <c r="I37" i="7" s="1"/>
  <c r="O228" i="8"/>
  <c r="P3979" i="4"/>
  <c r="O4015" i="4"/>
  <c r="O4029" i="4"/>
  <c r="K6" i="8"/>
  <c r="N9" i="8"/>
  <c r="I9" i="8"/>
  <c r="O9" i="8" s="1"/>
  <c r="I62" i="8"/>
  <c r="N111" i="8"/>
  <c r="I111" i="8"/>
  <c r="O138" i="8"/>
  <c r="K148" i="8"/>
  <c r="I25" i="7" s="1"/>
  <c r="O144" i="8"/>
  <c r="N151" i="8"/>
  <c r="K151" i="8"/>
  <c r="K155" i="8" s="1"/>
  <c r="I26" i="7" s="1"/>
  <c r="P3972" i="4"/>
  <c r="P4015" i="4"/>
  <c r="P4029" i="4"/>
  <c r="P4042" i="4"/>
  <c r="I17" i="8"/>
  <c r="K21" i="8"/>
  <c r="O21" i="8" s="1"/>
  <c r="K35" i="8"/>
  <c r="O35" i="8" s="1"/>
  <c r="M90" i="8"/>
  <c r="M92" i="8" s="1"/>
  <c r="J17" i="7" s="1"/>
  <c r="I118" i="8"/>
  <c r="N118" i="8"/>
  <c r="N43" i="8"/>
  <c r="N52" i="8"/>
  <c r="N61" i="8"/>
  <c r="N74" i="8"/>
  <c r="O76" i="8"/>
  <c r="O83" i="8"/>
  <c r="M106" i="8"/>
  <c r="J19" i="7" s="1"/>
  <c r="M1319" i="4" s="1"/>
  <c r="N1319" i="4" s="1"/>
  <c r="N1320" i="4" s="1"/>
  <c r="H198" i="3" s="1"/>
  <c r="M198" i="2" s="1"/>
  <c r="N198" i="2" s="1"/>
  <c r="N117" i="8"/>
  <c r="O123" i="8"/>
  <c r="O125" i="8"/>
  <c r="O130" i="8"/>
  <c r="O186" i="8"/>
  <c r="K190" i="8"/>
  <c r="I31" i="7" s="1"/>
  <c r="O200" i="8"/>
  <c r="O263" i="8"/>
  <c r="I264" i="8"/>
  <c r="N68" i="8"/>
  <c r="O117" i="8"/>
  <c r="N124" i="8"/>
  <c r="N126" i="8"/>
  <c r="M141" i="8"/>
  <c r="J24" i="7" s="1"/>
  <c r="K197" i="8"/>
  <c r="I32" i="7" s="1"/>
  <c r="O193" i="8"/>
  <c r="O235" i="8"/>
  <c r="I286" i="8"/>
  <c r="N286" i="8"/>
  <c r="H84" i="8"/>
  <c r="I124" i="8"/>
  <c r="O124" i="8" s="1"/>
  <c r="I126" i="8"/>
  <c r="O126" i="8" s="1"/>
  <c r="I182" i="8"/>
  <c r="O182" i="8" s="1"/>
  <c r="N182" i="8"/>
  <c r="K275" i="8"/>
  <c r="K278" i="8" s="1"/>
  <c r="I44" i="7" s="1"/>
  <c r="N275" i="8"/>
  <c r="O56" i="8"/>
  <c r="O69" i="8"/>
  <c r="H77" i="8"/>
  <c r="N81" i="8"/>
  <c r="O116" i="8"/>
  <c r="O165" i="8"/>
  <c r="O274" i="8"/>
  <c r="K354" i="8"/>
  <c r="K358" i="8" s="1"/>
  <c r="I58" i="7" s="1"/>
  <c r="K2339" i="4" s="1"/>
  <c r="L2339" i="4" s="1"/>
  <c r="L2341" i="4" s="1"/>
  <c r="G380" i="3" s="1"/>
  <c r="K380" i="2" s="1"/>
  <c r="L380" i="2" s="1"/>
  <c r="N354" i="8"/>
  <c r="O60" i="8"/>
  <c r="O81" i="8"/>
  <c r="N96" i="8"/>
  <c r="N110" i="8"/>
  <c r="O147" i="8"/>
  <c r="H203" i="8"/>
  <c r="O202" i="8"/>
  <c r="I299" i="8"/>
  <c r="N299" i="8"/>
  <c r="I311" i="8"/>
  <c r="N311" i="8"/>
  <c r="M3974" i="4"/>
  <c r="N3974" i="4" s="1"/>
  <c r="M3981" i="4"/>
  <c r="N3981" i="4" s="1"/>
  <c r="M3988" i="4"/>
  <c r="N3988" i="4" s="1"/>
  <c r="M3995" i="4"/>
  <c r="N3995" i="4" s="1"/>
  <c r="N3997" i="4" s="1"/>
  <c r="H605" i="3" s="1"/>
  <c r="M617" i="2" s="1"/>
  <c r="N617" i="2" s="1"/>
  <c r="M4002" i="4"/>
  <c r="N4002" i="4" s="1"/>
  <c r="N4004" i="4" s="1"/>
  <c r="H606" i="3" s="1"/>
  <c r="M618" i="2" s="1"/>
  <c r="N618" i="2" s="1"/>
  <c r="M4009" i="4"/>
  <c r="N4009" i="4" s="1"/>
  <c r="N4011" i="4" s="1"/>
  <c r="H607" i="3" s="1"/>
  <c r="M619" i="2" s="1"/>
  <c r="N619" i="2" s="1"/>
  <c r="M4016" i="4"/>
  <c r="N4016" i="4" s="1"/>
  <c r="N4018" i="4" s="1"/>
  <c r="H608" i="3" s="1"/>
  <c r="M620" i="2" s="1"/>
  <c r="N620" i="2" s="1"/>
  <c r="M4023" i="4"/>
  <c r="N4023" i="4" s="1"/>
  <c r="M4030" i="4"/>
  <c r="N4030" i="4" s="1"/>
  <c r="M4037" i="4"/>
  <c r="N4037" i="4" s="1"/>
  <c r="M4044" i="4"/>
  <c r="N4044" i="4" s="1"/>
  <c r="N4046" i="4" s="1"/>
  <c r="H612" i="3" s="1"/>
  <c r="M624" i="2" s="1"/>
  <c r="N624" i="2" s="1"/>
  <c r="N83" i="8"/>
  <c r="O90" i="8"/>
  <c r="I96" i="8"/>
  <c r="O96" i="8" s="1"/>
  <c r="O104" i="8"/>
  <c r="I110" i="8"/>
  <c r="O110" i="8" s="1"/>
  <c r="N123" i="8"/>
  <c r="N125" i="8"/>
  <c r="O139" i="8"/>
  <c r="M169" i="8"/>
  <c r="J28" i="7" s="1"/>
  <c r="O229" i="8"/>
  <c r="H295" i="8"/>
  <c r="O294" i="8"/>
  <c r="I148" i="8"/>
  <c r="M183" i="8"/>
  <c r="J30" i="7" s="1"/>
  <c r="I210" i="8"/>
  <c r="O210" i="8" s="1"/>
  <c r="N210" i="8"/>
  <c r="I245" i="8"/>
  <c r="O245" i="8" s="1"/>
  <c r="N245" i="8"/>
  <c r="N258" i="8"/>
  <c r="I258" i="8"/>
  <c r="O258" i="8" s="1"/>
  <c r="I267" i="8"/>
  <c r="N267" i="8"/>
  <c r="I276" i="8"/>
  <c r="O276" i="8" s="1"/>
  <c r="N276" i="8"/>
  <c r="N277" i="8"/>
  <c r="I277" i="8"/>
  <c r="O277" i="8" s="1"/>
  <c r="M289" i="8"/>
  <c r="J46" i="7" s="1"/>
  <c r="N292" i="8"/>
  <c r="N320" i="8"/>
  <c r="I320" i="8"/>
  <c r="O320" i="8" s="1"/>
  <c r="N333" i="8"/>
  <c r="I333" i="8"/>
  <c r="O349" i="8"/>
  <c r="O354" i="8"/>
  <c r="M197" i="8"/>
  <c r="J32" i="7" s="1"/>
  <c r="I224" i="8"/>
  <c r="O224" i="8" s="1"/>
  <c r="N224" i="8"/>
  <c r="M232" i="8"/>
  <c r="J37" i="7" s="1"/>
  <c r="K239" i="8"/>
  <c r="I38" i="7" s="1"/>
  <c r="I350" i="8"/>
  <c r="O350" i="8" s="1"/>
  <c r="N350" i="8"/>
  <c r="I356" i="8"/>
  <c r="N356" i="8"/>
  <c r="N371" i="8"/>
  <c r="I371" i="8"/>
  <c r="O371" i="8" s="1"/>
  <c r="O377" i="8"/>
  <c r="H378" i="8"/>
  <c r="M148" i="8"/>
  <c r="J25" i="7" s="1"/>
  <c r="N147" i="8"/>
  <c r="O153" i="8"/>
  <c r="O160" i="8"/>
  <c r="I183" i="8"/>
  <c r="K211" i="8"/>
  <c r="I34" i="7" s="1"/>
  <c r="K3754" i="4" s="1"/>
  <c r="L3754" i="4" s="1"/>
  <c r="L3755" i="4" s="1"/>
  <c r="G569" i="3" s="1"/>
  <c r="K577" i="2" s="1"/>
  <c r="L577" i="2" s="1"/>
  <c r="I217" i="8"/>
  <c r="O217" i="8" s="1"/>
  <c r="K246" i="8"/>
  <c r="I39" i="7" s="1"/>
  <c r="I293" i="8"/>
  <c r="O293" i="8" s="1"/>
  <c r="N293" i="8"/>
  <c r="I168" i="8"/>
  <c r="O168" i="8" s="1"/>
  <c r="N168" i="8"/>
  <c r="I196" i="8"/>
  <c r="O196" i="8" s="1"/>
  <c r="N196" i="8"/>
  <c r="I218" i="8"/>
  <c r="I238" i="8"/>
  <c r="O238" i="8" s="1"/>
  <c r="N238" i="8"/>
  <c r="M246" i="8"/>
  <c r="J39" i="7" s="1"/>
  <c r="K253" i="8"/>
  <c r="I40" i="7" s="1"/>
  <c r="K1394" i="4" s="1"/>
  <c r="L1394" i="4" s="1"/>
  <c r="L1396" i="4" s="1"/>
  <c r="G212" i="3" s="1"/>
  <c r="K212" i="2" s="1"/>
  <c r="L212" i="2" s="1"/>
  <c r="H259" i="8"/>
  <c r="H269" i="8"/>
  <c r="O268" i="8"/>
  <c r="H322" i="8"/>
  <c r="O321" i="8"/>
  <c r="N326" i="8"/>
  <c r="I326" i="8"/>
  <c r="M344" i="8"/>
  <c r="J56" i="7" s="1"/>
  <c r="I162" i="8"/>
  <c r="K179" i="8"/>
  <c r="M211" i="8"/>
  <c r="J34" i="7" s="1"/>
  <c r="M3754" i="4" s="1"/>
  <c r="N3754" i="4" s="1"/>
  <c r="N3755" i="4" s="1"/>
  <c r="H569" i="3" s="1"/>
  <c r="M577" i="2" s="1"/>
  <c r="N577" i="2" s="1"/>
  <c r="I231" i="8"/>
  <c r="O231" i="8" s="1"/>
  <c r="N231" i="8"/>
  <c r="N251" i="8"/>
  <c r="I251" i="8"/>
  <c r="M278" i="8"/>
  <c r="J44" i="7" s="1"/>
  <c r="I282" i="8"/>
  <c r="O281" i="8"/>
  <c r="N288" i="8"/>
  <c r="I304" i="8"/>
  <c r="O303" i="8"/>
  <c r="O347" i="8"/>
  <c r="O369" i="8"/>
  <c r="I372" i="8"/>
  <c r="H140" i="8"/>
  <c r="N154" i="8"/>
  <c r="K167" i="8"/>
  <c r="O167" i="8" s="1"/>
  <c r="I190" i="8"/>
  <c r="O207" i="8"/>
  <c r="K225" i="8"/>
  <c r="I36" i="7" s="1"/>
  <c r="K2811" i="4" s="1"/>
  <c r="L2811" i="4" s="1"/>
  <c r="O242" i="8"/>
  <c r="N256" i="8"/>
  <c r="N257" i="8"/>
  <c r="M257" i="8"/>
  <c r="M260" i="8" s="1"/>
  <c r="J41" i="7" s="1"/>
  <c r="M2812" i="4" s="1"/>
  <c r="N2812" i="4" s="1"/>
  <c r="N270" i="8"/>
  <c r="M270" i="8"/>
  <c r="O270" i="8" s="1"/>
  <c r="K289" i="8"/>
  <c r="I46" i="7" s="1"/>
  <c r="O315" i="8"/>
  <c r="I316" i="8"/>
  <c r="N319" i="8"/>
  <c r="M319" i="8"/>
  <c r="M323" i="8" s="1"/>
  <c r="J53" i="7" s="1"/>
  <c r="M778" i="4" s="1"/>
  <c r="N778" i="4" s="1"/>
  <c r="N779" i="4" s="1"/>
  <c r="H115" i="3" s="1"/>
  <c r="M113" i="2" s="1"/>
  <c r="N113" i="2" s="1"/>
  <c r="K330" i="8"/>
  <c r="I54" i="7" s="1"/>
  <c r="K2325" i="4" s="1"/>
  <c r="L2325" i="4" s="1"/>
  <c r="L2326" i="4" s="1"/>
  <c r="G377" i="3" s="1"/>
  <c r="K377" i="2" s="1"/>
  <c r="L377" i="2" s="1"/>
  <c r="O328" i="8"/>
  <c r="H329" i="8"/>
  <c r="N349" i="8"/>
  <c r="K372" i="8"/>
  <c r="I61" i="7" s="1"/>
  <c r="N235" i="8"/>
  <c r="N236" i="8"/>
  <c r="N237" i="8"/>
  <c r="N249" i="8"/>
  <c r="N250" i="8"/>
  <c r="N263" i="8"/>
  <c r="N307" i="8"/>
  <c r="I335" i="8"/>
  <c r="I348" i="8"/>
  <c r="O348" i="8" s="1"/>
  <c r="I361" i="8"/>
  <c r="N377" i="8"/>
  <c r="N389" i="8"/>
  <c r="I389" i="8"/>
  <c r="I393" i="8"/>
  <c r="M379" i="8"/>
  <c r="J62" i="7" s="1"/>
  <c r="I365" i="8"/>
  <c r="N382" i="8"/>
  <c r="I382" i="8"/>
  <c r="O275" i="8"/>
  <c r="O288" i="8"/>
  <c r="O376" i="8"/>
  <c r="N384" i="8"/>
  <c r="I402" i="8"/>
  <c r="O401" i="8"/>
  <c r="M386" i="8"/>
  <c r="J63" i="7" s="1"/>
  <c r="I384" i="8"/>
  <c r="N397" i="8"/>
  <c r="I397" i="8"/>
  <c r="O285" i="8"/>
  <c r="O355" i="8"/>
  <c r="K379" i="8"/>
  <c r="I62" i="7" s="1"/>
  <c r="N383" i="8"/>
  <c r="N4039" i="4" l="1"/>
  <c r="H611" i="3" s="1"/>
  <c r="M623" i="2" s="1"/>
  <c r="N623" i="2" s="1"/>
  <c r="N3983" i="4"/>
  <c r="H603" i="3" s="1"/>
  <c r="M615" i="2" s="1"/>
  <c r="N615" i="2" s="1"/>
  <c r="M3091" i="4"/>
  <c r="N3091" i="4" s="1"/>
  <c r="N3092" i="4" s="1"/>
  <c r="H482" i="3" s="1"/>
  <c r="M484" i="2" s="1"/>
  <c r="N484" i="2" s="1"/>
  <c r="M3179" i="4"/>
  <c r="N3179" i="4" s="1"/>
  <c r="N3180" i="4" s="1"/>
  <c r="H493" i="3" s="1"/>
  <c r="M495" i="2" s="1"/>
  <c r="N495" i="2" s="1"/>
  <c r="M3171" i="4"/>
  <c r="N3171" i="4" s="1"/>
  <c r="N3172" i="4" s="1"/>
  <c r="H492" i="3" s="1"/>
  <c r="M494" i="2" s="1"/>
  <c r="N494" i="2" s="1"/>
  <c r="M3099" i="4"/>
  <c r="N3099" i="4" s="1"/>
  <c r="N3100" i="4" s="1"/>
  <c r="H483" i="3" s="1"/>
  <c r="M485" i="2" s="1"/>
  <c r="N485" i="2" s="1"/>
  <c r="M3203" i="4"/>
  <c r="N3203" i="4" s="1"/>
  <c r="N3204" i="4" s="1"/>
  <c r="H496" i="3" s="1"/>
  <c r="M498" i="2" s="1"/>
  <c r="N498" i="2" s="1"/>
  <c r="M3195" i="4"/>
  <c r="N3195" i="4" s="1"/>
  <c r="N3196" i="4" s="1"/>
  <c r="H495" i="3" s="1"/>
  <c r="M497" i="2" s="1"/>
  <c r="N497" i="2" s="1"/>
  <c r="M3187" i="4"/>
  <c r="N3187" i="4" s="1"/>
  <c r="N3188" i="4" s="1"/>
  <c r="H494" i="3" s="1"/>
  <c r="M496" i="2" s="1"/>
  <c r="N496" i="2" s="1"/>
  <c r="M3115" i="4"/>
  <c r="N3115" i="4" s="1"/>
  <c r="N3116" i="4" s="1"/>
  <c r="H485" i="3" s="1"/>
  <c r="M487" i="2" s="1"/>
  <c r="N487" i="2" s="1"/>
  <c r="M3107" i="4"/>
  <c r="N3107" i="4" s="1"/>
  <c r="N3108" i="4" s="1"/>
  <c r="H484" i="3" s="1"/>
  <c r="M486" i="2" s="1"/>
  <c r="N486" i="2" s="1"/>
  <c r="M3163" i="4"/>
  <c r="N3163" i="4" s="1"/>
  <c r="N3164" i="4" s="1"/>
  <c r="H491" i="3" s="1"/>
  <c r="M493" i="2" s="1"/>
  <c r="N493" i="2" s="1"/>
  <c r="M3147" i="4"/>
  <c r="N3147" i="4" s="1"/>
  <c r="N3148" i="4" s="1"/>
  <c r="H489" i="3" s="1"/>
  <c r="M491" i="2" s="1"/>
  <c r="N491" i="2" s="1"/>
  <c r="M3155" i="4"/>
  <c r="N3155" i="4" s="1"/>
  <c r="N3156" i="4" s="1"/>
  <c r="H490" i="3" s="1"/>
  <c r="M492" i="2" s="1"/>
  <c r="N492" i="2" s="1"/>
  <c r="M3139" i="4"/>
  <c r="N3139" i="4" s="1"/>
  <c r="N3140" i="4" s="1"/>
  <c r="H488" i="3" s="1"/>
  <c r="M490" i="2" s="1"/>
  <c r="N490" i="2" s="1"/>
  <c r="M3123" i="4"/>
  <c r="N3123" i="4" s="1"/>
  <c r="N3124" i="4" s="1"/>
  <c r="H486" i="3" s="1"/>
  <c r="M488" i="2" s="1"/>
  <c r="N488" i="2" s="1"/>
  <c r="M3131" i="4"/>
  <c r="N3131" i="4" s="1"/>
  <c r="N3132" i="4" s="1"/>
  <c r="H487" i="3" s="1"/>
  <c r="M489" i="2" s="1"/>
  <c r="N489" i="2" s="1"/>
  <c r="M3083" i="4"/>
  <c r="N3083" i="4" s="1"/>
  <c r="N3084" i="4" s="1"/>
  <c r="H481" i="3" s="1"/>
  <c r="M483" i="2" s="1"/>
  <c r="N483" i="2" s="1"/>
  <c r="M4051" i="4"/>
  <c r="N4051" i="4" s="1"/>
  <c r="N4053" i="4" s="1"/>
  <c r="H613" i="3" s="1"/>
  <c r="M625" i="2" s="1"/>
  <c r="N625" i="2" s="1"/>
  <c r="M3961" i="4"/>
  <c r="N3961" i="4" s="1"/>
  <c r="N3963" i="4" s="1"/>
  <c r="H600" i="3" s="1"/>
  <c r="M612" i="2" s="1"/>
  <c r="N612" i="2" s="1"/>
  <c r="M3940" i="4"/>
  <c r="N3940" i="4" s="1"/>
  <c r="N3942" i="4" s="1"/>
  <c r="H597" i="3" s="1"/>
  <c r="M609" i="2" s="1"/>
  <c r="N609" i="2" s="1"/>
  <c r="M3919" i="4"/>
  <c r="N3919" i="4" s="1"/>
  <c r="N3921" i="4" s="1"/>
  <c r="H594" i="3" s="1"/>
  <c r="M606" i="2" s="1"/>
  <c r="N606" i="2" s="1"/>
  <c r="M3884" i="4"/>
  <c r="N3884" i="4" s="1"/>
  <c r="N3886" i="4" s="1"/>
  <c r="H589" i="3" s="1"/>
  <c r="M601" i="2" s="1"/>
  <c r="N601" i="2" s="1"/>
  <c r="M1982" i="4"/>
  <c r="N1982" i="4" s="1"/>
  <c r="N1984" i="4" s="1"/>
  <c r="H318" i="3" s="1"/>
  <c r="M318" i="2" s="1"/>
  <c r="N318" i="2" s="1"/>
  <c r="M1940" i="4"/>
  <c r="N1940" i="4" s="1"/>
  <c r="N1942" i="4" s="1"/>
  <c r="H312" i="3" s="1"/>
  <c r="M312" i="2" s="1"/>
  <c r="N312" i="2" s="1"/>
  <c r="M1567" i="4"/>
  <c r="N1567" i="4" s="1"/>
  <c r="N1569" i="4" s="1"/>
  <c r="H245" i="3" s="1"/>
  <c r="M245" i="2" s="1"/>
  <c r="N245" i="2" s="1"/>
  <c r="M1245" i="4"/>
  <c r="N1245" i="4" s="1"/>
  <c r="M849" i="4"/>
  <c r="N849" i="4" s="1"/>
  <c r="M1933" i="4"/>
  <c r="N1933" i="4" s="1"/>
  <c r="N1935" i="4" s="1"/>
  <c r="H311" i="3" s="1"/>
  <c r="M311" i="2" s="1"/>
  <c r="N311" i="2" s="1"/>
  <c r="M1602" i="4"/>
  <c r="N1602" i="4" s="1"/>
  <c r="N1604" i="4" s="1"/>
  <c r="H250" i="3" s="1"/>
  <c r="M250" i="2" s="1"/>
  <c r="N250" i="2" s="1"/>
  <c r="M1232" i="4"/>
  <c r="N1232" i="4" s="1"/>
  <c r="N1233" i="4" s="1"/>
  <c r="H182" i="3" s="1"/>
  <c r="M182" i="2" s="1"/>
  <c r="N182" i="2" s="1"/>
  <c r="M3933" i="4"/>
  <c r="N3933" i="4" s="1"/>
  <c r="N3935" i="4" s="1"/>
  <c r="H596" i="3" s="1"/>
  <c r="M608" i="2" s="1"/>
  <c r="N608" i="2" s="1"/>
  <c r="M3912" i="4"/>
  <c r="N3912" i="4" s="1"/>
  <c r="N3914" i="4" s="1"/>
  <c r="H593" i="3" s="1"/>
  <c r="M605" i="2" s="1"/>
  <c r="N605" i="2" s="1"/>
  <c r="M3898" i="4"/>
  <c r="N3898" i="4" s="1"/>
  <c r="N3900" i="4" s="1"/>
  <c r="H591" i="3" s="1"/>
  <c r="M603" i="2" s="1"/>
  <c r="N603" i="2" s="1"/>
  <c r="M3877" i="4"/>
  <c r="N3877" i="4" s="1"/>
  <c r="N3879" i="4" s="1"/>
  <c r="H588" i="3" s="1"/>
  <c r="M600" i="2" s="1"/>
  <c r="N600" i="2" s="1"/>
  <c r="M1961" i="4"/>
  <c r="N1961" i="4" s="1"/>
  <c r="N1963" i="4" s="1"/>
  <c r="H315" i="3" s="1"/>
  <c r="M315" i="2" s="1"/>
  <c r="N315" i="2" s="1"/>
  <c r="M1560" i="4"/>
  <c r="N1560" i="4" s="1"/>
  <c r="N1562" i="4" s="1"/>
  <c r="H244" i="3" s="1"/>
  <c r="M244" i="2" s="1"/>
  <c r="N244" i="2" s="1"/>
  <c r="M1222" i="4"/>
  <c r="N1222" i="4" s="1"/>
  <c r="N1223" i="4" s="1"/>
  <c r="H180" i="3" s="1"/>
  <c r="M180" i="2" s="1"/>
  <c r="N180" i="2" s="1"/>
  <c r="M3968" i="4"/>
  <c r="N3968" i="4" s="1"/>
  <c r="N3969" i="4" s="1"/>
  <c r="H601" i="3" s="1"/>
  <c r="M613" i="2" s="1"/>
  <c r="N613" i="2" s="1"/>
  <c r="M3851" i="4"/>
  <c r="N3851" i="4" s="1"/>
  <c r="N3852" i="4" s="1"/>
  <c r="H584" i="3" s="1"/>
  <c r="M592" i="2" s="1"/>
  <c r="N592" i="2" s="1"/>
  <c r="M1975" i="4"/>
  <c r="N1975" i="4" s="1"/>
  <c r="N1977" i="4" s="1"/>
  <c r="H317" i="3" s="1"/>
  <c r="M317" i="2" s="1"/>
  <c r="N317" i="2" s="1"/>
  <c r="M1954" i="4"/>
  <c r="N1954" i="4" s="1"/>
  <c r="M1595" i="4"/>
  <c r="N1595" i="4" s="1"/>
  <c r="N1597" i="4" s="1"/>
  <c r="H249" i="3" s="1"/>
  <c r="M249" i="2" s="1"/>
  <c r="N249" i="2" s="1"/>
  <c r="M1239" i="4"/>
  <c r="N1239" i="4" s="1"/>
  <c r="M3954" i="4"/>
  <c r="N3954" i="4" s="1"/>
  <c r="N3956" i="4" s="1"/>
  <c r="H599" i="3" s="1"/>
  <c r="M611" i="2" s="1"/>
  <c r="N611" i="2" s="1"/>
  <c r="M1947" i="4"/>
  <c r="N1947" i="4" s="1"/>
  <c r="M1616" i="4"/>
  <c r="N1616" i="4" s="1"/>
  <c r="N1618" i="4" s="1"/>
  <c r="H252" i="3" s="1"/>
  <c r="M252" i="2" s="1"/>
  <c r="N252" i="2" s="1"/>
  <c r="M3947" i="4"/>
  <c r="N3947" i="4" s="1"/>
  <c r="N3949" i="4" s="1"/>
  <c r="H598" i="3" s="1"/>
  <c r="M610" i="2" s="1"/>
  <c r="N610" i="2" s="1"/>
  <c r="M3926" i="4"/>
  <c r="N3926" i="4" s="1"/>
  <c r="N3928" i="4" s="1"/>
  <c r="H595" i="3" s="1"/>
  <c r="M607" i="2" s="1"/>
  <c r="N607" i="2" s="1"/>
  <c r="M3891" i="4"/>
  <c r="N3891" i="4" s="1"/>
  <c r="N3893" i="4" s="1"/>
  <c r="H590" i="3" s="1"/>
  <c r="M602" i="2" s="1"/>
  <c r="N602" i="2" s="1"/>
  <c r="M1588" i="4"/>
  <c r="N1588" i="4" s="1"/>
  <c r="N1590" i="4" s="1"/>
  <c r="H248" i="3" s="1"/>
  <c r="M248" i="2" s="1"/>
  <c r="N248" i="2" s="1"/>
  <c r="M1238" i="4"/>
  <c r="N1238" i="4" s="1"/>
  <c r="N1240" i="4" s="1"/>
  <c r="H183" i="3" s="1"/>
  <c r="M183" i="2" s="1"/>
  <c r="N183" i="2" s="1"/>
  <c r="M1609" i="4"/>
  <c r="N1609" i="4" s="1"/>
  <c r="N1611" i="4" s="1"/>
  <c r="H251" i="3" s="1"/>
  <c r="M251" i="2" s="1"/>
  <c r="N251" i="2" s="1"/>
  <c r="M1581" i="4"/>
  <c r="N1581" i="4" s="1"/>
  <c r="M1574" i="4"/>
  <c r="N1574" i="4" s="1"/>
  <c r="M1298" i="4"/>
  <c r="N1298" i="4" s="1"/>
  <c r="N1299" i="4" s="1"/>
  <c r="H195" i="3" s="1"/>
  <c r="M195" i="2" s="1"/>
  <c r="N195" i="2" s="1"/>
  <c r="M1227" i="4"/>
  <c r="N1227" i="4" s="1"/>
  <c r="N1228" i="4" s="1"/>
  <c r="H181" i="3" s="1"/>
  <c r="M181" i="2" s="1"/>
  <c r="N181" i="2" s="1"/>
  <c r="M3905" i="4"/>
  <c r="N3905" i="4" s="1"/>
  <c r="N3907" i="4" s="1"/>
  <c r="H592" i="3" s="1"/>
  <c r="M604" i="2" s="1"/>
  <c r="N604" i="2" s="1"/>
  <c r="M1968" i="4"/>
  <c r="N1968" i="4" s="1"/>
  <c r="N1970" i="4" s="1"/>
  <c r="H316" i="3" s="1"/>
  <c r="M316" i="2" s="1"/>
  <c r="N316" i="2" s="1"/>
  <c r="M1246" i="4"/>
  <c r="N1246" i="4" s="1"/>
  <c r="M1217" i="4"/>
  <c r="N1217" i="4" s="1"/>
  <c r="N1218" i="4" s="1"/>
  <c r="H179" i="3" s="1"/>
  <c r="M179" i="2" s="1"/>
  <c r="N179" i="2" s="1"/>
  <c r="N4032" i="4"/>
  <c r="H610" i="3" s="1"/>
  <c r="M622" i="2" s="1"/>
  <c r="N622" i="2" s="1"/>
  <c r="N3976" i="4"/>
  <c r="H602" i="3" s="1"/>
  <c r="M614" i="2" s="1"/>
  <c r="N614" i="2" s="1"/>
  <c r="O151" i="8"/>
  <c r="N4025" i="4"/>
  <c r="H609" i="3" s="1"/>
  <c r="M621" i="2" s="1"/>
  <c r="N621" i="2" s="1"/>
  <c r="K2774" i="4"/>
  <c r="L2774" i="4" s="1"/>
  <c r="L2775" i="4" s="1"/>
  <c r="G430" i="3" s="1"/>
  <c r="K430" i="2" s="1"/>
  <c r="L430" i="2" s="1"/>
  <c r="M2781" i="4"/>
  <c r="N2781" i="4" s="1"/>
  <c r="M2756" i="4"/>
  <c r="N2756" i="4" s="1"/>
  <c r="M2755" i="4"/>
  <c r="N2755" i="4" s="1"/>
  <c r="M2720" i="4"/>
  <c r="N2720" i="4" s="1"/>
  <c r="N2721" i="4" s="1"/>
  <c r="H423" i="3" s="1"/>
  <c r="M423" i="2" s="1"/>
  <c r="N423" i="2" s="1"/>
  <c r="K2738" i="4"/>
  <c r="L2738" i="4" s="1"/>
  <c r="L2739" i="4" s="1"/>
  <c r="G426" i="3" s="1"/>
  <c r="K426" i="2" s="1"/>
  <c r="L426" i="2" s="1"/>
  <c r="M1335" i="4"/>
  <c r="N1335" i="4" s="1"/>
  <c r="N1336" i="4" s="1"/>
  <c r="H201" i="3" s="1"/>
  <c r="M201" i="2" s="1"/>
  <c r="N201" i="2" s="1"/>
  <c r="M1347" i="4"/>
  <c r="N1347" i="4" s="1"/>
  <c r="N1348" i="4" s="1"/>
  <c r="H204" i="3" s="1"/>
  <c r="M204" i="2" s="1"/>
  <c r="N204" i="2" s="1"/>
  <c r="M1343" i="4"/>
  <c r="N1343" i="4" s="1"/>
  <c r="N1344" i="4" s="1"/>
  <c r="H203" i="3" s="1"/>
  <c r="M203" i="2" s="1"/>
  <c r="N203" i="2" s="1"/>
  <c r="M1339" i="4"/>
  <c r="N1339" i="4" s="1"/>
  <c r="N1340" i="4" s="1"/>
  <c r="H202" i="3" s="1"/>
  <c r="M202" i="2" s="1"/>
  <c r="N202" i="2" s="1"/>
  <c r="M1351" i="4"/>
  <c r="N1351" i="4" s="1"/>
  <c r="N1352" i="4" s="1"/>
  <c r="H205" i="3" s="1"/>
  <c r="M205" i="2" s="1"/>
  <c r="N205" i="2" s="1"/>
  <c r="O3546" i="4"/>
  <c r="J3546" i="4"/>
  <c r="P3546" i="4" s="1"/>
  <c r="J2531" i="4"/>
  <c r="P2531" i="4" s="1"/>
  <c r="O2531" i="4"/>
  <c r="L793" i="4"/>
  <c r="G117" i="3" s="1"/>
  <c r="K115" i="2" s="1"/>
  <c r="L115" i="2" s="1"/>
  <c r="L3580" i="4"/>
  <c r="G553" i="3" s="1"/>
  <c r="K561" i="2" s="1"/>
  <c r="L561" i="2" s="1"/>
  <c r="N2373" i="4"/>
  <c r="J992" i="4"/>
  <c r="L327" i="4"/>
  <c r="G57" i="3" s="1"/>
  <c r="K53" i="2" s="1"/>
  <c r="L53" i="2" s="1"/>
  <c r="I2035" i="4"/>
  <c r="K1180" i="4"/>
  <c r="L1180" i="4" s="1"/>
  <c r="K1172" i="4"/>
  <c r="L1172" i="4" s="1"/>
  <c r="K1156" i="4"/>
  <c r="L1156" i="4" s="1"/>
  <c r="K1164" i="4"/>
  <c r="L1164" i="4" s="1"/>
  <c r="K1126" i="4"/>
  <c r="L1126" i="4" s="1"/>
  <c r="K1136" i="4"/>
  <c r="L1136" i="4" s="1"/>
  <c r="K1146" i="4"/>
  <c r="L1146" i="4" s="1"/>
  <c r="K3497" i="4"/>
  <c r="L3497" i="4" s="1"/>
  <c r="L3498" i="4" s="1"/>
  <c r="G542" i="3" s="1"/>
  <c r="K3483" i="4"/>
  <c r="L3483" i="4" s="1"/>
  <c r="L3484" i="4" s="1"/>
  <c r="G540" i="3" s="1"/>
  <c r="K546" i="2" s="1"/>
  <c r="L546" i="2" s="1"/>
  <c r="K792" i="4"/>
  <c r="L792" i="4" s="1"/>
  <c r="K744" i="4"/>
  <c r="L744" i="4" s="1"/>
  <c r="L745" i="4" s="1"/>
  <c r="G110" i="3" s="1"/>
  <c r="K108" i="2" s="1"/>
  <c r="L108" i="2" s="1"/>
  <c r="K737" i="4"/>
  <c r="L737" i="4" s="1"/>
  <c r="K785" i="4"/>
  <c r="L785" i="4" s="1"/>
  <c r="K850" i="4"/>
  <c r="L850" i="4" s="1"/>
  <c r="K881" i="4"/>
  <c r="L881" i="4" s="1"/>
  <c r="L882" i="4" s="1"/>
  <c r="G129" i="3" s="1"/>
  <c r="K129" i="2" s="1"/>
  <c r="L129" i="2" s="1"/>
  <c r="K1312" i="4"/>
  <c r="L1312" i="4" s="1"/>
  <c r="P3287" i="4"/>
  <c r="L3288" i="4"/>
  <c r="I371" i="3"/>
  <c r="J2805" i="4"/>
  <c r="I425" i="4"/>
  <c r="O362" i="2"/>
  <c r="K3961" i="4"/>
  <c r="L3961" i="4" s="1"/>
  <c r="L3963" i="4" s="1"/>
  <c r="G600" i="3" s="1"/>
  <c r="K612" i="2" s="1"/>
  <c r="L612" i="2" s="1"/>
  <c r="K4044" i="4"/>
  <c r="L4044" i="4" s="1"/>
  <c r="L4046" i="4" s="1"/>
  <c r="G612" i="3" s="1"/>
  <c r="K624" i="2" s="1"/>
  <c r="L624" i="2" s="1"/>
  <c r="K4023" i="4"/>
  <c r="L4023" i="4" s="1"/>
  <c r="L4025" i="4" s="1"/>
  <c r="G609" i="3" s="1"/>
  <c r="K621" i="2" s="1"/>
  <c r="L621" i="2" s="1"/>
  <c r="K3954" i="4"/>
  <c r="L3954" i="4" s="1"/>
  <c r="K3988" i="4"/>
  <c r="L3988" i="4" s="1"/>
  <c r="L3990" i="4" s="1"/>
  <c r="G604" i="3" s="1"/>
  <c r="K616" i="2" s="1"/>
  <c r="L616" i="2" s="1"/>
  <c r="K3933" i="4"/>
  <c r="L3933" i="4" s="1"/>
  <c r="L3935" i="4" s="1"/>
  <c r="G596" i="3" s="1"/>
  <c r="K608" i="2" s="1"/>
  <c r="L608" i="2" s="1"/>
  <c r="K4002" i="4"/>
  <c r="L4002" i="4" s="1"/>
  <c r="L4004" i="4" s="1"/>
  <c r="G606" i="3" s="1"/>
  <c r="K618" i="2" s="1"/>
  <c r="L618" i="2" s="1"/>
  <c r="K3968" i="4"/>
  <c r="L3968" i="4" s="1"/>
  <c r="L3969" i="4" s="1"/>
  <c r="G601" i="3" s="1"/>
  <c r="K613" i="2" s="1"/>
  <c r="L613" i="2" s="1"/>
  <c r="K3947" i="4"/>
  <c r="L3947" i="4" s="1"/>
  <c r="L3949" i="4" s="1"/>
  <c r="G598" i="3" s="1"/>
  <c r="K610" i="2" s="1"/>
  <c r="L610" i="2" s="1"/>
  <c r="K3919" i="4"/>
  <c r="L3919" i="4" s="1"/>
  <c r="L3921" i="4" s="1"/>
  <c r="G594" i="3" s="1"/>
  <c r="K606" i="2" s="1"/>
  <c r="L606" i="2" s="1"/>
  <c r="K3877" i="4"/>
  <c r="L3877" i="4" s="1"/>
  <c r="K4037" i="4"/>
  <c r="L4037" i="4" s="1"/>
  <c r="K4016" i="4"/>
  <c r="L4016" i="4" s="1"/>
  <c r="L4018" i="4" s="1"/>
  <c r="G608" i="3" s="1"/>
  <c r="K620" i="2" s="1"/>
  <c r="L620" i="2" s="1"/>
  <c r="K3905" i="4"/>
  <c r="L3905" i="4" s="1"/>
  <c r="L3907" i="4" s="1"/>
  <c r="G592" i="3" s="1"/>
  <c r="K604" i="2" s="1"/>
  <c r="L604" i="2" s="1"/>
  <c r="K3891" i="4"/>
  <c r="L3891" i="4" s="1"/>
  <c r="K3981" i="4"/>
  <c r="L3981" i="4" s="1"/>
  <c r="L3983" i="4" s="1"/>
  <c r="G603" i="3" s="1"/>
  <c r="K615" i="2" s="1"/>
  <c r="L615" i="2" s="1"/>
  <c r="K4030" i="4"/>
  <c r="L4030" i="4" s="1"/>
  <c r="L4032" i="4" s="1"/>
  <c r="G610" i="3" s="1"/>
  <c r="K622" i="2" s="1"/>
  <c r="L622" i="2" s="1"/>
  <c r="K3912" i="4"/>
  <c r="L3912" i="4" s="1"/>
  <c r="L3914" i="4" s="1"/>
  <c r="G593" i="3" s="1"/>
  <c r="K605" i="2" s="1"/>
  <c r="L605" i="2" s="1"/>
  <c r="K4051" i="4"/>
  <c r="L4051" i="4" s="1"/>
  <c r="L4053" i="4" s="1"/>
  <c r="G613" i="3" s="1"/>
  <c r="K625" i="2" s="1"/>
  <c r="L625" i="2" s="1"/>
  <c r="K3995" i="4"/>
  <c r="L3995" i="4" s="1"/>
  <c r="L3997" i="4" s="1"/>
  <c r="G605" i="3" s="1"/>
  <c r="K617" i="2" s="1"/>
  <c r="L617" i="2" s="1"/>
  <c r="K3940" i="4"/>
  <c r="L3940" i="4" s="1"/>
  <c r="K3926" i="4"/>
  <c r="L3926" i="4" s="1"/>
  <c r="L3928" i="4" s="1"/>
  <c r="G595" i="3" s="1"/>
  <c r="K607" i="2" s="1"/>
  <c r="L607" i="2" s="1"/>
  <c r="K3851" i="4"/>
  <c r="L3851" i="4" s="1"/>
  <c r="L3852" i="4" s="1"/>
  <c r="G584" i="3" s="1"/>
  <c r="K592" i="2" s="1"/>
  <c r="L592" i="2" s="1"/>
  <c r="K1560" i="4"/>
  <c r="L1560" i="4" s="1"/>
  <c r="K1975" i="4"/>
  <c r="L1975" i="4" s="1"/>
  <c r="K1947" i="4"/>
  <c r="L1947" i="4" s="1"/>
  <c r="K1933" i="4"/>
  <c r="L1933" i="4" s="1"/>
  <c r="K1227" i="4"/>
  <c r="L1227" i="4" s="1"/>
  <c r="K1588" i="4"/>
  <c r="L1588" i="4" s="1"/>
  <c r="K1246" i="4"/>
  <c r="L1246" i="4" s="1"/>
  <c r="K1239" i="4"/>
  <c r="L1239" i="4" s="1"/>
  <c r="K4009" i="4"/>
  <c r="L4009" i="4" s="1"/>
  <c r="L4011" i="4" s="1"/>
  <c r="G607" i="3" s="1"/>
  <c r="K619" i="2" s="1"/>
  <c r="L619" i="2" s="1"/>
  <c r="K1595" i="4"/>
  <c r="L1595" i="4" s="1"/>
  <c r="K1567" i="4"/>
  <c r="L1567" i="4" s="1"/>
  <c r="K1232" i="4"/>
  <c r="L1232" i="4" s="1"/>
  <c r="L1233" i="4" s="1"/>
  <c r="G182" i="3" s="1"/>
  <c r="K182" i="2" s="1"/>
  <c r="L182" i="2" s="1"/>
  <c r="K849" i="4"/>
  <c r="L849" i="4" s="1"/>
  <c r="K1982" i="4"/>
  <c r="L1982" i="4" s="1"/>
  <c r="K1961" i="4"/>
  <c r="L1961" i="4" s="1"/>
  <c r="K1602" i="4"/>
  <c r="L1602" i="4" s="1"/>
  <c r="K1581" i="4"/>
  <c r="L1581" i="4" s="1"/>
  <c r="L1583" i="4" s="1"/>
  <c r="G247" i="3" s="1"/>
  <c r="K247" i="2" s="1"/>
  <c r="L247" i="2" s="1"/>
  <c r="K1245" i="4"/>
  <c r="L1245" i="4" s="1"/>
  <c r="L1247" i="4" s="1"/>
  <c r="G184" i="3" s="1"/>
  <c r="K184" i="2" s="1"/>
  <c r="L184" i="2" s="1"/>
  <c r="K3898" i="4"/>
  <c r="L3898" i="4" s="1"/>
  <c r="K1968" i="4"/>
  <c r="L1968" i="4" s="1"/>
  <c r="K1616" i="4"/>
  <c r="L1616" i="4" s="1"/>
  <c r="K1574" i="4"/>
  <c r="L1574" i="4" s="1"/>
  <c r="K1298" i="4"/>
  <c r="L1298" i="4" s="1"/>
  <c r="L1299" i="4" s="1"/>
  <c r="G195" i="3" s="1"/>
  <c r="K195" i="2" s="1"/>
  <c r="L195" i="2" s="1"/>
  <c r="K1222" i="4"/>
  <c r="L1222" i="4" s="1"/>
  <c r="L1223" i="4" s="1"/>
  <c r="G180" i="3" s="1"/>
  <c r="K180" i="2" s="1"/>
  <c r="L180" i="2" s="1"/>
  <c r="K1940" i="4"/>
  <c r="L1940" i="4" s="1"/>
  <c r="K1609" i="4"/>
  <c r="L1609" i="4" s="1"/>
  <c r="K1217" i="4"/>
  <c r="L1217" i="4" s="1"/>
  <c r="L1218" i="4" s="1"/>
  <c r="G179" i="3" s="1"/>
  <c r="K179" i="2" s="1"/>
  <c r="L179" i="2" s="1"/>
  <c r="K3884" i="4"/>
  <c r="L3884" i="4" s="1"/>
  <c r="K1954" i="4"/>
  <c r="L1954" i="4" s="1"/>
  <c r="K3974" i="4"/>
  <c r="L3974" i="4" s="1"/>
  <c r="L3976" i="4" s="1"/>
  <c r="G602" i="3" s="1"/>
  <c r="K614" i="2" s="1"/>
  <c r="L614" i="2" s="1"/>
  <c r="K1238" i="4"/>
  <c r="L1238" i="4" s="1"/>
  <c r="K2595" i="4"/>
  <c r="L2595" i="4" s="1"/>
  <c r="K2506" i="4"/>
  <c r="L2506" i="4" s="1"/>
  <c r="K2550" i="4"/>
  <c r="L2550" i="4" s="1"/>
  <c r="K2670" i="4"/>
  <c r="L2670" i="4" s="1"/>
  <c r="K2580" i="4"/>
  <c r="L2580" i="4" s="1"/>
  <c r="K2565" i="4"/>
  <c r="L2565" i="4" s="1"/>
  <c r="K2625" i="4"/>
  <c r="L2625" i="4" s="1"/>
  <c r="K2535" i="4"/>
  <c r="L2535" i="4" s="1"/>
  <c r="K2655" i="4"/>
  <c r="L2655" i="4" s="1"/>
  <c r="K2520" i="4"/>
  <c r="L2520" i="4" s="1"/>
  <c r="L2523" i="4" s="1"/>
  <c r="G408" i="3" s="1"/>
  <c r="K408" i="2" s="1"/>
  <c r="L408" i="2" s="1"/>
  <c r="K2700" i="4"/>
  <c r="L2700" i="4" s="1"/>
  <c r="K2640" i="4"/>
  <c r="L2640" i="4" s="1"/>
  <c r="K2685" i="4"/>
  <c r="L2685" i="4" s="1"/>
  <c r="K2492" i="4"/>
  <c r="L2492" i="4" s="1"/>
  <c r="K2610" i="4"/>
  <c r="L2610" i="4" s="1"/>
  <c r="K2478" i="4"/>
  <c r="L2478" i="4" s="1"/>
  <c r="L1097" i="4"/>
  <c r="G162" i="3" s="1"/>
  <c r="K162" i="2" s="1"/>
  <c r="L162" i="2" s="1"/>
  <c r="I2123" i="4"/>
  <c r="P1095" i="4"/>
  <c r="P1039" i="4"/>
  <c r="I934" i="4"/>
  <c r="P933" i="4"/>
  <c r="L3322" i="4"/>
  <c r="G516" i="3" s="1"/>
  <c r="K518" i="2" s="1"/>
  <c r="L518" i="2" s="1"/>
  <c r="L738" i="4"/>
  <c r="G109" i="3" s="1"/>
  <c r="K107" i="2" s="1"/>
  <c r="L107" i="2" s="1"/>
  <c r="J1048" i="4"/>
  <c r="I439" i="3"/>
  <c r="J3468" i="4"/>
  <c r="P3468" i="4" s="1"/>
  <c r="L2986" i="4"/>
  <c r="G466" i="3" s="1"/>
  <c r="P2982" i="4"/>
  <c r="I2984" i="4"/>
  <c r="P2794" i="4"/>
  <c r="L1228" i="4"/>
  <c r="G181" i="3" s="1"/>
  <c r="K181" i="2" s="1"/>
  <c r="L181" i="2" s="1"/>
  <c r="M61" i="4"/>
  <c r="O476" i="2"/>
  <c r="K68" i="4"/>
  <c r="L68" i="4" s="1"/>
  <c r="K59" i="4"/>
  <c r="L59" i="4" s="1"/>
  <c r="P2221" i="4"/>
  <c r="L3886" i="4"/>
  <c r="G589" i="3" s="1"/>
  <c r="K601" i="2" s="1"/>
  <c r="L601" i="2" s="1"/>
  <c r="K2566" i="4"/>
  <c r="L2566" i="4" s="1"/>
  <c r="K2536" i="4"/>
  <c r="L2536" i="4" s="1"/>
  <c r="K2701" i="4"/>
  <c r="L2701" i="4" s="1"/>
  <c r="K2656" i="4"/>
  <c r="L2656" i="4" s="1"/>
  <c r="K2521" i="4"/>
  <c r="L2521" i="4" s="1"/>
  <c r="K2493" i="4"/>
  <c r="L2493" i="4" s="1"/>
  <c r="K2641" i="4"/>
  <c r="L2641" i="4" s="1"/>
  <c r="K2686" i="4"/>
  <c r="L2686" i="4" s="1"/>
  <c r="K2611" i="4"/>
  <c r="L2611" i="4" s="1"/>
  <c r="K2671" i="4"/>
  <c r="L2671" i="4" s="1"/>
  <c r="K2596" i="4"/>
  <c r="L2596" i="4" s="1"/>
  <c r="K2507" i="4"/>
  <c r="L2507" i="4" s="1"/>
  <c r="K1311" i="4"/>
  <c r="L1311" i="4" s="1"/>
  <c r="K2551" i="4"/>
  <c r="L2551" i="4" s="1"/>
  <c r="K2479" i="4"/>
  <c r="L2479" i="4" s="1"/>
  <c r="K2320" i="4"/>
  <c r="L2320" i="4" s="1"/>
  <c r="L2321" i="4" s="1"/>
  <c r="G376" i="3" s="1"/>
  <c r="K376" i="2" s="1"/>
  <c r="L376" i="2" s="1"/>
  <c r="K1304" i="4"/>
  <c r="L1304" i="4" s="1"/>
  <c r="K2626" i="4"/>
  <c r="L2626" i="4" s="1"/>
  <c r="K2581" i="4"/>
  <c r="L2581" i="4" s="1"/>
  <c r="K3610" i="4"/>
  <c r="L3610" i="4" s="1"/>
  <c r="K3598" i="4"/>
  <c r="L3598" i="4" s="1"/>
  <c r="K2833" i="4"/>
  <c r="L2833" i="4" s="1"/>
  <c r="L2834" i="4" s="1"/>
  <c r="G438" i="3" s="1"/>
  <c r="K440" i="2" s="1"/>
  <c r="L440" i="2" s="1"/>
  <c r="K3670" i="4"/>
  <c r="L3670" i="4" s="1"/>
  <c r="L3674" i="4" s="1"/>
  <c r="G561" i="3" s="1"/>
  <c r="K569" i="2" s="1"/>
  <c r="L569" i="2" s="1"/>
  <c r="K2826" i="4"/>
  <c r="L2826" i="4" s="1"/>
  <c r="K642" i="4"/>
  <c r="L642" i="4" s="1"/>
  <c r="K570" i="4"/>
  <c r="L570" i="4" s="1"/>
  <c r="L571" i="4" s="1"/>
  <c r="G88" i="3" s="1"/>
  <c r="K83" i="2" s="1"/>
  <c r="L83" i="2" s="1"/>
  <c r="K562" i="4"/>
  <c r="L562" i="4" s="1"/>
  <c r="L563" i="4" s="1"/>
  <c r="G87" i="3" s="1"/>
  <c r="K82" i="2" s="1"/>
  <c r="L82" i="2" s="1"/>
  <c r="K1983" i="4"/>
  <c r="L1983" i="4" s="1"/>
  <c r="K1962" i="4"/>
  <c r="L1962" i="4" s="1"/>
  <c r="K1603" i="4"/>
  <c r="L1603" i="4" s="1"/>
  <c r="K634" i="4"/>
  <c r="L634" i="4" s="1"/>
  <c r="L635" i="4" s="1"/>
  <c r="G96" i="3" s="1"/>
  <c r="K91" i="2" s="1"/>
  <c r="L91" i="2" s="1"/>
  <c r="K3718" i="4"/>
  <c r="L3718" i="4" s="1"/>
  <c r="K1610" i="4"/>
  <c r="L1610" i="4" s="1"/>
  <c r="K658" i="4"/>
  <c r="L658" i="4" s="1"/>
  <c r="L659" i="4" s="1"/>
  <c r="G99" i="3" s="1"/>
  <c r="K94" i="2" s="1"/>
  <c r="L94" i="2" s="1"/>
  <c r="K626" i="4"/>
  <c r="L626" i="4" s="1"/>
  <c r="L627" i="4" s="1"/>
  <c r="G95" i="3" s="1"/>
  <c r="K90" i="2" s="1"/>
  <c r="L90" i="2" s="1"/>
  <c r="K554" i="4"/>
  <c r="L554" i="4" s="1"/>
  <c r="L555" i="4" s="1"/>
  <c r="G86" i="3" s="1"/>
  <c r="K81" i="2" s="1"/>
  <c r="L81" i="2" s="1"/>
  <c r="K546" i="4"/>
  <c r="L546" i="4" s="1"/>
  <c r="L547" i="4" s="1"/>
  <c r="G85" i="3" s="1"/>
  <c r="K80" i="2" s="1"/>
  <c r="L80" i="2" s="1"/>
  <c r="K530" i="4"/>
  <c r="L530" i="4" s="1"/>
  <c r="L531" i="4" s="1"/>
  <c r="G83" i="3" s="1"/>
  <c r="K78" i="2" s="1"/>
  <c r="L78" i="2" s="1"/>
  <c r="K522" i="4"/>
  <c r="L522" i="4" s="1"/>
  <c r="L523" i="4" s="1"/>
  <c r="G82" i="3" s="1"/>
  <c r="K77" i="2" s="1"/>
  <c r="L77" i="2" s="1"/>
  <c r="K514" i="4"/>
  <c r="L514" i="4" s="1"/>
  <c r="L515" i="4" s="1"/>
  <c r="G81" i="3" s="1"/>
  <c r="K76" i="2" s="1"/>
  <c r="L76" i="2" s="1"/>
  <c r="K1617" i="4"/>
  <c r="L1617" i="4" s="1"/>
  <c r="K618" i="4"/>
  <c r="L618" i="4" s="1"/>
  <c r="L619" i="4" s="1"/>
  <c r="G94" i="3" s="1"/>
  <c r="K89" i="2" s="1"/>
  <c r="L89" i="2" s="1"/>
  <c r="K610" i="4"/>
  <c r="L610" i="4" s="1"/>
  <c r="L611" i="4" s="1"/>
  <c r="G93" i="3" s="1"/>
  <c r="K88" i="2" s="1"/>
  <c r="L88" i="2" s="1"/>
  <c r="K538" i="4"/>
  <c r="L538" i="4" s="1"/>
  <c r="K498" i="4"/>
  <c r="L498" i="4" s="1"/>
  <c r="L499" i="4" s="1"/>
  <c r="G79" i="3" s="1"/>
  <c r="K74" i="2" s="1"/>
  <c r="L74" i="2" s="1"/>
  <c r="K1969" i="4"/>
  <c r="L1969" i="4" s="1"/>
  <c r="K602" i="4"/>
  <c r="L602" i="4" s="1"/>
  <c r="L603" i="4" s="1"/>
  <c r="G92" i="3" s="1"/>
  <c r="K87" i="2" s="1"/>
  <c r="L87" i="2" s="1"/>
  <c r="K594" i="4"/>
  <c r="L594" i="4" s="1"/>
  <c r="L595" i="4" s="1"/>
  <c r="G91" i="3" s="1"/>
  <c r="K86" i="2" s="1"/>
  <c r="L86" i="2" s="1"/>
  <c r="K506" i="4"/>
  <c r="L506" i="4" s="1"/>
  <c r="K490" i="4"/>
  <c r="L490" i="4" s="1"/>
  <c r="K482" i="4"/>
  <c r="L482" i="4" s="1"/>
  <c r="L483" i="4" s="1"/>
  <c r="G77" i="3" s="1"/>
  <c r="K72" i="2" s="1"/>
  <c r="L72" i="2" s="1"/>
  <c r="K586" i="4"/>
  <c r="L586" i="4" s="1"/>
  <c r="L587" i="4" s="1"/>
  <c r="G90" i="3" s="1"/>
  <c r="K85" i="2" s="1"/>
  <c r="L85" i="2" s="1"/>
  <c r="K474" i="4"/>
  <c r="L474" i="4" s="1"/>
  <c r="K1596" i="4"/>
  <c r="L1596" i="4" s="1"/>
  <c r="K466" i="4"/>
  <c r="L466" i="4" s="1"/>
  <c r="L467" i="4" s="1"/>
  <c r="G75" i="3" s="1"/>
  <c r="K70" i="2" s="1"/>
  <c r="L70" i="2" s="1"/>
  <c r="K386" i="4"/>
  <c r="L386" i="4" s="1"/>
  <c r="L387" i="4" s="1"/>
  <c r="G65" i="3" s="1"/>
  <c r="K60" i="2" s="1"/>
  <c r="L60" i="2" s="1"/>
  <c r="K1976" i="4"/>
  <c r="L1976" i="4" s="1"/>
  <c r="K458" i="4"/>
  <c r="L458" i="4" s="1"/>
  <c r="L459" i="4" s="1"/>
  <c r="G74" i="3" s="1"/>
  <c r="K69" i="2" s="1"/>
  <c r="L69" i="2" s="1"/>
  <c r="K450" i="4"/>
  <c r="L450" i="4" s="1"/>
  <c r="L451" i="4" s="1"/>
  <c r="G73" i="3" s="1"/>
  <c r="K68" i="2" s="1"/>
  <c r="L68" i="2" s="1"/>
  <c r="K578" i="4"/>
  <c r="L578" i="4" s="1"/>
  <c r="L579" i="4" s="1"/>
  <c r="G89" i="3" s="1"/>
  <c r="K84" i="2" s="1"/>
  <c r="L84" i="2" s="1"/>
  <c r="K378" i="4"/>
  <c r="L378" i="4" s="1"/>
  <c r="K370" i="4"/>
  <c r="L370" i="4" s="1"/>
  <c r="L371" i="4" s="1"/>
  <c r="G63" i="3" s="1"/>
  <c r="K58" i="2" s="1"/>
  <c r="L58" i="2" s="1"/>
  <c r="K354" i="4"/>
  <c r="L354" i="4" s="1"/>
  <c r="L355" i="4" s="1"/>
  <c r="G61" i="3" s="1"/>
  <c r="K56" i="2" s="1"/>
  <c r="L56" i="2" s="1"/>
  <c r="K650" i="4"/>
  <c r="L650" i="4" s="1"/>
  <c r="L651" i="4" s="1"/>
  <c r="G98" i="3" s="1"/>
  <c r="K93" i="2" s="1"/>
  <c r="L93" i="2" s="1"/>
  <c r="K442" i="4"/>
  <c r="L442" i="4" s="1"/>
  <c r="L443" i="4" s="1"/>
  <c r="G72" i="3" s="1"/>
  <c r="K67" i="2" s="1"/>
  <c r="L67" i="2" s="1"/>
  <c r="K434" i="4"/>
  <c r="L434" i="4" s="1"/>
  <c r="L435" i="4" s="1"/>
  <c r="G71" i="3" s="1"/>
  <c r="K66" i="2" s="1"/>
  <c r="L66" i="2" s="1"/>
  <c r="K362" i="4"/>
  <c r="L362" i="4" s="1"/>
  <c r="L363" i="4" s="1"/>
  <c r="G62" i="3" s="1"/>
  <c r="K57" i="2" s="1"/>
  <c r="L57" i="2" s="1"/>
  <c r="K346" i="4"/>
  <c r="L346" i="4" s="1"/>
  <c r="L347" i="4" s="1"/>
  <c r="G60" i="3" s="1"/>
  <c r="K55" i="2" s="1"/>
  <c r="L55" i="2" s="1"/>
  <c r="K394" i="4"/>
  <c r="L394" i="4" s="1"/>
  <c r="L395" i="4" s="1"/>
  <c r="G66" i="3" s="1"/>
  <c r="K61" i="2" s="1"/>
  <c r="L61" i="2" s="1"/>
  <c r="K1589" i="4"/>
  <c r="L1589" i="4" s="1"/>
  <c r="K426" i="4"/>
  <c r="L426" i="4" s="1"/>
  <c r="L427" i="4" s="1"/>
  <c r="G70" i="3" s="1"/>
  <c r="K65" i="2" s="1"/>
  <c r="L65" i="2" s="1"/>
  <c r="K418" i="4"/>
  <c r="L418" i="4" s="1"/>
  <c r="L419" i="4" s="1"/>
  <c r="G69" i="3" s="1"/>
  <c r="K64" i="2" s="1"/>
  <c r="L64" i="2" s="1"/>
  <c r="K410" i="4"/>
  <c r="L410" i="4" s="1"/>
  <c r="K402" i="4"/>
  <c r="L402" i="4" s="1"/>
  <c r="L403" i="4" s="1"/>
  <c r="G67" i="3" s="1"/>
  <c r="K62" i="2" s="1"/>
  <c r="L62" i="2" s="1"/>
  <c r="O582" i="2"/>
  <c r="L3942" i="4"/>
  <c r="G597" i="3" s="1"/>
  <c r="K609" i="2" s="1"/>
  <c r="L609" i="2" s="1"/>
  <c r="K2900" i="4"/>
  <c r="L2900" i="4" s="1"/>
  <c r="L2901" i="4" s="1"/>
  <c r="G451" i="3" s="1"/>
  <c r="K453" i="2" s="1"/>
  <c r="L453" i="2" s="1"/>
  <c r="K2798" i="4"/>
  <c r="L2798" i="4" s="1"/>
  <c r="L2799" i="4" s="1"/>
  <c r="G433" i="3" s="1"/>
  <c r="K433" i="2" s="1"/>
  <c r="L433" i="2" s="1"/>
  <c r="K2790" i="4"/>
  <c r="L2790" i="4" s="1"/>
  <c r="K2726" i="4"/>
  <c r="L2726" i="4" s="1"/>
  <c r="L2727" i="4" s="1"/>
  <c r="G424" i="3" s="1"/>
  <c r="K424" i="2" s="1"/>
  <c r="L424" i="2" s="1"/>
  <c r="L1020" i="4"/>
  <c r="G151" i="3" s="1"/>
  <c r="K151" i="2" s="1"/>
  <c r="L151" i="2" s="1"/>
  <c r="L2226" i="4"/>
  <c r="P983" i="4"/>
  <c r="L2814" i="4"/>
  <c r="G435" i="3" s="1"/>
  <c r="K437" i="2" s="1"/>
  <c r="L437" i="2" s="1"/>
  <c r="L3570" i="4"/>
  <c r="G552" i="3" s="1"/>
  <c r="K560" i="2" s="1"/>
  <c r="L560" i="2" s="1"/>
  <c r="P3276" i="4"/>
  <c r="P2945" i="4"/>
  <c r="P2736" i="4"/>
  <c r="O441" i="2"/>
  <c r="K2446" i="4"/>
  <c r="L2446" i="4" s="1"/>
  <c r="K2439" i="4"/>
  <c r="L2439" i="4" s="1"/>
  <c r="L2440" i="4" s="1"/>
  <c r="G399" i="3" s="1"/>
  <c r="K399" i="2" s="1"/>
  <c r="L399" i="2" s="1"/>
  <c r="K3017" i="4"/>
  <c r="L3017" i="4" s="1"/>
  <c r="K469" i="2"/>
  <c r="L469" i="2" s="1"/>
  <c r="L284" i="4"/>
  <c r="P283" i="4"/>
  <c r="I574" i="3"/>
  <c r="P582" i="2"/>
  <c r="G442" i="3"/>
  <c r="P2854" i="4"/>
  <c r="L2379" i="4"/>
  <c r="O2379" i="4"/>
  <c r="P2179" i="4"/>
  <c r="J2180" i="4"/>
  <c r="I3576" i="4"/>
  <c r="O3576" i="4" s="1"/>
  <c r="L3156" i="4"/>
  <c r="G490" i="3" s="1"/>
  <c r="K492" i="2" s="1"/>
  <c r="L492" i="2" s="1"/>
  <c r="P3575" i="4"/>
  <c r="L2929" i="4"/>
  <c r="G456" i="3" s="1"/>
  <c r="L1648" i="4"/>
  <c r="L1683" i="4"/>
  <c r="P1282" i="4"/>
  <c r="L52" i="4"/>
  <c r="G10" i="3" s="1"/>
  <c r="K928" i="4" s="1"/>
  <c r="L928" i="4" s="1"/>
  <c r="M70" i="4"/>
  <c r="O70" i="4" s="1"/>
  <c r="P362" i="2"/>
  <c r="L3064" i="4"/>
  <c r="G478" i="3" s="1"/>
  <c r="K480" i="2" s="1"/>
  <c r="L480" i="2" s="1"/>
  <c r="P1994" i="4"/>
  <c r="I1995" i="4"/>
  <c r="J2993" i="4"/>
  <c r="I2928" i="4"/>
  <c r="L1846" i="4"/>
  <c r="G296" i="3" s="1"/>
  <c r="K296" i="2" s="1"/>
  <c r="L296" i="2" s="1"/>
  <c r="L38" i="4"/>
  <c r="G8" i="3" s="1"/>
  <c r="K918" i="4" s="1"/>
  <c r="L918" i="4" s="1"/>
  <c r="L919" i="4" s="1"/>
  <c r="G136" i="3" s="1"/>
  <c r="K136" i="2" s="1"/>
  <c r="L136" i="2" s="1"/>
  <c r="I2502" i="4"/>
  <c r="I362" i="3"/>
  <c r="L3956" i="4"/>
  <c r="G599" i="3" s="1"/>
  <c r="K611" i="2" s="1"/>
  <c r="L611" i="2" s="1"/>
  <c r="P441" i="2"/>
  <c r="L4039" i="4"/>
  <c r="G611" i="3" s="1"/>
  <c r="K623" i="2" s="1"/>
  <c r="L623" i="2" s="1"/>
  <c r="P2329" i="4"/>
  <c r="P1415" i="4"/>
  <c r="L1275" i="4"/>
  <c r="P1274" i="4"/>
  <c r="K1851" i="4"/>
  <c r="P1850" i="4"/>
  <c r="P88" i="4"/>
  <c r="G16" i="3"/>
  <c r="P3619" i="4"/>
  <c r="J3307" i="4"/>
  <c r="P3307" i="4" s="1"/>
  <c r="K3241" i="4"/>
  <c r="O3241" i="4" s="1"/>
  <c r="J3063" i="4"/>
  <c r="P3063" i="4" s="1"/>
  <c r="L2923" i="4"/>
  <c r="G455" i="3" s="1"/>
  <c r="K457" i="2" s="1"/>
  <c r="L457" i="2" s="1"/>
  <c r="P1805" i="4"/>
  <c r="L799" i="4"/>
  <c r="G118" i="3" s="1"/>
  <c r="K116" i="2" s="1"/>
  <c r="L116" i="2" s="1"/>
  <c r="P856" i="4"/>
  <c r="L25" i="4"/>
  <c r="G6" i="3" s="1"/>
  <c r="K908" i="4" s="1"/>
  <c r="L908" i="4" s="1"/>
  <c r="L44" i="4"/>
  <c r="L268" i="4"/>
  <c r="K3023" i="4"/>
  <c r="L3023" i="4" s="1"/>
  <c r="L3025" i="4" s="1"/>
  <c r="G472" i="3" s="1"/>
  <c r="K474" i="2" s="1"/>
  <c r="L474" i="2" s="1"/>
  <c r="K470" i="2"/>
  <c r="L470" i="2" s="1"/>
  <c r="L2346" i="4"/>
  <c r="L1291" i="4"/>
  <c r="P1290" i="4"/>
  <c r="O167" i="2"/>
  <c r="J3857" i="4"/>
  <c r="P3857" i="4" s="1"/>
  <c r="I2028" i="4"/>
  <c r="J2028" i="4" s="1"/>
  <c r="O2179" i="4"/>
  <c r="L1678" i="4"/>
  <c r="L1113" i="4"/>
  <c r="P1112" i="4"/>
  <c r="L3645" i="4"/>
  <c r="O3645" i="4"/>
  <c r="L3522" i="4"/>
  <c r="G546" i="3" s="1"/>
  <c r="K552" i="2" s="1"/>
  <c r="L552" i="2" s="1"/>
  <c r="I2001" i="4"/>
  <c r="L1362" i="4"/>
  <c r="G207" i="3" s="1"/>
  <c r="K207" i="2" s="1"/>
  <c r="L207" i="2" s="1"/>
  <c r="L258" i="4"/>
  <c r="G44" i="3" s="1"/>
  <c r="K40" i="2" s="1"/>
  <c r="P87" i="4"/>
  <c r="L914" i="4"/>
  <c r="G135" i="3" s="1"/>
  <c r="K135" i="2" s="1"/>
  <c r="L135" i="2" s="1"/>
  <c r="P2843" i="4"/>
  <c r="P2315" i="4"/>
  <c r="L131" i="2"/>
  <c r="P131" i="2" s="1"/>
  <c r="O131" i="2"/>
  <c r="P3759" i="4"/>
  <c r="I3760" i="4"/>
  <c r="I176" i="8"/>
  <c r="H29" i="7" s="1"/>
  <c r="P1044" i="4"/>
  <c r="O370" i="8"/>
  <c r="O342" i="8"/>
  <c r="I197" i="8"/>
  <c r="N343" i="8"/>
  <c r="I38" i="8"/>
  <c r="O3202" i="4"/>
  <c r="J3202" i="4"/>
  <c r="J2516" i="4"/>
  <c r="O2516" i="4"/>
  <c r="O3138" i="4"/>
  <c r="J3138" i="4"/>
  <c r="L153" i="4"/>
  <c r="P153" i="4" s="1"/>
  <c r="O153" i="4"/>
  <c r="N882" i="4"/>
  <c r="H129" i="3" s="1"/>
  <c r="M129" i="2" s="1"/>
  <c r="N129" i="2" s="1"/>
  <c r="G217" i="3"/>
  <c r="P1421" i="4"/>
  <c r="O761" i="4"/>
  <c r="J761" i="4"/>
  <c r="M881" i="4"/>
  <c r="N881" i="4" s="1"/>
  <c r="M1312" i="4"/>
  <c r="N1312" i="4" s="1"/>
  <c r="M850" i="4"/>
  <c r="N850" i="4" s="1"/>
  <c r="O3767" i="4"/>
  <c r="J3767" i="4"/>
  <c r="O3170" i="4"/>
  <c r="J3170" i="4"/>
  <c r="L222" i="4"/>
  <c r="P222" i="4" s="1"/>
  <c r="O222" i="4"/>
  <c r="L200" i="4"/>
  <c r="P200" i="4" s="1"/>
  <c r="O200" i="4"/>
  <c r="O397" i="8"/>
  <c r="I398" i="8"/>
  <c r="O389" i="8"/>
  <c r="I390" i="8"/>
  <c r="O190" i="8"/>
  <c r="H31" i="7"/>
  <c r="I351" i="8"/>
  <c r="O251" i="8"/>
  <c r="H252" i="8"/>
  <c r="O326" i="8"/>
  <c r="M2894" i="4"/>
  <c r="N2894" i="4" s="1"/>
  <c r="N2895" i="4" s="1"/>
  <c r="H450" i="3" s="1"/>
  <c r="M452" i="2" s="1"/>
  <c r="N452" i="2" s="1"/>
  <c r="M2782" i="4"/>
  <c r="N2782" i="4" s="1"/>
  <c r="N2783" i="4" s="1"/>
  <c r="H431" i="3" s="1"/>
  <c r="M431" i="2" s="1"/>
  <c r="N431" i="2" s="1"/>
  <c r="M2714" i="4"/>
  <c r="N2714" i="4" s="1"/>
  <c r="N2715" i="4" s="1"/>
  <c r="H422" i="3" s="1"/>
  <c r="M422" i="2" s="1"/>
  <c r="N422" i="2" s="1"/>
  <c r="M2747" i="4"/>
  <c r="N2747" i="4" s="1"/>
  <c r="M2746" i="4"/>
  <c r="N2746" i="4" s="1"/>
  <c r="O148" i="8"/>
  <c r="H25" i="7"/>
  <c r="K169" i="8"/>
  <c r="I28" i="7" s="1"/>
  <c r="K2698" i="4"/>
  <c r="L2698" i="4" s="1"/>
  <c r="K2683" i="4"/>
  <c r="L2683" i="4" s="1"/>
  <c r="K2668" i="4"/>
  <c r="L2668" i="4" s="1"/>
  <c r="K2653" i="4"/>
  <c r="L2653" i="4" s="1"/>
  <c r="K2638" i="4"/>
  <c r="L2638" i="4" s="1"/>
  <c r="K2623" i="4"/>
  <c r="L2623" i="4" s="1"/>
  <c r="K2608" i="4"/>
  <c r="L2608" i="4" s="1"/>
  <c r="K2593" i="4"/>
  <c r="L2593" i="4" s="1"/>
  <c r="K2578" i="4"/>
  <c r="L2578" i="4" s="1"/>
  <c r="K2563" i="4"/>
  <c r="L2563" i="4" s="1"/>
  <c r="K2518" i="4"/>
  <c r="L2518" i="4" s="1"/>
  <c r="K2504" i="4"/>
  <c r="L2504" i="4" s="1"/>
  <c r="K2533" i="4"/>
  <c r="L2533" i="4" s="1"/>
  <c r="K2490" i="4"/>
  <c r="L2490" i="4" s="1"/>
  <c r="L2495" i="4" s="1"/>
  <c r="G406" i="3" s="1"/>
  <c r="K406" i="2" s="1"/>
  <c r="L406" i="2" s="1"/>
  <c r="K2548" i="4"/>
  <c r="L2548" i="4" s="1"/>
  <c r="L2553" i="4" s="1"/>
  <c r="G410" i="3" s="1"/>
  <c r="K410" i="2" s="1"/>
  <c r="L410" i="2" s="1"/>
  <c r="K2476" i="4"/>
  <c r="L2476" i="4" s="1"/>
  <c r="L2481" i="4" s="1"/>
  <c r="G405" i="3" s="1"/>
  <c r="K405" i="2" s="1"/>
  <c r="L405" i="2" s="1"/>
  <c r="K2894" i="4"/>
  <c r="L2894" i="4" s="1"/>
  <c r="L2895" i="4" s="1"/>
  <c r="G450" i="3" s="1"/>
  <c r="K452" i="2" s="1"/>
  <c r="L452" i="2" s="1"/>
  <c r="K2782" i="4"/>
  <c r="L2782" i="4" s="1"/>
  <c r="K2746" i="4"/>
  <c r="L2746" i="4" s="1"/>
  <c r="K2747" i="4"/>
  <c r="L2747" i="4" s="1"/>
  <c r="K2714" i="4"/>
  <c r="L2714" i="4" s="1"/>
  <c r="O155" i="8"/>
  <c r="H26" i="7"/>
  <c r="O97" i="8"/>
  <c r="H98" i="8"/>
  <c r="O3781" i="4"/>
  <c r="J3781" i="4"/>
  <c r="O3680" i="4"/>
  <c r="J3680" i="4"/>
  <c r="I3704" i="4"/>
  <c r="K3705" i="4"/>
  <c r="L3633" i="4"/>
  <c r="O3633" i="4"/>
  <c r="P3802" i="4"/>
  <c r="J3803" i="4"/>
  <c r="O3753" i="4"/>
  <c r="J3753" i="4"/>
  <c r="J3817" i="4"/>
  <c r="O3817" i="4"/>
  <c r="P3903" i="4"/>
  <c r="P3607" i="4"/>
  <c r="P3310" i="4"/>
  <c r="I3312" i="4"/>
  <c r="L3313" i="4"/>
  <c r="G515" i="3" s="1"/>
  <c r="K517" i="2" s="1"/>
  <c r="L517" i="2" s="1"/>
  <c r="I3146" i="4"/>
  <c r="L3148" i="4"/>
  <c r="G489" i="3" s="1"/>
  <c r="K491" i="2" s="1"/>
  <c r="L491" i="2" s="1"/>
  <c r="N3006" i="4"/>
  <c r="O3006" i="4"/>
  <c r="I3222" i="4"/>
  <c r="I3209" i="4"/>
  <c r="L3210" i="4"/>
  <c r="G497" i="3" s="1"/>
  <c r="K499" i="2" s="1"/>
  <c r="L499" i="2" s="1"/>
  <c r="O3154" i="4"/>
  <c r="J3154" i="4"/>
  <c r="K2965" i="4"/>
  <c r="L2965" i="4" s="1"/>
  <c r="J2832" i="4"/>
  <c r="O2832" i="4"/>
  <c r="P2859" i="4"/>
  <c r="F443" i="3"/>
  <c r="P2958" i="4"/>
  <c r="I2696" i="4"/>
  <c r="K2695" i="4"/>
  <c r="I2922" i="4"/>
  <c r="P2429" i="4"/>
  <c r="F397" i="3"/>
  <c r="I2591" i="4"/>
  <c r="K2590" i="4"/>
  <c r="L2530" i="4"/>
  <c r="O2530" i="4"/>
  <c r="P2231" i="4"/>
  <c r="F358" i="3"/>
  <c r="P2316" i="4"/>
  <c r="F375" i="3"/>
  <c r="P2216" i="4"/>
  <c r="F355" i="3"/>
  <c r="F300" i="3"/>
  <c r="L1763" i="4"/>
  <c r="P1761" i="4"/>
  <c r="I2074" i="4"/>
  <c r="L1668" i="4"/>
  <c r="L1590" i="4"/>
  <c r="G248" i="3" s="1"/>
  <c r="K248" i="2" s="1"/>
  <c r="L248" i="2" s="1"/>
  <c r="P1855" i="4"/>
  <c r="K1857" i="4"/>
  <c r="P1416" i="4"/>
  <c r="F216" i="3"/>
  <c r="P1090" i="4"/>
  <c r="F161" i="3"/>
  <c r="P1048" i="4"/>
  <c r="F155" i="3"/>
  <c r="P1424" i="4"/>
  <c r="L1426" i="4"/>
  <c r="L815" i="4"/>
  <c r="G120" i="3" s="1"/>
  <c r="K118" i="2" s="1"/>
  <c r="L118" i="2" s="1"/>
  <c r="M813" i="4"/>
  <c r="O715" i="4"/>
  <c r="J715" i="4"/>
  <c r="P1062" i="4"/>
  <c r="F157" i="3"/>
  <c r="L786" i="4"/>
  <c r="G116" i="3" s="1"/>
  <c r="K114" i="2" s="1"/>
  <c r="L114" i="2" s="1"/>
  <c r="I625" i="4"/>
  <c r="P1210" i="4"/>
  <c r="L507" i="4"/>
  <c r="G80" i="3" s="1"/>
  <c r="K75" i="2" s="1"/>
  <c r="L75" i="2" s="1"/>
  <c r="O633" i="4"/>
  <c r="J633" i="4"/>
  <c r="P118" i="4"/>
  <c r="J36" i="4"/>
  <c r="O36" i="4"/>
  <c r="F25" i="3"/>
  <c r="P320" i="4"/>
  <c r="I513" i="3"/>
  <c r="I255" i="3"/>
  <c r="I220" i="3"/>
  <c r="P515" i="2"/>
  <c r="P291" i="2"/>
  <c r="P255" i="2"/>
  <c r="O509" i="2"/>
  <c r="P116" i="2"/>
  <c r="O116" i="2"/>
  <c r="I269" i="8"/>
  <c r="O269" i="8" s="1"/>
  <c r="N269" i="8"/>
  <c r="I225" i="8"/>
  <c r="K1955" i="4"/>
  <c r="L1955" i="4" s="1"/>
  <c r="L1956" i="4" s="1"/>
  <c r="G314" i="3" s="1"/>
  <c r="K314" i="2" s="1"/>
  <c r="L314" i="2" s="1"/>
  <c r="K1948" i="4"/>
  <c r="L1948" i="4" s="1"/>
  <c r="L1949" i="4" s="1"/>
  <c r="G313" i="3" s="1"/>
  <c r="K313" i="2" s="1"/>
  <c r="L313" i="2" s="1"/>
  <c r="K1582" i="4"/>
  <c r="L1582" i="4" s="1"/>
  <c r="K1575" i="4"/>
  <c r="L1575" i="4" s="1"/>
  <c r="L1576" i="4" s="1"/>
  <c r="G246" i="3" s="1"/>
  <c r="K246" i="2" s="1"/>
  <c r="L246" i="2" s="1"/>
  <c r="N378" i="8"/>
  <c r="I378" i="8"/>
  <c r="M271" i="8"/>
  <c r="J43" i="7" s="1"/>
  <c r="M1178" i="4"/>
  <c r="N1178" i="4" s="1"/>
  <c r="N1181" i="4" s="1"/>
  <c r="H174" i="3" s="1"/>
  <c r="M174" i="2" s="1"/>
  <c r="N174" i="2" s="1"/>
  <c r="M1154" i="4"/>
  <c r="N1154" i="4" s="1"/>
  <c r="N1157" i="4" s="1"/>
  <c r="H171" i="3" s="1"/>
  <c r="M171" i="2" s="1"/>
  <c r="N171" i="2" s="1"/>
  <c r="M1134" i="4"/>
  <c r="N1134" i="4" s="1"/>
  <c r="N1139" i="4" s="1"/>
  <c r="H169" i="3" s="1"/>
  <c r="M169" i="2" s="1"/>
  <c r="N169" i="2" s="1"/>
  <c r="M1170" i="4"/>
  <c r="N1170" i="4" s="1"/>
  <c r="N1173" i="4" s="1"/>
  <c r="H173" i="3" s="1"/>
  <c r="M173" i="2" s="1"/>
  <c r="N173" i="2" s="1"/>
  <c r="M1162" i="4"/>
  <c r="N1162" i="4" s="1"/>
  <c r="N1165" i="4" s="1"/>
  <c r="H172" i="3" s="1"/>
  <c r="M172" i="2" s="1"/>
  <c r="N172" i="2" s="1"/>
  <c r="M1122" i="4"/>
  <c r="N1122" i="4" s="1"/>
  <c r="M1144" i="4"/>
  <c r="N1144" i="4" s="1"/>
  <c r="N1149" i="4" s="1"/>
  <c r="H170" i="3" s="1"/>
  <c r="M170" i="2" s="1"/>
  <c r="N170" i="2" s="1"/>
  <c r="I312" i="8"/>
  <c r="O311" i="8"/>
  <c r="I239" i="8"/>
  <c r="K3740" i="4"/>
  <c r="L3740" i="4" s="1"/>
  <c r="L3741" i="4" s="1"/>
  <c r="G567" i="3" s="1"/>
  <c r="K575" i="2" s="1"/>
  <c r="L575" i="2" s="1"/>
  <c r="K1384" i="4"/>
  <c r="L1384" i="4" s="1"/>
  <c r="L1385" i="4" s="1"/>
  <c r="G211" i="3" s="1"/>
  <c r="K211" i="2" s="1"/>
  <c r="L211" i="2" s="1"/>
  <c r="K1378" i="4"/>
  <c r="L1378" i="4" s="1"/>
  <c r="L1379" i="4" s="1"/>
  <c r="G210" i="3" s="1"/>
  <c r="K210" i="2" s="1"/>
  <c r="L210" i="2" s="1"/>
  <c r="K1372" i="4"/>
  <c r="L1372" i="4" s="1"/>
  <c r="L1373" i="4" s="1"/>
  <c r="G209" i="3" s="1"/>
  <c r="K209" i="2" s="1"/>
  <c r="L209" i="2" s="1"/>
  <c r="K172" i="4"/>
  <c r="L172" i="4" s="1"/>
  <c r="L173" i="4" s="1"/>
  <c r="G31" i="3" s="1"/>
  <c r="K27" i="2" s="1"/>
  <c r="L27" i="2" s="1"/>
  <c r="K166" i="4"/>
  <c r="L166" i="4" s="1"/>
  <c r="K165" i="4"/>
  <c r="L165" i="4" s="1"/>
  <c r="K194" i="4"/>
  <c r="L194" i="4" s="1"/>
  <c r="K188" i="4"/>
  <c r="L188" i="4" s="1"/>
  <c r="K187" i="4"/>
  <c r="L187" i="4" s="1"/>
  <c r="K180" i="4"/>
  <c r="L180" i="4" s="1"/>
  <c r="K201" i="4"/>
  <c r="L201" i="4" s="1"/>
  <c r="K179" i="4"/>
  <c r="L179" i="4" s="1"/>
  <c r="K202" i="4"/>
  <c r="L202" i="4" s="1"/>
  <c r="L203" i="4" s="1"/>
  <c r="G35" i="3" s="1"/>
  <c r="K31" i="2" s="1"/>
  <c r="L31" i="2" s="1"/>
  <c r="O118" i="8"/>
  <c r="H119" i="8"/>
  <c r="O53" i="8"/>
  <c r="H11" i="7"/>
  <c r="K3768" i="4"/>
  <c r="L3768" i="4" s="1"/>
  <c r="L3769" i="4" s="1"/>
  <c r="G571" i="3" s="1"/>
  <c r="K579" i="2" s="1"/>
  <c r="L579" i="2" s="1"/>
  <c r="K3782" i="4"/>
  <c r="L3782" i="4" s="1"/>
  <c r="L3783" i="4" s="1"/>
  <c r="G573" i="3" s="1"/>
  <c r="K581" i="2" s="1"/>
  <c r="L581" i="2" s="1"/>
  <c r="M2446" i="4"/>
  <c r="N2446" i="4" s="1"/>
  <c r="N2447" i="4" s="1"/>
  <c r="H400" i="3" s="1"/>
  <c r="M400" i="2" s="1"/>
  <c r="N400" i="2" s="1"/>
  <c r="M2439" i="4"/>
  <c r="N2439" i="4" s="1"/>
  <c r="N2440" i="4" s="1"/>
  <c r="H399" i="3" s="1"/>
  <c r="M399" i="2" s="1"/>
  <c r="N399" i="2" s="1"/>
  <c r="J3833" i="4"/>
  <c r="O3833" i="4"/>
  <c r="O3668" i="4"/>
  <c r="J3668" i="4"/>
  <c r="O3566" i="4"/>
  <c r="J3566" i="4"/>
  <c r="O3632" i="4"/>
  <c r="J3632" i="4"/>
  <c r="L3870" i="4"/>
  <c r="O3870" i="4"/>
  <c r="I3321" i="4"/>
  <c r="O3215" i="4"/>
  <c r="L3215" i="4"/>
  <c r="J3057" i="4"/>
  <c r="O3057" i="4"/>
  <c r="P3207" i="4"/>
  <c r="P2844" i="4"/>
  <c r="F440" i="3"/>
  <c r="P2849" i="4"/>
  <c r="F441" i="3"/>
  <c r="P2424" i="4"/>
  <c r="F396" i="3"/>
  <c r="I2651" i="4"/>
  <c r="K2650" i="4"/>
  <c r="P2399" i="4"/>
  <c r="F391" i="3"/>
  <c r="P2211" i="4"/>
  <c r="F354" i="3"/>
  <c r="P2456" i="4"/>
  <c r="F402" i="3"/>
  <c r="P2276" i="4"/>
  <c r="F367" i="3"/>
  <c r="J2054" i="4"/>
  <c r="O2054" i="4"/>
  <c r="P2256" i="4"/>
  <c r="F363" i="3"/>
  <c r="J2048" i="4"/>
  <c r="O2048" i="4"/>
  <c r="P2306" i="4"/>
  <c r="F373" i="3"/>
  <c r="P2241" i="4"/>
  <c r="P2053" i="4"/>
  <c r="P2646" i="4"/>
  <c r="J2130" i="4"/>
  <c r="O2130" i="4"/>
  <c r="P2291" i="4"/>
  <c r="F370" i="3"/>
  <c r="P1521" i="4"/>
  <c r="G237" i="3"/>
  <c r="P1768" i="4"/>
  <c r="G282" i="3"/>
  <c r="P1678" i="4"/>
  <c r="G264" i="3"/>
  <c r="L1758" i="4"/>
  <c r="L1491" i="4"/>
  <c r="P1490" i="4"/>
  <c r="L1693" i="4"/>
  <c r="P1406" i="4"/>
  <c r="F214" i="3"/>
  <c r="P1065" i="4"/>
  <c r="J1069" i="4"/>
  <c r="P939" i="4"/>
  <c r="L731" i="4"/>
  <c r="G108" i="3" s="1"/>
  <c r="K106" i="2" s="1"/>
  <c r="L106" i="2" s="1"/>
  <c r="P1773" i="4"/>
  <c r="F283" i="3"/>
  <c r="P1572" i="4"/>
  <c r="P1023" i="4"/>
  <c r="J1027" i="4"/>
  <c r="L643" i="4"/>
  <c r="G97" i="3" s="1"/>
  <c r="K92" i="2" s="1"/>
  <c r="L92" i="2" s="1"/>
  <c r="L1723" i="4"/>
  <c r="P1721" i="4"/>
  <c r="F108" i="3"/>
  <c r="L1663" i="4"/>
  <c r="P1661" i="4"/>
  <c r="P1105" i="4"/>
  <c r="F164" i="3"/>
  <c r="J964" i="4"/>
  <c r="P1362" i="4"/>
  <c r="F207" i="3"/>
  <c r="P1037" i="4"/>
  <c r="J1041" i="4"/>
  <c r="O513" i="4"/>
  <c r="J513" i="4"/>
  <c r="L1623" i="4"/>
  <c r="P1621" i="4"/>
  <c r="L52" i="2"/>
  <c r="P52" i="2" s="1"/>
  <c r="O52" i="2"/>
  <c r="L475" i="4"/>
  <c r="G76" i="3" s="1"/>
  <c r="K71" i="2" s="1"/>
  <c r="L71" i="2" s="1"/>
  <c r="I672" i="4"/>
  <c r="P671" i="4"/>
  <c r="I505" i="4"/>
  <c r="P848" i="4"/>
  <c r="J457" i="4"/>
  <c r="O457" i="4"/>
  <c r="J345" i="4"/>
  <c r="O345" i="4"/>
  <c r="L411" i="4"/>
  <c r="G68" i="3" s="1"/>
  <c r="K63" i="2" s="1"/>
  <c r="L63" i="2" s="1"/>
  <c r="L237" i="4"/>
  <c r="G40" i="3" s="1"/>
  <c r="K36" i="2" s="1"/>
  <c r="L36" i="2" s="1"/>
  <c r="I236" i="4"/>
  <c r="P235" i="4"/>
  <c r="L41" i="2"/>
  <c r="P41" i="2" s="1"/>
  <c r="O41" i="2"/>
  <c r="L23" i="2"/>
  <c r="P23" i="2" s="1"/>
  <c r="O23" i="2"/>
  <c r="I699" i="4"/>
  <c r="L131" i="4"/>
  <c r="O2978" i="4"/>
  <c r="J2978" i="4"/>
  <c r="P2978" i="4" s="1"/>
  <c r="F28" i="3"/>
  <c r="I45" i="3"/>
  <c r="I356" i="3"/>
  <c r="I44" i="3"/>
  <c r="I508" i="3"/>
  <c r="O291" i="2"/>
  <c r="O255" i="2"/>
  <c r="P360" i="2"/>
  <c r="P109" i="2"/>
  <c r="H385" i="8"/>
  <c r="O384" i="8"/>
  <c r="O382" i="8"/>
  <c r="I169" i="8"/>
  <c r="O257" i="8"/>
  <c r="O218" i="8"/>
  <c r="H35" i="7"/>
  <c r="I295" i="8"/>
  <c r="N295" i="8"/>
  <c r="O111" i="8"/>
  <c r="H112" i="8"/>
  <c r="O103" i="8"/>
  <c r="I106" i="8"/>
  <c r="H4" i="7"/>
  <c r="O109" i="8"/>
  <c r="P3889" i="4"/>
  <c r="L3893" i="4"/>
  <c r="G590" i="3" s="1"/>
  <c r="K602" i="2" s="1"/>
  <c r="L602" i="2" s="1"/>
  <c r="P3797" i="4"/>
  <c r="F576" i="3"/>
  <c r="O3644" i="4"/>
  <c r="J3644" i="4"/>
  <c r="J3809" i="4"/>
  <c r="O3809" i="4"/>
  <c r="O3681" i="4"/>
  <c r="L3681" i="4"/>
  <c r="O3391" i="4"/>
  <c r="J3391" i="4"/>
  <c r="K2971" i="4"/>
  <c r="L2971" i="4" s="1"/>
  <c r="L2973" i="4" s="1"/>
  <c r="G464" i="3" s="1"/>
  <c r="K466" i="2" s="1"/>
  <c r="L466" i="2" s="1"/>
  <c r="K458" i="2"/>
  <c r="L458" i="2" s="1"/>
  <c r="O3186" i="4"/>
  <c r="J3186" i="4"/>
  <c r="J3045" i="4"/>
  <c r="O3045" i="4"/>
  <c r="I3774" i="4"/>
  <c r="L3776" i="4"/>
  <c r="G572" i="3" s="1"/>
  <c r="K580" i="2" s="1"/>
  <c r="L580" i="2" s="1"/>
  <c r="I3114" i="4"/>
  <c r="L3116" i="4"/>
  <c r="G485" i="3" s="1"/>
  <c r="K487" i="2" s="1"/>
  <c r="L487" i="2" s="1"/>
  <c r="P2911" i="4"/>
  <c r="F453" i="3"/>
  <c r="I3716" i="4"/>
  <c r="K3717" i="4"/>
  <c r="P3201" i="4"/>
  <c r="O2999" i="4"/>
  <c r="N2999" i="4"/>
  <c r="P2940" i="4"/>
  <c r="F458" i="3"/>
  <c r="P2805" i="4"/>
  <c r="F434" i="3"/>
  <c r="I2576" i="4"/>
  <c r="K2575" i="4"/>
  <c r="P2419" i="4"/>
  <c r="F395" i="3"/>
  <c r="P2281" i="4"/>
  <c r="F368" i="3"/>
  <c r="P2359" i="4"/>
  <c r="G384" i="3"/>
  <c r="J2137" i="4"/>
  <c r="O2137" i="4"/>
  <c r="I2095" i="4"/>
  <c r="J2043" i="4"/>
  <c r="P2180" i="4"/>
  <c r="F347" i="3"/>
  <c r="L1870" i="4"/>
  <c r="G300" i="3" s="1"/>
  <c r="K300" i="2" s="1"/>
  <c r="L300" i="2" s="1"/>
  <c r="P1869" i="4"/>
  <c r="P1683" i="4"/>
  <c r="G265" i="3"/>
  <c r="P2007" i="4"/>
  <c r="P2363" i="4"/>
  <c r="F385" i="3"/>
  <c r="O1863" i="4"/>
  <c r="L1863" i="4"/>
  <c r="P1579" i="4"/>
  <c r="J690" i="4"/>
  <c r="O690" i="4"/>
  <c r="L1718" i="4"/>
  <c r="P1716" i="4"/>
  <c r="P1633" i="4"/>
  <c r="J569" i="4"/>
  <c r="O569" i="4"/>
  <c r="J681" i="4"/>
  <c r="P681" i="4" s="1"/>
  <c r="O681" i="4"/>
  <c r="O545" i="4"/>
  <c r="J545" i="4"/>
  <c r="J473" i="4"/>
  <c r="O473" i="4"/>
  <c r="L1728" i="4"/>
  <c r="P1726" i="4"/>
  <c r="J425" i="4"/>
  <c r="O425" i="4"/>
  <c r="P810" i="4"/>
  <c r="I409" i="4"/>
  <c r="P162" i="4"/>
  <c r="K164" i="4"/>
  <c r="P338" i="4"/>
  <c r="P177" i="4"/>
  <c r="L80" i="4"/>
  <c r="P79" i="4"/>
  <c r="O18" i="4"/>
  <c r="J18" i="4"/>
  <c r="J3030" i="4"/>
  <c r="P3030" i="4" s="1"/>
  <c r="O3030" i="4"/>
  <c r="L248" i="4"/>
  <c r="N70" i="4"/>
  <c r="P70" i="4" s="1"/>
  <c r="I360" i="3"/>
  <c r="I21" i="3"/>
  <c r="I306" i="3"/>
  <c r="L909" i="4"/>
  <c r="G134" i="3" s="1"/>
  <c r="K134" i="2" s="1"/>
  <c r="L134" i="2" s="1"/>
  <c r="I284" i="3"/>
  <c r="O360" i="2"/>
  <c r="O105" i="2"/>
  <c r="M3719" i="4"/>
  <c r="N3719" i="4" s="1"/>
  <c r="M3707" i="4"/>
  <c r="N3707" i="4" s="1"/>
  <c r="M3695" i="4"/>
  <c r="N3695" i="4" s="1"/>
  <c r="M3683" i="4"/>
  <c r="N3683" i="4" s="1"/>
  <c r="M3671" i="4"/>
  <c r="N3671" i="4" s="1"/>
  <c r="M3659" i="4"/>
  <c r="N3659" i="4" s="1"/>
  <c r="M3647" i="4"/>
  <c r="N3647" i="4" s="1"/>
  <c r="M3635" i="4"/>
  <c r="N3635" i="4" s="1"/>
  <c r="M3623" i="4"/>
  <c r="N3623" i="4" s="1"/>
  <c r="M3611" i="4"/>
  <c r="N3611" i="4" s="1"/>
  <c r="M3599" i="4"/>
  <c r="N3599" i="4" s="1"/>
  <c r="M3578" i="4"/>
  <c r="N3578" i="4" s="1"/>
  <c r="N3580" i="4" s="1"/>
  <c r="H553" i="3" s="1"/>
  <c r="M561" i="2" s="1"/>
  <c r="N561" i="2" s="1"/>
  <c r="M3558" i="4"/>
  <c r="N3558" i="4" s="1"/>
  <c r="N3560" i="4" s="1"/>
  <c r="H551" i="3" s="1"/>
  <c r="M559" i="2" s="1"/>
  <c r="N559" i="2" s="1"/>
  <c r="M3548" i="4"/>
  <c r="N3548" i="4" s="1"/>
  <c r="N3550" i="4" s="1"/>
  <c r="H550" i="3" s="1"/>
  <c r="M558" i="2" s="1"/>
  <c r="N558" i="2" s="1"/>
  <c r="M3538" i="4"/>
  <c r="N3538" i="4" s="1"/>
  <c r="N3540" i="4" s="1"/>
  <c r="H549" i="3" s="1"/>
  <c r="M557" i="2" s="1"/>
  <c r="N557" i="2" s="1"/>
  <c r="M3588" i="4"/>
  <c r="N3588" i="4" s="1"/>
  <c r="N3590" i="4" s="1"/>
  <c r="H554" i="3" s="1"/>
  <c r="M562" i="2" s="1"/>
  <c r="N562" i="2" s="1"/>
  <c r="M3568" i="4"/>
  <c r="N3568" i="4" s="1"/>
  <c r="N3570" i="4" s="1"/>
  <c r="H552" i="3" s="1"/>
  <c r="M560" i="2" s="1"/>
  <c r="N560" i="2" s="1"/>
  <c r="M2813" i="4"/>
  <c r="N2813" i="4" s="1"/>
  <c r="N2814" i="4" s="1"/>
  <c r="H435" i="3" s="1"/>
  <c r="M437" i="2" s="1"/>
  <c r="N437" i="2" s="1"/>
  <c r="M2579" i="4"/>
  <c r="N2579" i="4" s="1"/>
  <c r="M2549" i="4"/>
  <c r="N2549" i="4" s="1"/>
  <c r="M2624" i="4"/>
  <c r="N2624" i="4" s="1"/>
  <c r="M2699" i="4"/>
  <c r="N2699" i="4" s="1"/>
  <c r="M2669" i="4"/>
  <c r="N2669" i="4" s="1"/>
  <c r="M2639" i="4"/>
  <c r="N2639" i="4" s="1"/>
  <c r="M2519" i="4"/>
  <c r="N2519" i="4" s="1"/>
  <c r="M2477" i="4"/>
  <c r="N2477" i="4" s="1"/>
  <c r="M2564" i="4"/>
  <c r="N2564" i="4" s="1"/>
  <c r="M2505" i="4"/>
  <c r="N2505" i="4" s="1"/>
  <c r="M2491" i="4"/>
  <c r="N2491" i="4" s="1"/>
  <c r="M2684" i="4"/>
  <c r="N2684" i="4" s="1"/>
  <c r="M2654" i="4"/>
  <c r="N2654" i="4" s="1"/>
  <c r="M2609" i="4"/>
  <c r="N2609" i="4" s="1"/>
  <c r="M2594" i="4"/>
  <c r="N2594" i="4" s="1"/>
  <c r="M2534" i="4"/>
  <c r="N2534" i="4" s="1"/>
  <c r="M772" i="4"/>
  <c r="N772" i="4" s="1"/>
  <c r="M763" i="4"/>
  <c r="N763" i="4" s="1"/>
  <c r="M332" i="4"/>
  <c r="N332" i="4" s="1"/>
  <c r="I362" i="8"/>
  <c r="O361" i="8"/>
  <c r="O304" i="8"/>
  <c r="H49" i="7"/>
  <c r="N322" i="8"/>
  <c r="I322" i="8"/>
  <c r="O322" i="8" s="1"/>
  <c r="I259" i="8"/>
  <c r="N259" i="8"/>
  <c r="K1941" i="4"/>
  <c r="L1941" i="4" s="1"/>
  <c r="K1934" i="4"/>
  <c r="L1934" i="4" s="1"/>
  <c r="L1935" i="4" s="1"/>
  <c r="G311" i="3" s="1"/>
  <c r="K311" i="2" s="1"/>
  <c r="L311" i="2" s="1"/>
  <c r="K1568" i="4"/>
  <c r="L1568" i="4" s="1"/>
  <c r="L1569" i="4" s="1"/>
  <c r="G245" i="3" s="1"/>
  <c r="K245" i="2" s="1"/>
  <c r="L245" i="2" s="1"/>
  <c r="K1561" i="4"/>
  <c r="L1561" i="4" s="1"/>
  <c r="O299" i="8"/>
  <c r="I300" i="8"/>
  <c r="K762" i="4"/>
  <c r="L762" i="4" s="1"/>
  <c r="L764" i="4" s="1"/>
  <c r="G113" i="3" s="1"/>
  <c r="K111" i="2" s="1"/>
  <c r="L111" i="2" s="1"/>
  <c r="K216" i="4"/>
  <c r="L216" i="4" s="1"/>
  <c r="L217" i="4" s="1"/>
  <c r="G37" i="3" s="1"/>
  <c r="K33" i="2" s="1"/>
  <c r="L33" i="2" s="1"/>
  <c r="K210" i="4"/>
  <c r="L210" i="4" s="1"/>
  <c r="K209" i="4"/>
  <c r="L209" i="4" s="1"/>
  <c r="K331" i="4"/>
  <c r="L331" i="4" s="1"/>
  <c r="L334" i="4" s="1"/>
  <c r="G58" i="3" s="1"/>
  <c r="K54" i="2" s="1"/>
  <c r="L54" i="2" s="1"/>
  <c r="K297" i="4"/>
  <c r="L297" i="4" s="1"/>
  <c r="L298" i="4" s="1"/>
  <c r="G52" i="3" s="1"/>
  <c r="K771" i="4"/>
  <c r="L771" i="4" s="1"/>
  <c r="L773" i="4" s="1"/>
  <c r="G114" i="3" s="1"/>
  <c r="K112" i="2" s="1"/>
  <c r="L112" i="2" s="1"/>
  <c r="K224" i="4"/>
  <c r="L224" i="4" s="1"/>
  <c r="K223" i="4"/>
  <c r="L223" i="4" s="1"/>
  <c r="H8" i="7"/>
  <c r="O48" i="8"/>
  <c r="I49" i="8"/>
  <c r="I30" i="8"/>
  <c r="N30" i="8"/>
  <c r="N44" i="8"/>
  <c r="I44" i="8"/>
  <c r="J3839" i="4"/>
  <c r="O3839" i="4"/>
  <c r="F546" i="3"/>
  <c r="P3766" i="4"/>
  <c r="I3536" i="4"/>
  <c r="L3540" i="4"/>
  <c r="G549" i="3" s="1"/>
  <c r="K557" i="2" s="1"/>
  <c r="L557" i="2" s="1"/>
  <c r="P3284" i="4"/>
  <c r="F509" i="3"/>
  <c r="I3194" i="4"/>
  <c r="L3196" i="4"/>
  <c r="G495" i="3" s="1"/>
  <c r="K497" i="2" s="1"/>
  <c r="L497" i="2" s="1"/>
  <c r="P3259" i="4"/>
  <c r="I3262" i="4"/>
  <c r="L3265" i="4"/>
  <c r="G505" i="3" s="1"/>
  <c r="K507" i="2" s="1"/>
  <c r="L507" i="2" s="1"/>
  <c r="P2993" i="4"/>
  <c r="F467" i="3"/>
  <c r="I3162" i="4"/>
  <c r="L3164" i="4"/>
  <c r="G491" i="3" s="1"/>
  <c r="K493" i="2" s="1"/>
  <c r="L493" i="2" s="1"/>
  <c r="O3405" i="4"/>
  <c r="J3405" i="4"/>
  <c r="P3301" i="4"/>
  <c r="O2998" i="4"/>
  <c r="J2998" i="4"/>
  <c r="P2906" i="4"/>
  <c r="F452" i="3"/>
  <c r="J3070" i="4"/>
  <c r="O2985" i="4"/>
  <c r="N2985" i="4"/>
  <c r="I3098" i="4"/>
  <c r="L3100" i="4"/>
  <c r="G483" i="3" s="1"/>
  <c r="K485" i="2" s="1"/>
  <c r="L485" i="2" s="1"/>
  <c r="I2666" i="4"/>
  <c r="K2665" i="4"/>
  <c r="J2546" i="4"/>
  <c r="O2546" i="4"/>
  <c r="O2390" i="4"/>
  <c r="N2390" i="4"/>
  <c r="P2571" i="4"/>
  <c r="P2414" i="4"/>
  <c r="F394" i="3"/>
  <c r="L2715" i="4"/>
  <c r="G422" i="3" s="1"/>
  <c r="K422" i="2" s="1"/>
  <c r="L422" i="2" s="1"/>
  <c r="P2864" i="4"/>
  <c r="F444" i="3"/>
  <c r="G390" i="3"/>
  <c r="J2165" i="4"/>
  <c r="O2165" i="4"/>
  <c r="O2028" i="4"/>
  <c r="I2172" i="4"/>
  <c r="P2170" i="4"/>
  <c r="O2021" i="4"/>
  <c r="J2021" i="4"/>
  <c r="P1819" i="4"/>
  <c r="L1511" i="4"/>
  <c r="P1510" i="4"/>
  <c r="P1034" i="4"/>
  <c r="F153" i="3"/>
  <c r="L1713" i="4"/>
  <c r="P1711" i="4"/>
  <c r="P1079" i="4"/>
  <c r="J1083" i="4"/>
  <c r="J2186" i="4"/>
  <c r="P1357" i="4"/>
  <c r="F206" i="3"/>
  <c r="J1020" i="4"/>
  <c r="J393" i="4"/>
  <c r="O393" i="4"/>
  <c r="J601" i="4"/>
  <c r="O601" i="4"/>
  <c r="P1429" i="4"/>
  <c r="L1431" i="4"/>
  <c r="O649" i="4"/>
  <c r="J649" i="4"/>
  <c r="O609" i="4"/>
  <c r="J609" i="4"/>
  <c r="J770" i="4"/>
  <c r="O770" i="4"/>
  <c r="O561" i="4"/>
  <c r="J561" i="4"/>
  <c r="P221" i="4"/>
  <c r="L136" i="4"/>
  <c r="P136" i="4" s="1"/>
  <c r="O136" i="4"/>
  <c r="O401" i="4"/>
  <c r="J401" i="4"/>
  <c r="P140" i="4"/>
  <c r="K142" i="4"/>
  <c r="J2972" i="4"/>
  <c r="P2972" i="4" s="1"/>
  <c r="O2972" i="4"/>
  <c r="L253" i="4"/>
  <c r="K119" i="4"/>
  <c r="J2966" i="4"/>
  <c r="P148" i="4"/>
  <c r="I291" i="3"/>
  <c r="O515" i="2"/>
  <c r="P289" i="2"/>
  <c r="K3733" i="4"/>
  <c r="L3733" i="4" s="1"/>
  <c r="K1124" i="4"/>
  <c r="L1124" i="4" s="1"/>
  <c r="O365" i="8"/>
  <c r="I366" i="8"/>
  <c r="O316" i="8"/>
  <c r="H52" i="7"/>
  <c r="N140" i="8"/>
  <c r="I140" i="8"/>
  <c r="O319" i="8"/>
  <c r="H30" i="7"/>
  <c r="M2145" i="4"/>
  <c r="N2145" i="4" s="1"/>
  <c r="N2146" i="4" s="1"/>
  <c r="H342" i="3" s="1"/>
  <c r="M342" i="2" s="1"/>
  <c r="N342" i="2" s="1"/>
  <c r="M2110" i="4"/>
  <c r="N2110" i="4" s="1"/>
  <c r="N2111" i="4" s="1"/>
  <c r="H337" i="3" s="1"/>
  <c r="M337" i="2" s="1"/>
  <c r="N337" i="2" s="1"/>
  <c r="M2103" i="4"/>
  <c r="N2103" i="4" s="1"/>
  <c r="N2104" i="4" s="1"/>
  <c r="H336" i="3" s="1"/>
  <c r="M336" i="2" s="1"/>
  <c r="N336" i="2" s="1"/>
  <c r="M2029" i="4"/>
  <c r="N2029" i="4" s="1"/>
  <c r="N2030" i="4" s="1"/>
  <c r="H325" i="3" s="1"/>
  <c r="M325" i="2" s="1"/>
  <c r="N325" i="2" s="1"/>
  <c r="M2117" i="4"/>
  <c r="N2117" i="4" s="1"/>
  <c r="N2118" i="4" s="1"/>
  <c r="H338" i="3" s="1"/>
  <c r="M338" i="2" s="1"/>
  <c r="N338" i="2" s="1"/>
  <c r="M2096" i="4"/>
  <c r="N2096" i="4" s="1"/>
  <c r="N2097" i="4" s="1"/>
  <c r="H335" i="3" s="1"/>
  <c r="M335" i="2" s="1"/>
  <c r="N335" i="2" s="1"/>
  <c r="M2089" i="4"/>
  <c r="N2089" i="4" s="1"/>
  <c r="N2090" i="4" s="1"/>
  <c r="H334" i="3" s="1"/>
  <c r="M334" i="2" s="1"/>
  <c r="N334" i="2" s="1"/>
  <c r="M2036" i="4"/>
  <c r="N2036" i="4" s="1"/>
  <c r="N2037" i="4" s="1"/>
  <c r="H326" i="3" s="1"/>
  <c r="M326" i="2" s="1"/>
  <c r="N326" i="2" s="1"/>
  <c r="M2008" i="4"/>
  <c r="N2008" i="4" s="1"/>
  <c r="N2009" i="4" s="1"/>
  <c r="H322" i="3" s="1"/>
  <c r="M322" i="2" s="1"/>
  <c r="N322" i="2" s="1"/>
  <c r="M2131" i="4"/>
  <c r="N2131" i="4" s="1"/>
  <c r="N2132" i="4" s="1"/>
  <c r="H340" i="3" s="1"/>
  <c r="M340" i="2" s="1"/>
  <c r="N340" i="2" s="1"/>
  <c r="M2124" i="4"/>
  <c r="N2124" i="4" s="1"/>
  <c r="N2125" i="4" s="1"/>
  <c r="H339" i="3" s="1"/>
  <c r="M339" i="2" s="1"/>
  <c r="N339" i="2" s="1"/>
  <c r="M2166" i="4"/>
  <c r="N2166" i="4" s="1"/>
  <c r="N2167" i="4" s="1"/>
  <c r="H345" i="3" s="1"/>
  <c r="M345" i="2" s="1"/>
  <c r="N345" i="2" s="1"/>
  <c r="M2466" i="4"/>
  <c r="N2466" i="4" s="1"/>
  <c r="N2467" i="4" s="1"/>
  <c r="H404" i="3" s="1"/>
  <c r="M404" i="2" s="1"/>
  <c r="N404" i="2" s="1"/>
  <c r="M2138" i="4"/>
  <c r="N2138" i="4" s="1"/>
  <c r="N2139" i="4" s="1"/>
  <c r="H341" i="3" s="1"/>
  <c r="M341" i="2" s="1"/>
  <c r="N341" i="2" s="1"/>
  <c r="M2159" i="4"/>
  <c r="N2159" i="4" s="1"/>
  <c r="N2160" i="4" s="1"/>
  <c r="H344" i="3" s="1"/>
  <c r="M344" i="2" s="1"/>
  <c r="N344" i="2" s="1"/>
  <c r="M2068" i="4"/>
  <c r="N2068" i="4" s="1"/>
  <c r="N2069" i="4" s="1"/>
  <c r="H331" i="3" s="1"/>
  <c r="M331" i="2" s="1"/>
  <c r="N331" i="2" s="1"/>
  <c r="M2152" i="4"/>
  <c r="N2152" i="4" s="1"/>
  <c r="N2153" i="4" s="1"/>
  <c r="H343" i="3" s="1"/>
  <c r="M343" i="2" s="1"/>
  <c r="N343" i="2" s="1"/>
  <c r="M2015" i="4"/>
  <c r="N2015" i="4" s="1"/>
  <c r="N2016" i="4" s="1"/>
  <c r="H323" i="3" s="1"/>
  <c r="M323" i="2" s="1"/>
  <c r="N323" i="2" s="1"/>
  <c r="M2061" i="4"/>
  <c r="N2061" i="4" s="1"/>
  <c r="N2062" i="4" s="1"/>
  <c r="H330" i="3" s="1"/>
  <c r="M330" i="2" s="1"/>
  <c r="N330" i="2" s="1"/>
  <c r="M2082" i="4"/>
  <c r="N2082" i="4" s="1"/>
  <c r="N2083" i="4" s="1"/>
  <c r="H333" i="3" s="1"/>
  <c r="M333" i="2" s="1"/>
  <c r="N333" i="2" s="1"/>
  <c r="M2075" i="4"/>
  <c r="N2075" i="4" s="1"/>
  <c r="N2076" i="4" s="1"/>
  <c r="H332" i="3" s="1"/>
  <c r="M332" i="2" s="1"/>
  <c r="N332" i="2" s="1"/>
  <c r="M2022" i="4"/>
  <c r="N2022" i="4" s="1"/>
  <c r="N2023" i="4" s="1"/>
  <c r="H324" i="3" s="1"/>
  <c r="M324" i="2" s="1"/>
  <c r="N324" i="2" s="1"/>
  <c r="M898" i="4"/>
  <c r="N898" i="4" s="1"/>
  <c r="N899" i="4" s="1"/>
  <c r="H132" i="3" s="1"/>
  <c r="M132" i="2" s="1"/>
  <c r="N132" i="2" s="1"/>
  <c r="M887" i="4"/>
  <c r="N887" i="4" s="1"/>
  <c r="N888" i="4" s="1"/>
  <c r="H130" i="3" s="1"/>
  <c r="M130" i="2" s="1"/>
  <c r="N130" i="2" s="1"/>
  <c r="M2173" i="4"/>
  <c r="N2173" i="4" s="1"/>
  <c r="N2174" i="4" s="1"/>
  <c r="H346" i="3" s="1"/>
  <c r="M346" i="2" s="1"/>
  <c r="N346" i="2" s="1"/>
  <c r="M290" i="4"/>
  <c r="N290" i="4" s="1"/>
  <c r="N291" i="4" s="1"/>
  <c r="H51" i="3" s="1"/>
  <c r="M47" i="2" s="1"/>
  <c r="N47" i="2" s="1"/>
  <c r="M664" i="4"/>
  <c r="N664" i="4" s="1"/>
  <c r="N665" i="4" s="1"/>
  <c r="H100" i="3" s="1"/>
  <c r="M95" i="2" s="1"/>
  <c r="N95" i="2" s="1"/>
  <c r="O333" i="8"/>
  <c r="I232" i="8"/>
  <c r="M2789" i="4"/>
  <c r="N2789" i="4" s="1"/>
  <c r="N2791" i="4" s="1"/>
  <c r="H432" i="3" s="1"/>
  <c r="M432" i="2" s="1"/>
  <c r="N432" i="2" s="1"/>
  <c r="M2765" i="4"/>
  <c r="N2765" i="4" s="1"/>
  <c r="M2764" i="4"/>
  <c r="N2764" i="4" s="1"/>
  <c r="M2732" i="4"/>
  <c r="N2732" i="4" s="1"/>
  <c r="N2733" i="4" s="1"/>
  <c r="H425" i="3" s="1"/>
  <c r="M425" i="2" s="1"/>
  <c r="N425" i="2" s="1"/>
  <c r="I77" i="8"/>
  <c r="N77" i="8"/>
  <c r="M3782" i="4"/>
  <c r="N3782" i="4" s="1"/>
  <c r="N3783" i="4" s="1"/>
  <c r="H573" i="3" s="1"/>
  <c r="M581" i="2" s="1"/>
  <c r="N581" i="2" s="1"/>
  <c r="M3768" i="4"/>
  <c r="N3768" i="4" s="1"/>
  <c r="N3769" i="4" s="1"/>
  <c r="H571" i="3" s="1"/>
  <c r="M579" i="2" s="1"/>
  <c r="N579" i="2" s="1"/>
  <c r="O264" i="8"/>
  <c r="H42" i="7"/>
  <c r="O62" i="8"/>
  <c r="H63" i="8"/>
  <c r="O82" i="8"/>
  <c r="M3483" i="4"/>
  <c r="N3483" i="4" s="1"/>
  <c r="N3484" i="4" s="1"/>
  <c r="H540" i="3" s="1"/>
  <c r="M546" i="2" s="1"/>
  <c r="N546" i="2" s="1"/>
  <c r="M3497" i="4"/>
  <c r="N3497" i="4" s="1"/>
  <c r="N3498" i="4" s="1"/>
  <c r="H542" i="3" s="1"/>
  <c r="M744" i="4"/>
  <c r="N744" i="4" s="1"/>
  <c r="N745" i="4" s="1"/>
  <c r="H110" i="3" s="1"/>
  <c r="M108" i="2" s="1"/>
  <c r="N108" i="2" s="1"/>
  <c r="M792" i="4"/>
  <c r="N792" i="4" s="1"/>
  <c r="N793" i="4" s="1"/>
  <c r="H117" i="3" s="1"/>
  <c r="M115" i="2" s="1"/>
  <c r="N115" i="2" s="1"/>
  <c r="M785" i="4"/>
  <c r="N785" i="4" s="1"/>
  <c r="N786" i="4" s="1"/>
  <c r="H116" i="3" s="1"/>
  <c r="M114" i="2" s="1"/>
  <c r="N114" i="2" s="1"/>
  <c r="M737" i="4"/>
  <c r="N737" i="4" s="1"/>
  <c r="N738" i="4" s="1"/>
  <c r="H109" i="3" s="1"/>
  <c r="M107" i="2" s="1"/>
  <c r="N107" i="2" s="1"/>
  <c r="I24" i="8"/>
  <c r="J3825" i="4"/>
  <c r="O3825" i="4"/>
  <c r="L3609" i="4"/>
  <c r="P3609" i="4" s="1"/>
  <c r="O3609" i="4"/>
  <c r="J3846" i="4"/>
  <c r="I3586" i="4"/>
  <c r="L3590" i="4"/>
  <c r="G554" i="3" s="1"/>
  <c r="K562" i="2" s="1"/>
  <c r="L562" i="2" s="1"/>
  <c r="P3460" i="4"/>
  <c r="I3461" i="4"/>
  <c r="O3739" i="4"/>
  <c r="J3739" i="4"/>
  <c r="I3556" i="4"/>
  <c r="L3560" i="4"/>
  <c r="G551" i="3" s="1"/>
  <c r="K559" i="2" s="1"/>
  <c r="L559" i="2" s="1"/>
  <c r="P3553" i="4"/>
  <c r="O3412" i="4"/>
  <c r="J3412" i="4"/>
  <c r="P3418" i="4"/>
  <c r="O3122" i="4"/>
  <c r="J3122" i="4"/>
  <c r="P3143" i="4"/>
  <c r="I3178" i="4"/>
  <c r="L3180" i="4"/>
  <c r="G493" i="3" s="1"/>
  <c r="K495" i="2" s="1"/>
  <c r="L495" i="2" s="1"/>
  <c r="M3017" i="4"/>
  <c r="N3017" i="4" s="1"/>
  <c r="N3019" i="4" s="1"/>
  <c r="H471" i="3" s="1"/>
  <c r="M473" i="2" s="1"/>
  <c r="N473" i="2" s="1"/>
  <c r="M469" i="2"/>
  <c r="N469" i="2" s="1"/>
  <c r="I3426" i="4"/>
  <c r="P3169" i="4"/>
  <c r="O2916" i="4"/>
  <c r="J2916" i="4"/>
  <c r="L2827" i="4"/>
  <c r="G437" i="3" s="1"/>
  <c r="K439" i="2" s="1"/>
  <c r="L439" i="2" s="1"/>
  <c r="I2825" i="4"/>
  <c r="P2691" i="4"/>
  <c r="I2636" i="4"/>
  <c r="K2635" i="4"/>
  <c r="K2966" i="4"/>
  <c r="L2966" i="4" s="1"/>
  <c r="K3018" i="4"/>
  <c r="L3018" i="4" s="1"/>
  <c r="L3019" i="4" s="1"/>
  <c r="G471" i="3" s="1"/>
  <c r="K473" i="2" s="1"/>
  <c r="L473" i="2" s="1"/>
  <c r="K461" i="2"/>
  <c r="P2820" i="4"/>
  <c r="F436" i="3"/>
  <c r="P2409" i="4"/>
  <c r="F393" i="3"/>
  <c r="I2621" i="4"/>
  <c r="K2620" i="4"/>
  <c r="P2286" i="4"/>
  <c r="F369" i="3"/>
  <c r="J2081" i="4"/>
  <c r="O2081" i="4"/>
  <c r="P1786" i="4"/>
  <c r="P1648" i="4"/>
  <c r="G258" i="3"/>
  <c r="P1455" i="4"/>
  <c r="L1456" i="4"/>
  <c r="P1904" i="4"/>
  <c r="L1628" i="4"/>
  <c r="L1481" i="4"/>
  <c r="P1480" i="4"/>
  <c r="P1825" i="4"/>
  <c r="J1990" i="4"/>
  <c r="L1743" i="4"/>
  <c r="P1741" i="4"/>
  <c r="L1748" i="4"/>
  <c r="P1746" i="4"/>
  <c r="J1194" i="4"/>
  <c r="O1194" i="4"/>
  <c r="P1009" i="4"/>
  <c r="J1013" i="4"/>
  <c r="I941" i="4"/>
  <c r="L943" i="4"/>
  <c r="G140" i="3" s="1"/>
  <c r="K140" i="2" s="1"/>
  <c r="L140" i="2" s="1"/>
  <c r="L1738" i="4"/>
  <c r="P1736" i="4"/>
  <c r="P995" i="4"/>
  <c r="J999" i="4"/>
  <c r="P1266" i="4"/>
  <c r="P734" i="4"/>
  <c r="J553" i="4"/>
  <c r="O553" i="4"/>
  <c r="L1733" i="4"/>
  <c r="P1731" i="4"/>
  <c r="P1093" i="4"/>
  <c r="J1097" i="4"/>
  <c r="P1461" i="4"/>
  <c r="F225" i="3"/>
  <c r="L17" i="2"/>
  <c r="P17" i="2" s="1"/>
  <c r="O17" i="2"/>
  <c r="P263" i="4"/>
  <c r="P106" i="4"/>
  <c r="K108" i="4"/>
  <c r="J3024" i="4"/>
  <c r="P3024" i="4" s="1"/>
  <c r="O3024" i="4"/>
  <c r="I459" i="3"/>
  <c r="L379" i="4"/>
  <c r="G64" i="3" s="1"/>
  <c r="K59" i="2" s="1"/>
  <c r="L59" i="2" s="1"/>
  <c r="L126" i="4"/>
  <c r="J3018" i="4"/>
  <c r="I507" i="3"/>
  <c r="I56" i="3"/>
  <c r="L929" i="4"/>
  <c r="G138" i="3" s="1"/>
  <c r="K138" i="2" s="1"/>
  <c r="L138" i="2" s="1"/>
  <c r="I12" i="4"/>
  <c r="I118" i="3"/>
  <c r="I107" i="3"/>
  <c r="P510" i="2"/>
  <c r="O289" i="2"/>
  <c r="P356" i="2"/>
  <c r="P279" i="2"/>
  <c r="P306" i="2"/>
  <c r="O402" i="8"/>
  <c r="H67" i="7"/>
  <c r="H336" i="8"/>
  <c r="O335" i="8"/>
  <c r="K2445" i="4"/>
  <c r="L2445" i="4" s="1"/>
  <c r="L2447" i="4" s="1"/>
  <c r="G400" i="3" s="1"/>
  <c r="K400" i="2" s="1"/>
  <c r="L400" i="2" s="1"/>
  <c r="K1262" i="4"/>
  <c r="L1262" i="4" s="1"/>
  <c r="K1254" i="4"/>
  <c r="L1254" i="4" s="1"/>
  <c r="K183" i="8"/>
  <c r="I30" i="7" s="1"/>
  <c r="O179" i="8"/>
  <c r="N3990" i="4"/>
  <c r="H604" i="3" s="1"/>
  <c r="M616" i="2" s="1"/>
  <c r="N616" i="2" s="1"/>
  <c r="N203" i="8"/>
  <c r="I203" i="8"/>
  <c r="I278" i="8"/>
  <c r="N84" i="8"/>
  <c r="I84" i="8"/>
  <c r="O84" i="8" s="1"/>
  <c r="O17" i="8"/>
  <c r="H5" i="7"/>
  <c r="K2781" i="4"/>
  <c r="L2781" i="4" s="1"/>
  <c r="K2756" i="4"/>
  <c r="L2756" i="4" s="1"/>
  <c r="K2755" i="4"/>
  <c r="L2755" i="4" s="1"/>
  <c r="K2720" i="4"/>
  <c r="L2720" i="4" s="1"/>
  <c r="L2721" i="4" s="1"/>
  <c r="G423" i="3" s="1"/>
  <c r="K423" i="2" s="1"/>
  <c r="L423" i="2" s="1"/>
  <c r="I133" i="8"/>
  <c r="N133" i="8"/>
  <c r="O95" i="8"/>
  <c r="O89" i="8"/>
  <c r="I92" i="8"/>
  <c r="K3731" i="4"/>
  <c r="L3731" i="4" s="1"/>
  <c r="L3734" i="4" s="1"/>
  <c r="G566" i="3" s="1"/>
  <c r="K574" i="2" s="1"/>
  <c r="L574" i="2" s="1"/>
  <c r="K2707" i="4"/>
  <c r="L2707" i="4" s="1"/>
  <c r="L2709" i="4" s="1"/>
  <c r="G421" i="3" s="1"/>
  <c r="K421" i="2" s="1"/>
  <c r="L421" i="2" s="1"/>
  <c r="K1310" i="4"/>
  <c r="L1310" i="4" s="1"/>
  <c r="L1314" i="4" s="1"/>
  <c r="G197" i="3" s="1"/>
  <c r="K197" i="2" s="1"/>
  <c r="L197" i="2" s="1"/>
  <c r="K1260" i="4"/>
  <c r="L1260" i="4" s="1"/>
  <c r="K1252" i="4"/>
  <c r="L1252" i="4" s="1"/>
  <c r="L1255" i="4" s="1"/>
  <c r="G185" i="3" s="1"/>
  <c r="K185" i="2" s="1"/>
  <c r="L185" i="2" s="1"/>
  <c r="K1330" i="4"/>
  <c r="L1330" i="4" s="1"/>
  <c r="L1332" i="4" s="1"/>
  <c r="G200" i="3" s="1"/>
  <c r="K200" i="2" s="1"/>
  <c r="L200" i="2" s="1"/>
  <c r="K1303" i="4"/>
  <c r="L1303" i="4" s="1"/>
  <c r="L1306" i="4" s="1"/>
  <c r="G196" i="3" s="1"/>
  <c r="K196" i="2" s="1"/>
  <c r="L196" i="2" s="1"/>
  <c r="K866" i="4"/>
  <c r="L866" i="4" s="1"/>
  <c r="L868" i="4" s="1"/>
  <c r="G127" i="3" s="1"/>
  <c r="K127" i="2" s="1"/>
  <c r="L127" i="2" s="1"/>
  <c r="K691" i="4"/>
  <c r="L691" i="4" s="1"/>
  <c r="L692" i="4" s="1"/>
  <c r="G103" i="3" s="1"/>
  <c r="K98" i="2" s="1"/>
  <c r="L98" i="2" s="1"/>
  <c r="K1318" i="4"/>
  <c r="L1318" i="4" s="1"/>
  <c r="L1320" i="4" s="1"/>
  <c r="G198" i="3" s="1"/>
  <c r="K198" i="2" s="1"/>
  <c r="L198" i="2" s="1"/>
  <c r="K700" i="4"/>
  <c r="L700" i="4" s="1"/>
  <c r="L701" i="4" s="1"/>
  <c r="G104" i="3" s="1"/>
  <c r="K99" i="2" s="1"/>
  <c r="L99" i="2" s="1"/>
  <c r="K858" i="4"/>
  <c r="L858" i="4" s="1"/>
  <c r="K716" i="4"/>
  <c r="L716" i="4" s="1"/>
  <c r="L717" i="4" s="1"/>
  <c r="G106" i="3" s="1"/>
  <c r="K101" i="2" s="1"/>
  <c r="L101" i="2" s="1"/>
  <c r="K874" i="4"/>
  <c r="L874" i="4" s="1"/>
  <c r="L876" i="4" s="1"/>
  <c r="G128" i="3" s="1"/>
  <c r="K128" i="2" s="1"/>
  <c r="L128" i="2" s="1"/>
  <c r="K1324" i="4"/>
  <c r="L1324" i="4" s="1"/>
  <c r="L1326" i="4" s="1"/>
  <c r="G199" i="3" s="1"/>
  <c r="K199" i="2" s="1"/>
  <c r="L199" i="2" s="1"/>
  <c r="K673" i="4"/>
  <c r="L673" i="4" s="1"/>
  <c r="L674" i="4" s="1"/>
  <c r="G101" i="3" s="1"/>
  <c r="K96" i="2" s="1"/>
  <c r="L96" i="2" s="1"/>
  <c r="K709" i="4"/>
  <c r="L709" i="4" s="1"/>
  <c r="L710" i="4" s="1"/>
  <c r="G105" i="3" s="1"/>
  <c r="K100" i="2" s="1"/>
  <c r="L100" i="2" s="1"/>
  <c r="K682" i="4"/>
  <c r="L682" i="4" s="1"/>
  <c r="L683" i="4" s="1"/>
  <c r="G102" i="3" s="1"/>
  <c r="K97" i="2" s="1"/>
  <c r="L97" i="2" s="1"/>
  <c r="K92" i="4"/>
  <c r="L92" i="4" s="1"/>
  <c r="L93" i="4" s="1"/>
  <c r="G17" i="3" s="1"/>
  <c r="K13" i="2" s="1"/>
  <c r="L13" i="2" s="1"/>
  <c r="L3879" i="4"/>
  <c r="G588" i="3" s="1"/>
  <c r="K600" i="2" s="1"/>
  <c r="L600" i="2" s="1"/>
  <c r="P3875" i="4"/>
  <c r="O34" i="8"/>
  <c r="K38" i="8"/>
  <c r="I8" i="7" s="1"/>
  <c r="L3900" i="4"/>
  <c r="G591" i="3" s="1"/>
  <c r="K603" i="2" s="1"/>
  <c r="L603" i="2" s="1"/>
  <c r="P3896" i="4"/>
  <c r="O20" i="8"/>
  <c r="K24" i="8"/>
  <c r="I6" i="7" s="1"/>
  <c r="O3608" i="4"/>
  <c r="J3608" i="4"/>
  <c r="P3514" i="4"/>
  <c r="F545" i="3"/>
  <c r="O3454" i="4"/>
  <c r="J3454" i="4"/>
  <c r="I3729" i="4"/>
  <c r="O3433" i="4"/>
  <c r="J3433" i="4"/>
  <c r="O3440" i="4"/>
  <c r="J3440" i="4"/>
  <c r="P3533" i="4"/>
  <c r="O3248" i="4"/>
  <c r="J3248" i="4"/>
  <c r="P3137" i="4"/>
  <c r="O3051" i="4"/>
  <c r="J3051" i="4"/>
  <c r="I3475" i="4"/>
  <c r="P3159" i="4"/>
  <c r="O3075" i="4"/>
  <c r="J3075" i="4"/>
  <c r="P3111" i="4"/>
  <c r="P2869" i="4"/>
  <c r="F445" i="3"/>
  <c r="L3204" i="4"/>
  <c r="G496" i="3" s="1"/>
  <c r="K498" i="2" s="1"/>
  <c r="L498" i="2" s="1"/>
  <c r="K2959" i="4"/>
  <c r="L2959" i="4" s="1"/>
  <c r="L2961" i="4" s="1"/>
  <c r="G462" i="3" s="1"/>
  <c r="K464" i="2" s="1"/>
  <c r="L464" i="2" s="1"/>
  <c r="K456" i="2"/>
  <c r="L456" i="2" s="1"/>
  <c r="I3255" i="4"/>
  <c r="P3254" i="4"/>
  <c r="J2561" i="4"/>
  <c r="O2561" i="4"/>
  <c r="P2404" i="4"/>
  <c r="F392" i="3"/>
  <c r="P2706" i="4"/>
  <c r="M2384" i="4"/>
  <c r="L2386" i="4"/>
  <c r="P2206" i="4"/>
  <c r="F353" i="3"/>
  <c r="P2301" i="4"/>
  <c r="F372" i="3"/>
  <c r="I2606" i="4"/>
  <c r="K2605" i="4"/>
  <c r="P2266" i="4"/>
  <c r="F365" i="3"/>
  <c r="P2158" i="4"/>
  <c r="J2067" i="4"/>
  <c r="O2067" i="4"/>
  <c r="P1846" i="4"/>
  <c r="F296" i="3"/>
  <c r="J2151" i="4"/>
  <c r="O2151" i="4"/>
  <c r="L1970" i="4"/>
  <c r="G316" i="3" s="1"/>
  <c r="K316" i="2" s="1"/>
  <c r="L316" i="2" s="1"/>
  <c r="P1966" i="4"/>
  <c r="L1673" i="4"/>
  <c r="L1611" i="4"/>
  <c r="G251" i="3" s="1"/>
  <c r="K251" i="2" s="1"/>
  <c r="L251" i="2" s="1"/>
  <c r="P1816" i="4"/>
  <c r="O1887" i="4"/>
  <c r="L1887" i="4"/>
  <c r="L1653" i="4"/>
  <c r="P1474" i="4"/>
  <c r="L1476" i="4"/>
  <c r="O857" i="4"/>
  <c r="J857" i="4"/>
  <c r="P704" i="4"/>
  <c r="P1464" i="4"/>
  <c r="L1466" i="4"/>
  <c r="P1445" i="4"/>
  <c r="L1526" i="4"/>
  <c r="P1524" i="4"/>
  <c r="P1514" i="4"/>
  <c r="L1516" i="4"/>
  <c r="P1283" i="4"/>
  <c r="F191" i="3"/>
  <c r="P1484" i="4"/>
  <c r="L1486" i="4"/>
  <c r="J1076" i="4"/>
  <c r="P885" i="4"/>
  <c r="P755" i="4"/>
  <c r="F112" i="3"/>
  <c r="O353" i="4"/>
  <c r="J353" i="4"/>
  <c r="P1267" i="4"/>
  <c r="F187" i="3"/>
  <c r="L491" i="4"/>
  <c r="G78" i="3" s="1"/>
  <c r="K73" i="2" s="1"/>
  <c r="L73" i="2" s="1"/>
  <c r="O708" i="4"/>
  <c r="J708" i="4"/>
  <c r="P708" i="4" s="1"/>
  <c r="P1504" i="4"/>
  <c r="L1506" i="4"/>
  <c r="O369" i="4"/>
  <c r="J369" i="4"/>
  <c r="P1142" i="4"/>
  <c r="O529" i="4"/>
  <c r="J529" i="4"/>
  <c r="O481" i="4"/>
  <c r="J481" i="4"/>
  <c r="P280" i="4"/>
  <c r="F49" i="3"/>
  <c r="P184" i="4"/>
  <c r="K186" i="4"/>
  <c r="O465" i="4"/>
  <c r="J465" i="4"/>
  <c r="P258" i="4"/>
  <c r="I377" i="4"/>
  <c r="P276" i="4"/>
  <c r="G48" i="3"/>
  <c r="P84" i="4"/>
  <c r="F15" i="3"/>
  <c r="F22" i="3"/>
  <c r="P114" i="4"/>
  <c r="I279" i="3"/>
  <c r="I111" i="3"/>
  <c r="P284" i="2"/>
  <c r="O356" i="2"/>
  <c r="O279" i="2"/>
  <c r="O306" i="2"/>
  <c r="M3733" i="4"/>
  <c r="N3733" i="4" s="1"/>
  <c r="N3734" i="4" s="1"/>
  <c r="H566" i="3" s="1"/>
  <c r="M574" i="2" s="1"/>
  <c r="N574" i="2" s="1"/>
  <c r="M1124" i="4"/>
  <c r="N1124" i="4" s="1"/>
  <c r="K1170" i="4"/>
  <c r="L1170" i="4" s="1"/>
  <c r="K1144" i="4"/>
  <c r="L1144" i="4" s="1"/>
  <c r="L1149" i="4" s="1"/>
  <c r="G170" i="3" s="1"/>
  <c r="K170" i="2" s="1"/>
  <c r="L170" i="2" s="1"/>
  <c r="K1122" i="4"/>
  <c r="L1122" i="4" s="1"/>
  <c r="K1178" i="4"/>
  <c r="L1178" i="4" s="1"/>
  <c r="L1181" i="4" s="1"/>
  <c r="G174" i="3" s="1"/>
  <c r="K174" i="2" s="1"/>
  <c r="L174" i="2" s="1"/>
  <c r="K1162" i="4"/>
  <c r="L1162" i="4" s="1"/>
  <c r="L1165" i="4" s="1"/>
  <c r="G172" i="3" s="1"/>
  <c r="K172" i="2" s="1"/>
  <c r="L172" i="2" s="1"/>
  <c r="K1134" i="4"/>
  <c r="L1134" i="4" s="1"/>
  <c r="K1154" i="4"/>
  <c r="L1154" i="4" s="1"/>
  <c r="L1157" i="4" s="1"/>
  <c r="G171" i="3" s="1"/>
  <c r="K171" i="2" s="1"/>
  <c r="L171" i="2" s="1"/>
  <c r="O372" i="8"/>
  <c r="H61" i="7"/>
  <c r="O282" i="8"/>
  <c r="H45" i="7"/>
  <c r="O162" i="8"/>
  <c r="H27" i="7"/>
  <c r="M1955" i="4"/>
  <c r="N1955" i="4" s="1"/>
  <c r="N1956" i="4" s="1"/>
  <c r="H314" i="3" s="1"/>
  <c r="M314" i="2" s="1"/>
  <c r="N314" i="2" s="1"/>
  <c r="M1948" i="4"/>
  <c r="N1948" i="4" s="1"/>
  <c r="N1949" i="4" s="1"/>
  <c r="H313" i="3" s="1"/>
  <c r="M313" i="2" s="1"/>
  <c r="N313" i="2" s="1"/>
  <c r="M1582" i="4"/>
  <c r="N1582" i="4" s="1"/>
  <c r="N1583" i="4" s="1"/>
  <c r="H247" i="3" s="1"/>
  <c r="M247" i="2" s="1"/>
  <c r="N247" i="2" s="1"/>
  <c r="M1575" i="4"/>
  <c r="N1575" i="4" s="1"/>
  <c r="N1576" i="4" s="1"/>
  <c r="H246" i="3" s="1"/>
  <c r="M246" i="2" s="1"/>
  <c r="N246" i="2" s="1"/>
  <c r="O356" i="8"/>
  <c r="H357" i="8"/>
  <c r="I246" i="8"/>
  <c r="I127" i="8"/>
  <c r="K2466" i="4"/>
  <c r="L2466" i="4" s="1"/>
  <c r="L2467" i="4" s="1"/>
  <c r="G404" i="3" s="1"/>
  <c r="K404" i="2" s="1"/>
  <c r="L404" i="2" s="1"/>
  <c r="K2061" i="4"/>
  <c r="L2061" i="4" s="1"/>
  <c r="L2062" i="4" s="1"/>
  <c r="G330" i="3" s="1"/>
  <c r="K330" i="2" s="1"/>
  <c r="L330" i="2" s="1"/>
  <c r="K2022" i="4"/>
  <c r="L2022" i="4" s="1"/>
  <c r="L2023" i="4" s="1"/>
  <c r="G324" i="3" s="1"/>
  <c r="K324" i="2" s="1"/>
  <c r="L324" i="2" s="1"/>
  <c r="K2152" i="4"/>
  <c r="L2152" i="4" s="1"/>
  <c r="L2153" i="4" s="1"/>
  <c r="G343" i="3" s="1"/>
  <c r="K343" i="2" s="1"/>
  <c r="L343" i="2" s="1"/>
  <c r="K2103" i="4"/>
  <c r="L2103" i="4" s="1"/>
  <c r="L2104" i="4" s="1"/>
  <c r="G336" i="3" s="1"/>
  <c r="K336" i="2" s="1"/>
  <c r="L336" i="2" s="1"/>
  <c r="K2029" i="4"/>
  <c r="L2029" i="4" s="1"/>
  <c r="L2030" i="4" s="1"/>
  <c r="G325" i="3" s="1"/>
  <c r="K325" i="2" s="1"/>
  <c r="L325" i="2" s="1"/>
  <c r="K2159" i="4"/>
  <c r="L2159" i="4" s="1"/>
  <c r="L2160" i="4" s="1"/>
  <c r="G344" i="3" s="1"/>
  <c r="K344" i="2" s="1"/>
  <c r="L344" i="2" s="1"/>
  <c r="K2117" i="4"/>
  <c r="L2117" i="4" s="1"/>
  <c r="L2118" i="4" s="1"/>
  <c r="G338" i="3" s="1"/>
  <c r="K338" i="2" s="1"/>
  <c r="L338" i="2" s="1"/>
  <c r="K2096" i="4"/>
  <c r="L2096" i="4" s="1"/>
  <c r="L2097" i="4" s="1"/>
  <c r="G335" i="3" s="1"/>
  <c r="K335" i="2" s="1"/>
  <c r="L335" i="2" s="1"/>
  <c r="K2166" i="4"/>
  <c r="L2166" i="4" s="1"/>
  <c r="L2167" i="4" s="1"/>
  <c r="G345" i="3" s="1"/>
  <c r="K345" i="2" s="1"/>
  <c r="L345" i="2" s="1"/>
  <c r="K2131" i="4"/>
  <c r="L2131" i="4" s="1"/>
  <c r="L2132" i="4" s="1"/>
  <c r="G340" i="3" s="1"/>
  <c r="K340" i="2" s="1"/>
  <c r="L340" i="2" s="1"/>
  <c r="K2082" i="4"/>
  <c r="L2082" i="4" s="1"/>
  <c r="L2083" i="4" s="1"/>
  <c r="G333" i="3" s="1"/>
  <c r="K333" i="2" s="1"/>
  <c r="L333" i="2" s="1"/>
  <c r="K2110" i="4"/>
  <c r="L2110" i="4" s="1"/>
  <c r="L2111" i="4" s="1"/>
  <c r="G337" i="3" s="1"/>
  <c r="K337" i="2" s="1"/>
  <c r="L337" i="2" s="1"/>
  <c r="K2075" i="4"/>
  <c r="L2075" i="4" s="1"/>
  <c r="L2076" i="4" s="1"/>
  <c r="G332" i="3" s="1"/>
  <c r="K332" i="2" s="1"/>
  <c r="L332" i="2" s="1"/>
  <c r="K2036" i="4"/>
  <c r="L2036" i="4" s="1"/>
  <c r="L2037" i="4" s="1"/>
  <c r="G326" i="3" s="1"/>
  <c r="K326" i="2" s="1"/>
  <c r="L326" i="2" s="1"/>
  <c r="K2008" i="4"/>
  <c r="L2008" i="4" s="1"/>
  <c r="L2009" i="4" s="1"/>
  <c r="G322" i="3" s="1"/>
  <c r="K322" i="2" s="1"/>
  <c r="L322" i="2" s="1"/>
  <c r="K2138" i="4"/>
  <c r="L2138" i="4" s="1"/>
  <c r="L2139" i="4" s="1"/>
  <c r="G341" i="3" s="1"/>
  <c r="K341" i="2" s="1"/>
  <c r="L341" i="2" s="1"/>
  <c r="K2145" i="4"/>
  <c r="L2145" i="4" s="1"/>
  <c r="L2146" i="4" s="1"/>
  <c r="G342" i="3" s="1"/>
  <c r="K342" i="2" s="1"/>
  <c r="L342" i="2" s="1"/>
  <c r="K2068" i="4"/>
  <c r="L2068" i="4" s="1"/>
  <c r="L2069" i="4" s="1"/>
  <c r="G331" i="3" s="1"/>
  <c r="K331" i="2" s="1"/>
  <c r="L331" i="2" s="1"/>
  <c r="K2124" i="4"/>
  <c r="L2124" i="4" s="1"/>
  <c r="L2125" i="4" s="1"/>
  <c r="G339" i="3" s="1"/>
  <c r="K339" i="2" s="1"/>
  <c r="L339" i="2" s="1"/>
  <c r="K2089" i="4"/>
  <c r="L2089" i="4" s="1"/>
  <c r="L2090" i="4" s="1"/>
  <c r="G334" i="3" s="1"/>
  <c r="K334" i="2" s="1"/>
  <c r="L334" i="2" s="1"/>
  <c r="K2015" i="4"/>
  <c r="L2015" i="4" s="1"/>
  <c r="L2016" i="4" s="1"/>
  <c r="G323" i="3" s="1"/>
  <c r="K323" i="2" s="1"/>
  <c r="L323" i="2" s="1"/>
  <c r="K2173" i="4"/>
  <c r="L2173" i="4" s="1"/>
  <c r="L2174" i="4" s="1"/>
  <c r="G346" i="3" s="1"/>
  <c r="K346" i="2" s="1"/>
  <c r="L346" i="2" s="1"/>
  <c r="K898" i="4"/>
  <c r="L898" i="4" s="1"/>
  <c r="L899" i="4" s="1"/>
  <c r="G132" i="3" s="1"/>
  <c r="K132" i="2" s="1"/>
  <c r="L132" i="2" s="1"/>
  <c r="K887" i="4"/>
  <c r="L887" i="4" s="1"/>
  <c r="L888" i="4" s="1"/>
  <c r="G130" i="3" s="1"/>
  <c r="K130" i="2" s="1"/>
  <c r="L130" i="2" s="1"/>
  <c r="K664" i="4"/>
  <c r="L664" i="4" s="1"/>
  <c r="L665" i="4" s="1"/>
  <c r="G100" i="3" s="1"/>
  <c r="K95" i="2" s="1"/>
  <c r="L95" i="2" s="1"/>
  <c r="K290" i="4"/>
  <c r="L290" i="4" s="1"/>
  <c r="L291" i="4" s="1"/>
  <c r="G51" i="3" s="1"/>
  <c r="K47" i="2" s="1"/>
  <c r="L47" i="2" s="1"/>
  <c r="O71" i="8"/>
  <c r="H14" i="7"/>
  <c r="I3692" i="4"/>
  <c r="K3693" i="4"/>
  <c r="I541" i="3"/>
  <c r="K547" i="2"/>
  <c r="L3621" i="4"/>
  <c r="P3621" i="4" s="1"/>
  <c r="O3621" i="4"/>
  <c r="I3656" i="4"/>
  <c r="K3657" i="4"/>
  <c r="O3419" i="4"/>
  <c r="J3419" i="4"/>
  <c r="I3596" i="4"/>
  <c r="K3597" i="4"/>
  <c r="P3491" i="4"/>
  <c r="L3272" i="4"/>
  <c r="P3270" i="4"/>
  <c r="K3228" i="4"/>
  <c r="P3446" i="4"/>
  <c r="I3447" i="4"/>
  <c r="P2889" i="4"/>
  <c r="F449" i="3"/>
  <c r="J2928" i="4"/>
  <c r="O2928" i="4"/>
  <c r="P2879" i="4"/>
  <c r="F447" i="3"/>
  <c r="P2661" i="4"/>
  <c r="J2934" i="4"/>
  <c r="O2934" i="4"/>
  <c r="I2681" i="4"/>
  <c r="K2680" i="4"/>
  <c r="O2377" i="4"/>
  <c r="N2377" i="4"/>
  <c r="I2488" i="4"/>
  <c r="P2485" i="4"/>
  <c r="P2202" i="4"/>
  <c r="F352" i="3"/>
  <c r="P2246" i="4"/>
  <c r="F361" i="3"/>
  <c r="P2236" i="4"/>
  <c r="F359" i="3"/>
  <c r="J2116" i="4"/>
  <c r="O2116" i="4"/>
  <c r="O2060" i="4"/>
  <c r="J2060" i="4"/>
  <c r="P2358" i="4"/>
  <c r="P2094" i="4"/>
  <c r="O2001" i="4"/>
  <c r="J2001" i="4"/>
  <c r="L1783" i="4"/>
  <c r="G285" i="3" s="1"/>
  <c r="K285" i="2" s="1"/>
  <c r="L285" i="2" s="1"/>
  <c r="P1781" i="4"/>
  <c r="P1688" i="4"/>
  <c r="G266" i="3"/>
  <c r="K1839" i="4"/>
  <c r="P1638" i="4"/>
  <c r="G256" i="3"/>
  <c r="L1501" i="4"/>
  <c r="P1500" i="4"/>
  <c r="K1875" i="4"/>
  <c r="L1703" i="4"/>
  <c r="P1701" i="4"/>
  <c r="P843" i="4"/>
  <c r="I844" i="4"/>
  <c r="L1708" i="4"/>
  <c r="P1706" i="4"/>
  <c r="P978" i="4"/>
  <c r="F145" i="3"/>
  <c r="P1446" i="4"/>
  <c r="F222" i="3"/>
  <c r="J2144" i="4"/>
  <c r="O2144" i="4"/>
  <c r="P1367" i="4"/>
  <c r="F208" i="3"/>
  <c r="P992" i="4"/>
  <c r="F147" i="3"/>
  <c r="P1899" i="4"/>
  <c r="F305" i="3"/>
  <c r="L1451" i="4"/>
  <c r="P799" i="4"/>
  <c r="L1263" i="4"/>
  <c r="G186" i="3" s="1"/>
  <c r="K186" i="2" s="1"/>
  <c r="L186" i="2" s="1"/>
  <c r="P1051" i="4"/>
  <c r="J1055" i="4"/>
  <c r="L1129" i="4"/>
  <c r="G168" i="3" s="1"/>
  <c r="K168" i="2" s="1"/>
  <c r="L168" i="2" s="1"/>
  <c r="P750" i="4"/>
  <c r="J489" i="4"/>
  <c r="O489" i="4"/>
  <c r="O417" i="4"/>
  <c r="J417" i="4"/>
  <c r="P339" i="4"/>
  <c r="F59" i="3"/>
  <c r="P1006" i="4"/>
  <c r="F149" i="3"/>
  <c r="P639" i="4"/>
  <c r="I641" i="4"/>
  <c r="O497" i="4"/>
  <c r="J497" i="4"/>
  <c r="P1411" i="4"/>
  <c r="F215" i="3"/>
  <c r="O449" i="4"/>
  <c r="J449" i="4"/>
  <c r="P1287" i="4"/>
  <c r="F192" i="3"/>
  <c r="J842" i="4"/>
  <c r="O842" i="4"/>
  <c r="L539" i="4"/>
  <c r="G84" i="3" s="1"/>
  <c r="K79" i="2" s="1"/>
  <c r="L79" i="2" s="1"/>
  <c r="O433" i="4"/>
  <c r="J433" i="4"/>
  <c r="L154" i="4"/>
  <c r="G28" i="3" s="1"/>
  <c r="K24" i="2" s="1"/>
  <c r="L24" i="2" s="1"/>
  <c r="P152" i="4"/>
  <c r="J441" i="4"/>
  <c r="O441" i="4"/>
  <c r="J361" i="4"/>
  <c r="O361" i="4"/>
  <c r="L231" i="4"/>
  <c r="G39" i="3" s="1"/>
  <c r="K35" i="2" s="1"/>
  <c r="L35" i="2" s="1"/>
  <c r="I230" i="4"/>
  <c r="P228" i="4"/>
  <c r="J50" i="4"/>
  <c r="O50" i="4"/>
  <c r="L40" i="2"/>
  <c r="P40" i="2" s="1"/>
  <c r="O40" i="2"/>
  <c r="P135" i="4"/>
  <c r="L137" i="4"/>
  <c r="G25" i="3" s="1"/>
  <c r="K21" i="2" s="1"/>
  <c r="L21" i="2" s="1"/>
  <c r="O242" i="4"/>
  <c r="J242" i="4"/>
  <c r="I27" i="3"/>
  <c r="O284" i="2"/>
  <c r="O220" i="2"/>
  <c r="O109" i="2"/>
  <c r="I394" i="8"/>
  <c r="O393" i="8"/>
  <c r="I329" i="8"/>
  <c r="O329" i="8" s="1"/>
  <c r="N329" i="8"/>
  <c r="O197" i="8"/>
  <c r="H32" i="7"/>
  <c r="M2638" i="4"/>
  <c r="N2638" i="4" s="1"/>
  <c r="M2518" i="4"/>
  <c r="N2518" i="4" s="1"/>
  <c r="M2608" i="4"/>
  <c r="N2608" i="4" s="1"/>
  <c r="M2593" i="4"/>
  <c r="N2593" i="4" s="1"/>
  <c r="M2563" i="4"/>
  <c r="N2563" i="4" s="1"/>
  <c r="M2504" i="4"/>
  <c r="N2504" i="4" s="1"/>
  <c r="M2683" i="4"/>
  <c r="N2683" i="4" s="1"/>
  <c r="M2653" i="4"/>
  <c r="N2653" i="4" s="1"/>
  <c r="M2533" i="4"/>
  <c r="N2533" i="4" s="1"/>
  <c r="M2490" i="4"/>
  <c r="N2490" i="4" s="1"/>
  <c r="N2495" i="4" s="1"/>
  <c r="H406" i="3" s="1"/>
  <c r="M406" i="2" s="1"/>
  <c r="N406" i="2" s="1"/>
  <c r="M2578" i="4"/>
  <c r="N2578" i="4" s="1"/>
  <c r="M2476" i="4"/>
  <c r="N2476" i="4" s="1"/>
  <c r="M2623" i="4"/>
  <c r="N2623" i="4" s="1"/>
  <c r="M2548" i="4"/>
  <c r="N2548" i="4" s="1"/>
  <c r="M2698" i="4"/>
  <c r="N2698" i="4" s="1"/>
  <c r="M2668" i="4"/>
  <c r="N2668" i="4" s="1"/>
  <c r="M2581" i="4"/>
  <c r="N2581" i="4" s="1"/>
  <c r="M2626" i="4"/>
  <c r="N2626" i="4" s="1"/>
  <c r="M2493" i="4"/>
  <c r="N2493" i="4" s="1"/>
  <c r="M2521" i="4"/>
  <c r="N2521" i="4" s="1"/>
  <c r="M2320" i="4"/>
  <c r="N2320" i="4" s="1"/>
  <c r="N2321" i="4" s="1"/>
  <c r="H376" i="3" s="1"/>
  <c r="M376" i="2" s="1"/>
  <c r="N376" i="2" s="1"/>
  <c r="M2701" i="4"/>
  <c r="N2701" i="4" s="1"/>
  <c r="M2671" i="4"/>
  <c r="N2671" i="4" s="1"/>
  <c r="M2566" i="4"/>
  <c r="N2566" i="4" s="1"/>
  <c r="M2507" i="4"/>
  <c r="N2507" i="4" s="1"/>
  <c r="M2641" i="4"/>
  <c r="N2641" i="4" s="1"/>
  <c r="M2536" i="4"/>
  <c r="N2536" i="4" s="1"/>
  <c r="M2479" i="4"/>
  <c r="N2479" i="4" s="1"/>
  <c r="M2686" i="4"/>
  <c r="N2686" i="4" s="1"/>
  <c r="M2656" i="4"/>
  <c r="N2656" i="4" s="1"/>
  <c r="M2596" i="4"/>
  <c r="N2596" i="4" s="1"/>
  <c r="M2611" i="4"/>
  <c r="N2611" i="4" s="1"/>
  <c r="M2551" i="4"/>
  <c r="N2551" i="4" s="1"/>
  <c r="M1304" i="4"/>
  <c r="N1304" i="4" s="1"/>
  <c r="N1306" i="4" s="1"/>
  <c r="H196" i="3" s="1"/>
  <c r="M196" i="2" s="1"/>
  <c r="N196" i="2" s="1"/>
  <c r="M1311" i="4"/>
  <c r="N1311" i="4" s="1"/>
  <c r="N1314" i="4" s="1"/>
  <c r="H197" i="3" s="1"/>
  <c r="M197" i="2" s="1"/>
  <c r="N197" i="2" s="1"/>
  <c r="M771" i="4"/>
  <c r="N771" i="4" s="1"/>
  <c r="N773" i="4" s="1"/>
  <c r="H114" i="3" s="1"/>
  <c r="M112" i="2" s="1"/>
  <c r="N112" i="2" s="1"/>
  <c r="M224" i="4"/>
  <c r="N224" i="4" s="1"/>
  <c r="M223" i="4"/>
  <c r="N223" i="4" s="1"/>
  <c r="N225" i="4" s="1"/>
  <c r="H38" i="3" s="1"/>
  <c r="M34" i="2" s="1"/>
  <c r="N34" i="2" s="1"/>
  <c r="M297" i="4"/>
  <c r="N297" i="4" s="1"/>
  <c r="N298" i="4" s="1"/>
  <c r="H52" i="3" s="1"/>
  <c r="M762" i="4"/>
  <c r="N762" i="4" s="1"/>
  <c r="M209" i="4"/>
  <c r="N209" i="4" s="1"/>
  <c r="M216" i="4"/>
  <c r="N216" i="4" s="1"/>
  <c r="N217" i="4" s="1"/>
  <c r="H37" i="3" s="1"/>
  <c r="M33" i="2" s="1"/>
  <c r="N33" i="2" s="1"/>
  <c r="M331" i="4"/>
  <c r="N331" i="4" s="1"/>
  <c r="N334" i="4" s="1"/>
  <c r="H58" i="3" s="1"/>
  <c r="M54" i="2" s="1"/>
  <c r="N54" i="2" s="1"/>
  <c r="M210" i="4"/>
  <c r="N210" i="4" s="1"/>
  <c r="O267" i="8"/>
  <c r="I271" i="8"/>
  <c r="M3462" i="4"/>
  <c r="N3462" i="4" s="1"/>
  <c r="N3463" i="4" s="1"/>
  <c r="H537" i="3" s="1"/>
  <c r="M541" i="2" s="1"/>
  <c r="N541" i="2" s="1"/>
  <c r="M3427" i="4"/>
  <c r="N3427" i="4" s="1"/>
  <c r="N3428" i="4" s="1"/>
  <c r="H532" i="3" s="1"/>
  <c r="M536" i="2" s="1"/>
  <c r="N536" i="2" s="1"/>
  <c r="M3399" i="4"/>
  <c r="N3399" i="4" s="1"/>
  <c r="N3400" i="4" s="1"/>
  <c r="H528" i="3" s="1"/>
  <c r="M532" i="2" s="1"/>
  <c r="N532" i="2" s="1"/>
  <c r="M3434" i="4"/>
  <c r="N3434" i="4" s="1"/>
  <c r="N3435" i="4" s="1"/>
  <c r="H533" i="3" s="1"/>
  <c r="M537" i="2" s="1"/>
  <c r="N537" i="2" s="1"/>
  <c r="M3406" i="4"/>
  <c r="N3406" i="4" s="1"/>
  <c r="N3407" i="4" s="1"/>
  <c r="H529" i="3" s="1"/>
  <c r="M533" i="2" s="1"/>
  <c r="N533" i="2" s="1"/>
  <c r="M3455" i="4"/>
  <c r="N3455" i="4" s="1"/>
  <c r="N3456" i="4" s="1"/>
  <c r="H536" i="3" s="1"/>
  <c r="M540" i="2" s="1"/>
  <c r="N540" i="2" s="1"/>
  <c r="M3441" i="4"/>
  <c r="N3441" i="4" s="1"/>
  <c r="N3442" i="4" s="1"/>
  <c r="H534" i="3" s="1"/>
  <c r="M538" i="2" s="1"/>
  <c r="N538" i="2" s="1"/>
  <c r="M3413" i="4"/>
  <c r="N3413" i="4" s="1"/>
  <c r="N3414" i="4" s="1"/>
  <c r="H530" i="3" s="1"/>
  <c r="M534" i="2" s="1"/>
  <c r="N534" i="2" s="1"/>
  <c r="M3385" i="4"/>
  <c r="N3385" i="4" s="1"/>
  <c r="N3386" i="4" s="1"/>
  <c r="H526" i="3" s="1"/>
  <c r="M530" i="2" s="1"/>
  <c r="N530" i="2" s="1"/>
  <c r="M3469" i="4"/>
  <c r="N3469" i="4" s="1"/>
  <c r="N3470" i="4" s="1"/>
  <c r="H538" i="3" s="1"/>
  <c r="M542" i="2" s="1"/>
  <c r="N542" i="2" s="1"/>
  <c r="M3366" i="4"/>
  <c r="N3366" i="4" s="1"/>
  <c r="N3367" i="4" s="1"/>
  <c r="H523" i="3" s="1"/>
  <c r="M527" i="2" s="1"/>
  <c r="N527" i="2" s="1"/>
  <c r="M3420" i="4"/>
  <c r="N3420" i="4" s="1"/>
  <c r="N3421" i="4" s="1"/>
  <c r="H531" i="3" s="1"/>
  <c r="M535" i="2" s="1"/>
  <c r="N535" i="2" s="1"/>
  <c r="M3372" i="4"/>
  <c r="N3372" i="4" s="1"/>
  <c r="N3373" i="4" s="1"/>
  <c r="H524" i="3" s="1"/>
  <c r="M528" i="2" s="1"/>
  <c r="N528" i="2" s="1"/>
  <c r="M3476" i="4"/>
  <c r="N3476" i="4" s="1"/>
  <c r="N3477" i="4" s="1"/>
  <c r="H539" i="3" s="1"/>
  <c r="M543" i="2" s="1"/>
  <c r="N543" i="2" s="1"/>
  <c r="M3378" i="4"/>
  <c r="N3378" i="4" s="1"/>
  <c r="N3379" i="4" s="1"/>
  <c r="H525" i="3" s="1"/>
  <c r="M529" i="2" s="1"/>
  <c r="N529" i="2" s="1"/>
  <c r="M3336" i="4"/>
  <c r="N3336" i="4" s="1"/>
  <c r="N3337" i="4" s="1"/>
  <c r="H518" i="3" s="1"/>
  <c r="M522" i="2" s="1"/>
  <c r="N522" i="2" s="1"/>
  <c r="M3392" i="4"/>
  <c r="N3392" i="4" s="1"/>
  <c r="N3393" i="4" s="1"/>
  <c r="H527" i="3" s="1"/>
  <c r="M531" i="2" s="1"/>
  <c r="N531" i="2" s="1"/>
  <c r="M3342" i="4"/>
  <c r="N3342" i="4" s="1"/>
  <c r="N3343" i="4" s="1"/>
  <c r="H519" i="3" s="1"/>
  <c r="M523" i="2" s="1"/>
  <c r="N523" i="2" s="1"/>
  <c r="M3354" i="4"/>
  <c r="N3354" i="4" s="1"/>
  <c r="N3355" i="4" s="1"/>
  <c r="H521" i="3" s="1"/>
  <c r="M525" i="2" s="1"/>
  <c r="N525" i="2" s="1"/>
  <c r="M3360" i="4"/>
  <c r="N3360" i="4" s="1"/>
  <c r="N3361" i="4" s="1"/>
  <c r="H522" i="3" s="1"/>
  <c r="M526" i="2" s="1"/>
  <c r="N526" i="2" s="1"/>
  <c r="M3348" i="4"/>
  <c r="N3348" i="4" s="1"/>
  <c r="N3349" i="4" s="1"/>
  <c r="H520" i="3" s="1"/>
  <c r="M524" i="2" s="1"/>
  <c r="N524" i="2" s="1"/>
  <c r="M3448" i="4"/>
  <c r="N3448" i="4" s="1"/>
  <c r="N3449" i="4" s="1"/>
  <c r="H535" i="3" s="1"/>
  <c r="M539" i="2" s="1"/>
  <c r="N539" i="2" s="1"/>
  <c r="M69" i="4"/>
  <c r="N69" i="4" s="1"/>
  <c r="N71" i="4" s="1"/>
  <c r="H12" i="3" s="1"/>
  <c r="M60" i="4"/>
  <c r="N60" i="4" s="1"/>
  <c r="O286" i="8"/>
  <c r="H287" i="8"/>
  <c r="O6" i="8"/>
  <c r="K10" i="8"/>
  <c r="I4" i="7" s="1"/>
  <c r="K12" i="7"/>
  <c r="I1137" i="4"/>
  <c r="I1147" i="4"/>
  <c r="I1127" i="4"/>
  <c r="I211" i="8"/>
  <c r="O3863" i="4"/>
  <c r="L3863" i="4"/>
  <c r="O3620" i="4"/>
  <c r="J3620" i="4"/>
  <c r="O3871" i="4"/>
  <c r="J3871" i="4"/>
  <c r="I3746" i="4"/>
  <c r="L3748" i="4"/>
  <c r="G568" i="3" s="1"/>
  <c r="K576" i="2" s="1"/>
  <c r="L576" i="2" s="1"/>
  <c r="O3330" i="4"/>
  <c r="J3330" i="4"/>
  <c r="I344" i="8"/>
  <c r="I3398" i="4"/>
  <c r="P3396" i="4"/>
  <c r="O3106" i="4"/>
  <c r="J3106" i="4"/>
  <c r="P3226" i="4"/>
  <c r="P3090" i="4"/>
  <c r="O3235" i="4"/>
  <c r="J3235" i="4"/>
  <c r="P2884" i="4"/>
  <c r="F448" i="3"/>
  <c r="I3384" i="4"/>
  <c r="J3858" i="4"/>
  <c r="P3016" i="4"/>
  <c r="J3064" i="4"/>
  <c r="I3130" i="4"/>
  <c r="L3132" i="4"/>
  <c r="G487" i="3" s="1"/>
  <c r="K489" i="2" s="1"/>
  <c r="L489" i="2" s="1"/>
  <c r="P2874" i="4"/>
  <c r="F446" i="3"/>
  <c r="J3007" i="4"/>
  <c r="K2977" i="4"/>
  <c r="L2977" i="4" s="1"/>
  <c r="L2979" i="4" s="1"/>
  <c r="G465" i="3" s="1"/>
  <c r="K467" i="2" s="1"/>
  <c r="L467" i="2" s="1"/>
  <c r="K459" i="2"/>
  <c r="L459" i="2" s="1"/>
  <c r="P2434" i="4"/>
  <c r="F398" i="3"/>
  <c r="P2461" i="4"/>
  <c r="F403" i="3"/>
  <c r="P2271" i="4"/>
  <c r="F366" i="3"/>
  <c r="P2261" i="4"/>
  <c r="F364" i="3"/>
  <c r="O2560" i="4"/>
  <c r="L2560" i="4"/>
  <c r="P2713" i="4"/>
  <c r="J2088" i="4"/>
  <c r="O2088" i="4"/>
  <c r="P1643" i="4"/>
  <c r="G257" i="3"/>
  <c r="L1881" i="4"/>
  <c r="O1881" i="4"/>
  <c r="P1794" i="4"/>
  <c r="G287" i="3"/>
  <c r="F285" i="3"/>
  <c r="L1531" i="4"/>
  <c r="L1471" i="4"/>
  <c r="P1470" i="4"/>
  <c r="P953" i="4"/>
  <c r="J957" i="4"/>
  <c r="I1202" i="4"/>
  <c r="L1205" i="4"/>
  <c r="G177" i="3" s="1"/>
  <c r="K177" i="2" s="1"/>
  <c r="L177" i="2" s="1"/>
  <c r="P967" i="4"/>
  <c r="J971" i="4"/>
  <c r="I865" i="4"/>
  <c r="P677" i="4"/>
  <c r="P1436" i="4"/>
  <c r="L1698" i="4"/>
  <c r="P1696" i="4"/>
  <c r="L1173" i="4"/>
  <c r="G173" i="3" s="1"/>
  <c r="K173" i="2" s="1"/>
  <c r="L173" i="2" s="1"/>
  <c r="J617" i="4"/>
  <c r="O617" i="4"/>
  <c r="O593" i="4"/>
  <c r="J593" i="4"/>
  <c r="P1494" i="4"/>
  <c r="L1496" i="4"/>
  <c r="L860" i="4"/>
  <c r="G126" i="3" s="1"/>
  <c r="K126" i="2" s="1"/>
  <c r="L126" i="2" s="1"/>
  <c r="J521" i="4"/>
  <c r="O521" i="4"/>
  <c r="P327" i="4"/>
  <c r="F57" i="3"/>
  <c r="L1658" i="4"/>
  <c r="P1656" i="4"/>
  <c r="P981" i="4"/>
  <c r="J985" i="4"/>
  <c r="P1401" i="4"/>
  <c r="F213" i="3"/>
  <c r="O577" i="4"/>
  <c r="J577" i="4"/>
  <c r="L1604" i="4"/>
  <c r="G250" i="3" s="1"/>
  <c r="K250" i="2" s="1"/>
  <c r="L250" i="2" s="1"/>
  <c r="P1600" i="4"/>
  <c r="J950" i="4"/>
  <c r="J585" i="4"/>
  <c r="O585" i="4"/>
  <c r="P272" i="4"/>
  <c r="F47" i="3"/>
  <c r="I537" i="4"/>
  <c r="P313" i="4"/>
  <c r="F55" i="3"/>
  <c r="L178" i="4"/>
  <c r="P178" i="4" s="1"/>
  <c r="O178" i="4"/>
  <c r="N61" i="4"/>
  <c r="P61" i="4" s="1"/>
  <c r="O61" i="4"/>
  <c r="P199" i="4"/>
  <c r="J43" i="4"/>
  <c r="O43" i="4"/>
  <c r="O385" i="4"/>
  <c r="J385" i="4"/>
  <c r="P159" i="4"/>
  <c r="F29" i="3"/>
  <c r="L195" i="4"/>
  <c r="G34" i="3" s="1"/>
  <c r="K30" i="2" s="1"/>
  <c r="L30" i="2" s="1"/>
  <c r="O30" i="4"/>
  <c r="J30" i="4"/>
  <c r="J24" i="4"/>
  <c r="O24" i="4"/>
  <c r="I289" i="3"/>
  <c r="O510" i="2"/>
  <c r="P105" i="2"/>
  <c r="P509" i="2"/>
  <c r="N599" i="2" l="1"/>
  <c r="N2757" i="4"/>
  <c r="H428" i="3" s="1"/>
  <c r="M428" i="2" s="1"/>
  <c r="N428" i="2" s="1"/>
  <c r="N764" i="4"/>
  <c r="H113" i="3" s="1"/>
  <c r="M111" i="2" s="1"/>
  <c r="N111" i="2" s="1"/>
  <c r="N2673" i="4"/>
  <c r="H418" i="3" s="1"/>
  <c r="M418" i="2" s="1"/>
  <c r="N418" i="2" s="1"/>
  <c r="L1139" i="4"/>
  <c r="G169" i="3" s="1"/>
  <c r="K169" i="2" s="1"/>
  <c r="L169" i="2" s="1"/>
  <c r="O176" i="8"/>
  <c r="N852" i="4"/>
  <c r="H125" i="3" s="1"/>
  <c r="M123" i="2" s="1"/>
  <c r="N123" i="2" s="1"/>
  <c r="N1247" i="4"/>
  <c r="H184" i="3" s="1"/>
  <c r="M184" i="2" s="1"/>
  <c r="N184" i="2" s="1"/>
  <c r="L2748" i="4"/>
  <c r="G427" i="3" s="1"/>
  <c r="K427" i="2" s="1"/>
  <c r="L427" i="2" s="1"/>
  <c r="L2509" i="4"/>
  <c r="G407" i="3" s="1"/>
  <c r="K407" i="2" s="1"/>
  <c r="L407" i="2" s="1"/>
  <c r="N2553" i="4"/>
  <c r="H410" i="3" s="1"/>
  <c r="M410" i="2" s="1"/>
  <c r="N410" i="2" s="1"/>
  <c r="N2509" i="4"/>
  <c r="H407" i="3" s="1"/>
  <c r="M407" i="2" s="1"/>
  <c r="N407" i="2" s="1"/>
  <c r="L1562" i="4"/>
  <c r="G244" i="3" s="1"/>
  <c r="K244" i="2" s="1"/>
  <c r="L244" i="2" s="1"/>
  <c r="N2568" i="4"/>
  <c r="H411" i="3" s="1"/>
  <c r="M411" i="2" s="1"/>
  <c r="N411" i="2" s="1"/>
  <c r="L852" i="4"/>
  <c r="G125" i="3" s="1"/>
  <c r="K123" i="2" s="1"/>
  <c r="L123" i="2" s="1"/>
  <c r="N2598" i="4"/>
  <c r="H413" i="3" s="1"/>
  <c r="M413" i="2" s="1"/>
  <c r="N413" i="2" s="1"/>
  <c r="L1942" i="4"/>
  <c r="G312" i="3" s="1"/>
  <c r="K312" i="2" s="1"/>
  <c r="L312" i="2" s="1"/>
  <c r="G357" i="3"/>
  <c r="P2226" i="4"/>
  <c r="L1984" i="4"/>
  <c r="G318" i="3" s="1"/>
  <c r="K318" i="2" s="1"/>
  <c r="L318" i="2" s="1"/>
  <c r="H387" i="3"/>
  <c r="P2373" i="4"/>
  <c r="K3011" i="4"/>
  <c r="L3011" i="4" s="1"/>
  <c r="L3013" i="4" s="1"/>
  <c r="G470" i="3" s="1"/>
  <c r="K472" i="2" s="1"/>
  <c r="L472" i="2" s="1"/>
  <c r="K468" i="2"/>
  <c r="L468" i="2" s="1"/>
  <c r="L1618" i="4"/>
  <c r="G252" i="3" s="1"/>
  <c r="K252" i="2" s="1"/>
  <c r="L252" i="2" s="1"/>
  <c r="O934" i="4"/>
  <c r="J934" i="4"/>
  <c r="P3288" i="4"/>
  <c r="G510" i="3"/>
  <c r="G50" i="3"/>
  <c r="P284" i="4"/>
  <c r="L1597" i="4"/>
  <c r="G249" i="3" s="1"/>
  <c r="K249" i="2" s="1"/>
  <c r="L249" i="2" s="1"/>
  <c r="L1977" i="4"/>
  <c r="G317" i="3" s="1"/>
  <c r="K317" i="2" s="1"/>
  <c r="L317" i="2" s="1"/>
  <c r="K548" i="2"/>
  <c r="L548" i="2" s="1"/>
  <c r="K3525" i="4"/>
  <c r="L3525" i="4" s="1"/>
  <c r="L3526" i="4" s="1"/>
  <c r="G547" i="3" s="1"/>
  <c r="K553" i="2" s="1"/>
  <c r="L553" i="2" s="1"/>
  <c r="K3505" i="4"/>
  <c r="L3505" i="4" s="1"/>
  <c r="L3506" i="4" s="1"/>
  <c r="G544" i="3" s="1"/>
  <c r="K550" i="2" s="1"/>
  <c r="L550" i="2" s="1"/>
  <c r="K3529" i="4"/>
  <c r="L3529" i="4" s="1"/>
  <c r="L3530" i="4" s="1"/>
  <c r="G548" i="3" s="1"/>
  <c r="K554" i="2" s="1"/>
  <c r="L554" i="2" s="1"/>
  <c r="K3501" i="4"/>
  <c r="L3501" i="4" s="1"/>
  <c r="L3502" i="4" s="1"/>
  <c r="G543" i="3" s="1"/>
  <c r="K549" i="2" s="1"/>
  <c r="L549" i="2" s="1"/>
  <c r="O2035" i="4"/>
  <c r="J2035" i="4"/>
  <c r="P2035" i="4" s="1"/>
  <c r="L2757" i="4"/>
  <c r="G428" i="3" s="1"/>
  <c r="K428" i="2" s="1"/>
  <c r="L428" i="2" s="1"/>
  <c r="L211" i="4"/>
  <c r="G36" i="3" s="1"/>
  <c r="K32" i="2" s="1"/>
  <c r="L32" i="2" s="1"/>
  <c r="J2123" i="4"/>
  <c r="P2123" i="4" s="1"/>
  <c r="O2123" i="4"/>
  <c r="O2984" i="4"/>
  <c r="J2984" i="4"/>
  <c r="L1240" i="4"/>
  <c r="G183" i="3" s="1"/>
  <c r="K183" i="2" s="1"/>
  <c r="L183" i="2" s="1"/>
  <c r="L1963" i="4"/>
  <c r="G315" i="3" s="1"/>
  <c r="K315" i="2" s="1"/>
  <c r="L315" i="2" s="1"/>
  <c r="P44" i="4"/>
  <c r="L45" i="4"/>
  <c r="G9" i="3" s="1"/>
  <c r="K923" i="4" s="1"/>
  <c r="L923" i="4" s="1"/>
  <c r="L924" i="4" s="1"/>
  <c r="G137" i="3" s="1"/>
  <c r="K137" i="2" s="1"/>
  <c r="L137" i="2" s="1"/>
  <c r="L3241" i="4"/>
  <c r="L181" i="4"/>
  <c r="G32" i="3" s="1"/>
  <c r="K28" i="2" s="1"/>
  <c r="L28" i="2" s="1"/>
  <c r="P3645" i="4"/>
  <c r="L3650" i="4"/>
  <c r="G559" i="3" s="1"/>
  <c r="K567" i="2" s="1"/>
  <c r="L567" i="2" s="1"/>
  <c r="G189" i="3"/>
  <c r="P1275" i="4"/>
  <c r="F514" i="3"/>
  <c r="O3018" i="4"/>
  <c r="K12" i="2"/>
  <c r="I16" i="3"/>
  <c r="N62" i="4"/>
  <c r="H11" i="3" s="1"/>
  <c r="P3018" i="4"/>
  <c r="P3522" i="4"/>
  <c r="G166" i="3"/>
  <c r="P1113" i="4"/>
  <c r="G193" i="3"/>
  <c r="P1291" i="4"/>
  <c r="L225" i="4"/>
  <c r="G38" i="3" s="1"/>
  <c r="K34" i="2" s="1"/>
  <c r="L34" i="2" s="1"/>
  <c r="J3576" i="4"/>
  <c r="O3760" i="4"/>
  <c r="J3760" i="4"/>
  <c r="P3760" i="4" s="1"/>
  <c r="G381" i="3"/>
  <c r="P2346" i="4"/>
  <c r="O1995" i="4"/>
  <c r="J1995" i="4"/>
  <c r="L2380" i="4"/>
  <c r="G388" i="3" s="1"/>
  <c r="K388" i="2" s="1"/>
  <c r="L388" i="2" s="1"/>
  <c r="P2379" i="4"/>
  <c r="G46" i="3"/>
  <c r="P268" i="4"/>
  <c r="P137" i="4"/>
  <c r="O1851" i="4"/>
  <c r="L1851" i="4"/>
  <c r="P1783" i="4"/>
  <c r="O2502" i="4"/>
  <c r="J2502" i="4"/>
  <c r="P2502" i="4" s="1"/>
  <c r="K444" i="2"/>
  <c r="I442" i="3"/>
  <c r="H6" i="1"/>
  <c r="O133" i="8"/>
  <c r="I134" i="8"/>
  <c r="G23" i="3"/>
  <c r="P126" i="4"/>
  <c r="P3846" i="4"/>
  <c r="F583" i="3"/>
  <c r="P2186" i="4"/>
  <c r="F348" i="3"/>
  <c r="P2165" i="4"/>
  <c r="J3536" i="4"/>
  <c r="O3536" i="4"/>
  <c r="P545" i="4"/>
  <c r="P1718" i="4"/>
  <c r="G272" i="3"/>
  <c r="K384" i="2"/>
  <c r="I384" i="3"/>
  <c r="N3000" i="4"/>
  <c r="H468" i="3" s="1"/>
  <c r="P2999" i="4"/>
  <c r="P1027" i="4"/>
  <c r="F152" i="3"/>
  <c r="I373" i="3"/>
  <c r="I373" i="2"/>
  <c r="I367" i="3"/>
  <c r="I367" i="2"/>
  <c r="O2650" i="4"/>
  <c r="L2650" i="4"/>
  <c r="I440" i="3"/>
  <c r="I442" i="2"/>
  <c r="O3321" i="4"/>
  <c r="J3321" i="4"/>
  <c r="O813" i="4"/>
  <c r="N813" i="4"/>
  <c r="I216" i="3"/>
  <c r="I216" i="2"/>
  <c r="I397" i="3"/>
  <c r="I397" i="2"/>
  <c r="O3705" i="4"/>
  <c r="L3705" i="4"/>
  <c r="O351" i="8"/>
  <c r="H57" i="7"/>
  <c r="P24" i="4"/>
  <c r="J25" i="4"/>
  <c r="P617" i="4"/>
  <c r="J865" i="4"/>
  <c r="O865" i="4"/>
  <c r="P1471" i="4"/>
  <c r="G227" i="3"/>
  <c r="K257" i="2"/>
  <c r="I257" i="3"/>
  <c r="O344" i="8"/>
  <c r="H56" i="7"/>
  <c r="P3620" i="4"/>
  <c r="N2583" i="4"/>
  <c r="H412" i="3" s="1"/>
  <c r="M412" i="2" s="1"/>
  <c r="N412" i="2" s="1"/>
  <c r="N2613" i="4"/>
  <c r="H414" i="3" s="1"/>
  <c r="M414" i="2" s="1"/>
  <c r="N414" i="2" s="1"/>
  <c r="O394" i="8"/>
  <c r="H65" i="7"/>
  <c r="P441" i="4"/>
  <c r="I192" i="3"/>
  <c r="I192" i="2"/>
  <c r="O641" i="4"/>
  <c r="J641" i="4"/>
  <c r="G223" i="3"/>
  <c r="P1451" i="4"/>
  <c r="P2144" i="4"/>
  <c r="I361" i="3"/>
  <c r="I361" i="2"/>
  <c r="O2680" i="4"/>
  <c r="L2680" i="4"/>
  <c r="O3596" i="4"/>
  <c r="J3596" i="4"/>
  <c r="L547" i="2"/>
  <c r="O547" i="2"/>
  <c r="I18" i="2"/>
  <c r="P465" i="4"/>
  <c r="L104" i="2"/>
  <c r="P353" i="4"/>
  <c r="I191" i="3"/>
  <c r="I191" i="2"/>
  <c r="G226" i="3"/>
  <c r="P1466" i="4"/>
  <c r="G263" i="3"/>
  <c r="P1673" i="4"/>
  <c r="P2067" i="4"/>
  <c r="I372" i="3"/>
  <c r="I372" i="2"/>
  <c r="O2384" i="4"/>
  <c r="N2384" i="4"/>
  <c r="O278" i="8"/>
  <c r="H44" i="7"/>
  <c r="P1738" i="4"/>
  <c r="G276" i="3"/>
  <c r="P1748" i="4"/>
  <c r="G278" i="3"/>
  <c r="G254" i="3"/>
  <c r="P1628" i="4"/>
  <c r="J2621" i="4"/>
  <c r="O2621" i="4"/>
  <c r="O2635" i="4"/>
  <c r="L2635" i="4"/>
  <c r="P3122" i="4"/>
  <c r="O3556" i="4"/>
  <c r="J3556" i="4"/>
  <c r="O183" i="8"/>
  <c r="P2966" i="4"/>
  <c r="P401" i="4"/>
  <c r="P1083" i="4"/>
  <c r="F160" i="3"/>
  <c r="P1511" i="4"/>
  <c r="G235" i="3"/>
  <c r="K390" i="2"/>
  <c r="P2390" i="4"/>
  <c r="N2393" i="4"/>
  <c r="O3098" i="4"/>
  <c r="J3098" i="4"/>
  <c r="O3262" i="4"/>
  <c r="J3262" i="4"/>
  <c r="O30" i="8"/>
  <c r="I31" i="8"/>
  <c r="K301" i="4"/>
  <c r="L301" i="4" s="1"/>
  <c r="L302" i="4" s="1"/>
  <c r="G53" i="3" s="1"/>
  <c r="K49" i="2" s="1"/>
  <c r="L49" i="2" s="1"/>
  <c r="K305" i="4"/>
  <c r="L305" i="4" s="1"/>
  <c r="L306" i="4" s="1"/>
  <c r="G54" i="3" s="1"/>
  <c r="K50" i="2" s="1"/>
  <c r="L50" i="2" s="1"/>
  <c r="K48" i="2"/>
  <c r="L48" i="2" s="1"/>
  <c r="K49" i="7"/>
  <c r="I3827" i="4"/>
  <c r="I3264" i="4"/>
  <c r="G42" i="3"/>
  <c r="P248" i="4"/>
  <c r="I347" i="3"/>
  <c r="I347" i="2"/>
  <c r="J2576" i="4"/>
  <c r="O2576" i="4"/>
  <c r="O3114" i="4"/>
  <c r="J3114" i="4"/>
  <c r="P3809" i="4"/>
  <c r="O295" i="8"/>
  <c r="I296" i="8"/>
  <c r="N385" i="8"/>
  <c r="I385" i="8"/>
  <c r="I28" i="3"/>
  <c r="I24" i="2"/>
  <c r="P1491" i="4"/>
  <c r="G231" i="3"/>
  <c r="I370" i="3"/>
  <c r="I370" i="2"/>
  <c r="P3668" i="4"/>
  <c r="K11" i="7"/>
  <c r="I1244" i="4"/>
  <c r="I1237" i="4"/>
  <c r="I358" i="3"/>
  <c r="I358" i="2"/>
  <c r="I443" i="3"/>
  <c r="I445" i="2"/>
  <c r="O3312" i="4"/>
  <c r="J3312" i="4"/>
  <c r="P3817" i="4"/>
  <c r="O3704" i="4"/>
  <c r="J3704" i="4"/>
  <c r="N98" i="8"/>
  <c r="I98" i="8"/>
  <c r="K31" i="7"/>
  <c r="I3740" i="4"/>
  <c r="I1384" i="4"/>
  <c r="I1378" i="4"/>
  <c r="I1372" i="4"/>
  <c r="I202" i="4"/>
  <c r="I201" i="4"/>
  <c r="I180" i="4"/>
  <c r="I179" i="4"/>
  <c r="I172" i="4"/>
  <c r="I166" i="4"/>
  <c r="I187" i="4"/>
  <c r="I165" i="4"/>
  <c r="I194" i="4"/>
  <c r="I188" i="4"/>
  <c r="P3767" i="4"/>
  <c r="K217" i="2"/>
  <c r="I217" i="3"/>
  <c r="G389" i="3"/>
  <c r="P585" i="4"/>
  <c r="P489" i="4"/>
  <c r="I305" i="3"/>
  <c r="I305" i="2"/>
  <c r="I222" i="3"/>
  <c r="I222" i="2"/>
  <c r="O1839" i="4"/>
  <c r="L1839" i="4"/>
  <c r="P2928" i="4"/>
  <c r="J2929" i="4"/>
  <c r="G506" i="3"/>
  <c r="P3272" i="4"/>
  <c r="G234" i="3"/>
  <c r="P1506" i="4"/>
  <c r="P3440" i="4"/>
  <c r="P3454" i="4"/>
  <c r="O203" i="8"/>
  <c r="I204" i="8"/>
  <c r="J12" i="4"/>
  <c r="O12" i="4"/>
  <c r="P553" i="4"/>
  <c r="I393" i="3"/>
  <c r="I393" i="2"/>
  <c r="P3739" i="4"/>
  <c r="M3529" i="4"/>
  <c r="N3529" i="4" s="1"/>
  <c r="N3530" i="4" s="1"/>
  <c r="H548" i="3" s="1"/>
  <c r="M554" i="2" s="1"/>
  <c r="N554" i="2" s="1"/>
  <c r="M3525" i="4"/>
  <c r="N3525" i="4" s="1"/>
  <c r="N3526" i="4" s="1"/>
  <c r="H547" i="3" s="1"/>
  <c r="M553" i="2" s="1"/>
  <c r="N553" i="2" s="1"/>
  <c r="M3501" i="4"/>
  <c r="N3501" i="4" s="1"/>
  <c r="N3502" i="4" s="1"/>
  <c r="H543" i="3" s="1"/>
  <c r="M549" i="2" s="1"/>
  <c r="N549" i="2" s="1"/>
  <c r="M3505" i="4"/>
  <c r="N3505" i="4" s="1"/>
  <c r="N3506" i="4" s="1"/>
  <c r="H544" i="3" s="1"/>
  <c r="M550" i="2" s="1"/>
  <c r="N550" i="2" s="1"/>
  <c r="M548" i="2"/>
  <c r="N548" i="2" s="1"/>
  <c r="O232" i="8"/>
  <c r="H37" i="7"/>
  <c r="L119" i="4"/>
  <c r="O119" i="4"/>
  <c r="P770" i="4"/>
  <c r="P601" i="4"/>
  <c r="N2986" i="4"/>
  <c r="H466" i="3" s="1"/>
  <c r="P2985" i="4"/>
  <c r="P3405" i="4"/>
  <c r="I546" i="3"/>
  <c r="I552" i="2"/>
  <c r="O49" i="8"/>
  <c r="H10" i="7"/>
  <c r="P425" i="4"/>
  <c r="P690" i="4"/>
  <c r="I368" i="3"/>
  <c r="I368" i="2"/>
  <c r="P3391" i="4"/>
  <c r="P3644" i="4"/>
  <c r="O10" i="8"/>
  <c r="K35" i="7"/>
  <c r="I68" i="4"/>
  <c r="I59" i="4"/>
  <c r="P154" i="4"/>
  <c r="P345" i="4"/>
  <c r="P1041" i="4"/>
  <c r="F154" i="3"/>
  <c r="P1663" i="4"/>
  <c r="G261" i="3"/>
  <c r="P1758" i="4"/>
  <c r="G280" i="3"/>
  <c r="I402" i="3"/>
  <c r="I402" i="2"/>
  <c r="J2651" i="4"/>
  <c r="O2651" i="4"/>
  <c r="P3870" i="4"/>
  <c r="L3872" i="4"/>
  <c r="G587" i="3" s="1"/>
  <c r="K597" i="2" s="1"/>
  <c r="L597" i="2" s="1"/>
  <c r="P36" i="4"/>
  <c r="J38" i="4"/>
  <c r="O625" i="4"/>
  <c r="J625" i="4"/>
  <c r="G218" i="3"/>
  <c r="P1426" i="4"/>
  <c r="L1857" i="4"/>
  <c r="O1857" i="4"/>
  <c r="P1763" i="4"/>
  <c r="G281" i="3"/>
  <c r="J2922" i="4"/>
  <c r="O2922" i="4"/>
  <c r="J3209" i="4"/>
  <c r="O3209" i="4"/>
  <c r="P3753" i="4"/>
  <c r="K2789" i="4"/>
  <c r="L2789" i="4" s="1"/>
  <c r="L2791" i="4" s="1"/>
  <c r="G432" i="3" s="1"/>
  <c r="K432" i="2" s="1"/>
  <c r="L432" i="2" s="1"/>
  <c r="K2764" i="4"/>
  <c r="L2764" i="4" s="1"/>
  <c r="K2765" i="4"/>
  <c r="L2765" i="4" s="1"/>
  <c r="K2732" i="4"/>
  <c r="L2732" i="4" s="1"/>
  <c r="L2733" i="4" s="1"/>
  <c r="G425" i="3" s="1"/>
  <c r="K425" i="2" s="1"/>
  <c r="L425" i="2" s="1"/>
  <c r="P2516" i="4"/>
  <c r="I364" i="3"/>
  <c r="I364" i="2"/>
  <c r="N2481" i="4"/>
  <c r="H405" i="3" s="1"/>
  <c r="M405" i="2" s="1"/>
  <c r="N405" i="2" s="1"/>
  <c r="K1888" i="4"/>
  <c r="L1888" i="4" s="1"/>
  <c r="K1799" i="4"/>
  <c r="L1799" i="4" s="1"/>
  <c r="L1800" i="4" s="1"/>
  <c r="G288" i="3" s="1"/>
  <c r="K288" i="2" s="1"/>
  <c r="L288" i="2" s="1"/>
  <c r="K1915" i="4"/>
  <c r="L1915" i="4" s="1"/>
  <c r="L1916" i="4" s="1"/>
  <c r="G308" i="3" s="1"/>
  <c r="K308" i="2" s="1"/>
  <c r="L308" i="2" s="1"/>
  <c r="K1788" i="4"/>
  <c r="L1788" i="4" s="1"/>
  <c r="L1789" i="4" s="1"/>
  <c r="G286" i="3" s="1"/>
  <c r="K286" i="2" s="1"/>
  <c r="L286" i="2" s="1"/>
  <c r="K1927" i="4"/>
  <c r="L1927" i="4" s="1"/>
  <c r="L1928" i="4" s="1"/>
  <c r="G310" i="3" s="1"/>
  <c r="K310" i="2" s="1"/>
  <c r="L310" i="2" s="1"/>
  <c r="K1827" i="4"/>
  <c r="L1827" i="4" s="1"/>
  <c r="L1828" i="4" s="1"/>
  <c r="G293" i="3" s="1"/>
  <c r="K293" i="2" s="1"/>
  <c r="L293" i="2" s="1"/>
  <c r="K1909" i="4"/>
  <c r="L1909" i="4" s="1"/>
  <c r="L1910" i="4" s="1"/>
  <c r="G307" i="3" s="1"/>
  <c r="K307" i="2" s="1"/>
  <c r="L307" i="2" s="1"/>
  <c r="K1921" i="4"/>
  <c r="L1921" i="4" s="1"/>
  <c r="L1922" i="4" s="1"/>
  <c r="G309" i="3" s="1"/>
  <c r="K309" i="2" s="1"/>
  <c r="L309" i="2" s="1"/>
  <c r="K1810" i="4"/>
  <c r="L1810" i="4" s="1"/>
  <c r="L1811" i="4" s="1"/>
  <c r="G290" i="3" s="1"/>
  <c r="K290" i="2" s="1"/>
  <c r="L290" i="2" s="1"/>
  <c r="K1554" i="4"/>
  <c r="L1554" i="4" s="1"/>
  <c r="L1555" i="4" s="1"/>
  <c r="G243" i="3" s="1"/>
  <c r="K243" i="2" s="1"/>
  <c r="L243" i="2" s="1"/>
  <c r="K1548" i="4"/>
  <c r="L1548" i="4" s="1"/>
  <c r="L1549" i="4" s="1"/>
  <c r="G242" i="3" s="1"/>
  <c r="K242" i="2" s="1"/>
  <c r="L242" i="2" s="1"/>
  <c r="K1542" i="4"/>
  <c r="L1542" i="4" s="1"/>
  <c r="L1543" i="4" s="1"/>
  <c r="G241" i="3" s="1"/>
  <c r="K241" i="2" s="1"/>
  <c r="L241" i="2" s="1"/>
  <c r="K1536" i="4"/>
  <c r="L1536" i="4" s="1"/>
  <c r="L1537" i="4" s="1"/>
  <c r="G240" i="3" s="1"/>
  <c r="K240" i="2" s="1"/>
  <c r="L240" i="2" s="1"/>
  <c r="K1821" i="4"/>
  <c r="L1821" i="4" s="1"/>
  <c r="L1822" i="4" s="1"/>
  <c r="G292" i="3" s="1"/>
  <c r="K292" i="2" s="1"/>
  <c r="L292" i="2" s="1"/>
  <c r="K1833" i="4"/>
  <c r="L1833" i="4" s="1"/>
  <c r="L1834" i="4" s="1"/>
  <c r="G294" i="3" s="1"/>
  <c r="K294" i="2" s="1"/>
  <c r="L294" i="2" s="1"/>
  <c r="P1733" i="4"/>
  <c r="G275" i="3"/>
  <c r="K42" i="7"/>
  <c r="I330" i="4"/>
  <c r="P2021" i="4"/>
  <c r="P30" i="4"/>
  <c r="J31" i="4"/>
  <c r="P971" i="4"/>
  <c r="F144" i="3"/>
  <c r="P3858" i="4"/>
  <c r="F585" i="3"/>
  <c r="P3330" i="4"/>
  <c r="J3331" i="4"/>
  <c r="N2523" i="4"/>
  <c r="H408" i="3" s="1"/>
  <c r="M408" i="2" s="1"/>
  <c r="N408" i="2" s="1"/>
  <c r="P50" i="4"/>
  <c r="J52" i="4"/>
  <c r="P3419" i="4"/>
  <c r="P950" i="4"/>
  <c r="F141" i="3"/>
  <c r="P985" i="4"/>
  <c r="F146" i="3"/>
  <c r="I285" i="3"/>
  <c r="I285" i="2"/>
  <c r="I446" i="3"/>
  <c r="I448" i="2"/>
  <c r="O3384" i="4"/>
  <c r="J3384" i="4"/>
  <c r="L3865" i="4"/>
  <c r="P3863" i="4"/>
  <c r="N211" i="4"/>
  <c r="H36" i="3" s="1"/>
  <c r="M32" i="2" s="1"/>
  <c r="N32" i="2" s="1"/>
  <c r="N2538" i="4"/>
  <c r="H409" i="3" s="1"/>
  <c r="M409" i="2" s="1"/>
  <c r="N409" i="2" s="1"/>
  <c r="N2643" i="4"/>
  <c r="H416" i="3" s="1"/>
  <c r="M416" i="2" s="1"/>
  <c r="N416" i="2" s="1"/>
  <c r="P242" i="4"/>
  <c r="J243" i="4"/>
  <c r="P449" i="4"/>
  <c r="I149" i="3"/>
  <c r="I149" i="2"/>
  <c r="P1703" i="4"/>
  <c r="G269" i="3"/>
  <c r="K266" i="2"/>
  <c r="I266" i="3"/>
  <c r="P2060" i="4"/>
  <c r="I352" i="3"/>
  <c r="I352" i="2"/>
  <c r="J2681" i="4"/>
  <c r="O2681" i="4"/>
  <c r="I449" i="3"/>
  <c r="I451" i="2"/>
  <c r="I3242" i="4"/>
  <c r="L3243" i="4"/>
  <c r="G502" i="3" s="1"/>
  <c r="K504" i="2" s="1"/>
  <c r="L504" i="2" s="1"/>
  <c r="P3241" i="4"/>
  <c r="O3693" i="4"/>
  <c r="L3693" i="4"/>
  <c r="H22" i="7"/>
  <c r="O127" i="8"/>
  <c r="K27" i="7"/>
  <c r="I2900" i="4"/>
  <c r="I2726" i="4"/>
  <c r="I2798" i="4"/>
  <c r="I2790" i="4"/>
  <c r="I15" i="3"/>
  <c r="I11" i="2"/>
  <c r="P481" i="4"/>
  <c r="I112" i="3"/>
  <c r="I110" i="2"/>
  <c r="G236" i="3"/>
  <c r="P1516" i="4"/>
  <c r="G259" i="3"/>
  <c r="P1653" i="4"/>
  <c r="I392" i="3"/>
  <c r="I392" i="2"/>
  <c r="J3475" i="4"/>
  <c r="O3475" i="4"/>
  <c r="O92" i="8"/>
  <c r="H17" i="7"/>
  <c r="I225" i="3"/>
  <c r="I225" i="2"/>
  <c r="J941" i="4"/>
  <c r="O941" i="4"/>
  <c r="P1743" i="4"/>
  <c r="G277" i="3"/>
  <c r="G224" i="3"/>
  <c r="P1456" i="4"/>
  <c r="P2081" i="4"/>
  <c r="J2636" i="4"/>
  <c r="O2636" i="4"/>
  <c r="O3426" i="4"/>
  <c r="J3426" i="4"/>
  <c r="O140" i="8"/>
  <c r="I141" i="8"/>
  <c r="G43" i="3"/>
  <c r="P253" i="4"/>
  <c r="P609" i="4"/>
  <c r="J2172" i="4"/>
  <c r="O2172" i="4"/>
  <c r="I444" i="3"/>
  <c r="I446" i="2"/>
  <c r="O164" i="4"/>
  <c r="L164" i="4"/>
  <c r="K265" i="2"/>
  <c r="I265" i="3"/>
  <c r="P2043" i="4"/>
  <c r="F327" i="3"/>
  <c r="O3717" i="4"/>
  <c r="L3717" i="4"/>
  <c r="J3774" i="4"/>
  <c r="O3774" i="4"/>
  <c r="K4" i="7"/>
  <c r="I1351" i="4"/>
  <c r="I1343" i="4"/>
  <c r="I1335" i="4"/>
  <c r="I1347" i="4"/>
  <c r="I1339" i="4"/>
  <c r="I108" i="3"/>
  <c r="I106" i="2"/>
  <c r="P1069" i="4"/>
  <c r="F158" i="3"/>
  <c r="K264" i="2"/>
  <c r="I264" i="3"/>
  <c r="P2048" i="4"/>
  <c r="J2049" i="4"/>
  <c r="I396" i="3"/>
  <c r="I396" i="2"/>
  <c r="P3576" i="4"/>
  <c r="I119" i="8"/>
  <c r="N119" i="8"/>
  <c r="O239" i="8"/>
  <c r="H38" i="7"/>
  <c r="I300" i="3"/>
  <c r="I300" i="2"/>
  <c r="O3222" i="4"/>
  <c r="J3222" i="4"/>
  <c r="P3680" i="4"/>
  <c r="K26" i="7"/>
  <c r="I2755" i="4"/>
  <c r="I2720" i="4"/>
  <c r="I2756" i="4"/>
  <c r="I2781" i="4"/>
  <c r="K25" i="7"/>
  <c r="I2894" i="4"/>
  <c r="I2714" i="4"/>
  <c r="I2746" i="4"/>
  <c r="I2747" i="4"/>
  <c r="I2782" i="4"/>
  <c r="O390" i="8"/>
  <c r="H64" i="7"/>
  <c r="P3202" i="4"/>
  <c r="O844" i="4"/>
  <c r="J844" i="4"/>
  <c r="P844" i="4" s="1"/>
  <c r="P369" i="4"/>
  <c r="P1481" i="4"/>
  <c r="G229" i="3"/>
  <c r="P513" i="4"/>
  <c r="P385" i="4"/>
  <c r="P521" i="4"/>
  <c r="F469" i="3"/>
  <c r="K1347" i="4"/>
  <c r="L1347" i="4" s="1"/>
  <c r="L1348" i="4" s="1"/>
  <c r="G204" i="3" s="1"/>
  <c r="K204" i="2" s="1"/>
  <c r="L204" i="2" s="1"/>
  <c r="K1339" i="4"/>
  <c r="L1339" i="4" s="1"/>
  <c r="L1340" i="4" s="1"/>
  <c r="G202" i="3" s="1"/>
  <c r="K202" i="2" s="1"/>
  <c r="L202" i="2" s="1"/>
  <c r="K1351" i="4"/>
  <c r="L1351" i="4" s="1"/>
  <c r="L1352" i="4" s="1"/>
  <c r="G205" i="3" s="1"/>
  <c r="K205" i="2" s="1"/>
  <c r="L205" i="2" s="1"/>
  <c r="K1343" i="4"/>
  <c r="L1343" i="4" s="1"/>
  <c r="L1344" i="4" s="1"/>
  <c r="G203" i="3" s="1"/>
  <c r="K203" i="2" s="1"/>
  <c r="L203" i="2" s="1"/>
  <c r="K1335" i="4"/>
  <c r="L1335" i="4" s="1"/>
  <c r="L1336" i="4" s="1"/>
  <c r="G201" i="3" s="1"/>
  <c r="K201" i="2" s="1"/>
  <c r="L201" i="2" s="1"/>
  <c r="I403" i="3"/>
  <c r="I403" i="2"/>
  <c r="P3106" i="4"/>
  <c r="N287" i="8"/>
  <c r="I287" i="8"/>
  <c r="N2658" i="4"/>
  <c r="H417" i="3" s="1"/>
  <c r="M417" i="2" s="1"/>
  <c r="N417" i="2" s="1"/>
  <c r="K32" i="7"/>
  <c r="I762" i="4"/>
  <c r="I771" i="4"/>
  <c r="I224" i="4"/>
  <c r="I223" i="4"/>
  <c r="I331" i="4"/>
  <c r="I216" i="4"/>
  <c r="I209" i="4"/>
  <c r="I297" i="4"/>
  <c r="I210" i="4"/>
  <c r="O230" i="4"/>
  <c r="J230" i="4"/>
  <c r="P433" i="4"/>
  <c r="I147" i="3"/>
  <c r="I147" i="2"/>
  <c r="I145" i="3"/>
  <c r="I145" i="2"/>
  <c r="L1875" i="4"/>
  <c r="O1875" i="4"/>
  <c r="L3657" i="4"/>
  <c r="O3657" i="4"/>
  <c r="O3692" i="4"/>
  <c r="J3692" i="4"/>
  <c r="O246" i="8"/>
  <c r="H39" i="7"/>
  <c r="O186" i="4"/>
  <c r="L186" i="4"/>
  <c r="L1889" i="4"/>
  <c r="G303" i="3" s="1"/>
  <c r="K303" i="2" s="1"/>
  <c r="L303" i="2" s="1"/>
  <c r="P1887" i="4"/>
  <c r="I365" i="3"/>
  <c r="I365" i="2"/>
  <c r="I445" i="3"/>
  <c r="I447" i="2"/>
  <c r="P3051" i="4"/>
  <c r="J3052" i="4"/>
  <c r="P3433" i="4"/>
  <c r="I545" i="3"/>
  <c r="I551" i="2"/>
  <c r="K97" i="4"/>
  <c r="L97" i="4" s="1"/>
  <c r="L98" i="4" s="1"/>
  <c r="G18" i="3" s="1"/>
  <c r="K14" i="2" s="1"/>
  <c r="L14" i="2" s="1"/>
  <c r="K102" i="4"/>
  <c r="L102" i="4" s="1"/>
  <c r="L103" i="4" s="1"/>
  <c r="G19" i="3" s="1"/>
  <c r="K15" i="2" s="1"/>
  <c r="L15" i="2" s="1"/>
  <c r="L2783" i="4"/>
  <c r="G431" i="3" s="1"/>
  <c r="K431" i="2" s="1"/>
  <c r="L431" i="2" s="1"/>
  <c r="I336" i="8"/>
  <c r="N336" i="8"/>
  <c r="P1013" i="4"/>
  <c r="F150" i="3"/>
  <c r="P1990" i="4"/>
  <c r="F319" i="3"/>
  <c r="I369" i="3"/>
  <c r="I369" i="2"/>
  <c r="I436" i="3"/>
  <c r="I438" i="2"/>
  <c r="J3461" i="4"/>
  <c r="O3461" i="4"/>
  <c r="P3825" i="4"/>
  <c r="I85" i="8"/>
  <c r="P393" i="4"/>
  <c r="P1713" i="4"/>
  <c r="G271" i="3"/>
  <c r="P2546" i="4"/>
  <c r="P3070" i="4"/>
  <c r="F479" i="3"/>
  <c r="O3194" i="4"/>
  <c r="J3194" i="4"/>
  <c r="O38" i="8"/>
  <c r="O362" i="8"/>
  <c r="H59" i="7"/>
  <c r="P18" i="4"/>
  <c r="J19" i="4"/>
  <c r="P1728" i="4"/>
  <c r="G274" i="3"/>
  <c r="I395" i="3"/>
  <c r="I395" i="2"/>
  <c r="I434" i="3"/>
  <c r="I434" i="2"/>
  <c r="O3716" i="4"/>
  <c r="J3716" i="4"/>
  <c r="P3681" i="4"/>
  <c r="L3686" i="4"/>
  <c r="G562" i="3" s="1"/>
  <c r="K570" i="2" s="1"/>
  <c r="L570" i="2" s="1"/>
  <c r="I576" i="3"/>
  <c r="I584" i="2"/>
  <c r="O106" i="8"/>
  <c r="H19" i="7"/>
  <c r="P457" i="4"/>
  <c r="I207" i="3"/>
  <c r="I207" i="2"/>
  <c r="P731" i="4"/>
  <c r="I283" i="3"/>
  <c r="I283" i="2"/>
  <c r="P2130" i="4"/>
  <c r="I363" i="3"/>
  <c r="I363" i="2"/>
  <c r="I354" i="3"/>
  <c r="I354" i="2"/>
  <c r="P3057" i="4"/>
  <c r="J3058" i="4"/>
  <c r="P3833" i="4"/>
  <c r="J3834" i="4"/>
  <c r="O225" i="8"/>
  <c r="H36" i="7"/>
  <c r="I157" i="3"/>
  <c r="I157" i="2"/>
  <c r="I155" i="3"/>
  <c r="I155" i="2"/>
  <c r="P1870" i="4"/>
  <c r="P2530" i="4"/>
  <c r="L2538" i="4"/>
  <c r="G409" i="3" s="1"/>
  <c r="K409" i="2" s="1"/>
  <c r="L409" i="2" s="1"/>
  <c r="O2695" i="4"/>
  <c r="L2695" i="4"/>
  <c r="P2832" i="4"/>
  <c r="L3614" i="4"/>
  <c r="G556" i="3" s="1"/>
  <c r="K564" i="2" s="1"/>
  <c r="L564" i="2" s="1"/>
  <c r="P3803" i="4"/>
  <c r="F577" i="3"/>
  <c r="I330" i="8"/>
  <c r="I213" i="3"/>
  <c r="I213" i="2"/>
  <c r="P1881" i="4"/>
  <c r="L1882" i="4"/>
  <c r="J3398" i="4"/>
  <c r="O3398" i="4"/>
  <c r="J1137" i="4"/>
  <c r="O1137" i="4"/>
  <c r="J2606" i="4"/>
  <c r="O2606" i="4"/>
  <c r="O2966" i="4"/>
  <c r="O672" i="4"/>
  <c r="J672" i="4"/>
  <c r="I366" i="3"/>
  <c r="I366" i="2"/>
  <c r="I55" i="3"/>
  <c r="I51" i="2"/>
  <c r="G232" i="3"/>
  <c r="P1496" i="4"/>
  <c r="P1698" i="4"/>
  <c r="G268" i="3"/>
  <c r="P2088" i="4"/>
  <c r="P43" i="4"/>
  <c r="J45" i="4"/>
  <c r="J1202" i="4"/>
  <c r="O1202" i="4"/>
  <c r="K287" i="2"/>
  <c r="I287" i="3"/>
  <c r="I448" i="3"/>
  <c r="I450" i="2"/>
  <c r="J3746" i="4"/>
  <c r="O3746" i="4"/>
  <c r="O211" i="8"/>
  <c r="H34" i="7"/>
  <c r="M305" i="4"/>
  <c r="N305" i="4" s="1"/>
  <c r="N306" i="4" s="1"/>
  <c r="H54" i="3" s="1"/>
  <c r="M50" i="2" s="1"/>
  <c r="N50" i="2" s="1"/>
  <c r="M301" i="4"/>
  <c r="N301" i="4" s="1"/>
  <c r="N302" i="4" s="1"/>
  <c r="H53" i="3" s="1"/>
  <c r="M49" i="2" s="1"/>
  <c r="N49" i="2" s="1"/>
  <c r="M48" i="2"/>
  <c r="N48" i="2" s="1"/>
  <c r="N2703" i="4"/>
  <c r="H420" i="3" s="1"/>
  <c r="M420" i="2" s="1"/>
  <c r="N420" i="2" s="1"/>
  <c r="N2688" i="4"/>
  <c r="H419" i="3" s="1"/>
  <c r="M419" i="2" s="1"/>
  <c r="N419" i="2" s="1"/>
  <c r="I215" i="3"/>
  <c r="I215" i="2"/>
  <c r="I59" i="3"/>
  <c r="I102" i="2"/>
  <c r="P1055" i="4"/>
  <c r="F156" i="3"/>
  <c r="P2934" i="4"/>
  <c r="J2935" i="4"/>
  <c r="J3447" i="4"/>
  <c r="O3447" i="4"/>
  <c r="L3626" i="4"/>
  <c r="G557" i="3" s="1"/>
  <c r="K565" i="2" s="1"/>
  <c r="L565" i="2" s="1"/>
  <c r="O3656" i="4"/>
  <c r="J3656" i="4"/>
  <c r="N357" i="8"/>
  <c r="I357" i="8"/>
  <c r="K45" i="7"/>
  <c r="I1188" i="4"/>
  <c r="I1196" i="4"/>
  <c r="I1212" i="4"/>
  <c r="I1204" i="4"/>
  <c r="K44" i="2"/>
  <c r="I48" i="3"/>
  <c r="P529" i="4"/>
  <c r="P857" i="4"/>
  <c r="P2151" i="4"/>
  <c r="K5" i="7"/>
  <c r="I3731" i="4"/>
  <c r="I2707" i="4"/>
  <c r="I1318" i="4"/>
  <c r="I1310" i="4"/>
  <c r="I1260" i="4"/>
  <c r="I1252" i="4"/>
  <c r="I858" i="4"/>
  <c r="I716" i="4"/>
  <c r="I700" i="4"/>
  <c r="I1324" i="4"/>
  <c r="I866" i="4"/>
  <c r="I709" i="4"/>
  <c r="I682" i="4"/>
  <c r="I92" i="4"/>
  <c r="I1303" i="4"/>
  <c r="I691" i="4"/>
  <c r="I1330" i="4"/>
  <c r="I673" i="4"/>
  <c r="I874" i="4"/>
  <c r="I323" i="8"/>
  <c r="K67" i="7"/>
  <c r="I1261" i="4"/>
  <c r="I1253" i="4"/>
  <c r="O108" i="4"/>
  <c r="L108" i="4"/>
  <c r="P1097" i="4"/>
  <c r="F162" i="3"/>
  <c r="K258" i="2"/>
  <c r="I258" i="3"/>
  <c r="O2825" i="4"/>
  <c r="J2825" i="4"/>
  <c r="P3412" i="4"/>
  <c r="H6" i="7"/>
  <c r="O24" i="8"/>
  <c r="O77" i="8"/>
  <c r="I78" i="8"/>
  <c r="K52" i="7"/>
  <c r="I3203" i="4"/>
  <c r="I3187" i="4"/>
  <c r="I3171" i="4"/>
  <c r="I3155" i="4"/>
  <c r="I3139" i="4"/>
  <c r="I3123" i="4"/>
  <c r="I3195" i="4"/>
  <c r="I3179" i="4"/>
  <c r="I3163" i="4"/>
  <c r="I3147" i="4"/>
  <c r="I3131" i="4"/>
  <c r="I3115" i="4"/>
  <c r="I3099" i="4"/>
  <c r="I3083" i="4"/>
  <c r="I3107" i="4"/>
  <c r="I3091" i="4"/>
  <c r="P649" i="4"/>
  <c r="P1020" i="4"/>
  <c r="F151" i="3"/>
  <c r="I153" i="3"/>
  <c r="I153" i="2"/>
  <c r="O2665" i="4"/>
  <c r="L2665" i="4"/>
  <c r="I452" i="3"/>
  <c r="I454" i="2"/>
  <c r="O3162" i="4"/>
  <c r="J3162" i="4"/>
  <c r="I509" i="3"/>
  <c r="I511" i="2"/>
  <c r="P3839" i="4"/>
  <c r="J3840" i="4"/>
  <c r="K8" i="7"/>
  <c r="I102" i="4"/>
  <c r="I97" i="4"/>
  <c r="P569" i="4"/>
  <c r="P1863" i="4"/>
  <c r="L1864" i="4"/>
  <c r="J2095" i="4"/>
  <c r="O2095" i="4"/>
  <c r="P3045" i="4"/>
  <c r="J3046" i="4"/>
  <c r="O169" i="8"/>
  <c r="H28" i="7"/>
  <c r="I214" i="3"/>
  <c r="I214" i="2"/>
  <c r="K282" i="2"/>
  <c r="I282" i="3"/>
  <c r="P3632" i="4"/>
  <c r="O312" i="8"/>
  <c r="H51" i="7"/>
  <c r="M1203" i="4"/>
  <c r="N1203" i="4" s="1"/>
  <c r="N1205" i="4" s="1"/>
  <c r="H177" i="3" s="1"/>
  <c r="M177" i="2" s="1"/>
  <c r="N177" i="2" s="1"/>
  <c r="M1211" i="4"/>
  <c r="N1211" i="4" s="1"/>
  <c r="N1213" i="4" s="1"/>
  <c r="H178" i="3" s="1"/>
  <c r="M178" i="2" s="1"/>
  <c r="N178" i="2" s="1"/>
  <c r="M1187" i="4"/>
  <c r="N1187" i="4" s="1"/>
  <c r="N1189" i="4" s="1"/>
  <c r="H175" i="3" s="1"/>
  <c r="M175" i="2" s="1"/>
  <c r="N175" i="2" s="1"/>
  <c r="M1195" i="4"/>
  <c r="N1195" i="4" s="1"/>
  <c r="N1197" i="4" s="1"/>
  <c r="H176" i="3" s="1"/>
  <c r="M176" i="2" s="1"/>
  <c r="N176" i="2" s="1"/>
  <c r="P633" i="4"/>
  <c r="I355" i="3"/>
  <c r="I355" i="2"/>
  <c r="O2590" i="4"/>
  <c r="L2590" i="4"/>
  <c r="N3007" i="4"/>
  <c r="H469" i="3" s="1"/>
  <c r="P3006" i="4"/>
  <c r="P3781" i="4"/>
  <c r="K29" i="7"/>
  <c r="I2774" i="4"/>
  <c r="I2773" i="4"/>
  <c r="I2738" i="4"/>
  <c r="I2797" i="4"/>
  <c r="O398" i="8"/>
  <c r="H66" i="7"/>
  <c r="I29" i="3"/>
  <c r="I25" i="2"/>
  <c r="P842" i="4"/>
  <c r="O699" i="4"/>
  <c r="J699" i="4"/>
  <c r="G239" i="3"/>
  <c r="P1531" i="4"/>
  <c r="J537" i="4"/>
  <c r="O537" i="4"/>
  <c r="P577" i="4"/>
  <c r="P1658" i="4"/>
  <c r="G260" i="3"/>
  <c r="P593" i="4"/>
  <c r="P957" i="4"/>
  <c r="F142" i="3"/>
  <c r="I398" i="3"/>
  <c r="I398" i="2"/>
  <c r="O3130" i="4"/>
  <c r="J3130" i="4"/>
  <c r="P3871" i="4"/>
  <c r="J3872" i="4"/>
  <c r="J1127" i="4"/>
  <c r="O1127" i="4"/>
  <c r="M74" i="4"/>
  <c r="N74" i="4" s="1"/>
  <c r="M7" i="2"/>
  <c r="N7" i="2" s="1"/>
  <c r="N521" i="2"/>
  <c r="I9" i="1"/>
  <c r="O271" i="8"/>
  <c r="H43" i="7"/>
  <c r="I208" i="3"/>
  <c r="I208" i="2"/>
  <c r="P1501" i="4"/>
  <c r="G233" i="3"/>
  <c r="P2116" i="4"/>
  <c r="J2488" i="4"/>
  <c r="O2488" i="4"/>
  <c r="K14" i="7"/>
  <c r="I2700" i="4"/>
  <c r="I2685" i="4"/>
  <c r="I2670" i="4"/>
  <c r="I2655" i="4"/>
  <c r="I2640" i="4"/>
  <c r="I2625" i="4"/>
  <c r="I2610" i="4"/>
  <c r="I2595" i="4"/>
  <c r="I2580" i="4"/>
  <c r="I2478" i="4"/>
  <c r="I2520" i="4"/>
  <c r="I2565" i="4"/>
  <c r="I2506" i="4"/>
  <c r="I2492" i="4"/>
  <c r="I2535" i="4"/>
  <c r="I2550" i="4"/>
  <c r="P1076" i="4"/>
  <c r="F159" i="3"/>
  <c r="I296" i="3"/>
  <c r="I296" i="2"/>
  <c r="O2605" i="4"/>
  <c r="L2605" i="4"/>
  <c r="I353" i="3"/>
  <c r="I353" i="2"/>
  <c r="P2561" i="4"/>
  <c r="O3729" i="4"/>
  <c r="J3729" i="4"/>
  <c r="P3608" i="4"/>
  <c r="P999" i="4"/>
  <c r="F148" i="3"/>
  <c r="L461" i="2"/>
  <c r="P461" i="2" s="1"/>
  <c r="O461" i="2"/>
  <c r="N63" i="8"/>
  <c r="I63" i="8"/>
  <c r="O142" i="4"/>
  <c r="L142" i="4"/>
  <c r="I206" i="3"/>
  <c r="I206" i="2"/>
  <c r="P2028" i="4"/>
  <c r="I394" i="3"/>
  <c r="I394" i="2"/>
  <c r="I3017" i="4"/>
  <c r="I467" i="3"/>
  <c r="I469" i="2"/>
  <c r="O44" i="8"/>
  <c r="I45" i="8"/>
  <c r="O259" i="8"/>
  <c r="I260" i="8"/>
  <c r="J409" i="4"/>
  <c r="O409" i="4"/>
  <c r="P473" i="4"/>
  <c r="I3012" i="4"/>
  <c r="I2960" i="4"/>
  <c r="I458" i="3"/>
  <c r="I460" i="2"/>
  <c r="I453" i="3"/>
  <c r="I455" i="2"/>
  <c r="P3186" i="4"/>
  <c r="I13" i="1"/>
  <c r="N112" i="8"/>
  <c r="I112" i="8"/>
  <c r="G24" i="3"/>
  <c r="P131" i="4"/>
  <c r="J236" i="4"/>
  <c r="O236" i="4"/>
  <c r="J505" i="4"/>
  <c r="O505" i="4"/>
  <c r="P964" i="4"/>
  <c r="F143" i="3"/>
  <c r="P1723" i="4"/>
  <c r="G273" i="3"/>
  <c r="I391" i="3"/>
  <c r="I391" i="2"/>
  <c r="I441" i="3"/>
  <c r="I443" i="2"/>
  <c r="I3216" i="4"/>
  <c r="P3215" i="4"/>
  <c r="L3217" i="4"/>
  <c r="G498" i="3" s="1"/>
  <c r="K500" i="2" s="1"/>
  <c r="L500" i="2" s="1"/>
  <c r="O378" i="8"/>
  <c r="I379" i="8"/>
  <c r="P715" i="4"/>
  <c r="I161" i="3"/>
  <c r="I161" i="2"/>
  <c r="G262" i="3"/>
  <c r="P1668" i="4"/>
  <c r="J2696" i="4"/>
  <c r="O2696" i="4"/>
  <c r="L2967" i="4"/>
  <c r="G463" i="3" s="1"/>
  <c r="K465" i="2" s="1"/>
  <c r="L465" i="2" s="1"/>
  <c r="N252" i="8"/>
  <c r="I252" i="8"/>
  <c r="P761" i="4"/>
  <c r="P3138" i="4"/>
  <c r="L3228" i="4"/>
  <c r="O3228" i="4"/>
  <c r="O3255" i="4"/>
  <c r="J3255" i="4"/>
  <c r="I514" i="3"/>
  <c r="I516" i="2"/>
  <c r="K30" i="7"/>
  <c r="I3469" i="4"/>
  <c r="I3455" i="4"/>
  <c r="I3441" i="4"/>
  <c r="I3413" i="4"/>
  <c r="I3385" i="4"/>
  <c r="I3420" i="4"/>
  <c r="I3462" i="4"/>
  <c r="I3448" i="4"/>
  <c r="I3427" i="4"/>
  <c r="I3399" i="4"/>
  <c r="I3476" i="4"/>
  <c r="I3354" i="4"/>
  <c r="I3360" i="4"/>
  <c r="I3434" i="4"/>
  <c r="I3366" i="4"/>
  <c r="I3372" i="4"/>
  <c r="I3406" i="4"/>
  <c r="I3378" i="4"/>
  <c r="I3392" i="4"/>
  <c r="I3342" i="4"/>
  <c r="I3348" i="4"/>
  <c r="I3336" i="4"/>
  <c r="I60" i="4"/>
  <c r="I69" i="4"/>
  <c r="L2568" i="4"/>
  <c r="G411" i="3" s="1"/>
  <c r="K411" i="2" s="1"/>
  <c r="L411" i="2" s="1"/>
  <c r="P2560" i="4"/>
  <c r="I47" i="3"/>
  <c r="I43" i="2"/>
  <c r="I57" i="3"/>
  <c r="I53" i="2"/>
  <c r="P3064" i="4"/>
  <c r="F478" i="3"/>
  <c r="P3235" i="4"/>
  <c r="J3236" i="4"/>
  <c r="J1147" i="4"/>
  <c r="O1147" i="4"/>
  <c r="M75" i="4"/>
  <c r="N75" i="4" s="1"/>
  <c r="M8" i="2"/>
  <c r="N8" i="2" s="1"/>
  <c r="N2628" i="4"/>
  <c r="H415" i="3" s="1"/>
  <c r="M415" i="2" s="1"/>
  <c r="N415" i="2" s="1"/>
  <c r="P361" i="4"/>
  <c r="P497" i="4"/>
  <c r="P417" i="4"/>
  <c r="P1708" i="4"/>
  <c r="G270" i="3"/>
  <c r="K256" i="2"/>
  <c r="I256" i="3"/>
  <c r="P2001" i="4"/>
  <c r="J2002" i="4"/>
  <c r="I359" i="3"/>
  <c r="I359" i="2"/>
  <c r="N2380" i="4"/>
  <c r="P2377" i="4"/>
  <c r="I447" i="3"/>
  <c r="I449" i="2"/>
  <c r="L3597" i="4"/>
  <c r="O3597" i="4"/>
  <c r="K61" i="7"/>
  <c r="I2445" i="4"/>
  <c r="I1262" i="4"/>
  <c r="I1254" i="4"/>
  <c r="J377" i="4"/>
  <c r="O377" i="4"/>
  <c r="I49" i="3"/>
  <c r="I45" i="2"/>
  <c r="I187" i="3"/>
  <c r="I187" i="2"/>
  <c r="G230" i="3"/>
  <c r="P1486" i="4"/>
  <c r="P1526" i="4"/>
  <c r="G238" i="3"/>
  <c r="G228" i="3"/>
  <c r="P1476" i="4"/>
  <c r="P3075" i="4"/>
  <c r="J3076" i="4"/>
  <c r="J3249" i="4"/>
  <c r="P3248" i="4"/>
  <c r="L599" i="2"/>
  <c r="H13" i="1"/>
  <c r="K3476" i="4"/>
  <c r="L3476" i="4" s="1"/>
  <c r="L3477" i="4" s="1"/>
  <c r="G539" i="3" s="1"/>
  <c r="K543" i="2" s="1"/>
  <c r="L543" i="2" s="1"/>
  <c r="K3420" i="4"/>
  <c r="L3420" i="4" s="1"/>
  <c r="L3421" i="4" s="1"/>
  <c r="G531" i="3" s="1"/>
  <c r="K535" i="2" s="1"/>
  <c r="L535" i="2" s="1"/>
  <c r="K3392" i="4"/>
  <c r="L3392" i="4" s="1"/>
  <c r="L3393" i="4" s="1"/>
  <c r="G527" i="3" s="1"/>
  <c r="K531" i="2" s="1"/>
  <c r="L531" i="2" s="1"/>
  <c r="K3462" i="4"/>
  <c r="L3462" i="4" s="1"/>
  <c r="L3463" i="4" s="1"/>
  <c r="G537" i="3" s="1"/>
  <c r="K541" i="2" s="1"/>
  <c r="L541" i="2" s="1"/>
  <c r="K3448" i="4"/>
  <c r="L3448" i="4" s="1"/>
  <c r="L3449" i="4" s="1"/>
  <c r="G535" i="3" s="1"/>
  <c r="K539" i="2" s="1"/>
  <c r="L539" i="2" s="1"/>
  <c r="K3427" i="4"/>
  <c r="L3427" i="4" s="1"/>
  <c r="L3428" i="4" s="1"/>
  <c r="G532" i="3" s="1"/>
  <c r="K536" i="2" s="1"/>
  <c r="L536" i="2" s="1"/>
  <c r="K3399" i="4"/>
  <c r="L3399" i="4" s="1"/>
  <c r="L3400" i="4" s="1"/>
  <c r="G528" i="3" s="1"/>
  <c r="K532" i="2" s="1"/>
  <c r="L532" i="2" s="1"/>
  <c r="K3434" i="4"/>
  <c r="L3434" i="4" s="1"/>
  <c r="L3435" i="4" s="1"/>
  <c r="G533" i="3" s="1"/>
  <c r="K537" i="2" s="1"/>
  <c r="L537" i="2" s="1"/>
  <c r="K3406" i="4"/>
  <c r="L3406" i="4" s="1"/>
  <c r="L3407" i="4" s="1"/>
  <c r="G529" i="3" s="1"/>
  <c r="K533" i="2" s="1"/>
  <c r="L533" i="2" s="1"/>
  <c r="K3378" i="4"/>
  <c r="L3378" i="4" s="1"/>
  <c r="L3379" i="4" s="1"/>
  <c r="G525" i="3" s="1"/>
  <c r="K529" i="2" s="1"/>
  <c r="L529" i="2" s="1"/>
  <c r="K3372" i="4"/>
  <c r="L3372" i="4" s="1"/>
  <c r="L3373" i="4" s="1"/>
  <c r="G524" i="3" s="1"/>
  <c r="K528" i="2" s="1"/>
  <c r="L528" i="2" s="1"/>
  <c r="K3366" i="4"/>
  <c r="L3366" i="4" s="1"/>
  <c r="L3367" i="4" s="1"/>
  <c r="G523" i="3" s="1"/>
  <c r="K527" i="2" s="1"/>
  <c r="L527" i="2" s="1"/>
  <c r="K3360" i="4"/>
  <c r="L3360" i="4" s="1"/>
  <c r="L3361" i="4" s="1"/>
  <c r="G522" i="3" s="1"/>
  <c r="K526" i="2" s="1"/>
  <c r="L526" i="2" s="1"/>
  <c r="K3354" i="4"/>
  <c r="L3354" i="4" s="1"/>
  <c r="L3355" i="4" s="1"/>
  <c r="G521" i="3" s="1"/>
  <c r="K525" i="2" s="1"/>
  <c r="L525" i="2" s="1"/>
  <c r="K3348" i="4"/>
  <c r="L3348" i="4" s="1"/>
  <c r="L3349" i="4" s="1"/>
  <c r="G520" i="3" s="1"/>
  <c r="K524" i="2" s="1"/>
  <c r="L524" i="2" s="1"/>
  <c r="K3342" i="4"/>
  <c r="L3342" i="4" s="1"/>
  <c r="L3343" i="4" s="1"/>
  <c r="G519" i="3" s="1"/>
  <c r="K523" i="2" s="1"/>
  <c r="L523" i="2" s="1"/>
  <c r="K3336" i="4"/>
  <c r="L3336" i="4" s="1"/>
  <c r="L3337" i="4" s="1"/>
  <c r="G518" i="3" s="1"/>
  <c r="K522" i="2" s="1"/>
  <c r="L522" i="2" s="1"/>
  <c r="K3469" i="4"/>
  <c r="L3469" i="4" s="1"/>
  <c r="L3470" i="4" s="1"/>
  <c r="G538" i="3" s="1"/>
  <c r="K542" i="2" s="1"/>
  <c r="L542" i="2" s="1"/>
  <c r="K3413" i="4"/>
  <c r="L3413" i="4" s="1"/>
  <c r="L3414" i="4" s="1"/>
  <c r="G530" i="3" s="1"/>
  <c r="K534" i="2" s="1"/>
  <c r="L534" i="2" s="1"/>
  <c r="K3455" i="4"/>
  <c r="L3455" i="4" s="1"/>
  <c r="L3456" i="4" s="1"/>
  <c r="G536" i="3" s="1"/>
  <c r="K540" i="2" s="1"/>
  <c r="L540" i="2" s="1"/>
  <c r="K3441" i="4"/>
  <c r="L3441" i="4" s="1"/>
  <c r="L3442" i="4" s="1"/>
  <c r="G534" i="3" s="1"/>
  <c r="K538" i="2" s="1"/>
  <c r="L538" i="2" s="1"/>
  <c r="K3385" i="4"/>
  <c r="L3385" i="4" s="1"/>
  <c r="L3386" i="4" s="1"/>
  <c r="G526" i="3" s="1"/>
  <c r="K530" i="2" s="1"/>
  <c r="L530" i="2" s="1"/>
  <c r="K60" i="4"/>
  <c r="L60" i="4" s="1"/>
  <c r="L62" i="4" s="1"/>
  <c r="G11" i="3" s="1"/>
  <c r="K69" i="4"/>
  <c r="L69" i="4" s="1"/>
  <c r="L71" i="4" s="1"/>
  <c r="G12" i="3" s="1"/>
  <c r="P1194" i="4"/>
  <c r="O2620" i="4"/>
  <c r="L2620" i="4"/>
  <c r="P2916" i="4"/>
  <c r="J2917" i="4"/>
  <c r="O3178" i="4"/>
  <c r="J3178" i="4"/>
  <c r="O3586" i="4"/>
  <c r="J3586" i="4"/>
  <c r="N2766" i="4"/>
  <c r="H429" i="3" s="1"/>
  <c r="M429" i="2" s="1"/>
  <c r="N429" i="2" s="1"/>
  <c r="O366" i="8"/>
  <c r="H60" i="7"/>
  <c r="P561" i="4"/>
  <c r="G219" i="3"/>
  <c r="P1431" i="4"/>
  <c r="J2666" i="4"/>
  <c r="O2666" i="4"/>
  <c r="P2998" i="4"/>
  <c r="J3000" i="4"/>
  <c r="O300" i="8"/>
  <c r="H48" i="7"/>
  <c r="G14" i="3"/>
  <c r="P80" i="4"/>
  <c r="I385" i="3"/>
  <c r="I385" i="2"/>
  <c r="P2137" i="4"/>
  <c r="O2575" i="4"/>
  <c r="L2575" i="4"/>
  <c r="P1623" i="4"/>
  <c r="G253" i="3"/>
  <c r="I164" i="3"/>
  <c r="I164" i="2"/>
  <c r="G267" i="3"/>
  <c r="P1693" i="4"/>
  <c r="K237" i="2"/>
  <c r="I237" i="3"/>
  <c r="P2054" i="4"/>
  <c r="J2055" i="4"/>
  <c r="P3566" i="4"/>
  <c r="N1129" i="4"/>
  <c r="H168" i="3" s="1"/>
  <c r="M168" i="2" s="1"/>
  <c r="N168" i="2" s="1"/>
  <c r="I25" i="3"/>
  <c r="I21" i="2"/>
  <c r="O2074" i="4"/>
  <c r="J2074" i="4"/>
  <c r="I375" i="3"/>
  <c r="I375" i="2"/>
  <c r="J2591" i="4"/>
  <c r="O2591" i="4"/>
  <c r="P3154" i="4"/>
  <c r="O3146" i="4"/>
  <c r="J3146" i="4"/>
  <c r="P3633" i="4"/>
  <c r="L3638" i="4"/>
  <c r="G558" i="3" s="1"/>
  <c r="K566" i="2" s="1"/>
  <c r="L566" i="2" s="1"/>
  <c r="N2748" i="4"/>
  <c r="H427" i="3" s="1"/>
  <c r="M427" i="2" s="1"/>
  <c r="N427" i="2" s="1"/>
  <c r="P3170" i="4"/>
  <c r="P2984" i="4" l="1"/>
  <c r="J2986" i="4"/>
  <c r="F466" i="3" s="1"/>
  <c r="I3011" i="4" s="1"/>
  <c r="K46" i="2"/>
  <c r="I50" i="3"/>
  <c r="K512" i="2"/>
  <c r="I510" i="3"/>
  <c r="M387" i="2"/>
  <c r="I387" i="3"/>
  <c r="P934" i="4"/>
  <c r="J936" i="4"/>
  <c r="K357" i="2"/>
  <c r="I357" i="3"/>
  <c r="K381" i="2"/>
  <c r="I381" i="3"/>
  <c r="K166" i="2"/>
  <c r="I166" i="3"/>
  <c r="L444" i="2"/>
  <c r="P444" i="2" s="1"/>
  <c r="O444" i="2"/>
  <c r="K42" i="2"/>
  <c r="I46" i="3"/>
  <c r="K189" i="2"/>
  <c r="I189" i="3"/>
  <c r="P1995" i="4"/>
  <c r="J1996" i="4"/>
  <c r="L12" i="2"/>
  <c r="P12" i="2" s="1"/>
  <c r="O12" i="2"/>
  <c r="P1851" i="4"/>
  <c r="L1852" i="4"/>
  <c r="K193" i="2"/>
  <c r="I193" i="3"/>
  <c r="N545" i="2"/>
  <c r="M3029" i="4"/>
  <c r="N3029" i="4" s="1"/>
  <c r="N3031" i="4" s="1"/>
  <c r="H473" i="3" s="1"/>
  <c r="M475" i="2" s="1"/>
  <c r="N475" i="2" s="1"/>
  <c r="M471" i="2"/>
  <c r="N471" i="2" s="1"/>
  <c r="O3163" i="4"/>
  <c r="J3163" i="4"/>
  <c r="P3163" i="4" s="1"/>
  <c r="J1253" i="4"/>
  <c r="P1253" i="4" s="1"/>
  <c r="O1253" i="4"/>
  <c r="J102" i="2"/>
  <c r="P102" i="2" s="1"/>
  <c r="O102" i="2"/>
  <c r="J584" i="2"/>
  <c r="P584" i="2" s="1"/>
  <c r="O584" i="2"/>
  <c r="P3692" i="4"/>
  <c r="J209" i="4"/>
  <c r="O209" i="4"/>
  <c r="P3774" i="4"/>
  <c r="P3426" i="4"/>
  <c r="K277" i="2"/>
  <c r="I277" i="3"/>
  <c r="O110" i="2"/>
  <c r="J110" i="2"/>
  <c r="P110" i="2" s="1"/>
  <c r="J2726" i="4"/>
  <c r="O2726" i="4"/>
  <c r="P31" i="4"/>
  <c r="F7" i="3"/>
  <c r="J59" i="4"/>
  <c r="O59" i="4"/>
  <c r="I466" i="3"/>
  <c r="M3011" i="4"/>
  <c r="N3011" i="4" s="1"/>
  <c r="N3013" i="4" s="1"/>
  <c r="H470" i="3" s="1"/>
  <c r="M472" i="2" s="1"/>
  <c r="N472" i="2" s="1"/>
  <c r="M468" i="2"/>
  <c r="N468" i="2" s="1"/>
  <c r="O393" i="2"/>
  <c r="J393" i="2"/>
  <c r="P393" i="2" s="1"/>
  <c r="P2929" i="4"/>
  <c r="F456" i="3"/>
  <c r="O179" i="4"/>
  <c r="J179" i="4"/>
  <c r="J24" i="2"/>
  <c r="P24" i="2" s="1"/>
  <c r="O24" i="2"/>
  <c r="P3114" i="4"/>
  <c r="O31" i="8"/>
  <c r="H7" i="7"/>
  <c r="K44" i="7"/>
  <c r="I2698" i="4"/>
  <c r="I2683" i="4"/>
  <c r="I2668" i="4"/>
  <c r="I2653" i="4"/>
  <c r="I2638" i="4"/>
  <c r="I2623" i="4"/>
  <c r="I2608" i="4"/>
  <c r="I2593" i="4"/>
  <c r="I2578" i="4"/>
  <c r="I2476" i="4"/>
  <c r="I2563" i="4"/>
  <c r="I2518" i="4"/>
  <c r="I2504" i="4"/>
  <c r="I2533" i="4"/>
  <c r="I2548" i="4"/>
  <c r="I2490" i="4"/>
  <c r="K223" i="2"/>
  <c r="I223" i="3"/>
  <c r="L257" i="2"/>
  <c r="P257" i="2" s="1"/>
  <c r="O257" i="2"/>
  <c r="K270" i="2"/>
  <c r="I270" i="3"/>
  <c r="I143" i="3"/>
  <c r="I143" i="2"/>
  <c r="J2640" i="4"/>
  <c r="P2640" i="4" s="1"/>
  <c r="O2640" i="4"/>
  <c r="P2095" i="4"/>
  <c r="O395" i="2"/>
  <c r="J395" i="2"/>
  <c r="P395" i="2" s="1"/>
  <c r="O551" i="2"/>
  <c r="J551" i="2"/>
  <c r="P551" i="2" s="1"/>
  <c r="J147" i="2"/>
  <c r="P147" i="2" s="1"/>
  <c r="O147" i="2"/>
  <c r="J2720" i="4"/>
  <c r="O2720" i="4"/>
  <c r="P2575" i="4"/>
  <c r="L2583" i="4"/>
  <c r="G412" i="3" s="1"/>
  <c r="K412" i="2" s="1"/>
  <c r="L412" i="2" s="1"/>
  <c r="K230" i="2"/>
  <c r="I230" i="3"/>
  <c r="O3434" i="4"/>
  <c r="J3434" i="4"/>
  <c r="O161" i="2"/>
  <c r="J161" i="2"/>
  <c r="P161" i="2" s="1"/>
  <c r="O296" i="2"/>
  <c r="J296" i="2"/>
  <c r="P296" i="2" s="1"/>
  <c r="P2590" i="4"/>
  <c r="L2598" i="4"/>
  <c r="G413" i="3" s="1"/>
  <c r="K413" i="2" s="1"/>
  <c r="L413" i="2" s="1"/>
  <c r="O214" i="2"/>
  <c r="J214" i="2"/>
  <c r="P214" i="2" s="1"/>
  <c r="P3840" i="4"/>
  <c r="F582" i="3"/>
  <c r="P2665" i="4"/>
  <c r="L2673" i="4"/>
  <c r="G418" i="3" s="1"/>
  <c r="K418" i="2" s="1"/>
  <c r="L418" i="2" s="1"/>
  <c r="J3091" i="4"/>
  <c r="O3091" i="4"/>
  <c r="O3179" i="4"/>
  <c r="J3179" i="4"/>
  <c r="P3179" i="4" s="1"/>
  <c r="J1261" i="4"/>
  <c r="P1261" i="4" s="1"/>
  <c r="O1261" i="4"/>
  <c r="J92" i="4"/>
  <c r="O92" i="4"/>
  <c r="K34" i="7"/>
  <c r="I3754" i="4"/>
  <c r="O157" i="2"/>
  <c r="J157" i="2"/>
  <c r="P157" i="2" s="1"/>
  <c r="O354" i="2"/>
  <c r="J354" i="2"/>
  <c r="P354" i="2" s="1"/>
  <c r="I150" i="3"/>
  <c r="I150" i="2"/>
  <c r="J216" i="4"/>
  <c r="O216" i="4"/>
  <c r="O287" i="8"/>
  <c r="I289" i="8"/>
  <c r="J2747" i="4"/>
  <c r="P2747" i="4" s="1"/>
  <c r="O2747" i="4"/>
  <c r="J2755" i="4"/>
  <c r="O2755" i="4"/>
  <c r="K38" i="7"/>
  <c r="I1941" i="4"/>
  <c r="I1934" i="4"/>
  <c r="I1561" i="4"/>
  <c r="I1568" i="4"/>
  <c r="P2049" i="4"/>
  <c r="F328" i="3"/>
  <c r="J1339" i="4"/>
  <c r="O1339" i="4"/>
  <c r="P3717" i="4"/>
  <c r="L3722" i="4"/>
  <c r="G565" i="3" s="1"/>
  <c r="K573" i="2" s="1"/>
  <c r="L573" i="2" s="1"/>
  <c r="P3475" i="4"/>
  <c r="J2900" i="4"/>
  <c r="O2900" i="4"/>
  <c r="J3242" i="4"/>
  <c r="O3242" i="4"/>
  <c r="P3384" i="4"/>
  <c r="I146" i="3"/>
  <c r="I146" i="2"/>
  <c r="O364" i="2"/>
  <c r="J364" i="2"/>
  <c r="P364" i="2" s="1"/>
  <c r="K261" i="2"/>
  <c r="I261" i="3"/>
  <c r="J68" i="4"/>
  <c r="O68" i="4"/>
  <c r="P2986" i="4"/>
  <c r="K10" i="7"/>
  <c r="I3732" i="4"/>
  <c r="J180" i="4"/>
  <c r="P180" i="4" s="1"/>
  <c r="O180" i="4"/>
  <c r="O98" i="8"/>
  <c r="I99" i="8"/>
  <c r="O445" i="2"/>
  <c r="J445" i="2"/>
  <c r="P445" i="2" s="1"/>
  <c r="L390" i="2"/>
  <c r="P2621" i="4"/>
  <c r="K263" i="2"/>
  <c r="I263" i="3"/>
  <c r="P2680" i="4"/>
  <c r="L2688" i="4"/>
  <c r="G419" i="3" s="1"/>
  <c r="K419" i="2" s="1"/>
  <c r="L419" i="2" s="1"/>
  <c r="P641" i="4"/>
  <c r="K227" i="2"/>
  <c r="I227" i="3"/>
  <c r="K57" i="7"/>
  <c r="I2335" i="4"/>
  <c r="P813" i="4"/>
  <c r="N815" i="4"/>
  <c r="H120" i="3" s="1"/>
  <c r="M118" i="2" s="1"/>
  <c r="N118" i="2" s="1"/>
  <c r="O367" i="2"/>
  <c r="J367" i="2"/>
  <c r="P367" i="2" s="1"/>
  <c r="M3023" i="4"/>
  <c r="N3023" i="4" s="1"/>
  <c r="N3025" i="4" s="1"/>
  <c r="H472" i="3" s="1"/>
  <c r="M474" i="2" s="1"/>
  <c r="N474" i="2" s="1"/>
  <c r="M470" i="2"/>
  <c r="N470" i="2" s="1"/>
  <c r="P3536" i="4"/>
  <c r="K19" i="2"/>
  <c r="I23" i="3"/>
  <c r="J1254" i="4"/>
  <c r="P1254" i="4" s="1"/>
  <c r="O1254" i="4"/>
  <c r="O516" i="2"/>
  <c r="J516" i="2"/>
  <c r="P516" i="2" s="1"/>
  <c r="O112" i="8"/>
  <c r="I113" i="8"/>
  <c r="P3130" i="4"/>
  <c r="J3203" i="4"/>
  <c r="O3203" i="4"/>
  <c r="J1303" i="4"/>
  <c r="O1303" i="4"/>
  <c r="G302" i="3"/>
  <c r="P1882" i="4"/>
  <c r="O2782" i="4"/>
  <c r="J2782" i="4"/>
  <c r="P2782" i="4" s="1"/>
  <c r="G586" i="3"/>
  <c r="P3865" i="4"/>
  <c r="H388" i="3"/>
  <c r="P2380" i="4"/>
  <c r="J53" i="2"/>
  <c r="P53" i="2" s="1"/>
  <c r="O53" i="2"/>
  <c r="J1252" i="4"/>
  <c r="O1252" i="4"/>
  <c r="L237" i="2"/>
  <c r="P237" i="2" s="1"/>
  <c r="O237" i="2"/>
  <c r="P2620" i="4"/>
  <c r="L2628" i="4"/>
  <c r="G415" i="3" s="1"/>
  <c r="K415" i="2" s="1"/>
  <c r="L415" i="2" s="1"/>
  <c r="P3076" i="4"/>
  <c r="F480" i="3"/>
  <c r="O187" i="2"/>
  <c r="J187" i="2"/>
  <c r="P187" i="2" s="1"/>
  <c r="J2445" i="4"/>
  <c r="O2445" i="4"/>
  <c r="O359" i="2"/>
  <c r="J359" i="2"/>
  <c r="P359" i="2" s="1"/>
  <c r="O3348" i="4"/>
  <c r="J3348" i="4"/>
  <c r="O3360" i="4"/>
  <c r="J3360" i="4"/>
  <c r="J3385" i="4"/>
  <c r="P3385" i="4" s="1"/>
  <c r="O3385" i="4"/>
  <c r="P3255" i="4"/>
  <c r="J3256" i="4"/>
  <c r="O252" i="8"/>
  <c r="I253" i="8"/>
  <c r="J443" i="2"/>
  <c r="P443" i="2" s="1"/>
  <c r="O443" i="2"/>
  <c r="J3012" i="4"/>
  <c r="P3012" i="4" s="1"/>
  <c r="O3012" i="4"/>
  <c r="O45" i="8"/>
  <c r="H9" i="7"/>
  <c r="J2520" i="4"/>
  <c r="P2520" i="4" s="1"/>
  <c r="O2520" i="4"/>
  <c r="J2670" i="4"/>
  <c r="P2670" i="4" s="1"/>
  <c r="O2670" i="4"/>
  <c r="K233" i="2"/>
  <c r="I233" i="3"/>
  <c r="O398" i="2"/>
  <c r="J398" i="2"/>
  <c r="P398" i="2" s="1"/>
  <c r="J845" i="4"/>
  <c r="J2773" i="4"/>
  <c r="O2773" i="4"/>
  <c r="J3107" i="4"/>
  <c r="O3107" i="4"/>
  <c r="O3195" i="4"/>
  <c r="J3195" i="4"/>
  <c r="P3195" i="4" s="1"/>
  <c r="O78" i="8"/>
  <c r="H15" i="7"/>
  <c r="J682" i="4"/>
  <c r="O682" i="4"/>
  <c r="J1260" i="4"/>
  <c r="O1260" i="4"/>
  <c r="J1196" i="4"/>
  <c r="P1196" i="4" s="1"/>
  <c r="O1196" i="4"/>
  <c r="O215" i="2"/>
  <c r="J215" i="2"/>
  <c r="P215" i="2" s="1"/>
  <c r="P1202" i="4"/>
  <c r="K232" i="2"/>
  <c r="I232" i="3"/>
  <c r="O213" i="2"/>
  <c r="J213" i="2"/>
  <c r="P213" i="2" s="1"/>
  <c r="P2695" i="4"/>
  <c r="L2703" i="4"/>
  <c r="G420" i="3" s="1"/>
  <c r="K420" i="2" s="1"/>
  <c r="L420" i="2" s="1"/>
  <c r="O207" i="2"/>
  <c r="J207" i="2"/>
  <c r="P207" i="2" s="1"/>
  <c r="K274" i="2"/>
  <c r="I274" i="3"/>
  <c r="P3194" i="4"/>
  <c r="J3196" i="4"/>
  <c r="K271" i="2"/>
  <c r="I271" i="3"/>
  <c r="P3461" i="4"/>
  <c r="J331" i="4"/>
  <c r="P331" i="4" s="1"/>
  <c r="O331" i="4"/>
  <c r="J2746" i="4"/>
  <c r="O2746" i="4"/>
  <c r="J1347" i="4"/>
  <c r="O1347" i="4"/>
  <c r="O392" i="2"/>
  <c r="J392" i="2"/>
  <c r="P392" i="2" s="1"/>
  <c r="J451" i="2"/>
  <c r="P451" i="2" s="1"/>
  <c r="O451" i="2"/>
  <c r="P243" i="4"/>
  <c r="F41" i="3"/>
  <c r="P3331" i="4"/>
  <c r="F517" i="3"/>
  <c r="P1857" i="4"/>
  <c r="L1858" i="4"/>
  <c r="O368" i="2"/>
  <c r="J368" i="2"/>
  <c r="P368" i="2" s="1"/>
  <c r="P1839" i="4"/>
  <c r="L1840" i="4"/>
  <c r="J188" i="4"/>
  <c r="P188" i="4" s="1"/>
  <c r="O188" i="4"/>
  <c r="O201" i="4"/>
  <c r="J201" i="4"/>
  <c r="O370" i="2"/>
  <c r="J370" i="2"/>
  <c r="P370" i="2" s="1"/>
  <c r="O385" i="8"/>
  <c r="I386" i="8"/>
  <c r="O3264" i="4"/>
  <c r="J3264" i="4"/>
  <c r="P3264" i="4" s="1"/>
  <c r="P3262" i="4"/>
  <c r="K235" i="2"/>
  <c r="I235" i="3"/>
  <c r="P3556" i="4"/>
  <c r="N2386" i="4"/>
  <c r="P2384" i="4"/>
  <c r="O134" i="8"/>
  <c r="H23" i="7"/>
  <c r="P3000" i="4"/>
  <c r="F468" i="3"/>
  <c r="I4052" i="4"/>
  <c r="I4045" i="4"/>
  <c r="I4038" i="4"/>
  <c r="I4031" i="4"/>
  <c r="I4024" i="4"/>
  <c r="I4017" i="4"/>
  <c r="I4010" i="4"/>
  <c r="K60" i="7"/>
  <c r="I3975" i="4"/>
  <c r="I3982" i="4"/>
  <c r="I4003" i="4"/>
  <c r="I3955" i="4"/>
  <c r="I3948" i="4"/>
  <c r="I3941" i="4"/>
  <c r="I3934" i="4"/>
  <c r="I3927" i="4"/>
  <c r="I3920" i="4"/>
  <c r="I3913" i="4"/>
  <c r="I3906" i="4"/>
  <c r="I3899" i="4"/>
  <c r="I3892" i="4"/>
  <c r="I3885" i="4"/>
  <c r="I3878" i="4"/>
  <c r="I3989" i="4"/>
  <c r="I3996" i="4"/>
  <c r="P3249" i="4"/>
  <c r="F503" i="3"/>
  <c r="J1262" i="4"/>
  <c r="P1262" i="4" s="1"/>
  <c r="O1262" i="4"/>
  <c r="O3336" i="4"/>
  <c r="J3336" i="4"/>
  <c r="O3420" i="4"/>
  <c r="J3420" i="4"/>
  <c r="O3216" i="4"/>
  <c r="J3216" i="4"/>
  <c r="J2960" i="4"/>
  <c r="P2960" i="4" s="1"/>
  <c r="O2960" i="4"/>
  <c r="P3729" i="4"/>
  <c r="J2565" i="4"/>
  <c r="P2565" i="4" s="1"/>
  <c r="O2565" i="4"/>
  <c r="J2655" i="4"/>
  <c r="P2655" i="4" s="1"/>
  <c r="O2655" i="4"/>
  <c r="J2738" i="4"/>
  <c r="O2738" i="4"/>
  <c r="G299" i="3"/>
  <c r="P1864" i="4"/>
  <c r="O1212" i="4"/>
  <c r="J1212" i="4"/>
  <c r="P1212" i="4" s="1"/>
  <c r="J21" i="2"/>
  <c r="P21" i="2" s="1"/>
  <c r="O21" i="2"/>
  <c r="K10" i="2"/>
  <c r="I14" i="3"/>
  <c r="J43" i="2"/>
  <c r="P43" i="2" s="1"/>
  <c r="O43" i="2"/>
  <c r="O3342" i="4"/>
  <c r="J3342" i="4"/>
  <c r="O3354" i="4"/>
  <c r="J3354" i="4"/>
  <c r="O3413" i="4"/>
  <c r="J3413" i="4"/>
  <c r="P505" i="4"/>
  <c r="O206" i="2"/>
  <c r="J206" i="2"/>
  <c r="P206" i="2" s="1"/>
  <c r="I159" i="3"/>
  <c r="I159" i="2"/>
  <c r="O2478" i="4"/>
  <c r="J2478" i="4"/>
  <c r="P2478" i="4" s="1"/>
  <c r="J2685" i="4"/>
  <c r="P2685" i="4" s="1"/>
  <c r="O2685" i="4"/>
  <c r="N76" i="4"/>
  <c r="H13" i="3" s="1"/>
  <c r="M9" i="2" s="1"/>
  <c r="N9" i="2" s="1"/>
  <c r="I5" i="1" s="1"/>
  <c r="O2774" i="4"/>
  <c r="J2774" i="4"/>
  <c r="P2774" i="4" s="1"/>
  <c r="O355" i="2"/>
  <c r="J355" i="2"/>
  <c r="P355" i="2" s="1"/>
  <c r="K51" i="7"/>
  <c r="I3818" i="4"/>
  <c r="I3810" i="4"/>
  <c r="K28" i="7"/>
  <c r="I2789" i="4"/>
  <c r="I2732" i="4"/>
  <c r="I2764" i="4"/>
  <c r="I2765" i="4"/>
  <c r="O511" i="2"/>
  <c r="J511" i="2"/>
  <c r="P511" i="2" s="1"/>
  <c r="O153" i="2"/>
  <c r="J153" i="2"/>
  <c r="P153" i="2" s="1"/>
  <c r="O3083" i="4"/>
  <c r="J3083" i="4"/>
  <c r="J3123" i="4"/>
  <c r="O3123" i="4"/>
  <c r="L258" i="2"/>
  <c r="P258" i="2" s="1"/>
  <c r="O258" i="2"/>
  <c r="O323" i="8"/>
  <c r="H53" i="7"/>
  <c r="O709" i="4"/>
  <c r="J709" i="4"/>
  <c r="J1310" i="4"/>
  <c r="O1310" i="4"/>
  <c r="J1188" i="4"/>
  <c r="P1188" i="4" s="1"/>
  <c r="O1188" i="4"/>
  <c r="P3447" i="4"/>
  <c r="P45" i="4"/>
  <c r="F9" i="3"/>
  <c r="J51" i="2"/>
  <c r="P51" i="2" s="1"/>
  <c r="O51" i="2"/>
  <c r="P2606" i="4"/>
  <c r="K36" i="7"/>
  <c r="I2811" i="4"/>
  <c r="O363" i="2"/>
  <c r="J363" i="2"/>
  <c r="P363" i="2" s="1"/>
  <c r="J438" i="2"/>
  <c r="P438" i="2" s="1"/>
  <c r="O438" i="2"/>
  <c r="P3657" i="4"/>
  <c r="L3662" i="4"/>
  <c r="G560" i="3" s="1"/>
  <c r="K568" i="2" s="1"/>
  <c r="L568" i="2" s="1"/>
  <c r="O223" i="4"/>
  <c r="J223" i="4"/>
  <c r="J2714" i="4"/>
  <c r="O2714" i="4"/>
  <c r="J1335" i="4"/>
  <c r="O1335" i="4"/>
  <c r="I327" i="3"/>
  <c r="I327" i="2"/>
  <c r="K39" i="2"/>
  <c r="I43" i="3"/>
  <c r="P2636" i="4"/>
  <c r="P941" i="4"/>
  <c r="J943" i="4"/>
  <c r="L266" i="2"/>
  <c r="P266" i="2" s="1"/>
  <c r="O266" i="2"/>
  <c r="O448" i="2"/>
  <c r="J448" i="2"/>
  <c r="P448" i="2" s="1"/>
  <c r="I141" i="3"/>
  <c r="I141" i="2"/>
  <c r="I154" i="3"/>
  <c r="I154" i="2"/>
  <c r="O552" i="2"/>
  <c r="J552" i="2"/>
  <c r="P552" i="2" s="1"/>
  <c r="J194" i="4"/>
  <c r="O194" i="4"/>
  <c r="O202" i="4"/>
  <c r="J202" i="4"/>
  <c r="P202" i="4" s="1"/>
  <c r="P3704" i="4"/>
  <c r="O358" i="2"/>
  <c r="J358" i="2"/>
  <c r="P358" i="2" s="1"/>
  <c r="P2576" i="4"/>
  <c r="J3827" i="4"/>
  <c r="P3827" i="4" s="1"/>
  <c r="O3827" i="4"/>
  <c r="K254" i="2"/>
  <c r="I254" i="3"/>
  <c r="K226" i="2"/>
  <c r="I226" i="3"/>
  <c r="J18" i="2"/>
  <c r="O361" i="2"/>
  <c r="J361" i="2"/>
  <c r="P361" i="2" s="1"/>
  <c r="O192" i="2"/>
  <c r="J192" i="2"/>
  <c r="P192" i="2" s="1"/>
  <c r="P3705" i="4"/>
  <c r="L3710" i="4"/>
  <c r="G564" i="3" s="1"/>
  <c r="K572" i="2" s="1"/>
  <c r="L572" i="2" s="1"/>
  <c r="P3321" i="4"/>
  <c r="J3322" i="4"/>
  <c r="O373" i="2"/>
  <c r="J373" i="2"/>
  <c r="P373" i="2" s="1"/>
  <c r="L384" i="2"/>
  <c r="P384" i="2" s="1"/>
  <c r="O384" i="2"/>
  <c r="J2797" i="4"/>
  <c r="O2797" i="4"/>
  <c r="P2825" i="4"/>
  <c r="J858" i="4"/>
  <c r="O858" i="4"/>
  <c r="J1204" i="4"/>
  <c r="P1204" i="4" s="1"/>
  <c r="O1204" i="4"/>
  <c r="K267" i="2"/>
  <c r="I267" i="3"/>
  <c r="P2666" i="4"/>
  <c r="P3586" i="4"/>
  <c r="J45" i="2"/>
  <c r="P45" i="2" s="1"/>
  <c r="O45" i="2"/>
  <c r="P2002" i="4"/>
  <c r="F321" i="3"/>
  <c r="I1148" i="4"/>
  <c r="P1147" i="4"/>
  <c r="O3392" i="4"/>
  <c r="J3392" i="4"/>
  <c r="O3476" i="4"/>
  <c r="J3476" i="4"/>
  <c r="P3476" i="4" s="1"/>
  <c r="O3441" i="4"/>
  <c r="J3441" i="4"/>
  <c r="O391" i="2"/>
  <c r="J391" i="2"/>
  <c r="P391" i="2" s="1"/>
  <c r="O469" i="2"/>
  <c r="J469" i="2"/>
  <c r="P469" i="2" s="1"/>
  <c r="J2580" i="4"/>
  <c r="P2580" i="4" s="1"/>
  <c r="O2580" i="4"/>
  <c r="J2700" i="4"/>
  <c r="P2700" i="4" s="1"/>
  <c r="O2700" i="4"/>
  <c r="O208" i="2"/>
  <c r="J208" i="2"/>
  <c r="P208" i="2" s="1"/>
  <c r="I142" i="3"/>
  <c r="I142" i="2"/>
  <c r="J25" i="2"/>
  <c r="P25" i="2" s="1"/>
  <c r="O25" i="2"/>
  <c r="O3099" i="4"/>
  <c r="J3099" i="4"/>
  <c r="P3099" i="4" s="1"/>
  <c r="J3139" i="4"/>
  <c r="O3139" i="4"/>
  <c r="I162" i="3"/>
  <c r="I162" i="2"/>
  <c r="O874" i="4"/>
  <c r="J874" i="4"/>
  <c r="J866" i="4"/>
  <c r="P866" i="4" s="1"/>
  <c r="O866" i="4"/>
  <c r="J1318" i="4"/>
  <c r="O1318" i="4"/>
  <c r="P2935" i="4"/>
  <c r="F457" i="3"/>
  <c r="P3746" i="4"/>
  <c r="O330" i="8"/>
  <c r="H54" i="7"/>
  <c r="P3716" i="4"/>
  <c r="P19" i="4"/>
  <c r="F5" i="3"/>
  <c r="I479" i="3"/>
  <c r="I481" i="2"/>
  <c r="O336" i="8"/>
  <c r="I337" i="8"/>
  <c r="P3052" i="4"/>
  <c r="F476" i="3"/>
  <c r="P186" i="4"/>
  <c r="L189" i="4"/>
  <c r="G33" i="3" s="1"/>
  <c r="K29" i="2" s="1"/>
  <c r="L29" i="2" s="1"/>
  <c r="P230" i="4"/>
  <c r="J231" i="4"/>
  <c r="O224" i="4"/>
  <c r="J224" i="4"/>
  <c r="P224" i="4" s="1"/>
  <c r="I3029" i="4"/>
  <c r="I469" i="3"/>
  <c r="I471" i="2"/>
  <c r="J2894" i="4"/>
  <c r="O2894" i="4"/>
  <c r="O119" i="8"/>
  <c r="I120" i="8"/>
  <c r="L264" i="2"/>
  <c r="P264" i="2" s="1"/>
  <c r="O264" i="2"/>
  <c r="J1343" i="4"/>
  <c r="O1343" i="4"/>
  <c r="J446" i="2"/>
  <c r="P446" i="2" s="1"/>
  <c r="O446" i="2"/>
  <c r="O141" i="8"/>
  <c r="H24" i="7"/>
  <c r="O225" i="2"/>
  <c r="J225" i="2"/>
  <c r="P225" i="2" s="1"/>
  <c r="J11" i="2"/>
  <c r="P11" i="2" s="1"/>
  <c r="O11" i="2"/>
  <c r="K22" i="7"/>
  <c r="I3483" i="4"/>
  <c r="I3497" i="4"/>
  <c r="I792" i="4"/>
  <c r="I744" i="4"/>
  <c r="I785" i="4"/>
  <c r="I737" i="4"/>
  <c r="K269" i="2"/>
  <c r="I269" i="3"/>
  <c r="I585" i="3"/>
  <c r="I595" i="2"/>
  <c r="P3209" i="4"/>
  <c r="J3210" i="4"/>
  <c r="K218" i="2"/>
  <c r="I218" i="3"/>
  <c r="P2651" i="4"/>
  <c r="O222" i="2"/>
  <c r="J222" i="2"/>
  <c r="P222" i="2" s="1"/>
  <c r="J165" i="4"/>
  <c r="O165" i="4"/>
  <c r="J1372" i="4"/>
  <c r="O1372" i="4"/>
  <c r="K231" i="2"/>
  <c r="I231" i="3"/>
  <c r="O296" i="8"/>
  <c r="H47" i="7"/>
  <c r="O347" i="2"/>
  <c r="J347" i="2"/>
  <c r="P347" i="2" s="1"/>
  <c r="P3098" i="4"/>
  <c r="J3100" i="4"/>
  <c r="I160" i="3"/>
  <c r="I160" i="2"/>
  <c r="K278" i="2"/>
  <c r="I278" i="3"/>
  <c r="O372" i="2"/>
  <c r="J372" i="2"/>
  <c r="P372" i="2" s="1"/>
  <c r="O191" i="2"/>
  <c r="J191" i="2"/>
  <c r="P191" i="2" s="1"/>
  <c r="P865" i="4"/>
  <c r="K272" i="2"/>
  <c r="I272" i="3"/>
  <c r="I348" i="3"/>
  <c r="I348" i="2"/>
  <c r="P2074" i="4"/>
  <c r="O3366" i="4"/>
  <c r="J3366" i="4"/>
  <c r="K262" i="2"/>
  <c r="I262" i="3"/>
  <c r="J2506" i="4"/>
  <c r="P2506" i="4" s="1"/>
  <c r="O2506" i="4"/>
  <c r="K260" i="2"/>
  <c r="I260" i="3"/>
  <c r="L521" i="2"/>
  <c r="H9" i="1"/>
  <c r="K228" i="2"/>
  <c r="I228" i="3"/>
  <c r="P3236" i="4"/>
  <c r="F501" i="3"/>
  <c r="O3378" i="4"/>
  <c r="J3378" i="4"/>
  <c r="J3399" i="4"/>
  <c r="P3399" i="4" s="1"/>
  <c r="O3399" i="4"/>
  <c r="O3455" i="4"/>
  <c r="J3455" i="4"/>
  <c r="I148" i="3"/>
  <c r="I148" i="2"/>
  <c r="J2595" i="4"/>
  <c r="P2595" i="4" s="1"/>
  <c r="O2595" i="4"/>
  <c r="P537" i="4"/>
  <c r="K6" i="7"/>
  <c r="I1810" i="4"/>
  <c r="I1799" i="4"/>
  <c r="I1888" i="4"/>
  <c r="I1788" i="4"/>
  <c r="I1915" i="4"/>
  <c r="I1827" i="4"/>
  <c r="I1927" i="4"/>
  <c r="I1921" i="4"/>
  <c r="I1833" i="4"/>
  <c r="I1821" i="4"/>
  <c r="I1909" i="4"/>
  <c r="I1554" i="4"/>
  <c r="I1536" i="4"/>
  <c r="I1542" i="4"/>
  <c r="I1548" i="4"/>
  <c r="J450" i="2"/>
  <c r="P450" i="2" s="1"/>
  <c r="O450" i="2"/>
  <c r="O366" i="2"/>
  <c r="J366" i="2"/>
  <c r="P366" i="2" s="1"/>
  <c r="I1138" i="4"/>
  <c r="P1137" i="4"/>
  <c r="I577" i="3"/>
  <c r="I585" i="2"/>
  <c r="P3834" i="4"/>
  <c r="F581" i="3"/>
  <c r="O369" i="2"/>
  <c r="J369" i="2"/>
  <c r="P369" i="2" s="1"/>
  <c r="P1875" i="4"/>
  <c r="L1876" i="4"/>
  <c r="J771" i="4"/>
  <c r="O771" i="4"/>
  <c r="O403" i="2"/>
  <c r="J403" i="2"/>
  <c r="P403" i="2" s="1"/>
  <c r="P3007" i="4"/>
  <c r="K229" i="2"/>
  <c r="I229" i="3"/>
  <c r="P3222" i="4"/>
  <c r="J3223" i="4"/>
  <c r="I158" i="3"/>
  <c r="I158" i="2"/>
  <c r="J1351" i="4"/>
  <c r="O1351" i="4"/>
  <c r="K259" i="2"/>
  <c r="I259" i="3"/>
  <c r="P3693" i="4"/>
  <c r="L3698" i="4"/>
  <c r="G563" i="3" s="1"/>
  <c r="K571" i="2" s="1"/>
  <c r="L571" i="2" s="1"/>
  <c r="P2681" i="4"/>
  <c r="O285" i="2"/>
  <c r="J285" i="2"/>
  <c r="P285" i="2" s="1"/>
  <c r="J330" i="4"/>
  <c r="O330" i="4"/>
  <c r="P625" i="4"/>
  <c r="O402" i="2"/>
  <c r="J402" i="2"/>
  <c r="P402" i="2" s="1"/>
  <c r="P12" i="4"/>
  <c r="J13" i="4"/>
  <c r="K234" i="2"/>
  <c r="I234" i="3"/>
  <c r="K389" i="2"/>
  <c r="J187" i="4"/>
  <c r="O187" i="4"/>
  <c r="J1378" i="4"/>
  <c r="O1378" i="4"/>
  <c r="J1237" i="4"/>
  <c r="O1237" i="4"/>
  <c r="K56" i="7"/>
  <c r="I2701" i="4"/>
  <c r="I2686" i="4"/>
  <c r="I2671" i="4"/>
  <c r="I2656" i="4"/>
  <c r="I2641" i="4"/>
  <c r="I2626" i="4"/>
  <c r="I2611" i="4"/>
  <c r="I2596" i="4"/>
  <c r="I2581" i="4"/>
  <c r="I2551" i="4"/>
  <c r="I2479" i="4"/>
  <c r="I2521" i="4"/>
  <c r="I2493" i="4"/>
  <c r="I2566" i="4"/>
  <c r="I2507" i="4"/>
  <c r="I2536" i="4"/>
  <c r="I2320" i="4"/>
  <c r="I1311" i="4"/>
  <c r="I1304" i="4"/>
  <c r="O397" i="2"/>
  <c r="J397" i="2"/>
  <c r="P397" i="2" s="1"/>
  <c r="J442" i="2"/>
  <c r="P442" i="2" s="1"/>
  <c r="O442" i="2"/>
  <c r="P3146" i="4"/>
  <c r="P2917" i="4"/>
  <c r="F454" i="3"/>
  <c r="J3462" i="4"/>
  <c r="P3462" i="4" s="1"/>
  <c r="O3462" i="4"/>
  <c r="L287" i="2"/>
  <c r="P287" i="2" s="1"/>
  <c r="O287" i="2"/>
  <c r="P3597" i="4"/>
  <c r="L3602" i="4"/>
  <c r="G555" i="3" s="1"/>
  <c r="K563" i="2" s="1"/>
  <c r="L563" i="2" s="1"/>
  <c r="I3229" i="4"/>
  <c r="P3228" i="4"/>
  <c r="L3230" i="4"/>
  <c r="G500" i="3" s="1"/>
  <c r="K502" i="2" s="1"/>
  <c r="L502" i="2" s="1"/>
  <c r="P236" i="4"/>
  <c r="J237" i="4"/>
  <c r="O455" i="2"/>
  <c r="J455" i="2"/>
  <c r="P455" i="2" s="1"/>
  <c r="P142" i="4"/>
  <c r="L143" i="4"/>
  <c r="O353" i="2"/>
  <c r="J353" i="2"/>
  <c r="P353" i="2" s="1"/>
  <c r="J2550" i="4"/>
  <c r="P2550" i="4" s="1"/>
  <c r="O2550" i="4"/>
  <c r="P1127" i="4"/>
  <c r="I1128" i="4"/>
  <c r="P3046" i="4"/>
  <c r="F475" i="3"/>
  <c r="P3162" i="4"/>
  <c r="I151" i="3"/>
  <c r="I151" i="2"/>
  <c r="O3115" i="4"/>
  <c r="J3115" i="4"/>
  <c r="P3115" i="4" s="1"/>
  <c r="J3155" i="4"/>
  <c r="O3155" i="4"/>
  <c r="O673" i="4"/>
  <c r="J673" i="4"/>
  <c r="P673" i="4" s="1"/>
  <c r="O1324" i="4"/>
  <c r="J1324" i="4"/>
  <c r="J2707" i="4"/>
  <c r="O2707" i="4"/>
  <c r="O357" i="8"/>
  <c r="I358" i="8"/>
  <c r="O375" i="2"/>
  <c r="J375" i="2"/>
  <c r="P375" i="2" s="1"/>
  <c r="K219" i="2"/>
  <c r="I219" i="3"/>
  <c r="P3178" i="4"/>
  <c r="J3180" i="4"/>
  <c r="K75" i="4"/>
  <c r="L75" i="4" s="1"/>
  <c r="K8" i="2"/>
  <c r="L8" i="2" s="1"/>
  <c r="K238" i="2"/>
  <c r="I238" i="3"/>
  <c r="O449" i="2"/>
  <c r="J449" i="2"/>
  <c r="P449" i="2" s="1"/>
  <c r="O3406" i="4"/>
  <c r="J3406" i="4"/>
  <c r="J3427" i="4"/>
  <c r="P3427" i="4" s="1"/>
  <c r="O3427" i="4"/>
  <c r="J3469" i="4"/>
  <c r="O3469" i="4"/>
  <c r="P2696" i="4"/>
  <c r="K273" i="2"/>
  <c r="I273" i="3"/>
  <c r="P409" i="4"/>
  <c r="J3017" i="4"/>
  <c r="O3017" i="4"/>
  <c r="J2535" i="4"/>
  <c r="P2535" i="4" s="1"/>
  <c r="O2535" i="4"/>
  <c r="J2610" i="4"/>
  <c r="P2610" i="4" s="1"/>
  <c r="O2610" i="4"/>
  <c r="K43" i="7"/>
  <c r="I1187" i="4"/>
  <c r="I1195" i="4"/>
  <c r="I1203" i="4"/>
  <c r="I1211" i="4"/>
  <c r="P3872" i="4"/>
  <c r="F587" i="3"/>
  <c r="K66" i="7"/>
  <c r="I2697" i="4"/>
  <c r="I2682" i="4"/>
  <c r="I2667" i="4"/>
  <c r="I2652" i="4"/>
  <c r="I2637" i="4"/>
  <c r="I2622" i="4"/>
  <c r="I2607" i="4"/>
  <c r="I2592" i="4"/>
  <c r="I2577" i="4"/>
  <c r="I2562" i="4"/>
  <c r="I2517" i="4"/>
  <c r="I2475" i="4"/>
  <c r="I2503" i="4"/>
  <c r="I2532" i="4"/>
  <c r="I2547" i="4"/>
  <c r="I2489" i="4"/>
  <c r="J97" i="4"/>
  <c r="O97" i="4"/>
  <c r="O3131" i="4"/>
  <c r="J3131" i="4"/>
  <c r="P3131" i="4" s="1"/>
  <c r="J3171" i="4"/>
  <c r="O3171" i="4"/>
  <c r="P108" i="4"/>
  <c r="L109" i="4"/>
  <c r="J1330" i="4"/>
  <c r="O1330" i="4"/>
  <c r="J700" i="4"/>
  <c r="P700" i="4" s="1"/>
  <c r="O700" i="4"/>
  <c r="O3731" i="4"/>
  <c r="J3731" i="4"/>
  <c r="P3731" i="4" s="1"/>
  <c r="I156" i="3"/>
  <c r="I156" i="2"/>
  <c r="K19" i="7"/>
  <c r="I1319" i="4"/>
  <c r="O434" i="2"/>
  <c r="J434" i="2"/>
  <c r="P434" i="2" s="1"/>
  <c r="O85" i="8"/>
  <c r="H16" i="7"/>
  <c r="J447" i="2"/>
  <c r="P447" i="2" s="1"/>
  <c r="O447" i="2"/>
  <c r="K39" i="7"/>
  <c r="I1955" i="4"/>
  <c r="I1948" i="4"/>
  <c r="I1582" i="4"/>
  <c r="I1575" i="4"/>
  <c r="J145" i="2"/>
  <c r="P145" i="2" s="1"/>
  <c r="O145" i="2"/>
  <c r="J210" i="4"/>
  <c r="P210" i="4" s="1"/>
  <c r="O210" i="4"/>
  <c r="J762" i="4"/>
  <c r="O762" i="4"/>
  <c r="K64" i="7"/>
  <c r="I3720" i="4"/>
  <c r="I3708" i="4"/>
  <c r="I3696" i="4"/>
  <c r="I3684" i="4"/>
  <c r="I3672" i="4"/>
  <c r="I3660" i="4"/>
  <c r="I3648" i="4"/>
  <c r="I3636" i="4"/>
  <c r="I3624" i="4"/>
  <c r="I3612" i="4"/>
  <c r="I3600" i="4"/>
  <c r="I3559" i="4"/>
  <c r="I3539" i="4"/>
  <c r="I3569" i="4"/>
  <c r="I3589" i="4"/>
  <c r="I3549" i="4"/>
  <c r="I3579" i="4"/>
  <c r="J2781" i="4"/>
  <c r="O2781" i="4"/>
  <c r="L265" i="2"/>
  <c r="P265" i="2" s="1"/>
  <c r="O265" i="2"/>
  <c r="I10" i="1"/>
  <c r="K17" i="7"/>
  <c r="I1312" i="4"/>
  <c r="I850" i="4"/>
  <c r="I881" i="4"/>
  <c r="J2790" i="4"/>
  <c r="P2790" i="4" s="1"/>
  <c r="O2790" i="4"/>
  <c r="O352" i="2"/>
  <c r="J352" i="2"/>
  <c r="P352" i="2" s="1"/>
  <c r="O149" i="2"/>
  <c r="J149" i="2"/>
  <c r="P149" i="2" s="1"/>
  <c r="I144" i="3"/>
  <c r="I144" i="2"/>
  <c r="P2922" i="4"/>
  <c r="J2923" i="4"/>
  <c r="P119" i="4"/>
  <c r="L120" i="4"/>
  <c r="O204" i="8"/>
  <c r="H33" i="7"/>
  <c r="O305" i="2"/>
  <c r="J305" i="2"/>
  <c r="P305" i="2" s="1"/>
  <c r="J166" i="4"/>
  <c r="P166" i="4" s="1"/>
  <c r="O166" i="4"/>
  <c r="J1384" i="4"/>
  <c r="O1384" i="4"/>
  <c r="J1244" i="4"/>
  <c r="O1244" i="4"/>
  <c r="H390" i="3"/>
  <c r="P2393" i="4"/>
  <c r="P2635" i="4"/>
  <c r="L2643" i="4"/>
  <c r="G416" i="3" s="1"/>
  <c r="K416" i="2" s="1"/>
  <c r="L416" i="2" s="1"/>
  <c r="K276" i="2"/>
  <c r="I276" i="3"/>
  <c r="P547" i="2"/>
  <c r="L545" i="2"/>
  <c r="H10" i="1"/>
  <c r="I152" i="3"/>
  <c r="I152" i="2"/>
  <c r="I583" i="3"/>
  <c r="I591" i="2"/>
  <c r="J60" i="4"/>
  <c r="P60" i="4" s="1"/>
  <c r="O60" i="4"/>
  <c r="O260" i="8"/>
  <c r="H41" i="7"/>
  <c r="P699" i="4"/>
  <c r="L282" i="2"/>
  <c r="P282" i="2" s="1"/>
  <c r="O282" i="2"/>
  <c r="O365" i="2"/>
  <c r="J365" i="2"/>
  <c r="P365" i="2" s="1"/>
  <c r="P2591" i="4"/>
  <c r="O164" i="2"/>
  <c r="J164" i="2"/>
  <c r="P164" i="2" s="1"/>
  <c r="I3826" i="4"/>
  <c r="K48" i="7"/>
  <c r="I3263" i="4"/>
  <c r="O379" i="8"/>
  <c r="H62" i="7"/>
  <c r="P2055" i="4"/>
  <c r="F329" i="3"/>
  <c r="K253" i="2"/>
  <c r="I253" i="3"/>
  <c r="O385" i="2"/>
  <c r="J385" i="2"/>
  <c r="P385" i="2" s="1"/>
  <c r="K74" i="4"/>
  <c r="L74" i="4" s="1"/>
  <c r="K7" i="2"/>
  <c r="L7" i="2" s="1"/>
  <c r="P377" i="4"/>
  <c r="L256" i="2"/>
  <c r="P256" i="2" s="1"/>
  <c r="O256" i="2"/>
  <c r="I478" i="3"/>
  <c r="I480" i="2"/>
  <c r="J69" i="4"/>
  <c r="P69" i="4" s="1"/>
  <c r="O69" i="4"/>
  <c r="O3372" i="4"/>
  <c r="J3372" i="4"/>
  <c r="J3448" i="4"/>
  <c r="P3448" i="4" s="1"/>
  <c r="O3448" i="4"/>
  <c r="K20" i="2"/>
  <c r="I24" i="3"/>
  <c r="O460" i="2"/>
  <c r="J460" i="2"/>
  <c r="P460" i="2" s="1"/>
  <c r="O394" i="2"/>
  <c r="J394" i="2"/>
  <c r="P394" i="2" s="1"/>
  <c r="O63" i="8"/>
  <c r="I64" i="8"/>
  <c r="P2605" i="4"/>
  <c r="L2613" i="4"/>
  <c r="G414" i="3" s="1"/>
  <c r="K414" i="2" s="1"/>
  <c r="L414" i="2" s="1"/>
  <c r="J2492" i="4"/>
  <c r="P2492" i="4" s="1"/>
  <c r="O2492" i="4"/>
  <c r="J2625" i="4"/>
  <c r="P2625" i="4" s="1"/>
  <c r="O2625" i="4"/>
  <c r="P2488" i="4"/>
  <c r="K239" i="2"/>
  <c r="I239" i="3"/>
  <c r="J102" i="4"/>
  <c r="O102" i="4"/>
  <c r="O454" i="2"/>
  <c r="J454" i="2"/>
  <c r="P454" i="2" s="1"/>
  <c r="O3147" i="4"/>
  <c r="J3147" i="4"/>
  <c r="P3147" i="4" s="1"/>
  <c r="J3187" i="4"/>
  <c r="O3187" i="4"/>
  <c r="J691" i="4"/>
  <c r="O691" i="4"/>
  <c r="J716" i="4"/>
  <c r="O716" i="4"/>
  <c r="L44" i="2"/>
  <c r="P44" i="2" s="1"/>
  <c r="O44" i="2"/>
  <c r="P3656" i="4"/>
  <c r="K268" i="2"/>
  <c r="I268" i="3"/>
  <c r="P672" i="4"/>
  <c r="J674" i="4"/>
  <c r="P3398" i="4"/>
  <c r="J3400" i="4"/>
  <c r="J155" i="2"/>
  <c r="P155" i="2" s="1"/>
  <c r="O155" i="2"/>
  <c r="P3058" i="4"/>
  <c r="F477" i="3"/>
  <c r="O283" i="2"/>
  <c r="J283" i="2"/>
  <c r="P283" i="2" s="1"/>
  <c r="K59" i="7"/>
  <c r="I2708" i="4"/>
  <c r="I859" i="4"/>
  <c r="I875" i="4"/>
  <c r="I867" i="4"/>
  <c r="I319" i="3"/>
  <c r="I319" i="2"/>
  <c r="J297" i="4"/>
  <c r="O297" i="4"/>
  <c r="J2756" i="4"/>
  <c r="P2756" i="4" s="1"/>
  <c r="O2756" i="4"/>
  <c r="O300" i="2"/>
  <c r="J300" i="2"/>
  <c r="P300" i="2" s="1"/>
  <c r="O396" i="2"/>
  <c r="J396" i="2"/>
  <c r="P396" i="2" s="1"/>
  <c r="O106" i="2"/>
  <c r="J106" i="2"/>
  <c r="P164" i="4"/>
  <c r="L167" i="4"/>
  <c r="G30" i="3" s="1"/>
  <c r="K26" i="2" s="1"/>
  <c r="L26" i="2" s="1"/>
  <c r="P2172" i="4"/>
  <c r="K224" i="2"/>
  <c r="I224" i="3"/>
  <c r="K236" i="2"/>
  <c r="I236" i="3"/>
  <c r="J2798" i="4"/>
  <c r="P2798" i="4" s="1"/>
  <c r="O2798" i="4"/>
  <c r="P52" i="4"/>
  <c r="F10" i="3"/>
  <c r="K275" i="2"/>
  <c r="I275" i="3"/>
  <c r="L2766" i="4"/>
  <c r="G429" i="3" s="1"/>
  <c r="K429" i="2" s="1"/>
  <c r="L429" i="2" s="1"/>
  <c r="K281" i="2"/>
  <c r="I281" i="3"/>
  <c r="P38" i="4"/>
  <c r="F8" i="3"/>
  <c r="K280" i="2"/>
  <c r="I280" i="3"/>
  <c r="K37" i="7"/>
  <c r="I2466" i="4"/>
  <c r="I2173" i="4"/>
  <c r="I2138" i="4"/>
  <c r="I2015" i="4"/>
  <c r="I2145" i="4"/>
  <c r="I2022" i="4"/>
  <c r="I2110" i="4"/>
  <c r="I2103" i="4"/>
  <c r="I2159" i="4"/>
  <c r="I2152" i="4"/>
  <c r="I2096" i="4"/>
  <c r="I2089" i="4"/>
  <c r="I2075" i="4"/>
  <c r="I2036" i="4"/>
  <c r="I2008" i="4"/>
  <c r="I2131" i="4"/>
  <c r="I2166" i="4"/>
  <c r="I2068" i="4"/>
  <c r="I2029" i="4"/>
  <c r="I2124" i="4"/>
  <c r="I2082" i="4"/>
  <c r="I2061" i="4"/>
  <c r="I664" i="4"/>
  <c r="I2117" i="4"/>
  <c r="I898" i="4"/>
  <c r="I887" i="4"/>
  <c r="I290" i="4"/>
  <c r="K508" i="2"/>
  <c r="I506" i="3"/>
  <c r="L217" i="2"/>
  <c r="P217" i="2" s="1"/>
  <c r="O217" i="2"/>
  <c r="J172" i="4"/>
  <c r="O172" i="4"/>
  <c r="J3740" i="4"/>
  <c r="O3740" i="4"/>
  <c r="P3312" i="4"/>
  <c r="J3313" i="4"/>
  <c r="K38" i="2"/>
  <c r="I42" i="3"/>
  <c r="P3596" i="4"/>
  <c r="K65" i="7"/>
  <c r="I333" i="4"/>
  <c r="P25" i="4"/>
  <c r="F6" i="3"/>
  <c r="O216" i="2"/>
  <c r="J216" i="2"/>
  <c r="P216" i="2" s="1"/>
  <c r="P2650" i="4"/>
  <c r="L2658" i="4"/>
  <c r="G417" i="3" s="1"/>
  <c r="K417" i="2" s="1"/>
  <c r="L417" i="2" s="1"/>
  <c r="J3164" i="4" l="1"/>
  <c r="J3386" i="4"/>
  <c r="P3386" i="4" s="1"/>
  <c r="N387" i="2"/>
  <c r="P387" i="2" s="1"/>
  <c r="O387" i="2"/>
  <c r="L512" i="2"/>
  <c r="P512" i="2" s="1"/>
  <c r="O512" i="2"/>
  <c r="I468" i="2"/>
  <c r="L357" i="2"/>
  <c r="P357" i="2" s="1"/>
  <c r="O357" i="2"/>
  <c r="L46" i="2"/>
  <c r="P46" i="2" s="1"/>
  <c r="O46" i="2"/>
  <c r="P936" i="4"/>
  <c r="F139" i="3"/>
  <c r="P1852" i="4"/>
  <c r="G297" i="3"/>
  <c r="L42" i="2"/>
  <c r="P42" i="2" s="1"/>
  <c r="O42" i="2"/>
  <c r="P1996" i="4"/>
  <c r="F320" i="3"/>
  <c r="L166" i="2"/>
  <c r="P166" i="2" s="1"/>
  <c r="O166" i="2"/>
  <c r="L193" i="2"/>
  <c r="P193" i="2" s="1"/>
  <c r="O193" i="2"/>
  <c r="L189" i="2"/>
  <c r="P189" i="2" s="1"/>
  <c r="O189" i="2"/>
  <c r="L381" i="2"/>
  <c r="P381" i="2" s="1"/>
  <c r="O381" i="2"/>
  <c r="J701" i="4"/>
  <c r="L76" i="4"/>
  <c r="G13" i="3" s="1"/>
  <c r="K9" i="2" s="1"/>
  <c r="L9" i="2" s="1"/>
  <c r="O3720" i="4"/>
  <c r="J3720" i="4"/>
  <c r="P3720" i="4" s="1"/>
  <c r="J2145" i="4"/>
  <c r="O2145" i="4"/>
  <c r="O480" i="2"/>
  <c r="J480" i="2"/>
  <c r="P480" i="2" s="1"/>
  <c r="O3263" i="4"/>
  <c r="J3263" i="4"/>
  <c r="K33" i="7"/>
  <c r="I3718" i="4"/>
  <c r="I3706" i="4"/>
  <c r="I3694" i="4"/>
  <c r="I3682" i="4"/>
  <c r="I3670" i="4"/>
  <c r="I3658" i="4"/>
  <c r="I3646" i="4"/>
  <c r="I3634" i="4"/>
  <c r="I3622" i="4"/>
  <c r="I3610" i="4"/>
  <c r="I3598" i="4"/>
  <c r="I3747" i="4"/>
  <c r="I3567" i="4"/>
  <c r="I3547" i="4"/>
  <c r="I3537" i="4"/>
  <c r="I3577" i="4"/>
  <c r="I3557" i="4"/>
  <c r="I3587" i="4"/>
  <c r="I2833" i="4"/>
  <c r="I2826" i="4"/>
  <c r="I1962" i="4"/>
  <c r="I1983" i="4"/>
  <c r="I1969" i="4"/>
  <c r="I1610" i="4"/>
  <c r="I1976" i="4"/>
  <c r="I1589" i="4"/>
  <c r="I1603" i="4"/>
  <c r="I658" i="4"/>
  <c r="I642" i="4"/>
  <c r="I626" i="4"/>
  <c r="I650" i="4"/>
  <c r="I1617" i="4"/>
  <c r="I1596" i="4"/>
  <c r="I586" i="4"/>
  <c r="I562" i="4"/>
  <c r="I458" i="4"/>
  <c r="I434" i="4"/>
  <c r="I538" i="4"/>
  <c r="I514" i="4"/>
  <c r="I618" i="4"/>
  <c r="I594" i="4"/>
  <c r="I490" i="4"/>
  <c r="I466" i="4"/>
  <c r="I362" i="4"/>
  <c r="I570" i="4"/>
  <c r="I546" i="4"/>
  <c r="I442" i="4"/>
  <c r="I418" i="4"/>
  <c r="I522" i="4"/>
  <c r="I498" i="4"/>
  <c r="I602" i="4"/>
  <c r="I578" i="4"/>
  <c r="I554" i="4"/>
  <c r="I530" i="4"/>
  <c r="I426" i="4"/>
  <c r="I402" i="4"/>
  <c r="I346" i="4"/>
  <c r="I634" i="4"/>
  <c r="I610" i="4"/>
  <c r="I506" i="4"/>
  <c r="I482" i="4"/>
  <c r="I378" i="4"/>
  <c r="I354" i="4"/>
  <c r="I450" i="4"/>
  <c r="I410" i="4"/>
  <c r="I370" i="4"/>
  <c r="I474" i="4"/>
  <c r="I386" i="4"/>
  <c r="I394" i="4"/>
  <c r="J1312" i="4"/>
  <c r="P1312" i="4" s="1"/>
  <c r="O1312" i="4"/>
  <c r="J3636" i="4"/>
  <c r="P3636" i="4" s="1"/>
  <c r="O3636" i="4"/>
  <c r="J1582" i="4"/>
  <c r="P1582" i="4" s="1"/>
  <c r="O1582" i="4"/>
  <c r="J2652" i="4"/>
  <c r="O2652" i="4"/>
  <c r="J2611" i="4"/>
  <c r="P2611" i="4" s="1"/>
  <c r="O2611" i="4"/>
  <c r="L508" i="2"/>
  <c r="P508" i="2" s="1"/>
  <c r="O508" i="2"/>
  <c r="O2124" i="4"/>
  <c r="J2124" i="4"/>
  <c r="J2089" i="4"/>
  <c r="O2089" i="4"/>
  <c r="O2015" i="4"/>
  <c r="J2015" i="4"/>
  <c r="J859" i="4"/>
  <c r="P859" i="4" s="1"/>
  <c r="O859" i="4"/>
  <c r="P3187" i="4"/>
  <c r="J3188" i="4"/>
  <c r="L239" i="2"/>
  <c r="P239" i="2" s="1"/>
  <c r="O239" i="2"/>
  <c r="L20" i="2"/>
  <c r="P20" i="2" s="1"/>
  <c r="O20" i="2"/>
  <c r="J591" i="2"/>
  <c r="P591" i="2" s="1"/>
  <c r="O591" i="2"/>
  <c r="L276" i="2"/>
  <c r="P276" i="2" s="1"/>
  <c r="O276" i="2"/>
  <c r="P1244" i="4"/>
  <c r="O3589" i="4"/>
  <c r="J3589" i="4"/>
  <c r="P3589" i="4" s="1"/>
  <c r="J3648" i="4"/>
  <c r="P3648" i="4" s="1"/>
  <c r="O3648" i="4"/>
  <c r="O1948" i="4"/>
  <c r="J1948" i="4"/>
  <c r="P1948" i="4" s="1"/>
  <c r="J2517" i="4"/>
  <c r="O2517" i="4"/>
  <c r="J2667" i="4"/>
  <c r="O2667" i="4"/>
  <c r="J1195" i="4"/>
  <c r="O1195" i="4"/>
  <c r="P3017" i="4"/>
  <c r="J3019" i="4"/>
  <c r="P3469" i="4"/>
  <c r="J3470" i="4"/>
  <c r="L238" i="2"/>
  <c r="P238" i="2" s="1"/>
  <c r="O238" i="2"/>
  <c r="J2566" i="4"/>
  <c r="P2566" i="4" s="1"/>
  <c r="O2566" i="4"/>
  <c r="J2626" i="4"/>
  <c r="P2626" i="4" s="1"/>
  <c r="O2626" i="4"/>
  <c r="P1237" i="4"/>
  <c r="L234" i="2"/>
  <c r="P234" i="2" s="1"/>
  <c r="O234" i="2"/>
  <c r="P330" i="4"/>
  <c r="L259" i="2"/>
  <c r="P259" i="2" s="1"/>
  <c r="O259" i="2"/>
  <c r="L229" i="2"/>
  <c r="P229" i="2" s="1"/>
  <c r="O229" i="2"/>
  <c r="O1909" i="4"/>
  <c r="J1909" i="4"/>
  <c r="O1888" i="4"/>
  <c r="J1888" i="4"/>
  <c r="O148" i="2"/>
  <c r="J148" i="2"/>
  <c r="P148" i="2" s="1"/>
  <c r="I501" i="3"/>
  <c r="I503" i="2"/>
  <c r="P1372" i="4"/>
  <c r="J1373" i="4"/>
  <c r="L218" i="2"/>
  <c r="P218" i="2" s="1"/>
  <c r="O218" i="2"/>
  <c r="O785" i="4"/>
  <c r="J785" i="4"/>
  <c r="O3029" i="4"/>
  <c r="J3029" i="4"/>
  <c r="P1318" i="4"/>
  <c r="P3139" i="4"/>
  <c r="J3140" i="4"/>
  <c r="O1148" i="4"/>
  <c r="J1148" i="4"/>
  <c r="P1148" i="4" s="1"/>
  <c r="P194" i="4"/>
  <c r="J195" i="4"/>
  <c r="L39" i="2"/>
  <c r="P39" i="2" s="1"/>
  <c r="O39" i="2"/>
  <c r="J3449" i="4"/>
  <c r="O3810" i="4"/>
  <c r="J3810" i="4"/>
  <c r="P3336" i="4"/>
  <c r="J3337" i="4"/>
  <c r="O3878" i="4"/>
  <c r="J3878" i="4"/>
  <c r="P3878" i="4" s="1"/>
  <c r="O3934" i="4"/>
  <c r="J3934" i="4"/>
  <c r="P3934" i="4" s="1"/>
  <c r="J4010" i="4"/>
  <c r="P4010" i="4" s="1"/>
  <c r="O4010" i="4"/>
  <c r="L235" i="2"/>
  <c r="P235" i="2" s="1"/>
  <c r="O235" i="2"/>
  <c r="L274" i="2"/>
  <c r="P274" i="2" s="1"/>
  <c r="O274" i="2"/>
  <c r="L232" i="2"/>
  <c r="P232" i="2" s="1"/>
  <c r="O232" i="2"/>
  <c r="P1260" i="4"/>
  <c r="J1263" i="4"/>
  <c r="P3107" i="4"/>
  <c r="J3108" i="4"/>
  <c r="O3732" i="4"/>
  <c r="J3732" i="4"/>
  <c r="P3732" i="4" s="1"/>
  <c r="P2900" i="4"/>
  <c r="J2901" i="4"/>
  <c r="J2533" i="4"/>
  <c r="P2533" i="4" s="1"/>
  <c r="O2533" i="4"/>
  <c r="J2623" i="4"/>
  <c r="P2623" i="4" s="1"/>
  <c r="O2623" i="4"/>
  <c r="L38" i="2"/>
  <c r="P38" i="2" s="1"/>
  <c r="O38" i="2"/>
  <c r="J1575" i="4"/>
  <c r="P1575" i="4" s="1"/>
  <c r="O1575" i="4"/>
  <c r="O2082" i="4"/>
  <c r="J2082" i="4"/>
  <c r="J2029" i="4"/>
  <c r="O2029" i="4"/>
  <c r="O2096" i="4"/>
  <c r="J2096" i="4"/>
  <c r="J2138" i="4"/>
  <c r="O2138" i="4"/>
  <c r="J2708" i="4"/>
  <c r="P2708" i="4" s="1"/>
  <c r="O2708" i="4"/>
  <c r="P3400" i="4"/>
  <c r="F528" i="3"/>
  <c r="O64" i="8"/>
  <c r="H13" i="7"/>
  <c r="J3826" i="4"/>
  <c r="O3826" i="4"/>
  <c r="G22" i="3"/>
  <c r="P120" i="4"/>
  <c r="O3569" i="4"/>
  <c r="J3569" i="4"/>
  <c r="P3569" i="4" s="1"/>
  <c r="J3660" i="4"/>
  <c r="P3660" i="4" s="1"/>
  <c r="O3660" i="4"/>
  <c r="P762" i="4"/>
  <c r="O1955" i="4"/>
  <c r="J1955" i="4"/>
  <c r="P1955" i="4" s="1"/>
  <c r="J1319" i="4"/>
  <c r="P1319" i="4" s="1"/>
  <c r="O1319" i="4"/>
  <c r="J2562" i="4"/>
  <c r="O2562" i="4"/>
  <c r="J2682" i="4"/>
  <c r="O2682" i="4"/>
  <c r="J1187" i="4"/>
  <c r="O1187" i="4"/>
  <c r="O358" i="8"/>
  <c r="H58" i="7"/>
  <c r="I475" i="3"/>
  <c r="I477" i="2"/>
  <c r="G26" i="3"/>
  <c r="P143" i="4"/>
  <c r="O3229" i="4"/>
  <c r="J3229" i="4"/>
  <c r="J2493" i="4"/>
  <c r="P2493" i="4" s="1"/>
  <c r="O2493" i="4"/>
  <c r="J2641" i="4"/>
  <c r="P2641" i="4" s="1"/>
  <c r="O2641" i="4"/>
  <c r="P13" i="4"/>
  <c r="F4" i="3"/>
  <c r="J1821" i="4"/>
  <c r="O1821" i="4"/>
  <c r="J1799" i="4"/>
  <c r="O1799" i="4"/>
  <c r="O348" i="2"/>
  <c r="J348" i="2"/>
  <c r="P348" i="2" s="1"/>
  <c r="P3210" i="4"/>
  <c r="F497" i="3"/>
  <c r="J744" i="4"/>
  <c r="O744" i="4"/>
  <c r="O337" i="8"/>
  <c r="H55" i="7"/>
  <c r="K54" i="7"/>
  <c r="I2325" i="4"/>
  <c r="P3441" i="4"/>
  <c r="J3442" i="4"/>
  <c r="I321" i="3"/>
  <c r="I321" i="2"/>
  <c r="O327" i="2"/>
  <c r="J327" i="2"/>
  <c r="P327" i="2" s="1"/>
  <c r="O3818" i="4"/>
  <c r="J3818" i="4"/>
  <c r="K299" i="2"/>
  <c r="I299" i="3"/>
  <c r="O3885" i="4"/>
  <c r="J3885" i="4"/>
  <c r="P3885" i="4" s="1"/>
  <c r="O3941" i="4"/>
  <c r="J3941" i="4"/>
  <c r="P3941" i="4" s="1"/>
  <c r="J4017" i="4"/>
  <c r="P4017" i="4" s="1"/>
  <c r="O4017" i="4"/>
  <c r="K23" i="7"/>
  <c r="I1393" i="4"/>
  <c r="I814" i="4"/>
  <c r="I822" i="4"/>
  <c r="I806" i="4"/>
  <c r="P201" i="4"/>
  <c r="J203" i="4"/>
  <c r="G298" i="3"/>
  <c r="P1858" i="4"/>
  <c r="J3463" i="4"/>
  <c r="L233" i="2"/>
  <c r="P233" i="2" s="1"/>
  <c r="O233" i="2"/>
  <c r="P2445" i="4"/>
  <c r="K596" i="2"/>
  <c r="I586" i="3"/>
  <c r="P3203" i="4"/>
  <c r="J3204" i="4"/>
  <c r="J146" i="2"/>
  <c r="P146" i="2" s="1"/>
  <c r="O146" i="2"/>
  <c r="J3477" i="4"/>
  <c r="J1568" i="4"/>
  <c r="P1568" i="4" s="1"/>
  <c r="O1568" i="4"/>
  <c r="P92" i="4"/>
  <c r="J93" i="4"/>
  <c r="L270" i="2"/>
  <c r="P270" i="2" s="1"/>
  <c r="O270" i="2"/>
  <c r="J2504" i="4"/>
  <c r="P2504" i="4" s="1"/>
  <c r="O2504" i="4"/>
  <c r="J2638" i="4"/>
  <c r="P2638" i="4" s="1"/>
  <c r="O2638" i="4"/>
  <c r="J3116" i="4"/>
  <c r="P59" i="4"/>
  <c r="J62" i="4"/>
  <c r="L277" i="2"/>
  <c r="P277" i="2" s="1"/>
  <c r="O277" i="2"/>
  <c r="O2036" i="4"/>
  <c r="J2036" i="4"/>
  <c r="O3579" i="4"/>
  <c r="J3579" i="4"/>
  <c r="P3579" i="4" s="1"/>
  <c r="I918" i="4"/>
  <c r="I8" i="3"/>
  <c r="J2068" i="4"/>
  <c r="O2068" i="4"/>
  <c r="J2173" i="4"/>
  <c r="O2173" i="4"/>
  <c r="L281" i="2"/>
  <c r="P281" i="2" s="1"/>
  <c r="O281" i="2"/>
  <c r="P106" i="2"/>
  <c r="L253" i="2"/>
  <c r="P253" i="2" s="1"/>
  <c r="O253" i="2"/>
  <c r="P701" i="4"/>
  <c r="F104" i="3"/>
  <c r="O152" i="2"/>
  <c r="J152" i="2"/>
  <c r="P152" i="2" s="1"/>
  <c r="P1384" i="4"/>
  <c r="J1385" i="4"/>
  <c r="O3539" i="4"/>
  <c r="J3539" i="4"/>
  <c r="P3539" i="4" s="1"/>
  <c r="J3672" i="4"/>
  <c r="P3672" i="4" s="1"/>
  <c r="O3672" i="4"/>
  <c r="P1330" i="4"/>
  <c r="J98" i="4"/>
  <c r="P97" i="4"/>
  <c r="J2577" i="4"/>
  <c r="O2577" i="4"/>
  <c r="J2697" i="4"/>
  <c r="O2697" i="4"/>
  <c r="P3155" i="4"/>
  <c r="J3156" i="4"/>
  <c r="H11" i="1"/>
  <c r="L556" i="2"/>
  <c r="I2959" i="4"/>
  <c r="I454" i="3"/>
  <c r="I456" i="2"/>
  <c r="J2521" i="4"/>
  <c r="P2521" i="4" s="1"/>
  <c r="O2521" i="4"/>
  <c r="J2656" i="4"/>
  <c r="P2656" i="4" s="1"/>
  <c r="O2656" i="4"/>
  <c r="P1378" i="4"/>
  <c r="J1379" i="4"/>
  <c r="J1352" i="4"/>
  <c r="P1351" i="4"/>
  <c r="I581" i="3"/>
  <c r="I589" i="2"/>
  <c r="J1833" i="4"/>
  <c r="O1833" i="4"/>
  <c r="J1810" i="4"/>
  <c r="O1810" i="4"/>
  <c r="P3455" i="4"/>
  <c r="J3456" i="4"/>
  <c r="P165" i="4"/>
  <c r="J167" i="4"/>
  <c r="J792" i="4"/>
  <c r="O792" i="4"/>
  <c r="K24" i="7"/>
  <c r="I3768" i="4"/>
  <c r="I3782" i="4"/>
  <c r="O120" i="8"/>
  <c r="H21" i="7"/>
  <c r="L267" i="2"/>
  <c r="P267" i="2" s="1"/>
  <c r="O267" i="2"/>
  <c r="P2797" i="4"/>
  <c r="J2799" i="4"/>
  <c r="L226" i="2"/>
  <c r="P226" i="2" s="1"/>
  <c r="O226" i="2"/>
  <c r="P3413" i="4"/>
  <c r="J3414" i="4"/>
  <c r="O3892" i="4"/>
  <c r="J3892" i="4"/>
  <c r="P3892" i="4" s="1"/>
  <c r="O3948" i="4"/>
  <c r="J3948" i="4"/>
  <c r="P3948" i="4" s="1"/>
  <c r="J4024" i="4"/>
  <c r="P4024" i="4" s="1"/>
  <c r="O4024" i="4"/>
  <c r="P682" i="4"/>
  <c r="J683" i="4"/>
  <c r="P2773" i="4"/>
  <c r="J2775" i="4"/>
  <c r="P3360" i="4"/>
  <c r="J3361" i="4"/>
  <c r="J3132" i="4"/>
  <c r="I6" i="1"/>
  <c r="N104" i="2"/>
  <c r="J1561" i="4"/>
  <c r="P1561" i="4" s="1"/>
  <c r="O1561" i="4"/>
  <c r="O289" i="8"/>
  <c r="H46" i="7"/>
  <c r="I582" i="3"/>
  <c r="I590" i="2"/>
  <c r="J2518" i="4"/>
  <c r="P2518" i="4" s="1"/>
  <c r="O2518" i="4"/>
  <c r="J2653" i="4"/>
  <c r="P2653" i="4" s="1"/>
  <c r="O2653" i="4"/>
  <c r="I913" i="4"/>
  <c r="I7" i="3"/>
  <c r="J3428" i="4"/>
  <c r="J2061" i="4"/>
  <c r="O2061" i="4"/>
  <c r="L280" i="2"/>
  <c r="P280" i="2" s="1"/>
  <c r="O280" i="2"/>
  <c r="P102" i="4"/>
  <c r="J103" i="4"/>
  <c r="P3171" i="4"/>
  <c r="J3172" i="4"/>
  <c r="O1211" i="4"/>
  <c r="J1211" i="4"/>
  <c r="L219" i="2"/>
  <c r="P219" i="2" s="1"/>
  <c r="O219" i="2"/>
  <c r="I908" i="4"/>
  <c r="I6" i="3"/>
  <c r="P3740" i="4"/>
  <c r="J3741" i="4"/>
  <c r="J887" i="4"/>
  <c r="O887" i="4"/>
  <c r="O2152" i="4"/>
  <c r="J2152" i="4"/>
  <c r="J898" i="4"/>
  <c r="O898" i="4"/>
  <c r="J2166" i="4"/>
  <c r="O2166" i="4"/>
  <c r="J2159" i="4"/>
  <c r="O2159" i="4"/>
  <c r="J2466" i="4"/>
  <c r="O2466" i="4"/>
  <c r="L236" i="2"/>
  <c r="P236" i="2" s="1"/>
  <c r="O236" i="2"/>
  <c r="J298" i="4"/>
  <c r="P297" i="4"/>
  <c r="P3372" i="4"/>
  <c r="J3373" i="4"/>
  <c r="I329" i="3"/>
  <c r="I329" i="2"/>
  <c r="O156" i="2"/>
  <c r="J156" i="2"/>
  <c r="P156" i="2" s="1"/>
  <c r="G20" i="3"/>
  <c r="P109" i="4"/>
  <c r="J2592" i="4"/>
  <c r="O2592" i="4"/>
  <c r="P3406" i="4"/>
  <c r="J3407" i="4"/>
  <c r="P3180" i="4"/>
  <c r="F493" i="3"/>
  <c r="O1128" i="4"/>
  <c r="J1128" i="4"/>
  <c r="P1128" i="4" s="1"/>
  <c r="J1304" i="4"/>
  <c r="P1304" i="4" s="1"/>
  <c r="O1304" i="4"/>
  <c r="O2479" i="4"/>
  <c r="J2479" i="4"/>
  <c r="P2479" i="4" s="1"/>
  <c r="J2671" i="4"/>
  <c r="P2671" i="4" s="1"/>
  <c r="O2671" i="4"/>
  <c r="J158" i="2"/>
  <c r="P158" i="2" s="1"/>
  <c r="O158" i="2"/>
  <c r="O1921" i="4"/>
  <c r="J1921" i="4"/>
  <c r="L228" i="2"/>
  <c r="P228" i="2" s="1"/>
  <c r="O228" i="2"/>
  <c r="L262" i="2"/>
  <c r="P262" i="2" s="1"/>
  <c r="O262" i="2"/>
  <c r="K47" i="7"/>
  <c r="I1125" i="4"/>
  <c r="O595" i="2"/>
  <c r="J595" i="2"/>
  <c r="O3497" i="4"/>
  <c r="J3497" i="4"/>
  <c r="P231" i="4"/>
  <c r="F39" i="3"/>
  <c r="O481" i="2"/>
  <c r="J481" i="2"/>
  <c r="P481" i="2" s="1"/>
  <c r="P874" i="4"/>
  <c r="J154" i="2"/>
  <c r="P154" i="2" s="1"/>
  <c r="O154" i="2"/>
  <c r="P943" i="4"/>
  <c r="F140" i="3"/>
  <c r="J2765" i="4"/>
  <c r="P2765" i="4" s="1"/>
  <c r="O2765" i="4"/>
  <c r="L10" i="2"/>
  <c r="P10" i="2" s="1"/>
  <c r="O10" i="2"/>
  <c r="P2738" i="4"/>
  <c r="J2739" i="4"/>
  <c r="O3899" i="4"/>
  <c r="J3899" i="4"/>
  <c r="P3899" i="4" s="1"/>
  <c r="O3955" i="4"/>
  <c r="J3955" i="4"/>
  <c r="P3955" i="4" s="1"/>
  <c r="J4031" i="4"/>
  <c r="P4031" i="4" s="1"/>
  <c r="O4031" i="4"/>
  <c r="I517" i="3"/>
  <c r="I519" i="2"/>
  <c r="K15" i="7"/>
  <c r="I2702" i="4"/>
  <c r="I2687" i="4"/>
  <c r="I2672" i="4"/>
  <c r="I2657" i="4"/>
  <c r="I2642" i="4"/>
  <c r="I2627" i="4"/>
  <c r="I2612" i="4"/>
  <c r="I2597" i="4"/>
  <c r="I2582" i="4"/>
  <c r="I2567" i="4"/>
  <c r="I2508" i="4"/>
  <c r="I2480" i="4"/>
  <c r="I2537" i="4"/>
  <c r="I2552" i="4"/>
  <c r="I2522" i="4"/>
  <c r="I2494" i="4"/>
  <c r="P845" i="4"/>
  <c r="F124" i="3"/>
  <c r="P1252" i="4"/>
  <c r="J1255" i="4"/>
  <c r="L19" i="2"/>
  <c r="P19" i="2" s="1"/>
  <c r="O19" i="2"/>
  <c r="F526" i="3"/>
  <c r="O1934" i="4"/>
  <c r="J1934" i="4"/>
  <c r="P1934" i="4" s="1"/>
  <c r="P2720" i="4"/>
  <c r="J2721" i="4"/>
  <c r="J2563" i="4"/>
  <c r="P2563" i="4" s="1"/>
  <c r="O2563" i="4"/>
  <c r="J2668" i="4"/>
  <c r="P2668" i="4" s="1"/>
  <c r="O2668" i="4"/>
  <c r="N436" i="2"/>
  <c r="I8" i="1"/>
  <c r="I928" i="4"/>
  <c r="I10" i="3"/>
  <c r="P691" i="4"/>
  <c r="J692" i="4"/>
  <c r="J3624" i="4"/>
  <c r="P3624" i="4" s="1"/>
  <c r="O3624" i="4"/>
  <c r="J2503" i="4"/>
  <c r="O2503" i="4"/>
  <c r="P674" i="4"/>
  <c r="F101" i="3"/>
  <c r="P2923" i="4"/>
  <c r="F455" i="3"/>
  <c r="O3559" i="4"/>
  <c r="J3559" i="4"/>
  <c r="P3559" i="4" s="1"/>
  <c r="O3684" i="4"/>
  <c r="J3684" i="4"/>
  <c r="P3684" i="4" s="1"/>
  <c r="J2489" i="4"/>
  <c r="O2489" i="4"/>
  <c r="J173" i="4"/>
  <c r="P172" i="4"/>
  <c r="J2117" i="4"/>
  <c r="O2117" i="4"/>
  <c r="J2131" i="4"/>
  <c r="O2131" i="4"/>
  <c r="J2103" i="4"/>
  <c r="O2103" i="4"/>
  <c r="O319" i="2"/>
  <c r="J319" i="2"/>
  <c r="P319" i="2" s="1"/>
  <c r="P716" i="4"/>
  <c r="J717" i="4"/>
  <c r="K41" i="7"/>
  <c r="I2812" i="4"/>
  <c r="M390" i="2"/>
  <c r="I390" i="3"/>
  <c r="J3600" i="4"/>
  <c r="P3600" i="4" s="1"/>
  <c r="O3600" i="4"/>
  <c r="O3696" i="4"/>
  <c r="J3696" i="4"/>
  <c r="P3696" i="4" s="1"/>
  <c r="J2547" i="4"/>
  <c r="O2547" i="4"/>
  <c r="J2607" i="4"/>
  <c r="O2607" i="4"/>
  <c r="I587" i="3"/>
  <c r="I597" i="2"/>
  <c r="L273" i="2"/>
  <c r="P273" i="2" s="1"/>
  <c r="O273" i="2"/>
  <c r="P2707" i="4"/>
  <c r="J2709" i="4"/>
  <c r="J3148" i="4"/>
  <c r="J1311" i="4"/>
  <c r="P1311" i="4" s="1"/>
  <c r="O1311" i="4"/>
  <c r="J2551" i="4"/>
  <c r="P2551" i="4" s="1"/>
  <c r="O2551" i="4"/>
  <c r="J2686" i="4"/>
  <c r="P2686" i="4" s="1"/>
  <c r="O2686" i="4"/>
  <c r="P187" i="4"/>
  <c r="J189" i="4"/>
  <c r="O585" i="2"/>
  <c r="J585" i="2"/>
  <c r="P585" i="2" s="1"/>
  <c r="J1548" i="4"/>
  <c r="O1548" i="4"/>
  <c r="O1927" i="4"/>
  <c r="J1927" i="4"/>
  <c r="P3366" i="4"/>
  <c r="J3367" i="4"/>
  <c r="L272" i="2"/>
  <c r="P272" i="2" s="1"/>
  <c r="O272" i="2"/>
  <c r="L278" i="2"/>
  <c r="P278" i="2" s="1"/>
  <c r="O278" i="2"/>
  <c r="O3483" i="4"/>
  <c r="J3483" i="4"/>
  <c r="L254" i="2"/>
  <c r="P254" i="2" s="1"/>
  <c r="O254" i="2"/>
  <c r="J1336" i="4"/>
  <c r="P1335" i="4"/>
  <c r="P1310" i="4"/>
  <c r="P3123" i="4"/>
  <c r="J3124" i="4"/>
  <c r="J2764" i="4"/>
  <c r="O2764" i="4"/>
  <c r="J159" i="2"/>
  <c r="P159" i="2" s="1"/>
  <c r="O159" i="2"/>
  <c r="P3354" i="4"/>
  <c r="J3355" i="4"/>
  <c r="P3216" i="4"/>
  <c r="J3217" i="4"/>
  <c r="I503" i="3"/>
  <c r="I505" i="2"/>
  <c r="O3906" i="4"/>
  <c r="J3906" i="4"/>
  <c r="P3906" i="4" s="1"/>
  <c r="J4003" i="4"/>
  <c r="P4003" i="4" s="1"/>
  <c r="O4003" i="4"/>
  <c r="J4038" i="4"/>
  <c r="P4038" i="4" s="1"/>
  <c r="O4038" i="4"/>
  <c r="H389" i="3"/>
  <c r="P2386" i="4"/>
  <c r="J1348" i="4"/>
  <c r="P1347" i="4"/>
  <c r="L271" i="2"/>
  <c r="P271" i="2" s="1"/>
  <c r="O271" i="2"/>
  <c r="O253" i="8"/>
  <c r="H40" i="7"/>
  <c r="P3348" i="4"/>
  <c r="J3349" i="4"/>
  <c r="I480" i="3"/>
  <c r="I482" i="2"/>
  <c r="O113" i="8"/>
  <c r="H20" i="7"/>
  <c r="O2335" i="4"/>
  <c r="J2335" i="4"/>
  <c r="O99" i="8"/>
  <c r="H18" i="7"/>
  <c r="P68" i="4"/>
  <c r="J71" i="4"/>
  <c r="O1941" i="4"/>
  <c r="J1941" i="4"/>
  <c r="P1941" i="4" s="1"/>
  <c r="P3434" i="4"/>
  <c r="J3435" i="4"/>
  <c r="O2476" i="4"/>
  <c r="J2476" i="4"/>
  <c r="P2476" i="4" s="1"/>
  <c r="J2683" i="4"/>
  <c r="P2683" i="4" s="1"/>
  <c r="O2683" i="4"/>
  <c r="J2022" i="4"/>
  <c r="O2022" i="4"/>
  <c r="J867" i="4"/>
  <c r="O867" i="4"/>
  <c r="L268" i="2"/>
  <c r="P268" i="2" s="1"/>
  <c r="O268" i="2"/>
  <c r="O850" i="4"/>
  <c r="J850" i="4"/>
  <c r="P850" i="4" s="1"/>
  <c r="J2075" i="4"/>
  <c r="O2075" i="4"/>
  <c r="O875" i="4"/>
  <c r="J875" i="4"/>
  <c r="P875" i="4" s="1"/>
  <c r="J333" i="4"/>
  <c r="P333" i="4" s="1"/>
  <c r="O333" i="4"/>
  <c r="O290" i="4"/>
  <c r="J290" i="4"/>
  <c r="J664" i="4"/>
  <c r="O664" i="4"/>
  <c r="O2008" i="4"/>
  <c r="J2008" i="4"/>
  <c r="J2110" i="4"/>
  <c r="O2110" i="4"/>
  <c r="L275" i="2"/>
  <c r="P275" i="2" s="1"/>
  <c r="O275" i="2"/>
  <c r="L224" i="2"/>
  <c r="P224" i="2" s="1"/>
  <c r="O224" i="2"/>
  <c r="I477" i="3"/>
  <c r="I479" i="2"/>
  <c r="K62" i="7"/>
  <c r="I3733" i="4"/>
  <c r="I1124" i="4"/>
  <c r="J144" i="2"/>
  <c r="P144" i="2" s="1"/>
  <c r="O144" i="2"/>
  <c r="J881" i="4"/>
  <c r="P881" i="4" s="1"/>
  <c r="O881" i="4"/>
  <c r="P2781" i="4"/>
  <c r="J2783" i="4"/>
  <c r="J3612" i="4"/>
  <c r="P3612" i="4" s="1"/>
  <c r="O3612" i="4"/>
  <c r="O3708" i="4"/>
  <c r="J3708" i="4"/>
  <c r="P3708" i="4" s="1"/>
  <c r="K16" i="7"/>
  <c r="I1313" i="4"/>
  <c r="I1325" i="4"/>
  <c r="I851" i="4"/>
  <c r="I1331" i="4"/>
  <c r="I1305" i="4"/>
  <c r="J2532" i="4"/>
  <c r="O2532" i="4"/>
  <c r="J2622" i="4"/>
  <c r="O2622" i="4"/>
  <c r="P1324" i="4"/>
  <c r="J151" i="2"/>
  <c r="P151" i="2" s="1"/>
  <c r="O151" i="2"/>
  <c r="P237" i="4"/>
  <c r="F40" i="3"/>
  <c r="O2320" i="4"/>
  <c r="J2320" i="4"/>
  <c r="J2581" i="4"/>
  <c r="P2581" i="4" s="1"/>
  <c r="O2581" i="4"/>
  <c r="J2701" i="4"/>
  <c r="P2701" i="4" s="1"/>
  <c r="O2701" i="4"/>
  <c r="P3223" i="4"/>
  <c r="F499" i="3"/>
  <c r="P771" i="4"/>
  <c r="J1542" i="4"/>
  <c r="O1542" i="4"/>
  <c r="J1827" i="4"/>
  <c r="O1827" i="4"/>
  <c r="O160" i="2"/>
  <c r="J160" i="2"/>
  <c r="P160" i="2" s="1"/>
  <c r="P2894" i="4"/>
  <c r="J2895" i="4"/>
  <c r="I903" i="4"/>
  <c r="I5" i="3"/>
  <c r="I2977" i="4"/>
  <c r="I457" i="3"/>
  <c r="I459" i="2"/>
  <c r="J162" i="2"/>
  <c r="P162" i="2" s="1"/>
  <c r="O162" i="2"/>
  <c r="J142" i="2"/>
  <c r="P142" i="2" s="1"/>
  <c r="O142" i="2"/>
  <c r="P3392" i="4"/>
  <c r="J3393" i="4"/>
  <c r="J141" i="2"/>
  <c r="P141" i="2" s="1"/>
  <c r="O141" i="2"/>
  <c r="I923" i="4"/>
  <c r="I9" i="3"/>
  <c r="P709" i="4"/>
  <c r="J710" i="4"/>
  <c r="P3083" i="4"/>
  <c r="J3084" i="4"/>
  <c r="J2732" i="4"/>
  <c r="O2732" i="4"/>
  <c r="O3913" i="4"/>
  <c r="J3913" i="4"/>
  <c r="P3913" i="4" s="1"/>
  <c r="J3982" i="4"/>
  <c r="P3982" i="4" s="1"/>
  <c r="O3982" i="4"/>
  <c r="J4045" i="4"/>
  <c r="P4045" i="4" s="1"/>
  <c r="O4045" i="4"/>
  <c r="O386" i="8"/>
  <c r="H63" i="7"/>
  <c r="G295" i="3"/>
  <c r="P1840" i="4"/>
  <c r="I41" i="3"/>
  <c r="I37" i="2"/>
  <c r="P3196" i="4"/>
  <c r="F495" i="3"/>
  <c r="K302" i="2"/>
  <c r="I302" i="3"/>
  <c r="L263" i="2"/>
  <c r="P263" i="2" s="1"/>
  <c r="O263" i="2"/>
  <c r="P216" i="4"/>
  <c r="J217" i="4"/>
  <c r="L223" i="2"/>
  <c r="P223" i="2" s="1"/>
  <c r="O223" i="2"/>
  <c r="J2578" i="4"/>
  <c r="P2578" i="4" s="1"/>
  <c r="O2578" i="4"/>
  <c r="J2698" i="4"/>
  <c r="P2698" i="4" s="1"/>
  <c r="O2698" i="4"/>
  <c r="P179" i="4"/>
  <c r="J181" i="4"/>
  <c r="O468" i="2"/>
  <c r="J468" i="2"/>
  <c r="P468" i="2" s="1"/>
  <c r="P2726" i="4"/>
  <c r="J2727" i="4"/>
  <c r="J2536" i="4"/>
  <c r="P2536" i="4" s="1"/>
  <c r="O2536" i="4"/>
  <c r="J2596" i="4"/>
  <c r="P2596" i="4" s="1"/>
  <c r="O2596" i="4"/>
  <c r="L389" i="2"/>
  <c r="G301" i="3"/>
  <c r="P1876" i="4"/>
  <c r="J1536" i="4"/>
  <c r="O1536" i="4"/>
  <c r="O1915" i="4"/>
  <c r="J1915" i="4"/>
  <c r="P3378" i="4"/>
  <c r="J3379" i="4"/>
  <c r="L231" i="2"/>
  <c r="P231" i="2" s="1"/>
  <c r="O231" i="2"/>
  <c r="L269" i="2"/>
  <c r="P269" i="2" s="1"/>
  <c r="O269" i="2"/>
  <c r="O471" i="2"/>
  <c r="J471" i="2"/>
  <c r="P471" i="2" s="1"/>
  <c r="P858" i="4"/>
  <c r="J860" i="4"/>
  <c r="P2714" i="4"/>
  <c r="J2715" i="4"/>
  <c r="J2789" i="4"/>
  <c r="O2789" i="4"/>
  <c r="P3342" i="4"/>
  <c r="J3343" i="4"/>
  <c r="P3420" i="4"/>
  <c r="J3421" i="4"/>
  <c r="J3996" i="4"/>
  <c r="P3996" i="4" s="1"/>
  <c r="O3996" i="4"/>
  <c r="O3920" i="4"/>
  <c r="J3920" i="4"/>
  <c r="P3920" i="4" s="1"/>
  <c r="J3975" i="4"/>
  <c r="P3975" i="4" s="1"/>
  <c r="O3975" i="4"/>
  <c r="J4052" i="4"/>
  <c r="P4052" i="4" s="1"/>
  <c r="O4052" i="4"/>
  <c r="P2746" i="4"/>
  <c r="J2748" i="4"/>
  <c r="N6" i="2"/>
  <c r="K9" i="7"/>
  <c r="I1156" i="4"/>
  <c r="I1136" i="4"/>
  <c r="I1164" i="4"/>
  <c r="I1180" i="4"/>
  <c r="I1172" i="4"/>
  <c r="I1126" i="4"/>
  <c r="I1146" i="4"/>
  <c r="P3256" i="4"/>
  <c r="F504" i="3"/>
  <c r="L261" i="2"/>
  <c r="P261" i="2" s="1"/>
  <c r="O261" i="2"/>
  <c r="P3242" i="4"/>
  <c r="J3243" i="4"/>
  <c r="J1340" i="4"/>
  <c r="P1339" i="4"/>
  <c r="J150" i="2"/>
  <c r="P150" i="2" s="1"/>
  <c r="O150" i="2"/>
  <c r="O3754" i="4"/>
  <c r="J3754" i="4"/>
  <c r="J143" i="2"/>
  <c r="P143" i="2" s="1"/>
  <c r="O143" i="2"/>
  <c r="O2490" i="4"/>
  <c r="J2490" i="4"/>
  <c r="P2490" i="4" s="1"/>
  <c r="J2593" i="4"/>
  <c r="P2593" i="4" s="1"/>
  <c r="O2593" i="4"/>
  <c r="J2637" i="4"/>
  <c r="O2637" i="4"/>
  <c r="P3313" i="4"/>
  <c r="F515" i="3"/>
  <c r="O3549" i="4"/>
  <c r="J3549" i="4"/>
  <c r="P3549" i="4" s="1"/>
  <c r="O2475" i="4"/>
  <c r="J2475" i="4"/>
  <c r="J1203" i="4"/>
  <c r="O1203" i="4"/>
  <c r="P3164" i="4"/>
  <c r="F491" i="3"/>
  <c r="J2507" i="4"/>
  <c r="P2507" i="4" s="1"/>
  <c r="O2507" i="4"/>
  <c r="J1138" i="4"/>
  <c r="P1138" i="4" s="1"/>
  <c r="O1138" i="4"/>
  <c r="J1554" i="4"/>
  <c r="O1554" i="4"/>
  <c r="J1788" i="4"/>
  <c r="O1788" i="4"/>
  <c r="L260" i="2"/>
  <c r="P260" i="2" s="1"/>
  <c r="O260" i="2"/>
  <c r="P3100" i="4"/>
  <c r="F483" i="3"/>
  <c r="J737" i="4"/>
  <c r="O737" i="4"/>
  <c r="J1344" i="4"/>
  <c r="P1343" i="4"/>
  <c r="I476" i="3"/>
  <c r="I478" i="2"/>
  <c r="P3322" i="4"/>
  <c r="F516" i="3"/>
  <c r="P223" i="4"/>
  <c r="J225" i="4"/>
  <c r="J2811" i="4"/>
  <c r="O2811" i="4"/>
  <c r="K53" i="7"/>
  <c r="I778" i="4"/>
  <c r="J3989" i="4"/>
  <c r="P3989" i="4" s="1"/>
  <c r="O3989" i="4"/>
  <c r="O3927" i="4"/>
  <c r="J3927" i="4"/>
  <c r="P3927" i="4" s="1"/>
  <c r="I3023" i="4"/>
  <c r="I468" i="3"/>
  <c r="I470" i="2"/>
  <c r="M388" i="2"/>
  <c r="I388" i="3"/>
  <c r="P1303" i="4"/>
  <c r="L227" i="2"/>
  <c r="P227" i="2" s="1"/>
  <c r="O227" i="2"/>
  <c r="I328" i="3"/>
  <c r="I328" i="2"/>
  <c r="P2755" i="4"/>
  <c r="J2757" i="4"/>
  <c r="P3091" i="4"/>
  <c r="J3092" i="4"/>
  <c r="L230" i="2"/>
  <c r="P230" i="2" s="1"/>
  <c r="O230" i="2"/>
  <c r="J2548" i="4"/>
  <c r="P2548" i="4" s="1"/>
  <c r="O2548" i="4"/>
  <c r="J2608" i="4"/>
  <c r="P2608" i="4" s="1"/>
  <c r="O2608" i="4"/>
  <c r="K7" i="7"/>
  <c r="I4051" i="4"/>
  <c r="I4044" i="4"/>
  <c r="I4037" i="4"/>
  <c r="I4030" i="4"/>
  <c r="I4023" i="4"/>
  <c r="I4016" i="4"/>
  <c r="I3974" i="4"/>
  <c r="I3981" i="4"/>
  <c r="I3988" i="4"/>
  <c r="I3995" i="4"/>
  <c r="I4002" i="4"/>
  <c r="I3968" i="4"/>
  <c r="I3961" i="4"/>
  <c r="I3954" i="4"/>
  <c r="I3947" i="4"/>
  <c r="I3940" i="4"/>
  <c r="I3933" i="4"/>
  <c r="I3926" i="4"/>
  <c r="I3919" i="4"/>
  <c r="I3912" i="4"/>
  <c r="I3905" i="4"/>
  <c r="I3898" i="4"/>
  <c r="I3891" i="4"/>
  <c r="I3884" i="4"/>
  <c r="I3877" i="4"/>
  <c r="I3851" i="4"/>
  <c r="I4009" i="4"/>
  <c r="I1940" i="4"/>
  <c r="I1933" i="4"/>
  <c r="I1982" i="4"/>
  <c r="I1975" i="4"/>
  <c r="I1968" i="4"/>
  <c r="I1954" i="4"/>
  <c r="I1947" i="4"/>
  <c r="I1602" i="4"/>
  <c r="I1574" i="4"/>
  <c r="I1227" i="4"/>
  <c r="I1961" i="4"/>
  <c r="I1616" i="4"/>
  <c r="I1567" i="4"/>
  <c r="I1595" i="4"/>
  <c r="I1246" i="4"/>
  <c r="I1245" i="4"/>
  <c r="I1222" i="4"/>
  <c r="I1560" i="4"/>
  <c r="I1581" i="4"/>
  <c r="I1298" i="4"/>
  <c r="I1609" i="4"/>
  <c r="I1588" i="4"/>
  <c r="I1238" i="4"/>
  <c r="I1239" i="4"/>
  <c r="I849" i="4"/>
  <c r="I1217" i="4"/>
  <c r="I1232" i="4"/>
  <c r="I2971" i="4"/>
  <c r="I456" i="3"/>
  <c r="I458" i="2"/>
  <c r="J3011" i="4"/>
  <c r="O3011" i="4"/>
  <c r="P209" i="4"/>
  <c r="J211" i="4"/>
  <c r="I139" i="3" l="1"/>
  <c r="I139" i="2"/>
  <c r="I320" i="3"/>
  <c r="I320" i="2"/>
  <c r="I297" i="3"/>
  <c r="K297" i="2"/>
  <c r="J1320" i="4"/>
  <c r="P211" i="4"/>
  <c r="F36" i="3"/>
  <c r="J1217" i="4"/>
  <c r="O1217" i="4"/>
  <c r="J1560" i="4"/>
  <c r="O1560" i="4"/>
  <c r="J1227" i="4"/>
  <c r="O1227" i="4"/>
  <c r="O1933" i="4"/>
  <c r="J1933" i="4"/>
  <c r="O3905" i="4"/>
  <c r="J3905" i="4"/>
  <c r="O3961" i="4"/>
  <c r="J3961" i="4"/>
  <c r="J4023" i="4"/>
  <c r="O4023" i="4"/>
  <c r="O328" i="2"/>
  <c r="J328" i="2"/>
  <c r="P328" i="2" s="1"/>
  <c r="O470" i="2"/>
  <c r="J470" i="2"/>
  <c r="P470" i="2" s="1"/>
  <c r="J1146" i="4"/>
  <c r="P1146" i="4" s="1"/>
  <c r="O1146" i="4"/>
  <c r="P2789" i="4"/>
  <c r="J2791" i="4"/>
  <c r="P1536" i="4"/>
  <c r="J1537" i="4"/>
  <c r="P2622" i="4"/>
  <c r="K18" i="7"/>
  <c r="I880" i="4"/>
  <c r="P3349" i="4"/>
  <c r="F520" i="3"/>
  <c r="O505" i="2"/>
  <c r="J505" i="2"/>
  <c r="P505" i="2" s="1"/>
  <c r="P3367" i="4"/>
  <c r="F523" i="3"/>
  <c r="P189" i="4"/>
  <c r="F33" i="3"/>
  <c r="P3148" i="4"/>
  <c r="F489" i="3"/>
  <c r="P173" i="4"/>
  <c r="F31" i="3"/>
  <c r="J2537" i="4"/>
  <c r="P2537" i="4" s="1"/>
  <c r="O2537" i="4"/>
  <c r="J2642" i="4"/>
  <c r="P2642" i="4" s="1"/>
  <c r="O2642" i="4"/>
  <c r="J876" i="4"/>
  <c r="P595" i="2"/>
  <c r="P1921" i="4"/>
  <c r="J1922" i="4"/>
  <c r="P3373" i="4"/>
  <c r="F524" i="3"/>
  <c r="P1211" i="4"/>
  <c r="J1213" i="4"/>
  <c r="O3782" i="4"/>
  <c r="J3782" i="4"/>
  <c r="P1352" i="4"/>
  <c r="F205" i="3"/>
  <c r="P2173" i="4"/>
  <c r="J2174" i="4"/>
  <c r="P3477" i="4"/>
  <c r="F539" i="3"/>
  <c r="K55" i="7"/>
  <c r="I2330" i="4"/>
  <c r="K58" i="7"/>
  <c r="I2339" i="4"/>
  <c r="I528" i="3"/>
  <c r="I532" i="2"/>
  <c r="P3108" i="4"/>
  <c r="F484" i="3"/>
  <c r="P3337" i="4"/>
  <c r="F518" i="3"/>
  <c r="P3029" i="4"/>
  <c r="J3031" i="4"/>
  <c r="L436" i="2"/>
  <c r="P2667" i="4"/>
  <c r="J378" i="4"/>
  <c r="O378" i="4"/>
  <c r="J530" i="4"/>
  <c r="O530" i="4"/>
  <c r="J546" i="4"/>
  <c r="O546" i="4"/>
  <c r="J538" i="4"/>
  <c r="O538" i="4"/>
  <c r="J626" i="4"/>
  <c r="O626" i="4"/>
  <c r="O1983" i="4"/>
  <c r="J1983" i="4"/>
  <c r="P1983" i="4" s="1"/>
  <c r="O3547" i="4"/>
  <c r="J3547" i="4"/>
  <c r="J3658" i="4"/>
  <c r="O3658" i="4"/>
  <c r="O849" i="4"/>
  <c r="J849" i="4"/>
  <c r="J1222" i="4"/>
  <c r="O1222" i="4"/>
  <c r="J1574" i="4"/>
  <c r="O1574" i="4"/>
  <c r="O1940" i="4"/>
  <c r="J1940" i="4"/>
  <c r="O3912" i="4"/>
  <c r="J3912" i="4"/>
  <c r="J3968" i="4"/>
  <c r="O3968" i="4"/>
  <c r="J4030" i="4"/>
  <c r="O4030" i="4"/>
  <c r="I491" i="3"/>
  <c r="I493" i="2"/>
  <c r="I515" i="3"/>
  <c r="I517" i="2"/>
  <c r="P1340" i="4"/>
  <c r="F202" i="3"/>
  <c r="J1126" i="4"/>
  <c r="P1126" i="4" s="1"/>
  <c r="O1126" i="4"/>
  <c r="P2748" i="4"/>
  <c r="F427" i="3"/>
  <c r="P2715" i="4"/>
  <c r="F422" i="3"/>
  <c r="K295" i="2"/>
  <c r="I295" i="3"/>
  <c r="O923" i="4"/>
  <c r="J923" i="4"/>
  <c r="P923" i="4" s="1"/>
  <c r="I499" i="3"/>
  <c r="I501" i="2"/>
  <c r="I40" i="3"/>
  <c r="I36" i="2"/>
  <c r="P2110" i="4"/>
  <c r="J2111" i="4"/>
  <c r="M389" i="2"/>
  <c r="I389" i="3"/>
  <c r="P2764" i="4"/>
  <c r="J2766" i="4"/>
  <c r="I101" i="3"/>
  <c r="I96" i="2"/>
  <c r="P2721" i="4"/>
  <c r="F423" i="3"/>
  <c r="P1255" i="4"/>
  <c r="F185" i="3"/>
  <c r="O2480" i="4"/>
  <c r="J2480" i="4"/>
  <c r="P2480" i="4" s="1"/>
  <c r="J2657" i="4"/>
  <c r="P2657" i="4" s="1"/>
  <c r="O2657" i="4"/>
  <c r="P2592" i="4"/>
  <c r="P2159" i="4"/>
  <c r="J2160" i="4"/>
  <c r="J888" i="4"/>
  <c r="P887" i="4"/>
  <c r="P2061" i="4"/>
  <c r="J2062" i="4"/>
  <c r="J590" i="2"/>
  <c r="P590" i="2" s="1"/>
  <c r="O590" i="2"/>
  <c r="P3132" i="4"/>
  <c r="F487" i="3"/>
  <c r="J3768" i="4"/>
  <c r="O3768" i="4"/>
  <c r="P1379" i="4"/>
  <c r="F210" i="3"/>
  <c r="J2959" i="4"/>
  <c r="O2959" i="4"/>
  <c r="P2577" i="4"/>
  <c r="O806" i="4"/>
  <c r="J806" i="4"/>
  <c r="P1799" i="4"/>
  <c r="J1800" i="4"/>
  <c r="P2029" i="4"/>
  <c r="J2030" i="4"/>
  <c r="O503" i="2"/>
  <c r="J503" i="2"/>
  <c r="P503" i="2" s="1"/>
  <c r="P3470" i="4"/>
  <c r="F538" i="3"/>
  <c r="J394" i="4"/>
  <c r="O394" i="4"/>
  <c r="J482" i="4"/>
  <c r="O482" i="4"/>
  <c r="J554" i="4"/>
  <c r="O554" i="4"/>
  <c r="J570" i="4"/>
  <c r="O570" i="4"/>
  <c r="J434" i="4"/>
  <c r="O434" i="4"/>
  <c r="J642" i="4"/>
  <c r="O642" i="4"/>
  <c r="O1962" i="4"/>
  <c r="J1962" i="4"/>
  <c r="P1962" i="4" s="1"/>
  <c r="O3567" i="4"/>
  <c r="J3567" i="4"/>
  <c r="J3670" i="4"/>
  <c r="O3670" i="4"/>
  <c r="J1239" i="4"/>
  <c r="P1239" i="4" s="1"/>
  <c r="O1239" i="4"/>
  <c r="J1245" i="4"/>
  <c r="O1245" i="4"/>
  <c r="J1602" i="4"/>
  <c r="O1602" i="4"/>
  <c r="J4009" i="4"/>
  <c r="O4009" i="4"/>
  <c r="O3919" i="4"/>
  <c r="J3919" i="4"/>
  <c r="J4002" i="4"/>
  <c r="O4002" i="4"/>
  <c r="J4037" i="4"/>
  <c r="O4037" i="4"/>
  <c r="J3023" i="4"/>
  <c r="O3023" i="4"/>
  <c r="P2811" i="4"/>
  <c r="P1344" i="4"/>
  <c r="F203" i="3"/>
  <c r="J1789" i="4"/>
  <c r="P1788" i="4"/>
  <c r="P3243" i="4"/>
  <c r="F502" i="3"/>
  <c r="J1172" i="4"/>
  <c r="P1172" i="4" s="1"/>
  <c r="O1172" i="4"/>
  <c r="K301" i="2"/>
  <c r="I301" i="3"/>
  <c r="P2727" i="4"/>
  <c r="F424" i="3"/>
  <c r="K63" i="7"/>
  <c r="I3719" i="4"/>
  <c r="I3707" i="4"/>
  <c r="I3695" i="4"/>
  <c r="I3683" i="4"/>
  <c r="I3671" i="4"/>
  <c r="I3659" i="4"/>
  <c r="I3647" i="4"/>
  <c r="I3635" i="4"/>
  <c r="I3623" i="4"/>
  <c r="I3611" i="4"/>
  <c r="I3599" i="4"/>
  <c r="I3588" i="4"/>
  <c r="I3578" i="4"/>
  <c r="I3568" i="4"/>
  <c r="I3538" i="4"/>
  <c r="I3548" i="4"/>
  <c r="I3558" i="4"/>
  <c r="I2699" i="4"/>
  <c r="I2684" i="4"/>
  <c r="I2669" i="4"/>
  <c r="I2654" i="4"/>
  <c r="I2639" i="4"/>
  <c r="I2624" i="4"/>
  <c r="I2609" i="4"/>
  <c r="I2594" i="4"/>
  <c r="I2579" i="4"/>
  <c r="I2813" i="4"/>
  <c r="I2534" i="4"/>
  <c r="I2491" i="4"/>
  <c r="I2477" i="4"/>
  <c r="I2549" i="4"/>
  <c r="I2564" i="4"/>
  <c r="I2505" i="4"/>
  <c r="I2519" i="4"/>
  <c r="I763" i="4"/>
  <c r="I772" i="4"/>
  <c r="I332" i="4"/>
  <c r="O459" i="2"/>
  <c r="J459" i="2"/>
  <c r="P459" i="2" s="1"/>
  <c r="P2532" i="4"/>
  <c r="O479" i="2"/>
  <c r="J479" i="2"/>
  <c r="P479" i="2" s="1"/>
  <c r="P2008" i="4"/>
  <c r="J2009" i="4"/>
  <c r="P3435" i="4"/>
  <c r="F533" i="3"/>
  <c r="P2335" i="4"/>
  <c r="J2336" i="4"/>
  <c r="K40" i="7"/>
  <c r="I1394" i="4"/>
  <c r="P3217" i="4"/>
  <c r="F498" i="3"/>
  <c r="P3124" i="4"/>
  <c r="F486" i="3"/>
  <c r="P3483" i="4"/>
  <c r="J3484" i="4"/>
  <c r="P1927" i="4"/>
  <c r="J1928" i="4"/>
  <c r="P2607" i="4"/>
  <c r="N390" i="2"/>
  <c r="O390" i="2"/>
  <c r="P2103" i="4"/>
  <c r="J2104" i="4"/>
  <c r="P2489" i="4"/>
  <c r="J928" i="4"/>
  <c r="P928" i="4" s="1"/>
  <c r="O928" i="4"/>
  <c r="J2508" i="4"/>
  <c r="P2508" i="4" s="1"/>
  <c r="O2508" i="4"/>
  <c r="J2672" i="4"/>
  <c r="P2672" i="4" s="1"/>
  <c r="O2672" i="4"/>
  <c r="J1125" i="4"/>
  <c r="P1125" i="4" s="1"/>
  <c r="O1125" i="4"/>
  <c r="P3741" i="4"/>
  <c r="F567" i="3"/>
  <c r="P3172" i="4"/>
  <c r="F492" i="3"/>
  <c r="P3428" i="4"/>
  <c r="F532" i="3"/>
  <c r="P3361" i="4"/>
  <c r="F522" i="3"/>
  <c r="P2799" i="4"/>
  <c r="F433" i="3"/>
  <c r="J1811" i="4"/>
  <c r="P1810" i="4"/>
  <c r="P1385" i="4"/>
  <c r="F211" i="3"/>
  <c r="P2068" i="4"/>
  <c r="J2069" i="4"/>
  <c r="O822" i="4"/>
  <c r="J822" i="4"/>
  <c r="O321" i="2"/>
  <c r="J321" i="2"/>
  <c r="P321" i="2" s="1"/>
  <c r="P3229" i="4"/>
  <c r="J3230" i="4"/>
  <c r="P2082" i="4"/>
  <c r="J2083" i="4"/>
  <c r="P1263" i="4"/>
  <c r="F186" i="3"/>
  <c r="P3810" i="4"/>
  <c r="J3811" i="4"/>
  <c r="P785" i="4"/>
  <c r="J786" i="4"/>
  <c r="P2517" i="4"/>
  <c r="P2089" i="4"/>
  <c r="J2090" i="4"/>
  <c r="P2652" i="4"/>
  <c r="J386" i="4"/>
  <c r="O386" i="4"/>
  <c r="J506" i="4"/>
  <c r="O506" i="4"/>
  <c r="J578" i="4"/>
  <c r="O578" i="4"/>
  <c r="J362" i="4"/>
  <c r="O362" i="4"/>
  <c r="J458" i="4"/>
  <c r="O458" i="4"/>
  <c r="J658" i="4"/>
  <c r="O658" i="4"/>
  <c r="J2826" i="4"/>
  <c r="O2826" i="4"/>
  <c r="J3747" i="4"/>
  <c r="O3747" i="4"/>
  <c r="O3682" i="4"/>
  <c r="J3682" i="4"/>
  <c r="P3011" i="4"/>
  <c r="J3013" i="4"/>
  <c r="J1238" i="4"/>
  <c r="O1238" i="4"/>
  <c r="J1246" i="4"/>
  <c r="P1246" i="4" s="1"/>
  <c r="O1246" i="4"/>
  <c r="O1947" i="4"/>
  <c r="J1947" i="4"/>
  <c r="J3851" i="4"/>
  <c r="O3851" i="4"/>
  <c r="O3926" i="4"/>
  <c r="J3926" i="4"/>
  <c r="J3995" i="4"/>
  <c r="O3995" i="4"/>
  <c r="J4044" i="4"/>
  <c r="O4044" i="4"/>
  <c r="P225" i="4"/>
  <c r="F38" i="3"/>
  <c r="O1180" i="4"/>
  <c r="J1180" i="4"/>
  <c r="P1180" i="4" s="1"/>
  <c r="P3421" i="4"/>
  <c r="F531" i="3"/>
  <c r="P860" i="4"/>
  <c r="F126" i="3"/>
  <c r="P3379" i="4"/>
  <c r="F525" i="3"/>
  <c r="L302" i="2"/>
  <c r="P302" i="2" s="1"/>
  <c r="O302" i="2"/>
  <c r="P2732" i="4"/>
  <c r="J2733" i="4"/>
  <c r="J1305" i="4"/>
  <c r="O1305" i="4"/>
  <c r="P867" i="4"/>
  <c r="J868" i="4"/>
  <c r="P2709" i="4"/>
  <c r="F421" i="3"/>
  <c r="J2812" i="4"/>
  <c r="P2812" i="4" s="1"/>
  <c r="O2812" i="4"/>
  <c r="I124" i="3"/>
  <c r="I122" i="2"/>
  <c r="J2567" i="4"/>
  <c r="P2567" i="4" s="1"/>
  <c r="O2567" i="4"/>
  <c r="J2687" i="4"/>
  <c r="P2687" i="4" s="1"/>
  <c r="O2687" i="4"/>
  <c r="K16" i="2"/>
  <c r="I20" i="3"/>
  <c r="P298" i="4"/>
  <c r="F52" i="3"/>
  <c r="P2166" i="4"/>
  <c r="J2167" i="4"/>
  <c r="K46" i="7"/>
  <c r="I1162" i="4"/>
  <c r="I1170" i="4"/>
  <c r="I1144" i="4"/>
  <c r="I1122" i="4"/>
  <c r="I1154" i="4"/>
  <c r="I1178" i="4"/>
  <c r="I1134" i="4"/>
  <c r="P98" i="4"/>
  <c r="F18" i="3"/>
  <c r="P62" i="4"/>
  <c r="F11" i="3"/>
  <c r="J814" i="4"/>
  <c r="O814" i="4"/>
  <c r="P744" i="4"/>
  <c r="J745" i="4"/>
  <c r="P1821" i="4"/>
  <c r="J1822" i="4"/>
  <c r="P1187" i="4"/>
  <c r="J1189" i="4"/>
  <c r="K18" i="2"/>
  <c r="I22" i="3"/>
  <c r="P3019" i="4"/>
  <c r="F471" i="3"/>
  <c r="P3188" i="4"/>
  <c r="F494" i="3"/>
  <c r="P2124" i="4"/>
  <c r="J2125" i="4"/>
  <c r="J474" i="4"/>
  <c r="O474" i="4"/>
  <c r="J610" i="4"/>
  <c r="O610" i="4"/>
  <c r="J602" i="4"/>
  <c r="O602" i="4"/>
  <c r="J466" i="4"/>
  <c r="O466" i="4"/>
  <c r="J562" i="4"/>
  <c r="O562" i="4"/>
  <c r="J1603" i="4"/>
  <c r="P1603" i="4" s="1"/>
  <c r="O1603" i="4"/>
  <c r="O2833" i="4"/>
  <c r="J2833" i="4"/>
  <c r="J3598" i="4"/>
  <c r="O3598" i="4"/>
  <c r="O3694" i="4"/>
  <c r="J3694" i="4"/>
  <c r="O458" i="2"/>
  <c r="J458" i="2"/>
  <c r="P458" i="2" s="1"/>
  <c r="J1588" i="4"/>
  <c r="O1588" i="4"/>
  <c r="J1595" i="4"/>
  <c r="O1595" i="4"/>
  <c r="O1954" i="4"/>
  <c r="J1954" i="4"/>
  <c r="O3877" i="4"/>
  <c r="J3877" i="4"/>
  <c r="O3933" i="4"/>
  <c r="J3933" i="4"/>
  <c r="J3988" i="4"/>
  <c r="O3988" i="4"/>
  <c r="J4051" i="4"/>
  <c r="O4051" i="4"/>
  <c r="P3092" i="4"/>
  <c r="F482" i="3"/>
  <c r="P737" i="4"/>
  <c r="J738" i="4"/>
  <c r="P1554" i="4"/>
  <c r="J1555" i="4"/>
  <c r="P1203" i="4"/>
  <c r="J1205" i="4"/>
  <c r="P2637" i="4"/>
  <c r="P3754" i="4"/>
  <c r="J3755" i="4"/>
  <c r="J1164" i="4"/>
  <c r="P1164" i="4" s="1"/>
  <c r="O1164" i="4"/>
  <c r="I495" i="3"/>
  <c r="I497" i="2"/>
  <c r="P3084" i="4"/>
  <c r="F481" i="3"/>
  <c r="P3393" i="4"/>
  <c r="F527" i="3"/>
  <c r="O2977" i="4"/>
  <c r="J2977" i="4"/>
  <c r="P1827" i="4"/>
  <c r="J1828" i="4"/>
  <c r="J1331" i="4"/>
  <c r="O1331" i="4"/>
  <c r="K20" i="7"/>
  <c r="I3730" i="4"/>
  <c r="I836" i="4"/>
  <c r="I830" i="4"/>
  <c r="P3355" i="4"/>
  <c r="F521" i="3"/>
  <c r="P2547" i="4"/>
  <c r="P2131" i="4"/>
  <c r="J2132" i="4"/>
  <c r="P2503" i="4"/>
  <c r="J2582" i="4"/>
  <c r="P2582" i="4" s="1"/>
  <c r="O2582" i="4"/>
  <c r="J2702" i="4"/>
  <c r="P2702" i="4" s="1"/>
  <c r="O2702" i="4"/>
  <c r="I140" i="3"/>
  <c r="I140" i="2"/>
  <c r="I39" i="3"/>
  <c r="I35" i="2"/>
  <c r="I493" i="3"/>
  <c r="I495" i="2"/>
  <c r="P103" i="4"/>
  <c r="F19" i="3"/>
  <c r="O913" i="4"/>
  <c r="J913" i="4"/>
  <c r="P913" i="4" s="1"/>
  <c r="P2775" i="4"/>
  <c r="F430" i="3"/>
  <c r="P792" i="4"/>
  <c r="J793" i="4"/>
  <c r="P1833" i="4"/>
  <c r="J1834" i="4"/>
  <c r="P3156" i="4"/>
  <c r="F490" i="3"/>
  <c r="J918" i="4"/>
  <c r="P918" i="4" s="1"/>
  <c r="O918" i="4"/>
  <c r="P93" i="4"/>
  <c r="F17" i="3"/>
  <c r="P3204" i="4"/>
  <c r="F496" i="3"/>
  <c r="P3463" i="4"/>
  <c r="F537" i="3"/>
  <c r="O1393" i="4"/>
  <c r="J1393" i="4"/>
  <c r="P3442" i="4"/>
  <c r="F534" i="3"/>
  <c r="I497" i="3"/>
  <c r="I499" i="2"/>
  <c r="I922" i="4"/>
  <c r="I912" i="4"/>
  <c r="I902" i="4"/>
  <c r="I927" i="4"/>
  <c r="I907" i="4"/>
  <c r="I917" i="4"/>
  <c r="I4" i="3"/>
  <c r="P2901" i="4"/>
  <c r="F451" i="3"/>
  <c r="P3449" i="4"/>
  <c r="F535" i="3"/>
  <c r="P3140" i="4"/>
  <c r="F488" i="3"/>
  <c r="J370" i="4"/>
  <c r="O370" i="4"/>
  <c r="J634" i="4"/>
  <c r="O634" i="4"/>
  <c r="J498" i="4"/>
  <c r="O498" i="4"/>
  <c r="J490" i="4"/>
  <c r="O490" i="4"/>
  <c r="J586" i="4"/>
  <c r="O586" i="4"/>
  <c r="J1589" i="4"/>
  <c r="P1589" i="4" s="1"/>
  <c r="O1589" i="4"/>
  <c r="O3587" i="4"/>
  <c r="J3587" i="4"/>
  <c r="J3610" i="4"/>
  <c r="O3610" i="4"/>
  <c r="O3706" i="4"/>
  <c r="J3706" i="4"/>
  <c r="P2145" i="4"/>
  <c r="J2146" i="4"/>
  <c r="J1609" i="4"/>
  <c r="O1609" i="4"/>
  <c r="J1567" i="4"/>
  <c r="O1567" i="4"/>
  <c r="O1968" i="4"/>
  <c r="J1968" i="4"/>
  <c r="O3884" i="4"/>
  <c r="J3884" i="4"/>
  <c r="O3940" i="4"/>
  <c r="J3940" i="4"/>
  <c r="J3981" i="4"/>
  <c r="O3981" i="4"/>
  <c r="I516" i="3"/>
  <c r="I518" i="2"/>
  <c r="I483" i="3"/>
  <c r="I485" i="2"/>
  <c r="P2475" i="4"/>
  <c r="J1136" i="4"/>
  <c r="P1136" i="4" s="1"/>
  <c r="O1136" i="4"/>
  <c r="P3343" i="4"/>
  <c r="F519" i="3"/>
  <c r="P1915" i="4"/>
  <c r="J1916" i="4"/>
  <c r="O851" i="4"/>
  <c r="J851" i="4"/>
  <c r="P851" i="4" s="1"/>
  <c r="P2783" i="4"/>
  <c r="F431" i="3"/>
  <c r="J1124" i="4"/>
  <c r="P1124" i="4" s="1"/>
  <c r="O1124" i="4"/>
  <c r="P664" i="4"/>
  <c r="J665" i="4"/>
  <c r="P2075" i="4"/>
  <c r="J2076" i="4"/>
  <c r="P2022" i="4"/>
  <c r="J2023" i="4"/>
  <c r="P1548" i="4"/>
  <c r="J1549" i="4"/>
  <c r="P717" i="4"/>
  <c r="F106" i="3"/>
  <c r="I526" i="3"/>
  <c r="I530" i="2"/>
  <c r="O2494" i="4"/>
  <c r="J2494" i="4"/>
  <c r="P2494" i="4" s="1"/>
  <c r="J2597" i="4"/>
  <c r="P2597" i="4" s="1"/>
  <c r="O2597" i="4"/>
  <c r="J899" i="4"/>
  <c r="P898" i="4"/>
  <c r="J908" i="4"/>
  <c r="P908" i="4" s="1"/>
  <c r="O908" i="4"/>
  <c r="P167" i="4"/>
  <c r="F30" i="3"/>
  <c r="J589" i="2"/>
  <c r="P589" i="2" s="1"/>
  <c r="O589" i="2"/>
  <c r="P3116" i="4"/>
  <c r="F485" i="3"/>
  <c r="L299" i="2"/>
  <c r="P299" i="2" s="1"/>
  <c r="O299" i="2"/>
  <c r="K22" i="2"/>
  <c r="I26" i="3"/>
  <c r="P2682" i="4"/>
  <c r="P3826" i="4"/>
  <c r="J3828" i="4"/>
  <c r="P2138" i="4"/>
  <c r="J2139" i="4"/>
  <c r="P1888" i="4"/>
  <c r="J1889" i="4"/>
  <c r="J410" i="4"/>
  <c r="O410" i="4"/>
  <c r="J346" i="4"/>
  <c r="O346" i="4"/>
  <c r="J522" i="4"/>
  <c r="O522" i="4"/>
  <c r="J594" i="4"/>
  <c r="O594" i="4"/>
  <c r="J1596" i="4"/>
  <c r="P1596" i="4" s="1"/>
  <c r="O1596" i="4"/>
  <c r="O1976" i="4"/>
  <c r="J1976" i="4"/>
  <c r="P1976" i="4" s="1"/>
  <c r="O3557" i="4"/>
  <c r="J3557" i="4"/>
  <c r="J3622" i="4"/>
  <c r="O3622" i="4"/>
  <c r="O3718" i="4"/>
  <c r="J3718" i="4"/>
  <c r="J2971" i="4"/>
  <c r="O2971" i="4"/>
  <c r="O1298" i="4"/>
  <c r="J1298" i="4"/>
  <c r="J1616" i="4"/>
  <c r="O1616" i="4"/>
  <c r="O1975" i="4"/>
  <c r="J1975" i="4"/>
  <c r="O3891" i="4"/>
  <c r="J3891" i="4"/>
  <c r="O3947" i="4"/>
  <c r="J3947" i="4"/>
  <c r="J3974" i="4"/>
  <c r="O3974" i="4"/>
  <c r="P2757" i="4"/>
  <c r="F428" i="3"/>
  <c r="I504" i="3"/>
  <c r="I506" i="2"/>
  <c r="J1156" i="4"/>
  <c r="P1156" i="4" s="1"/>
  <c r="O1156" i="4"/>
  <c r="P181" i="4"/>
  <c r="F32" i="3"/>
  <c r="P217" i="4"/>
  <c r="F37" i="3"/>
  <c r="J37" i="2"/>
  <c r="P37" i="2" s="1"/>
  <c r="O37" i="2"/>
  <c r="P710" i="4"/>
  <c r="F105" i="3"/>
  <c r="O903" i="4"/>
  <c r="J903" i="4"/>
  <c r="P903" i="4" s="1"/>
  <c r="P1542" i="4"/>
  <c r="J1543" i="4"/>
  <c r="O1325" i="4"/>
  <c r="J1325" i="4"/>
  <c r="O3733" i="4"/>
  <c r="J3733" i="4"/>
  <c r="P3733" i="4" s="1"/>
  <c r="P290" i="4"/>
  <c r="J291" i="4"/>
  <c r="P71" i="4"/>
  <c r="F12" i="3"/>
  <c r="O482" i="2"/>
  <c r="J482" i="2"/>
  <c r="P482" i="2" s="1"/>
  <c r="P2117" i="4"/>
  <c r="J2118" i="4"/>
  <c r="J2522" i="4"/>
  <c r="P2522" i="4" s="1"/>
  <c r="O2522" i="4"/>
  <c r="J2612" i="4"/>
  <c r="P2612" i="4" s="1"/>
  <c r="O2612" i="4"/>
  <c r="O519" i="2"/>
  <c r="J519" i="2"/>
  <c r="P519" i="2" s="1"/>
  <c r="P2739" i="4"/>
  <c r="F426" i="3"/>
  <c r="P3497" i="4"/>
  <c r="J3498" i="4"/>
  <c r="P3407" i="4"/>
  <c r="F529" i="3"/>
  <c r="O329" i="2"/>
  <c r="J329" i="2"/>
  <c r="P329" i="2" s="1"/>
  <c r="P2152" i="4"/>
  <c r="J2153" i="4"/>
  <c r="P683" i="4"/>
  <c r="F102" i="3"/>
  <c r="P3414" i="4"/>
  <c r="F530" i="3"/>
  <c r="K21" i="7"/>
  <c r="I3761" i="4"/>
  <c r="I3775" i="4"/>
  <c r="I104" i="3"/>
  <c r="I99" i="2"/>
  <c r="K298" i="2"/>
  <c r="I298" i="3"/>
  <c r="P3818" i="4"/>
  <c r="J3819" i="4"/>
  <c r="J2325" i="4"/>
  <c r="O2325" i="4"/>
  <c r="O477" i="2"/>
  <c r="J477" i="2"/>
  <c r="P477" i="2" s="1"/>
  <c r="K13" i="7"/>
  <c r="I2446" i="4"/>
  <c r="I2439" i="4"/>
  <c r="P2096" i="4"/>
  <c r="J2097" i="4"/>
  <c r="P1320" i="4"/>
  <c r="F198" i="3"/>
  <c r="P1373" i="4"/>
  <c r="F209" i="3"/>
  <c r="P1195" i="4"/>
  <c r="J1197" i="4"/>
  <c r="J450" i="4"/>
  <c r="O450" i="4"/>
  <c r="J402" i="4"/>
  <c r="O402" i="4"/>
  <c r="J418" i="4"/>
  <c r="O418" i="4"/>
  <c r="J618" i="4"/>
  <c r="O618" i="4"/>
  <c r="J1617" i="4"/>
  <c r="P1617" i="4" s="1"/>
  <c r="O1617" i="4"/>
  <c r="J1610" i="4"/>
  <c r="P1610" i="4" s="1"/>
  <c r="O1610" i="4"/>
  <c r="O3577" i="4"/>
  <c r="J3577" i="4"/>
  <c r="J3634" i="4"/>
  <c r="O3634" i="4"/>
  <c r="O1232" i="4"/>
  <c r="J1232" i="4"/>
  <c r="J1581" i="4"/>
  <c r="O1581" i="4"/>
  <c r="O1961" i="4"/>
  <c r="J1961" i="4"/>
  <c r="O1982" i="4"/>
  <c r="J1982" i="4"/>
  <c r="O3898" i="4"/>
  <c r="J3898" i="4"/>
  <c r="O3954" i="4"/>
  <c r="J3954" i="4"/>
  <c r="J4016" i="4"/>
  <c r="O4016" i="4"/>
  <c r="N388" i="2"/>
  <c r="P388" i="2" s="1"/>
  <c r="O388" i="2"/>
  <c r="J778" i="4"/>
  <c r="O778" i="4"/>
  <c r="O478" i="2"/>
  <c r="J478" i="2"/>
  <c r="P478" i="2" s="1"/>
  <c r="P2895" i="4"/>
  <c r="F450" i="3"/>
  <c r="J2321" i="4"/>
  <c r="P2320" i="4"/>
  <c r="J1313" i="4"/>
  <c r="O1313" i="4"/>
  <c r="P1348" i="4"/>
  <c r="F204" i="3"/>
  <c r="P1336" i="4"/>
  <c r="F201" i="3"/>
  <c r="J597" i="2"/>
  <c r="P597" i="2" s="1"/>
  <c r="O597" i="2"/>
  <c r="I2965" i="4"/>
  <c r="I455" i="3"/>
  <c r="I457" i="2"/>
  <c r="P692" i="4"/>
  <c r="F103" i="3"/>
  <c r="J2552" i="4"/>
  <c r="P2552" i="4" s="1"/>
  <c r="O2552" i="4"/>
  <c r="J2627" i="4"/>
  <c r="P2627" i="4" s="1"/>
  <c r="O2627" i="4"/>
  <c r="P2466" i="4"/>
  <c r="J2467" i="4"/>
  <c r="P3456" i="4"/>
  <c r="F536" i="3"/>
  <c r="O456" i="2"/>
  <c r="J456" i="2"/>
  <c r="P456" i="2" s="1"/>
  <c r="P2697" i="4"/>
  <c r="P2036" i="4"/>
  <c r="J2037" i="4"/>
  <c r="L596" i="2"/>
  <c r="O596" i="2"/>
  <c r="P203" i="4"/>
  <c r="F35" i="3"/>
  <c r="P2562" i="4"/>
  <c r="P195" i="4"/>
  <c r="F34" i="3"/>
  <c r="P1909" i="4"/>
  <c r="J1910" i="4"/>
  <c r="P2015" i="4"/>
  <c r="J2016" i="4"/>
  <c r="J354" i="4"/>
  <c r="O354" i="4"/>
  <c r="J426" i="4"/>
  <c r="O426" i="4"/>
  <c r="J442" i="4"/>
  <c r="O442" i="4"/>
  <c r="J514" i="4"/>
  <c r="O514" i="4"/>
  <c r="J650" i="4"/>
  <c r="O650" i="4"/>
  <c r="O1969" i="4"/>
  <c r="J1969" i="4"/>
  <c r="P1969" i="4" s="1"/>
  <c r="O3537" i="4"/>
  <c r="J3537" i="4"/>
  <c r="J3646" i="4"/>
  <c r="O3646" i="4"/>
  <c r="P3263" i="4"/>
  <c r="J3265" i="4"/>
  <c r="H8" i="1"/>
  <c r="J139" i="2" l="1"/>
  <c r="P139" i="2" s="1"/>
  <c r="O139" i="2"/>
  <c r="L297" i="2"/>
  <c r="P297" i="2" s="1"/>
  <c r="O297" i="2"/>
  <c r="J320" i="2"/>
  <c r="P320" i="2" s="1"/>
  <c r="O320" i="2"/>
  <c r="P2971" i="4"/>
  <c r="J2973" i="4"/>
  <c r="P2146" i="4"/>
  <c r="F342" i="3"/>
  <c r="P3933" i="4"/>
  <c r="J3935" i="4"/>
  <c r="P1822" i="4"/>
  <c r="F292" i="3"/>
  <c r="I421" i="3"/>
  <c r="I421" i="2"/>
  <c r="P822" i="4"/>
  <c r="J823" i="4"/>
  <c r="O2491" i="4"/>
  <c r="J2491" i="4"/>
  <c r="O3578" i="4"/>
  <c r="J3578" i="4"/>
  <c r="P3578" i="4" s="1"/>
  <c r="J3671" i="4"/>
  <c r="O3671" i="4"/>
  <c r="P2160" i="4"/>
  <c r="F344" i="3"/>
  <c r="P3658" i="4"/>
  <c r="P2174" i="4"/>
  <c r="F346" i="3"/>
  <c r="I33" i="3"/>
  <c r="I29" i="2"/>
  <c r="P650" i="4"/>
  <c r="J651" i="4"/>
  <c r="P354" i="4"/>
  <c r="J355" i="4"/>
  <c r="P1982" i="4"/>
  <c r="J1984" i="4"/>
  <c r="P1197" i="4"/>
  <c r="F176" i="3"/>
  <c r="J2439" i="4"/>
  <c r="O2439" i="4"/>
  <c r="I530" i="3"/>
  <c r="I534" i="2"/>
  <c r="I529" i="3"/>
  <c r="I533" i="2"/>
  <c r="I75" i="4"/>
  <c r="I12" i="3"/>
  <c r="I8" i="2"/>
  <c r="P1543" i="4"/>
  <c r="F241" i="3"/>
  <c r="I37" i="3"/>
  <c r="I33" i="2"/>
  <c r="I428" i="3"/>
  <c r="I428" i="2"/>
  <c r="J1977" i="4"/>
  <c r="P1975" i="4"/>
  <c r="P3718" i="4"/>
  <c r="P1549" i="4"/>
  <c r="F242" i="3"/>
  <c r="I519" i="3"/>
  <c r="I523" i="2"/>
  <c r="P634" i="4"/>
  <c r="J635" i="4"/>
  <c r="O499" i="2"/>
  <c r="J499" i="2"/>
  <c r="P499" i="2" s="1"/>
  <c r="I496" i="3"/>
  <c r="I498" i="2"/>
  <c r="P1834" i="4"/>
  <c r="F294" i="3"/>
  <c r="I19" i="3"/>
  <c r="I15" i="2"/>
  <c r="I481" i="3"/>
  <c r="I483" i="2"/>
  <c r="P1588" i="4"/>
  <c r="J1590" i="4"/>
  <c r="P602" i="4"/>
  <c r="J603" i="4"/>
  <c r="P1238" i="4"/>
  <c r="J1240" i="4"/>
  <c r="P2826" i="4"/>
  <c r="J2827" i="4"/>
  <c r="P578" i="4"/>
  <c r="J579" i="4"/>
  <c r="O772" i="4"/>
  <c r="J772" i="4"/>
  <c r="J2534" i="4"/>
  <c r="O2534" i="4"/>
  <c r="J2669" i="4"/>
  <c r="O2669" i="4"/>
  <c r="O3588" i="4"/>
  <c r="J3588" i="4"/>
  <c r="P3588" i="4" s="1"/>
  <c r="O3683" i="4"/>
  <c r="J3683" i="4"/>
  <c r="J3686" i="4" s="1"/>
  <c r="L301" i="2"/>
  <c r="O301" i="2"/>
  <c r="P4002" i="4"/>
  <c r="J4004" i="4"/>
  <c r="P1245" i="4"/>
  <c r="J1247" i="4"/>
  <c r="P554" i="4"/>
  <c r="J555" i="4"/>
  <c r="N389" i="2"/>
  <c r="P389" i="2" s="1"/>
  <c r="O389" i="2"/>
  <c r="P3547" i="4"/>
  <c r="P4023" i="4"/>
  <c r="J4025" i="4"/>
  <c r="P1227" i="4"/>
  <c r="J1228" i="4"/>
  <c r="P778" i="4"/>
  <c r="J779" i="4"/>
  <c r="P3819" i="4"/>
  <c r="F579" i="3"/>
  <c r="P346" i="4"/>
  <c r="J347" i="4"/>
  <c r="P3884" i="4"/>
  <c r="J3886" i="4"/>
  <c r="I451" i="3"/>
  <c r="I453" i="2"/>
  <c r="P3755" i="4"/>
  <c r="F569" i="3"/>
  <c r="P2833" i="4"/>
  <c r="J2834" i="4"/>
  <c r="I18" i="3"/>
  <c r="I14" i="2"/>
  <c r="P2090" i="4"/>
  <c r="F334" i="3"/>
  <c r="I433" i="3"/>
  <c r="I433" i="2"/>
  <c r="I567" i="3"/>
  <c r="I575" i="2"/>
  <c r="J332" i="4"/>
  <c r="O332" i="4"/>
  <c r="J2654" i="4"/>
  <c r="O2654" i="4"/>
  <c r="I487" i="3"/>
  <c r="I489" i="2"/>
  <c r="I185" i="3"/>
  <c r="I185" i="2"/>
  <c r="P538" i="4"/>
  <c r="J539" i="4"/>
  <c r="J532" i="2"/>
  <c r="P532" i="2" s="1"/>
  <c r="O532" i="2"/>
  <c r="I524" i="3"/>
  <c r="I528" i="2"/>
  <c r="J880" i="4"/>
  <c r="O880" i="4"/>
  <c r="P2016" i="4"/>
  <c r="F323" i="3"/>
  <c r="I35" i="3"/>
  <c r="I31" i="2"/>
  <c r="P2321" i="4"/>
  <c r="F376" i="3"/>
  <c r="P3634" i="4"/>
  <c r="P618" i="4"/>
  <c r="J619" i="4"/>
  <c r="J2446" i="4"/>
  <c r="O2446" i="4"/>
  <c r="P410" i="4"/>
  <c r="J411" i="4"/>
  <c r="O518" i="2"/>
  <c r="J518" i="2"/>
  <c r="P518" i="2" s="1"/>
  <c r="P1968" i="4"/>
  <c r="J1970" i="4"/>
  <c r="P3706" i="4"/>
  <c r="P1331" i="4"/>
  <c r="J1332" i="4"/>
  <c r="I482" i="3"/>
  <c r="I484" i="2"/>
  <c r="P3877" i="4"/>
  <c r="J3879" i="4"/>
  <c r="I471" i="3"/>
  <c r="I473" i="2"/>
  <c r="P745" i="4"/>
  <c r="F110" i="3"/>
  <c r="O1134" i="4"/>
  <c r="J1134" i="4"/>
  <c r="P2167" i="4"/>
  <c r="F345" i="3"/>
  <c r="P868" i="4"/>
  <c r="F127" i="3"/>
  <c r="I525" i="3"/>
  <c r="I529" i="2"/>
  <c r="I38" i="3"/>
  <c r="I34" i="2"/>
  <c r="P3013" i="4"/>
  <c r="F470" i="3"/>
  <c r="P2083" i="4"/>
  <c r="F333" i="3"/>
  <c r="P2069" i="4"/>
  <c r="F331" i="3"/>
  <c r="I522" i="3"/>
  <c r="I526" i="2"/>
  <c r="P1928" i="4"/>
  <c r="F310" i="3"/>
  <c r="O1394" i="4"/>
  <c r="J1394" i="4"/>
  <c r="P1394" i="4" s="1"/>
  <c r="J763" i="4"/>
  <c r="O763" i="4"/>
  <c r="J2813" i="4"/>
  <c r="P2813" i="4" s="1"/>
  <c r="O2813" i="4"/>
  <c r="J2684" i="4"/>
  <c r="O2684" i="4"/>
  <c r="J3599" i="4"/>
  <c r="O3599" i="4"/>
  <c r="O3695" i="4"/>
  <c r="J3695" i="4"/>
  <c r="J3698" i="4" s="1"/>
  <c r="J2814" i="4"/>
  <c r="P3919" i="4"/>
  <c r="J3921" i="4"/>
  <c r="P2030" i="4"/>
  <c r="F325" i="3"/>
  <c r="I423" i="3"/>
  <c r="I423" i="2"/>
  <c r="P2111" i="4"/>
  <c r="F337" i="3"/>
  <c r="P4030" i="4"/>
  <c r="J4032" i="4"/>
  <c r="P1574" i="4"/>
  <c r="J1576" i="4"/>
  <c r="P546" i="4"/>
  <c r="J547" i="4"/>
  <c r="P3031" i="4"/>
  <c r="F473" i="3"/>
  <c r="J2339" i="4"/>
  <c r="O2339" i="4"/>
  <c r="I205" i="3"/>
  <c r="I205" i="2"/>
  <c r="P1922" i="4"/>
  <c r="F309" i="3"/>
  <c r="I523" i="3"/>
  <c r="I527" i="2"/>
  <c r="P3961" i="4"/>
  <c r="J3963" i="4"/>
  <c r="J2965" i="4"/>
  <c r="O2965" i="4"/>
  <c r="P899" i="4"/>
  <c r="F132" i="3"/>
  <c r="O485" i="2"/>
  <c r="J485" i="2"/>
  <c r="P485" i="2" s="1"/>
  <c r="O922" i="4"/>
  <c r="J922" i="4"/>
  <c r="P738" i="4"/>
  <c r="F109" i="3"/>
  <c r="I494" i="3"/>
  <c r="I496" i="2"/>
  <c r="J1162" i="4"/>
  <c r="O1162" i="4"/>
  <c r="I186" i="3"/>
  <c r="I186" i="2"/>
  <c r="P2009" i="4"/>
  <c r="F322" i="3"/>
  <c r="I203" i="3"/>
  <c r="I203" i="2"/>
  <c r="P3646" i="4"/>
  <c r="P514" i="4"/>
  <c r="J515" i="4"/>
  <c r="I201" i="3"/>
  <c r="I201" i="2"/>
  <c r="I450" i="3"/>
  <c r="I452" i="2"/>
  <c r="P1961" i="4"/>
  <c r="J1963" i="4"/>
  <c r="P3577" i="4"/>
  <c r="I209" i="3"/>
  <c r="I209" i="2"/>
  <c r="L298" i="2"/>
  <c r="P298" i="2" s="1"/>
  <c r="O298" i="2"/>
  <c r="I102" i="3"/>
  <c r="I97" i="2"/>
  <c r="P3498" i="4"/>
  <c r="F542" i="3"/>
  <c r="P291" i="4"/>
  <c r="F51" i="3"/>
  <c r="I32" i="3"/>
  <c r="I28" i="2"/>
  <c r="P1889" i="4"/>
  <c r="F303" i="3"/>
  <c r="I30" i="3"/>
  <c r="I26" i="2"/>
  <c r="P2023" i="4"/>
  <c r="F324" i="3"/>
  <c r="I431" i="3"/>
  <c r="I431" i="2"/>
  <c r="P586" i="4"/>
  <c r="J587" i="4"/>
  <c r="P370" i="4"/>
  <c r="J371" i="4"/>
  <c r="J917" i="4"/>
  <c r="O917" i="4"/>
  <c r="I534" i="3"/>
  <c r="I538" i="2"/>
  <c r="I17" i="3"/>
  <c r="I13" i="2"/>
  <c r="P793" i="4"/>
  <c r="F117" i="3"/>
  <c r="O495" i="2"/>
  <c r="J495" i="2"/>
  <c r="P495" i="2" s="1"/>
  <c r="I521" i="3"/>
  <c r="I525" i="2"/>
  <c r="P1828" i="4"/>
  <c r="F293" i="3"/>
  <c r="O497" i="2"/>
  <c r="J497" i="2"/>
  <c r="P497" i="2" s="1"/>
  <c r="P610" i="4"/>
  <c r="J611" i="4"/>
  <c r="J1178" i="4"/>
  <c r="O1178" i="4"/>
  <c r="J3852" i="4"/>
  <c r="P3851" i="4"/>
  <c r="P658" i="4"/>
  <c r="J659" i="4"/>
  <c r="P506" i="4"/>
  <c r="J507" i="4"/>
  <c r="J2519" i="4"/>
  <c r="O2519" i="4"/>
  <c r="J2579" i="4"/>
  <c r="O2579" i="4"/>
  <c r="J2699" i="4"/>
  <c r="O2699" i="4"/>
  <c r="J3611" i="4"/>
  <c r="J3614" i="4" s="1"/>
  <c r="O3611" i="4"/>
  <c r="O3707" i="4"/>
  <c r="J3707" i="4"/>
  <c r="P642" i="4"/>
  <c r="J643" i="4"/>
  <c r="P482" i="4"/>
  <c r="J483" i="4"/>
  <c r="P2959" i="4"/>
  <c r="J2961" i="4"/>
  <c r="L295" i="2"/>
  <c r="P295" i="2" s="1"/>
  <c r="O295" i="2"/>
  <c r="I202" i="3"/>
  <c r="I202" i="2"/>
  <c r="P1560" i="4"/>
  <c r="J1562" i="4"/>
  <c r="P450" i="4"/>
  <c r="J451" i="4"/>
  <c r="I498" i="3"/>
  <c r="I500" i="2"/>
  <c r="P3537" i="4"/>
  <c r="P1910" i="4"/>
  <c r="F307" i="3"/>
  <c r="I536" i="3"/>
  <c r="I540" i="2"/>
  <c r="I103" i="3"/>
  <c r="I98" i="2"/>
  <c r="P4016" i="4"/>
  <c r="J4018" i="4"/>
  <c r="P418" i="4"/>
  <c r="J419" i="4"/>
  <c r="J99" i="2"/>
  <c r="P99" i="2" s="1"/>
  <c r="O99" i="2"/>
  <c r="P3974" i="4"/>
  <c r="J3976" i="4"/>
  <c r="P1616" i="4"/>
  <c r="J1618" i="4"/>
  <c r="P3622" i="4"/>
  <c r="P594" i="4"/>
  <c r="J595" i="4"/>
  <c r="L22" i="2"/>
  <c r="P22" i="2" s="1"/>
  <c r="O22" i="2"/>
  <c r="I488" i="3"/>
  <c r="I490" i="2"/>
  <c r="J907" i="4"/>
  <c r="O907" i="4"/>
  <c r="P1205" i="4"/>
  <c r="F177" i="3"/>
  <c r="P1954" i="4"/>
  <c r="J1956" i="4"/>
  <c r="P3694" i="4"/>
  <c r="O1154" i="4"/>
  <c r="J1154" i="4"/>
  <c r="I301" i="4"/>
  <c r="I305" i="4"/>
  <c r="I52" i="3"/>
  <c r="I48" i="2"/>
  <c r="O122" i="2"/>
  <c r="J122" i="2"/>
  <c r="P122" i="2" s="1"/>
  <c r="I126" i="3"/>
  <c r="I126" i="2"/>
  <c r="P1947" i="4"/>
  <c r="J1949" i="4"/>
  <c r="P3682" i="4"/>
  <c r="P786" i="4"/>
  <c r="F116" i="3"/>
  <c r="P3230" i="4"/>
  <c r="F500" i="3"/>
  <c r="I211" i="3"/>
  <c r="I211" i="2"/>
  <c r="I532" i="3"/>
  <c r="I536" i="2"/>
  <c r="P2104" i="4"/>
  <c r="F336" i="3"/>
  <c r="P3484" i="4"/>
  <c r="F540" i="3"/>
  <c r="P2336" i="4"/>
  <c r="F379" i="3"/>
  <c r="J2505" i="4"/>
  <c r="O2505" i="4"/>
  <c r="J2594" i="4"/>
  <c r="O2594" i="4"/>
  <c r="O3558" i="4"/>
  <c r="J3558" i="4"/>
  <c r="P3558" i="4" s="1"/>
  <c r="J3623" i="4"/>
  <c r="J3626" i="4" s="1"/>
  <c r="O3623" i="4"/>
  <c r="O3719" i="4"/>
  <c r="J3719" i="4"/>
  <c r="J3722" i="4" s="1"/>
  <c r="I502" i="3"/>
  <c r="I504" i="2"/>
  <c r="P1800" i="4"/>
  <c r="F288" i="3"/>
  <c r="I210" i="3"/>
  <c r="I210" i="2"/>
  <c r="P2062" i="4"/>
  <c r="F330" i="3"/>
  <c r="J96" i="2"/>
  <c r="P96" i="2" s="1"/>
  <c r="O96" i="2"/>
  <c r="J36" i="2"/>
  <c r="P36" i="2" s="1"/>
  <c r="O36" i="2"/>
  <c r="J3969" i="4"/>
  <c r="P3968" i="4"/>
  <c r="P1222" i="4"/>
  <c r="J1223" i="4"/>
  <c r="P530" i="4"/>
  <c r="J531" i="4"/>
  <c r="I518" i="3"/>
  <c r="I522" i="2"/>
  <c r="J2330" i="4"/>
  <c r="O2330" i="4"/>
  <c r="P3782" i="4"/>
  <c r="J3783" i="4"/>
  <c r="G12" i="1"/>
  <c r="I31" i="3"/>
  <c r="I27" i="2"/>
  <c r="P1537" i="4"/>
  <c r="F240" i="3"/>
  <c r="P3905" i="4"/>
  <c r="J3907" i="4"/>
  <c r="P442" i="4"/>
  <c r="J443" i="4"/>
  <c r="I204" i="3"/>
  <c r="I204" i="2"/>
  <c r="P3954" i="4"/>
  <c r="J3956" i="4"/>
  <c r="I198" i="3"/>
  <c r="I198" i="2"/>
  <c r="P2153" i="4"/>
  <c r="F343" i="3"/>
  <c r="I426" i="3"/>
  <c r="I426" i="2"/>
  <c r="P2118" i="4"/>
  <c r="F338" i="3"/>
  <c r="I105" i="3"/>
  <c r="I100" i="2"/>
  <c r="P3947" i="4"/>
  <c r="J3949" i="4"/>
  <c r="P1298" i="4"/>
  <c r="J1299" i="4"/>
  <c r="P3557" i="4"/>
  <c r="P2139" i="4"/>
  <c r="F341" i="3"/>
  <c r="J530" i="2"/>
  <c r="P530" i="2" s="1"/>
  <c r="O530" i="2"/>
  <c r="P2076" i="4"/>
  <c r="F332" i="3"/>
  <c r="P3981" i="4"/>
  <c r="J3983" i="4"/>
  <c r="P1567" i="4"/>
  <c r="J1569" i="4"/>
  <c r="P3610" i="4"/>
  <c r="P490" i="4"/>
  <c r="J491" i="4"/>
  <c r="J927" i="4"/>
  <c r="O927" i="4"/>
  <c r="P1393" i="4"/>
  <c r="J1396" i="4"/>
  <c r="I430" i="3"/>
  <c r="I430" i="2"/>
  <c r="J35" i="2"/>
  <c r="P35" i="2" s="1"/>
  <c r="O35" i="2"/>
  <c r="J830" i="4"/>
  <c r="O830" i="4"/>
  <c r="P2977" i="4"/>
  <c r="J2979" i="4"/>
  <c r="P4051" i="4"/>
  <c r="J4053" i="4"/>
  <c r="P562" i="4"/>
  <c r="J563" i="4"/>
  <c r="P474" i="4"/>
  <c r="J475" i="4"/>
  <c r="L18" i="2"/>
  <c r="P18" i="2" s="1"/>
  <c r="O18" i="2"/>
  <c r="P814" i="4"/>
  <c r="J815" i="4"/>
  <c r="J1122" i="4"/>
  <c r="O1122" i="4"/>
  <c r="P1305" i="4"/>
  <c r="J1306" i="4"/>
  <c r="P4044" i="4"/>
  <c r="J4046" i="4"/>
  <c r="P458" i="4"/>
  <c r="J459" i="4"/>
  <c r="P386" i="4"/>
  <c r="J387" i="4"/>
  <c r="J2564" i="4"/>
  <c r="O2564" i="4"/>
  <c r="J2609" i="4"/>
  <c r="O2609" i="4"/>
  <c r="O3548" i="4"/>
  <c r="J3548" i="4"/>
  <c r="P3548" i="4" s="1"/>
  <c r="J3635" i="4"/>
  <c r="J3638" i="4" s="1"/>
  <c r="O3635" i="4"/>
  <c r="P3023" i="4"/>
  <c r="J3025" i="4"/>
  <c r="P4009" i="4"/>
  <c r="J4011" i="4"/>
  <c r="P3670" i="4"/>
  <c r="J3674" i="4"/>
  <c r="P434" i="4"/>
  <c r="J435" i="4"/>
  <c r="P394" i="4"/>
  <c r="J395" i="4"/>
  <c r="I422" i="3"/>
  <c r="I422" i="2"/>
  <c r="O517" i="2"/>
  <c r="J517" i="2"/>
  <c r="P517" i="2" s="1"/>
  <c r="P3912" i="4"/>
  <c r="J3914" i="4"/>
  <c r="P849" i="4"/>
  <c r="J852" i="4"/>
  <c r="J594" i="2"/>
  <c r="J1218" i="4"/>
  <c r="P1217" i="4"/>
  <c r="P1313" i="4"/>
  <c r="J1314" i="4"/>
  <c r="P3926" i="4"/>
  <c r="J3928" i="4"/>
  <c r="I34" i="3"/>
  <c r="I30" i="2"/>
  <c r="P2037" i="4"/>
  <c r="F326" i="3"/>
  <c r="P2467" i="4"/>
  <c r="F404" i="3"/>
  <c r="O457" i="2"/>
  <c r="J457" i="2"/>
  <c r="P457" i="2" s="1"/>
  <c r="P1581" i="4"/>
  <c r="J1583" i="4"/>
  <c r="P402" i="4"/>
  <c r="J403" i="4"/>
  <c r="J3775" i="4"/>
  <c r="O3775" i="4"/>
  <c r="P522" i="4"/>
  <c r="J523" i="4"/>
  <c r="P3940" i="4"/>
  <c r="J3942" i="4"/>
  <c r="P3587" i="4"/>
  <c r="J3590" i="4"/>
  <c r="I535" i="3"/>
  <c r="I539" i="2"/>
  <c r="O902" i="4"/>
  <c r="J902" i="4"/>
  <c r="J836" i="4"/>
  <c r="O836" i="4"/>
  <c r="P1555" i="4"/>
  <c r="F243" i="3"/>
  <c r="P2125" i="4"/>
  <c r="F339" i="3"/>
  <c r="P1189" i="4"/>
  <c r="F175" i="3"/>
  <c r="I74" i="4"/>
  <c r="I11" i="3"/>
  <c r="I7" i="2"/>
  <c r="J1144" i="4"/>
  <c r="O1144" i="4"/>
  <c r="P2733" i="4"/>
  <c r="F425" i="3"/>
  <c r="I531" i="3"/>
  <c r="I535" i="2"/>
  <c r="P3811" i="4"/>
  <c r="F578" i="3"/>
  <c r="I492" i="3"/>
  <c r="I494" i="2"/>
  <c r="I486" i="3"/>
  <c r="I488" i="2"/>
  <c r="I533" i="3"/>
  <c r="I537" i="2"/>
  <c r="J2549" i="4"/>
  <c r="O2549" i="4"/>
  <c r="J2624" i="4"/>
  <c r="O2624" i="4"/>
  <c r="O3538" i="4"/>
  <c r="J3538" i="4"/>
  <c r="P3538" i="4" s="1"/>
  <c r="J3647" i="4"/>
  <c r="O3647" i="4"/>
  <c r="I424" i="3"/>
  <c r="I424" i="2"/>
  <c r="P3567" i="4"/>
  <c r="I538" i="3"/>
  <c r="I542" i="2"/>
  <c r="P806" i="4"/>
  <c r="J807" i="4"/>
  <c r="P2766" i="4"/>
  <c r="F429" i="3"/>
  <c r="O501" i="2"/>
  <c r="J501" i="2"/>
  <c r="P501" i="2" s="1"/>
  <c r="P626" i="4"/>
  <c r="J627" i="4"/>
  <c r="P378" i="4"/>
  <c r="J379" i="4"/>
  <c r="I484" i="3"/>
  <c r="I486" i="2"/>
  <c r="I539" i="3"/>
  <c r="I543" i="2"/>
  <c r="P1213" i="4"/>
  <c r="F178" i="3"/>
  <c r="I489" i="3"/>
  <c r="I491" i="2"/>
  <c r="I520" i="3"/>
  <c r="I524" i="2"/>
  <c r="P2791" i="4"/>
  <c r="F432" i="3"/>
  <c r="P1933" i="4"/>
  <c r="J1935" i="4"/>
  <c r="I36" i="3"/>
  <c r="I32" i="2"/>
  <c r="P3265" i="4"/>
  <c r="F505" i="3"/>
  <c r="P596" i="2"/>
  <c r="H12" i="1"/>
  <c r="L594" i="2"/>
  <c r="P426" i="4"/>
  <c r="J427" i="4"/>
  <c r="P3898" i="4"/>
  <c r="J3900" i="4"/>
  <c r="P1232" i="4"/>
  <c r="J1233" i="4"/>
  <c r="P2097" i="4"/>
  <c r="F335" i="3"/>
  <c r="P2325" i="4"/>
  <c r="J2326" i="4"/>
  <c r="O3761" i="4"/>
  <c r="J3761" i="4"/>
  <c r="P1325" i="4"/>
  <c r="J1326" i="4"/>
  <c r="O506" i="2"/>
  <c r="J506" i="2"/>
  <c r="P506" i="2" s="1"/>
  <c r="P3891" i="4"/>
  <c r="J3893" i="4"/>
  <c r="P3828" i="4"/>
  <c r="F580" i="3"/>
  <c r="I485" i="3"/>
  <c r="I487" i="2"/>
  <c r="I106" i="3"/>
  <c r="I101" i="2"/>
  <c r="P665" i="4"/>
  <c r="F100" i="3"/>
  <c r="P1916" i="4"/>
  <c r="F308" i="3"/>
  <c r="P1609" i="4"/>
  <c r="J1611" i="4"/>
  <c r="P498" i="4"/>
  <c r="J499" i="4"/>
  <c r="O912" i="4"/>
  <c r="J912" i="4"/>
  <c r="I537" i="3"/>
  <c r="I541" i="2"/>
  <c r="I490" i="3"/>
  <c r="I492" i="2"/>
  <c r="J140" i="2"/>
  <c r="P140" i="2" s="1"/>
  <c r="O140" i="2"/>
  <c r="P2132" i="4"/>
  <c r="F340" i="3"/>
  <c r="O3730" i="4"/>
  <c r="J3730" i="4"/>
  <c r="I527" i="3"/>
  <c r="I531" i="2"/>
  <c r="P3988" i="4"/>
  <c r="J3990" i="4"/>
  <c r="P1595" i="4"/>
  <c r="J1597" i="4"/>
  <c r="P3598" i="4"/>
  <c r="J3602" i="4"/>
  <c r="P466" i="4"/>
  <c r="J467" i="4"/>
  <c r="J1170" i="4"/>
  <c r="O1170" i="4"/>
  <c r="L16" i="2"/>
  <c r="O16" i="2"/>
  <c r="J3997" i="4"/>
  <c r="P3995" i="4"/>
  <c r="P3747" i="4"/>
  <c r="J3748" i="4"/>
  <c r="P362" i="4"/>
  <c r="J363" i="4"/>
  <c r="P1811" i="4"/>
  <c r="F290" i="3"/>
  <c r="P390" i="2"/>
  <c r="O2477" i="4"/>
  <c r="J2477" i="4"/>
  <c r="J2639" i="4"/>
  <c r="O2639" i="4"/>
  <c r="O3568" i="4"/>
  <c r="J3568" i="4"/>
  <c r="P3568" i="4" s="1"/>
  <c r="J3659" i="4"/>
  <c r="J3662" i="4" s="1"/>
  <c r="O3659" i="4"/>
  <c r="P1789" i="4"/>
  <c r="F286" i="3"/>
  <c r="P4037" i="4"/>
  <c r="J4039" i="4"/>
  <c r="P1602" i="4"/>
  <c r="J1604" i="4"/>
  <c r="P570" i="4"/>
  <c r="J571" i="4"/>
  <c r="P3768" i="4"/>
  <c r="J3769" i="4"/>
  <c r="P888" i="4"/>
  <c r="F130" i="3"/>
  <c r="I427" i="3"/>
  <c r="I427" i="2"/>
  <c r="O493" i="2"/>
  <c r="J493" i="2"/>
  <c r="P493" i="2" s="1"/>
  <c r="P1940" i="4"/>
  <c r="J1942" i="4"/>
  <c r="P876" i="4"/>
  <c r="F128" i="3"/>
  <c r="J3580" i="4" l="1"/>
  <c r="P3580" i="4" s="1"/>
  <c r="J3560" i="4"/>
  <c r="P3560" i="4" s="1"/>
  <c r="F557" i="3"/>
  <c r="F560" i="3"/>
  <c r="F558" i="3"/>
  <c r="F565" i="3"/>
  <c r="F556" i="3"/>
  <c r="P379" i="4"/>
  <c r="F64" i="3"/>
  <c r="J74" i="4"/>
  <c r="O74" i="4"/>
  <c r="P1604" i="4"/>
  <c r="F250" i="3"/>
  <c r="P1597" i="4"/>
  <c r="F249" i="3"/>
  <c r="I340" i="3"/>
  <c r="I340" i="2"/>
  <c r="J914" i="4"/>
  <c r="P912" i="4"/>
  <c r="I100" i="3"/>
  <c r="I95" i="2"/>
  <c r="P3893" i="4"/>
  <c r="F590" i="3"/>
  <c r="P2326" i="4"/>
  <c r="F377" i="3"/>
  <c r="P427" i="4"/>
  <c r="F70" i="3"/>
  <c r="P3647" i="4"/>
  <c r="M3649" i="4"/>
  <c r="I175" i="3"/>
  <c r="I175" i="2"/>
  <c r="J904" i="4"/>
  <c r="P902" i="4"/>
  <c r="P523" i="4"/>
  <c r="F82" i="3"/>
  <c r="P3928" i="4"/>
  <c r="F595" i="3"/>
  <c r="P2564" i="4"/>
  <c r="J2568" i="4"/>
  <c r="P830" i="4"/>
  <c r="J831" i="4"/>
  <c r="J929" i="4"/>
  <c r="P927" i="4"/>
  <c r="O522" i="2"/>
  <c r="J522" i="2"/>
  <c r="I288" i="3"/>
  <c r="I288" i="2"/>
  <c r="I540" i="3"/>
  <c r="I546" i="2"/>
  <c r="I500" i="3"/>
  <c r="I502" i="2"/>
  <c r="J126" i="2"/>
  <c r="O126" i="2"/>
  <c r="P1154" i="4"/>
  <c r="I1155" i="4"/>
  <c r="P419" i="4"/>
  <c r="F69" i="3"/>
  <c r="I307" i="3"/>
  <c r="I307" i="2"/>
  <c r="P1562" i="4"/>
  <c r="F244" i="3"/>
  <c r="P483" i="4"/>
  <c r="F77" i="3"/>
  <c r="P659" i="4"/>
  <c r="F99" i="3"/>
  <c r="I117" i="3"/>
  <c r="I115" i="2"/>
  <c r="P371" i="4"/>
  <c r="F63" i="3"/>
  <c r="J26" i="2"/>
  <c r="P26" i="2" s="1"/>
  <c r="O26" i="2"/>
  <c r="I3529" i="4"/>
  <c r="I3501" i="4"/>
  <c r="I3525" i="4"/>
  <c r="I3505" i="4"/>
  <c r="I542" i="3"/>
  <c r="I548" i="2"/>
  <c r="P515" i="4"/>
  <c r="F81" i="3"/>
  <c r="O186" i="2"/>
  <c r="J186" i="2"/>
  <c r="P186" i="2" s="1"/>
  <c r="J924" i="4"/>
  <c r="P922" i="4"/>
  <c r="P3963" i="4"/>
  <c r="F600" i="3"/>
  <c r="P4032" i="4"/>
  <c r="F610" i="3"/>
  <c r="P3921" i="4"/>
  <c r="F594" i="3"/>
  <c r="P2684" i="4"/>
  <c r="J2688" i="4"/>
  <c r="P332" i="4"/>
  <c r="J334" i="4"/>
  <c r="J533" i="2"/>
  <c r="P533" i="2" s="1"/>
  <c r="O533" i="2"/>
  <c r="P1984" i="4"/>
  <c r="F318" i="3"/>
  <c r="I346" i="3"/>
  <c r="I346" i="2"/>
  <c r="I292" i="3"/>
  <c r="I292" i="2"/>
  <c r="P807" i="4"/>
  <c r="F119" i="3"/>
  <c r="J535" i="2"/>
  <c r="P535" i="2" s="1"/>
  <c r="O535" i="2"/>
  <c r="P16" i="2"/>
  <c r="L6" i="2"/>
  <c r="H5" i="1"/>
  <c r="P1935" i="4"/>
  <c r="F311" i="3"/>
  <c r="I178" i="3"/>
  <c r="I178" i="2"/>
  <c r="P627" i="4"/>
  <c r="F95" i="3"/>
  <c r="J542" i="2"/>
  <c r="P542" i="2" s="1"/>
  <c r="O542" i="2"/>
  <c r="O488" i="2"/>
  <c r="J488" i="2"/>
  <c r="P488" i="2" s="1"/>
  <c r="I425" i="3"/>
  <c r="I425" i="2"/>
  <c r="P3914" i="4"/>
  <c r="F593" i="3"/>
  <c r="P435" i="4"/>
  <c r="F71" i="3"/>
  <c r="P387" i="4"/>
  <c r="F65" i="3"/>
  <c r="P563" i="4"/>
  <c r="F87" i="3"/>
  <c r="P491" i="4"/>
  <c r="F78" i="3"/>
  <c r="I332" i="3"/>
  <c r="I332" i="2"/>
  <c r="P1299" i="4"/>
  <c r="F195" i="3"/>
  <c r="O426" i="2"/>
  <c r="J426" i="2"/>
  <c r="P426" i="2" s="1"/>
  <c r="O204" i="2"/>
  <c r="J204" i="2"/>
  <c r="P204" i="2" s="1"/>
  <c r="J27" i="2"/>
  <c r="P27" i="2" s="1"/>
  <c r="O27" i="2"/>
  <c r="J909" i="4"/>
  <c r="P907" i="4"/>
  <c r="P2699" i="4"/>
  <c r="J2703" i="4"/>
  <c r="M2340" i="4"/>
  <c r="P2339" i="4"/>
  <c r="J2341" i="4"/>
  <c r="O526" i="2"/>
  <c r="J526" i="2"/>
  <c r="P526" i="2" s="1"/>
  <c r="J34" i="2"/>
  <c r="P34" i="2" s="1"/>
  <c r="O34" i="2"/>
  <c r="P1134" i="4"/>
  <c r="I1135" i="4"/>
  <c r="O484" i="2"/>
  <c r="J484" i="2"/>
  <c r="P484" i="2" s="1"/>
  <c r="O185" i="2"/>
  <c r="J185" i="2"/>
  <c r="P185" i="2" s="1"/>
  <c r="J575" i="2"/>
  <c r="P575" i="2" s="1"/>
  <c r="O575" i="2"/>
  <c r="P2834" i="4"/>
  <c r="F438" i="3"/>
  <c r="P347" i="4"/>
  <c r="F60" i="3"/>
  <c r="P4025" i="4"/>
  <c r="F609" i="3"/>
  <c r="P1247" i="4"/>
  <c r="F184" i="3"/>
  <c r="P579" i="4"/>
  <c r="F89" i="3"/>
  <c r="P1590" i="4"/>
  <c r="F248" i="3"/>
  <c r="O498" i="2"/>
  <c r="J498" i="2"/>
  <c r="P498" i="2" s="1"/>
  <c r="I242" i="3"/>
  <c r="I242" i="2"/>
  <c r="J33" i="2"/>
  <c r="P33" i="2" s="1"/>
  <c r="O33" i="2"/>
  <c r="J32" i="2"/>
  <c r="P32" i="2" s="1"/>
  <c r="O32" i="2"/>
  <c r="O427" i="2"/>
  <c r="J427" i="2"/>
  <c r="P427" i="2" s="1"/>
  <c r="I290" i="3"/>
  <c r="I290" i="2"/>
  <c r="I130" i="3"/>
  <c r="I130" i="2"/>
  <c r="P363" i="4"/>
  <c r="F62" i="3"/>
  <c r="P499" i="4"/>
  <c r="F79" i="3"/>
  <c r="I335" i="3"/>
  <c r="I335" i="2"/>
  <c r="I339" i="3"/>
  <c r="I339" i="2"/>
  <c r="J539" i="2"/>
  <c r="P539" i="2" s="1"/>
  <c r="O539" i="2"/>
  <c r="I404" i="3"/>
  <c r="I404" i="2"/>
  <c r="P1314" i="4"/>
  <c r="F197" i="3"/>
  <c r="P3635" i="4"/>
  <c r="M3637" i="4"/>
  <c r="I1123" i="4"/>
  <c r="P1122" i="4"/>
  <c r="P531" i="4"/>
  <c r="F83" i="3"/>
  <c r="O504" i="2"/>
  <c r="J504" i="2"/>
  <c r="P504" i="2" s="1"/>
  <c r="I336" i="3"/>
  <c r="I336" i="2"/>
  <c r="I116" i="3"/>
  <c r="I114" i="2"/>
  <c r="F563" i="3"/>
  <c r="O490" i="2"/>
  <c r="J490" i="2"/>
  <c r="P490" i="2" s="1"/>
  <c r="P1618" i="4"/>
  <c r="F252" i="3"/>
  <c r="P4018" i="4"/>
  <c r="F608" i="3"/>
  <c r="J3540" i="4"/>
  <c r="O202" i="2"/>
  <c r="J202" i="2"/>
  <c r="P202" i="2" s="1"/>
  <c r="P643" i="4"/>
  <c r="F97" i="3"/>
  <c r="I293" i="3"/>
  <c r="I293" i="2"/>
  <c r="J13" i="2"/>
  <c r="P13" i="2" s="1"/>
  <c r="O13" i="2"/>
  <c r="P587" i="4"/>
  <c r="F90" i="3"/>
  <c r="I303" i="3"/>
  <c r="I303" i="2"/>
  <c r="J97" i="2"/>
  <c r="P97" i="2" s="1"/>
  <c r="O97" i="2"/>
  <c r="P1963" i="4"/>
  <c r="F315" i="3"/>
  <c r="J3650" i="4"/>
  <c r="O527" i="2"/>
  <c r="J527" i="2"/>
  <c r="P527" i="2" s="1"/>
  <c r="I473" i="3"/>
  <c r="I475" i="2"/>
  <c r="I337" i="3"/>
  <c r="I337" i="2"/>
  <c r="P2814" i="4"/>
  <c r="F435" i="3"/>
  <c r="J882" i="4"/>
  <c r="P880" i="4"/>
  <c r="J534" i="2"/>
  <c r="P534" i="2" s="1"/>
  <c r="O534" i="2"/>
  <c r="P355" i="4"/>
  <c r="F61" i="3"/>
  <c r="P2491" i="4"/>
  <c r="J2495" i="4"/>
  <c r="P3935" i="4"/>
  <c r="F596" i="3"/>
  <c r="P3997" i="4"/>
  <c r="F605" i="3"/>
  <c r="P852" i="4"/>
  <c r="F125" i="3"/>
  <c r="I128" i="3"/>
  <c r="I128" i="2"/>
  <c r="P4039" i="4"/>
  <c r="F611" i="3"/>
  <c r="P3990" i="4"/>
  <c r="F604" i="3"/>
  <c r="J101" i="2"/>
  <c r="P101" i="2" s="1"/>
  <c r="O101" i="2"/>
  <c r="P2639" i="4"/>
  <c r="J2643" i="4"/>
  <c r="I1171" i="4"/>
  <c r="P1170" i="4"/>
  <c r="I432" i="3"/>
  <c r="I432" i="2"/>
  <c r="J543" i="2"/>
  <c r="P543" i="2" s="1"/>
  <c r="O543" i="2"/>
  <c r="J3570" i="4"/>
  <c r="O494" i="2"/>
  <c r="J494" i="2"/>
  <c r="P494" i="2" s="1"/>
  <c r="P3775" i="4"/>
  <c r="J3776" i="4"/>
  <c r="F561" i="3"/>
  <c r="P459" i="4"/>
  <c r="F74" i="3"/>
  <c r="P815" i="4"/>
  <c r="F120" i="3"/>
  <c r="P4053" i="4"/>
  <c r="F613" i="3"/>
  <c r="O430" i="2"/>
  <c r="J430" i="2"/>
  <c r="P430" i="2" s="1"/>
  <c r="P3949" i="4"/>
  <c r="F598" i="3"/>
  <c r="I343" i="3"/>
  <c r="I343" i="2"/>
  <c r="P443" i="4"/>
  <c r="F72" i="3"/>
  <c r="J12" i="1"/>
  <c r="P2594" i="4"/>
  <c r="J2598" i="4"/>
  <c r="P2579" i="4"/>
  <c r="J2583" i="4"/>
  <c r="P3852" i="4"/>
  <c r="F584" i="3"/>
  <c r="I1163" i="4"/>
  <c r="P1162" i="4"/>
  <c r="P3695" i="4"/>
  <c r="M3697" i="4"/>
  <c r="I331" i="3"/>
  <c r="I331" i="2"/>
  <c r="J529" i="2"/>
  <c r="P529" i="2" s="1"/>
  <c r="O529" i="2"/>
  <c r="I110" i="3"/>
  <c r="I108" i="2"/>
  <c r="P1332" i="4"/>
  <c r="F200" i="3"/>
  <c r="P411" i="4"/>
  <c r="F68" i="3"/>
  <c r="I376" i="3"/>
  <c r="I376" i="2"/>
  <c r="O528" i="2"/>
  <c r="J528" i="2"/>
  <c r="P528" i="2" s="1"/>
  <c r="O489" i="2"/>
  <c r="J489" i="2"/>
  <c r="P489" i="2" s="1"/>
  <c r="O433" i="2"/>
  <c r="J433" i="2"/>
  <c r="P433" i="2" s="1"/>
  <c r="I569" i="3"/>
  <c r="I577" i="2"/>
  <c r="I579" i="3"/>
  <c r="I587" i="2"/>
  <c r="J3550" i="4"/>
  <c r="P4004" i="4"/>
  <c r="F606" i="3"/>
  <c r="P2827" i="4"/>
  <c r="F437" i="3"/>
  <c r="O483" i="2"/>
  <c r="J483" i="2"/>
  <c r="P483" i="2" s="1"/>
  <c r="I241" i="3"/>
  <c r="I241" i="2"/>
  <c r="P1942" i="4"/>
  <c r="F312" i="3"/>
  <c r="P2477" i="4"/>
  <c r="J2481" i="4"/>
  <c r="J531" i="2"/>
  <c r="P531" i="2" s="1"/>
  <c r="O531" i="2"/>
  <c r="P1233" i="4"/>
  <c r="F182" i="3"/>
  <c r="I1145" i="4"/>
  <c r="P1144" i="4"/>
  <c r="P3590" i="4"/>
  <c r="F554" i="3"/>
  <c r="P3783" i="4"/>
  <c r="F573" i="3"/>
  <c r="P1223" i="4"/>
  <c r="F180" i="3"/>
  <c r="I330" i="3"/>
  <c r="I330" i="2"/>
  <c r="P3719" i="4"/>
  <c r="M3721" i="4"/>
  <c r="J536" i="2"/>
  <c r="P536" i="2" s="1"/>
  <c r="O536" i="2"/>
  <c r="F562" i="3"/>
  <c r="J48" i="2"/>
  <c r="P48" i="2" s="1"/>
  <c r="O48" i="2"/>
  <c r="P1956" i="4"/>
  <c r="F314" i="3"/>
  <c r="P3976" i="4"/>
  <c r="F602" i="3"/>
  <c r="J98" i="2"/>
  <c r="P98" i="2" s="1"/>
  <c r="O98" i="2"/>
  <c r="O500" i="2"/>
  <c r="J500" i="2"/>
  <c r="P500" i="2" s="1"/>
  <c r="P3707" i="4"/>
  <c r="M3709" i="4"/>
  <c r="O525" i="2"/>
  <c r="J525" i="2"/>
  <c r="P525" i="2" s="1"/>
  <c r="J538" i="2"/>
  <c r="P538" i="2" s="1"/>
  <c r="O538" i="2"/>
  <c r="O431" i="2"/>
  <c r="J431" i="2"/>
  <c r="P431" i="2" s="1"/>
  <c r="J28" i="2"/>
  <c r="P28" i="2" s="1"/>
  <c r="O28" i="2"/>
  <c r="O452" i="2"/>
  <c r="J452" i="2"/>
  <c r="P452" i="2" s="1"/>
  <c r="O203" i="2"/>
  <c r="J203" i="2"/>
  <c r="P203" i="2" s="1"/>
  <c r="O496" i="2"/>
  <c r="J496" i="2"/>
  <c r="P496" i="2" s="1"/>
  <c r="I132" i="3"/>
  <c r="I132" i="2"/>
  <c r="I309" i="3"/>
  <c r="I309" i="2"/>
  <c r="P547" i="4"/>
  <c r="F85" i="3"/>
  <c r="O423" i="2"/>
  <c r="J423" i="2"/>
  <c r="P423" i="2" s="1"/>
  <c r="P763" i="4"/>
  <c r="J764" i="4"/>
  <c r="P2669" i="4"/>
  <c r="J2673" i="4"/>
  <c r="P651" i="4"/>
  <c r="F98" i="3"/>
  <c r="I344" i="3"/>
  <c r="I344" i="2"/>
  <c r="P823" i="4"/>
  <c r="F121" i="3"/>
  <c r="I342" i="3"/>
  <c r="I342" i="2"/>
  <c r="P3769" i="4"/>
  <c r="F571" i="3"/>
  <c r="P3748" i="4"/>
  <c r="F568" i="3"/>
  <c r="P1611" i="4"/>
  <c r="F251" i="3"/>
  <c r="O487" i="2"/>
  <c r="J487" i="2"/>
  <c r="P487" i="2" s="1"/>
  <c r="P403" i="4"/>
  <c r="F67" i="3"/>
  <c r="I505" i="3"/>
  <c r="I507" i="2"/>
  <c r="O524" i="2"/>
  <c r="J524" i="2"/>
  <c r="P524" i="2" s="1"/>
  <c r="O486" i="2"/>
  <c r="J486" i="2"/>
  <c r="P486" i="2" s="1"/>
  <c r="I429" i="3"/>
  <c r="I429" i="2"/>
  <c r="O424" i="2"/>
  <c r="J424" i="2"/>
  <c r="P424" i="2" s="1"/>
  <c r="I578" i="3"/>
  <c r="I586" i="2"/>
  <c r="J7" i="2"/>
  <c r="O7" i="2"/>
  <c r="P1218" i="4"/>
  <c r="F179" i="3"/>
  <c r="O422" i="2"/>
  <c r="J422" i="2"/>
  <c r="P422" i="2" s="1"/>
  <c r="P4011" i="4"/>
  <c r="F607" i="3"/>
  <c r="P4046" i="4"/>
  <c r="F612" i="3"/>
  <c r="P2979" i="4"/>
  <c r="F465" i="3"/>
  <c r="P1396" i="4"/>
  <c r="F212" i="3"/>
  <c r="P1569" i="4"/>
  <c r="F245" i="3"/>
  <c r="I341" i="3"/>
  <c r="I341" i="2"/>
  <c r="J100" i="2"/>
  <c r="P100" i="2" s="1"/>
  <c r="O100" i="2"/>
  <c r="O198" i="2"/>
  <c r="J198" i="2"/>
  <c r="P198" i="2" s="1"/>
  <c r="P3907" i="4"/>
  <c r="F592" i="3"/>
  <c r="P2505" i="4"/>
  <c r="J2509" i="4"/>
  <c r="P2519" i="4"/>
  <c r="J2523" i="4"/>
  <c r="I1179" i="4"/>
  <c r="P1178" i="4"/>
  <c r="I333" i="3"/>
  <c r="I333" i="2"/>
  <c r="I127" i="3"/>
  <c r="I127" i="2"/>
  <c r="O473" i="2"/>
  <c r="J473" i="2"/>
  <c r="P473" i="2" s="1"/>
  <c r="J3710" i="4"/>
  <c r="J31" i="2"/>
  <c r="P31" i="2" s="1"/>
  <c r="O31" i="2"/>
  <c r="I334" i="3"/>
  <c r="I334" i="2"/>
  <c r="O453" i="2"/>
  <c r="J453" i="2"/>
  <c r="P453" i="2" s="1"/>
  <c r="P779" i="4"/>
  <c r="F115" i="3"/>
  <c r="P1240" i="4"/>
  <c r="F183" i="3"/>
  <c r="J15" i="2"/>
  <c r="P15" i="2" s="1"/>
  <c r="O15" i="2"/>
  <c r="P635" i="4"/>
  <c r="F96" i="3"/>
  <c r="J8" i="2"/>
  <c r="P8" i="2" s="1"/>
  <c r="O8" i="2"/>
  <c r="P2439" i="4"/>
  <c r="J2440" i="4"/>
  <c r="P3659" i="4"/>
  <c r="M3661" i="4"/>
  <c r="I286" i="3"/>
  <c r="I286" i="2"/>
  <c r="P467" i="4"/>
  <c r="F75" i="3"/>
  <c r="O492" i="2"/>
  <c r="J492" i="2"/>
  <c r="P492" i="2" s="1"/>
  <c r="P1326" i="4"/>
  <c r="F199" i="3"/>
  <c r="P2624" i="4"/>
  <c r="J2628" i="4"/>
  <c r="I243" i="3"/>
  <c r="I243" i="2"/>
  <c r="I326" i="3"/>
  <c r="I326" i="2"/>
  <c r="P571" i="4"/>
  <c r="F88" i="3"/>
  <c r="F555" i="3"/>
  <c r="P3730" i="4"/>
  <c r="J3734" i="4"/>
  <c r="J541" i="2"/>
  <c r="P541" i="2" s="1"/>
  <c r="O541" i="2"/>
  <c r="I308" i="3"/>
  <c r="I308" i="2"/>
  <c r="I580" i="3"/>
  <c r="I588" i="2"/>
  <c r="P3761" i="4"/>
  <c r="J3762" i="4"/>
  <c r="P3900" i="4"/>
  <c r="F591" i="3"/>
  <c r="P2549" i="4"/>
  <c r="J2553" i="4"/>
  <c r="P3942" i="4"/>
  <c r="F597" i="3"/>
  <c r="P1583" i="4"/>
  <c r="F247" i="3"/>
  <c r="J30" i="2"/>
  <c r="P30" i="2" s="1"/>
  <c r="O30" i="2"/>
  <c r="P594" i="2"/>
  <c r="P2609" i="4"/>
  <c r="J2613" i="4"/>
  <c r="O210" i="2"/>
  <c r="J210" i="2"/>
  <c r="P210" i="2" s="1"/>
  <c r="I379" i="3"/>
  <c r="I379" i="2"/>
  <c r="O211" i="2"/>
  <c r="J211" i="2"/>
  <c r="P211" i="2" s="1"/>
  <c r="P1949" i="4"/>
  <c r="F313" i="3"/>
  <c r="J305" i="4"/>
  <c r="O305" i="4"/>
  <c r="I177" i="3"/>
  <c r="I177" i="2"/>
  <c r="P595" i="4"/>
  <c r="F91" i="3"/>
  <c r="J540" i="2"/>
  <c r="P540" i="2" s="1"/>
  <c r="O540" i="2"/>
  <c r="P451" i="4"/>
  <c r="F73" i="3"/>
  <c r="P2961" i="4"/>
  <c r="F462" i="3"/>
  <c r="P507" i="4"/>
  <c r="F80" i="3"/>
  <c r="P611" i="4"/>
  <c r="F93" i="3"/>
  <c r="I324" i="3"/>
  <c r="I324" i="2"/>
  <c r="I51" i="3"/>
  <c r="I47" i="2"/>
  <c r="O209" i="2"/>
  <c r="J209" i="2"/>
  <c r="P209" i="2" s="1"/>
  <c r="O201" i="2"/>
  <c r="J201" i="2"/>
  <c r="P201" i="2" s="1"/>
  <c r="I322" i="3"/>
  <c r="I322" i="2"/>
  <c r="I109" i="3"/>
  <c r="I107" i="2"/>
  <c r="O205" i="2"/>
  <c r="J205" i="2"/>
  <c r="P205" i="2" s="1"/>
  <c r="P1576" i="4"/>
  <c r="F246" i="3"/>
  <c r="I325" i="3"/>
  <c r="I325" i="2"/>
  <c r="P3599" i="4"/>
  <c r="M3601" i="4"/>
  <c r="P2446" i="4"/>
  <c r="J2447" i="4"/>
  <c r="P2654" i="4"/>
  <c r="J2658" i="4"/>
  <c r="P301" i="2"/>
  <c r="L125" i="2"/>
  <c r="H7" i="1"/>
  <c r="P2534" i="4"/>
  <c r="J2538" i="4"/>
  <c r="P1977" i="4"/>
  <c r="F317" i="3"/>
  <c r="I176" i="3"/>
  <c r="I176" i="2"/>
  <c r="J29" i="2"/>
  <c r="P29" i="2" s="1"/>
  <c r="O29" i="2"/>
  <c r="O421" i="2"/>
  <c r="J421" i="2"/>
  <c r="P421" i="2" s="1"/>
  <c r="P2973" i="4"/>
  <c r="F464" i="3"/>
  <c r="O491" i="2"/>
  <c r="J491" i="2"/>
  <c r="P491" i="2" s="1"/>
  <c r="J537" i="2"/>
  <c r="P537" i="2" s="1"/>
  <c r="O537" i="2"/>
  <c r="J837" i="4"/>
  <c r="P836" i="4"/>
  <c r="P395" i="4"/>
  <c r="F66" i="3"/>
  <c r="P3025" i="4"/>
  <c r="F472" i="3"/>
  <c r="P1306" i="4"/>
  <c r="F196" i="3"/>
  <c r="P475" i="4"/>
  <c r="F76" i="3"/>
  <c r="P3983" i="4"/>
  <c r="F603" i="3"/>
  <c r="F551" i="3"/>
  <c r="I338" i="3"/>
  <c r="I338" i="2"/>
  <c r="P3956" i="4"/>
  <c r="F599" i="3"/>
  <c r="I240" i="3"/>
  <c r="I240" i="2"/>
  <c r="J2331" i="4"/>
  <c r="P2330" i="4"/>
  <c r="P3969" i="4"/>
  <c r="F601" i="3"/>
  <c r="P3623" i="4"/>
  <c r="M3625" i="4"/>
  <c r="J301" i="4"/>
  <c r="O301" i="4"/>
  <c r="M3613" i="4"/>
  <c r="P3611" i="4"/>
  <c r="P917" i="4"/>
  <c r="J919" i="4"/>
  <c r="P2965" i="4"/>
  <c r="J2967" i="4"/>
  <c r="I310" i="3"/>
  <c r="I310" i="2"/>
  <c r="I470" i="3"/>
  <c r="I472" i="2"/>
  <c r="I345" i="3"/>
  <c r="I345" i="2"/>
  <c r="P3879" i="4"/>
  <c r="F588" i="3"/>
  <c r="P1970" i="4"/>
  <c r="F316" i="3"/>
  <c r="P619" i="4"/>
  <c r="F94" i="3"/>
  <c r="I323" i="3"/>
  <c r="I323" i="2"/>
  <c r="P539" i="4"/>
  <c r="F84" i="3"/>
  <c r="J14" i="2"/>
  <c r="P14" i="2" s="1"/>
  <c r="O14" i="2"/>
  <c r="P3886" i="4"/>
  <c r="F589" i="3"/>
  <c r="P1228" i="4"/>
  <c r="F181" i="3"/>
  <c r="P555" i="4"/>
  <c r="F86" i="3"/>
  <c r="P3683" i="4"/>
  <c r="M3685" i="4"/>
  <c r="P772" i="4"/>
  <c r="J773" i="4"/>
  <c r="P603" i="4"/>
  <c r="F92" i="3"/>
  <c r="I294" i="3"/>
  <c r="I294" i="2"/>
  <c r="O523" i="2"/>
  <c r="J523" i="2"/>
  <c r="P523" i="2" s="1"/>
  <c r="O428" i="2"/>
  <c r="J428" i="2"/>
  <c r="P428" i="2" s="1"/>
  <c r="O75" i="4"/>
  <c r="J75" i="4"/>
  <c r="P75" i="4" s="1"/>
  <c r="P3671" i="4"/>
  <c r="M3673" i="4"/>
  <c r="F553" i="3" l="1"/>
  <c r="I561" i="2" s="1"/>
  <c r="I181" i="3"/>
  <c r="I181" i="2"/>
  <c r="O338" i="2"/>
  <c r="J338" i="2"/>
  <c r="P338" i="2" s="1"/>
  <c r="I94" i="3"/>
  <c r="I89" i="2"/>
  <c r="J302" i="4"/>
  <c r="P301" i="4"/>
  <c r="P2447" i="4"/>
  <c r="F400" i="3"/>
  <c r="O3673" i="4"/>
  <c r="N3673" i="4"/>
  <c r="O294" i="2"/>
  <c r="J294" i="2"/>
  <c r="P294" i="2" s="1"/>
  <c r="I86" i="3"/>
  <c r="I81" i="2"/>
  <c r="I588" i="3"/>
  <c r="I600" i="2"/>
  <c r="P2967" i="4"/>
  <c r="F463" i="3"/>
  <c r="I599" i="3"/>
  <c r="I611" i="2"/>
  <c r="I76" i="3"/>
  <c r="I71" i="2"/>
  <c r="P837" i="4"/>
  <c r="F123" i="3"/>
  <c r="O3601" i="4"/>
  <c r="N3601" i="4"/>
  <c r="O107" i="2"/>
  <c r="J107" i="2"/>
  <c r="J47" i="2"/>
  <c r="P47" i="2" s="1"/>
  <c r="O47" i="2"/>
  <c r="I462" i="3"/>
  <c r="I464" i="2"/>
  <c r="O177" i="2"/>
  <c r="J177" i="2"/>
  <c r="P177" i="2" s="1"/>
  <c r="O379" i="2"/>
  <c r="J379" i="2"/>
  <c r="P379" i="2" s="1"/>
  <c r="P2481" i="4"/>
  <c r="F405" i="3"/>
  <c r="I437" i="3"/>
  <c r="I439" i="2"/>
  <c r="I584" i="3"/>
  <c r="I592" i="2"/>
  <c r="O303" i="2"/>
  <c r="J303" i="2"/>
  <c r="P303" i="2" s="1"/>
  <c r="I97" i="3"/>
  <c r="I92" i="2"/>
  <c r="O3637" i="4"/>
  <c r="N3637" i="4"/>
  <c r="O339" i="2"/>
  <c r="J339" i="2"/>
  <c r="P339" i="2" s="1"/>
  <c r="J130" i="2"/>
  <c r="P130" i="2" s="1"/>
  <c r="O130" i="2"/>
  <c r="I89" i="3"/>
  <c r="I84" i="2"/>
  <c r="I438" i="3"/>
  <c r="I440" i="2"/>
  <c r="I78" i="3"/>
  <c r="I73" i="2"/>
  <c r="I593" i="3"/>
  <c r="I605" i="2"/>
  <c r="I95" i="3"/>
  <c r="I90" i="2"/>
  <c r="P924" i="4"/>
  <c r="F137" i="3"/>
  <c r="P522" i="2"/>
  <c r="J521" i="2"/>
  <c r="P521" i="2" s="1"/>
  <c r="G9" i="1"/>
  <c r="J9" i="1" s="1"/>
  <c r="I595" i="3"/>
  <c r="I607" i="2"/>
  <c r="O3649" i="4"/>
  <c r="N3649" i="4"/>
  <c r="J95" i="2"/>
  <c r="P95" i="2" s="1"/>
  <c r="O95" i="2"/>
  <c r="I250" i="3"/>
  <c r="I250" i="2"/>
  <c r="I573" i="2"/>
  <c r="O345" i="2"/>
  <c r="J345" i="2"/>
  <c r="P345" i="2" s="1"/>
  <c r="I247" i="3"/>
  <c r="I247" i="2"/>
  <c r="P3762" i="4"/>
  <c r="F570" i="3"/>
  <c r="P3734" i="4"/>
  <c r="F566" i="3"/>
  <c r="O243" i="2"/>
  <c r="J243" i="2"/>
  <c r="P243" i="2" s="1"/>
  <c r="I75" i="3"/>
  <c r="I70" i="2"/>
  <c r="I115" i="3"/>
  <c r="I113" i="2"/>
  <c r="F564" i="3"/>
  <c r="O1179" i="4"/>
  <c r="J1179" i="4"/>
  <c r="I212" i="3"/>
  <c r="I212" i="2"/>
  <c r="O507" i="2"/>
  <c r="J507" i="2"/>
  <c r="P507" i="2" s="1"/>
  <c r="I568" i="3"/>
  <c r="I576" i="2"/>
  <c r="O344" i="2"/>
  <c r="J344" i="2"/>
  <c r="P344" i="2" s="1"/>
  <c r="O330" i="2"/>
  <c r="J330" i="2"/>
  <c r="P330" i="2" s="1"/>
  <c r="I68" i="3"/>
  <c r="I63" i="2"/>
  <c r="O331" i="2"/>
  <c r="J331" i="2"/>
  <c r="P331" i="2" s="1"/>
  <c r="O343" i="2"/>
  <c r="J343" i="2"/>
  <c r="P343" i="2" s="1"/>
  <c r="I120" i="3"/>
  <c r="I118" i="2"/>
  <c r="I611" i="3"/>
  <c r="I623" i="2"/>
  <c r="I596" i="3"/>
  <c r="I608" i="2"/>
  <c r="O1135" i="4"/>
  <c r="J1135" i="4"/>
  <c r="O2340" i="4"/>
  <c r="N2340" i="4"/>
  <c r="I318" i="3"/>
  <c r="I318" i="2"/>
  <c r="I594" i="3"/>
  <c r="I606" i="2"/>
  <c r="O3505" i="4"/>
  <c r="J3505" i="4"/>
  <c r="O115" i="2"/>
  <c r="J115" i="2"/>
  <c r="P115" i="2" s="1"/>
  <c r="O307" i="2"/>
  <c r="J307" i="2"/>
  <c r="P307" i="2" s="1"/>
  <c r="P126" i="2"/>
  <c r="O325" i="2"/>
  <c r="J325" i="2"/>
  <c r="P325" i="2" s="1"/>
  <c r="O322" i="2"/>
  <c r="J322" i="2"/>
  <c r="P322" i="2" s="1"/>
  <c r="O324" i="2"/>
  <c r="J324" i="2"/>
  <c r="P324" i="2" s="1"/>
  <c r="I73" i="3"/>
  <c r="I68" i="2"/>
  <c r="I312" i="3"/>
  <c r="I312" i="2"/>
  <c r="I606" i="3"/>
  <c r="I618" i="2"/>
  <c r="P2583" i="4"/>
  <c r="F412" i="3"/>
  <c r="J1171" i="4"/>
  <c r="O1171" i="4"/>
  <c r="P882" i="4"/>
  <c r="F129" i="3"/>
  <c r="I90" i="3"/>
  <c r="I85" i="2"/>
  <c r="I197" i="3"/>
  <c r="I197" i="2"/>
  <c r="O335" i="2"/>
  <c r="J335" i="2"/>
  <c r="P335" i="2" s="1"/>
  <c r="O290" i="2"/>
  <c r="J290" i="2"/>
  <c r="P290" i="2" s="1"/>
  <c r="O242" i="2"/>
  <c r="J242" i="2"/>
  <c r="P242" i="2" s="1"/>
  <c r="I184" i="3"/>
  <c r="I184" i="2"/>
  <c r="P2703" i="4"/>
  <c r="F420" i="3"/>
  <c r="I87" i="3"/>
  <c r="I82" i="2"/>
  <c r="O425" i="2"/>
  <c r="J425" i="2"/>
  <c r="P425" i="2" s="1"/>
  <c r="O178" i="2"/>
  <c r="J178" i="2"/>
  <c r="P178" i="2" s="1"/>
  <c r="J3525" i="4"/>
  <c r="O3525" i="4"/>
  <c r="O502" i="2"/>
  <c r="J502" i="2"/>
  <c r="P502" i="2" s="1"/>
  <c r="I82" i="3"/>
  <c r="I77" i="2"/>
  <c r="I70" i="3"/>
  <c r="I65" i="2"/>
  <c r="I566" i="2"/>
  <c r="I92" i="3"/>
  <c r="I87" i="2"/>
  <c r="I551" i="3"/>
  <c r="I559" i="2"/>
  <c r="J306" i="4"/>
  <c r="P305" i="4"/>
  <c r="O588" i="2"/>
  <c r="J588" i="2"/>
  <c r="P588" i="2" s="1"/>
  <c r="P2523" i="4"/>
  <c r="F408" i="3"/>
  <c r="I179" i="3"/>
  <c r="I179" i="2"/>
  <c r="I571" i="3"/>
  <c r="I579" i="2"/>
  <c r="I85" i="3"/>
  <c r="I80" i="2"/>
  <c r="I180" i="3"/>
  <c r="I180" i="2"/>
  <c r="J1145" i="4"/>
  <c r="O1145" i="4"/>
  <c r="I200" i="3"/>
  <c r="I200" i="2"/>
  <c r="I598" i="3"/>
  <c r="I610" i="2"/>
  <c r="I74" i="3"/>
  <c r="I69" i="2"/>
  <c r="P3570" i="4"/>
  <c r="F552" i="3"/>
  <c r="P2643" i="4"/>
  <c r="F416" i="3"/>
  <c r="J128" i="2"/>
  <c r="P128" i="2" s="1"/>
  <c r="O128" i="2"/>
  <c r="P2495" i="4"/>
  <c r="F406" i="3"/>
  <c r="I435" i="3"/>
  <c r="I437" i="2"/>
  <c r="F559" i="3"/>
  <c r="I571" i="2"/>
  <c r="I83" i="3"/>
  <c r="I78" i="2"/>
  <c r="I119" i="3"/>
  <c r="I117" i="2"/>
  <c r="I610" i="3"/>
  <c r="I622" i="2"/>
  <c r="I81" i="3"/>
  <c r="I76" i="2"/>
  <c r="O3501" i="4"/>
  <c r="J3501" i="4"/>
  <c r="I99" i="3"/>
  <c r="I94" i="2"/>
  <c r="I69" i="3"/>
  <c r="I64" i="2"/>
  <c r="P929" i="4"/>
  <c r="F138" i="3"/>
  <c r="P914" i="4"/>
  <c r="F135" i="3"/>
  <c r="J76" i="4"/>
  <c r="P74" i="4"/>
  <c r="I196" i="3"/>
  <c r="I196" i="2"/>
  <c r="O472" i="2"/>
  <c r="J472" i="2"/>
  <c r="P472" i="2" s="1"/>
  <c r="I472" i="3"/>
  <c r="I474" i="2"/>
  <c r="O176" i="2"/>
  <c r="J176" i="2"/>
  <c r="P176" i="2" s="1"/>
  <c r="I597" i="3"/>
  <c r="I609" i="2"/>
  <c r="I563" i="2"/>
  <c r="O286" i="2"/>
  <c r="J286" i="2"/>
  <c r="P286" i="2" s="1"/>
  <c r="I465" i="3"/>
  <c r="I467" i="2"/>
  <c r="I67" i="3"/>
  <c r="I62" i="2"/>
  <c r="I98" i="3"/>
  <c r="I93" i="2"/>
  <c r="I570" i="2"/>
  <c r="O3613" i="4"/>
  <c r="N3613" i="4"/>
  <c r="P2658" i="4"/>
  <c r="F417" i="3"/>
  <c r="I313" i="3"/>
  <c r="I313" i="2"/>
  <c r="P2613" i="4"/>
  <c r="F414" i="3"/>
  <c r="J127" i="2"/>
  <c r="P127" i="2" s="1"/>
  <c r="O127" i="2"/>
  <c r="I182" i="3"/>
  <c r="I182" i="2"/>
  <c r="O241" i="2"/>
  <c r="J241" i="2"/>
  <c r="P241" i="2" s="1"/>
  <c r="P3550" i="4"/>
  <c r="F550" i="3"/>
  <c r="P2598" i="4"/>
  <c r="F413" i="3"/>
  <c r="I315" i="3"/>
  <c r="I315" i="2"/>
  <c r="P3540" i="4"/>
  <c r="F549" i="3"/>
  <c r="O404" i="2"/>
  <c r="J404" i="2"/>
  <c r="P404" i="2" s="1"/>
  <c r="I79" i="3"/>
  <c r="I74" i="2"/>
  <c r="I609" i="3"/>
  <c r="I621" i="2"/>
  <c r="I195" i="3"/>
  <c r="I195" i="2"/>
  <c r="I65" i="3"/>
  <c r="I60" i="2"/>
  <c r="I311" i="3"/>
  <c r="I311" i="2"/>
  <c r="O3529" i="4"/>
  <c r="J3529" i="4"/>
  <c r="O546" i="2"/>
  <c r="J546" i="2"/>
  <c r="P831" i="4"/>
  <c r="F122" i="3"/>
  <c r="I377" i="3"/>
  <c r="I377" i="2"/>
  <c r="O340" i="2"/>
  <c r="J340" i="2"/>
  <c r="P340" i="2" s="1"/>
  <c r="I64" i="3"/>
  <c r="I59" i="2"/>
  <c r="I568" i="2"/>
  <c r="O323" i="2"/>
  <c r="J323" i="2"/>
  <c r="P323" i="2" s="1"/>
  <c r="P773" i="4"/>
  <c r="F114" i="3"/>
  <c r="P2628" i="4"/>
  <c r="F415" i="3"/>
  <c r="I96" i="3"/>
  <c r="I91" i="2"/>
  <c r="O429" i="2"/>
  <c r="J429" i="2"/>
  <c r="P429" i="2" s="1"/>
  <c r="O3697" i="4"/>
  <c r="N3697" i="4"/>
  <c r="P2331" i="4"/>
  <c r="F378" i="3"/>
  <c r="I246" i="3"/>
  <c r="I246" i="2"/>
  <c r="I93" i="3"/>
  <c r="I88" i="2"/>
  <c r="O3685" i="4"/>
  <c r="N3685" i="4"/>
  <c r="I316" i="3"/>
  <c r="I316" i="2"/>
  <c r="O310" i="2"/>
  <c r="J310" i="2"/>
  <c r="P310" i="2" s="1"/>
  <c r="O240" i="2"/>
  <c r="J240" i="2"/>
  <c r="P240" i="2" s="1"/>
  <c r="I603" i="3"/>
  <c r="I615" i="2"/>
  <c r="I66" i="3"/>
  <c r="I61" i="2"/>
  <c r="I464" i="3"/>
  <c r="I466" i="2"/>
  <c r="I317" i="3"/>
  <c r="I317" i="2"/>
  <c r="P2553" i="4"/>
  <c r="F410" i="3"/>
  <c r="O308" i="2"/>
  <c r="J308" i="2"/>
  <c r="P308" i="2" s="1"/>
  <c r="I88" i="3"/>
  <c r="I83" i="2"/>
  <c r="I199" i="3"/>
  <c r="I199" i="2"/>
  <c r="O3661" i="4"/>
  <c r="N3661" i="4"/>
  <c r="O334" i="2"/>
  <c r="J334" i="2"/>
  <c r="P334" i="2" s="1"/>
  <c r="P2509" i="4"/>
  <c r="F407" i="3"/>
  <c r="O341" i="2"/>
  <c r="J341" i="2"/>
  <c r="P341" i="2" s="1"/>
  <c r="I612" i="3"/>
  <c r="I624" i="2"/>
  <c r="O342" i="2"/>
  <c r="J342" i="2"/>
  <c r="P342" i="2" s="1"/>
  <c r="P2673" i="4"/>
  <c r="F418" i="3"/>
  <c r="O309" i="2"/>
  <c r="J309" i="2"/>
  <c r="P309" i="2" s="1"/>
  <c r="I602" i="3"/>
  <c r="I614" i="2"/>
  <c r="I573" i="3"/>
  <c r="I581" i="2"/>
  <c r="O587" i="2"/>
  <c r="J587" i="2"/>
  <c r="P587" i="2" s="1"/>
  <c r="O108" i="2"/>
  <c r="J108" i="2"/>
  <c r="P108" i="2" s="1"/>
  <c r="I569" i="2"/>
  <c r="I125" i="3"/>
  <c r="I123" i="2"/>
  <c r="I61" i="3"/>
  <c r="I56" i="2"/>
  <c r="O337" i="2"/>
  <c r="J337" i="2"/>
  <c r="P337" i="2" s="1"/>
  <c r="I608" i="3"/>
  <c r="I620" i="2"/>
  <c r="O114" i="2"/>
  <c r="J114" i="2"/>
  <c r="P114" i="2" s="1"/>
  <c r="P909" i="4"/>
  <c r="F134" i="3"/>
  <c r="O292" i="2"/>
  <c r="J292" i="2"/>
  <c r="P292" i="2" s="1"/>
  <c r="P334" i="4"/>
  <c r="F58" i="3"/>
  <c r="I600" i="3"/>
  <c r="I612" i="2"/>
  <c r="I553" i="3"/>
  <c r="I77" i="3"/>
  <c r="I72" i="2"/>
  <c r="P904" i="4"/>
  <c r="F133" i="3"/>
  <c r="P919" i="4"/>
  <c r="F136" i="3"/>
  <c r="I589" i="3"/>
  <c r="I601" i="2"/>
  <c r="I91" i="3"/>
  <c r="I86" i="2"/>
  <c r="O432" i="2"/>
  <c r="J432" i="2"/>
  <c r="P432" i="2" s="1"/>
  <c r="O293" i="2"/>
  <c r="J293" i="2"/>
  <c r="P293" i="2" s="1"/>
  <c r="I62" i="3"/>
  <c r="I57" i="2"/>
  <c r="I248" i="3"/>
  <c r="I248" i="2"/>
  <c r="I60" i="3"/>
  <c r="I55" i="2"/>
  <c r="O332" i="2"/>
  <c r="J332" i="2"/>
  <c r="P332" i="2" s="1"/>
  <c r="I71" i="3"/>
  <c r="I66" i="2"/>
  <c r="O1155" i="4"/>
  <c r="J1155" i="4"/>
  <c r="O288" i="2"/>
  <c r="J288" i="2"/>
  <c r="P288" i="2" s="1"/>
  <c r="P2568" i="4"/>
  <c r="F411" i="3"/>
  <c r="O175" i="2"/>
  <c r="J175" i="2"/>
  <c r="P175" i="2" s="1"/>
  <c r="I590" i="3"/>
  <c r="I602" i="2"/>
  <c r="I249" i="3"/>
  <c r="I249" i="2"/>
  <c r="I564" i="2"/>
  <c r="I565" i="2"/>
  <c r="I601" i="3"/>
  <c r="I613" i="2"/>
  <c r="I80" i="3"/>
  <c r="I75" i="2"/>
  <c r="O333" i="2"/>
  <c r="J333" i="2"/>
  <c r="P333" i="2" s="1"/>
  <c r="P7" i="2"/>
  <c r="I84" i="3"/>
  <c r="I79" i="2"/>
  <c r="O3625" i="4"/>
  <c r="N3625" i="4"/>
  <c r="P2538" i="4"/>
  <c r="F409" i="3"/>
  <c r="I591" i="3"/>
  <c r="I603" i="2"/>
  <c r="O326" i="2"/>
  <c r="J326" i="2"/>
  <c r="P326" i="2" s="1"/>
  <c r="P2440" i="4"/>
  <c r="F399" i="3"/>
  <c r="I183" i="3"/>
  <c r="I183" i="2"/>
  <c r="I592" i="3"/>
  <c r="I604" i="2"/>
  <c r="I245" i="3"/>
  <c r="I245" i="2"/>
  <c r="I607" i="3"/>
  <c r="I619" i="2"/>
  <c r="O586" i="2"/>
  <c r="J586" i="2"/>
  <c r="P586" i="2" s="1"/>
  <c r="I251" i="3"/>
  <c r="I251" i="2"/>
  <c r="I121" i="3"/>
  <c r="I119" i="2"/>
  <c r="P764" i="4"/>
  <c r="F113" i="3"/>
  <c r="J132" i="2"/>
  <c r="P132" i="2" s="1"/>
  <c r="O132" i="2"/>
  <c r="O3709" i="4"/>
  <c r="N3709" i="4"/>
  <c r="I314" i="3"/>
  <c r="I314" i="2"/>
  <c r="O3721" i="4"/>
  <c r="N3721" i="4"/>
  <c r="I554" i="3"/>
  <c r="I562" i="2"/>
  <c r="J577" i="2"/>
  <c r="P577" i="2" s="1"/>
  <c r="O577" i="2"/>
  <c r="O376" i="2"/>
  <c r="J376" i="2"/>
  <c r="P376" i="2" s="1"/>
  <c r="J1163" i="4"/>
  <c r="O1163" i="4"/>
  <c r="I72" i="3"/>
  <c r="I67" i="2"/>
  <c r="I613" i="3"/>
  <c r="I625" i="2"/>
  <c r="P3776" i="4"/>
  <c r="F572" i="3"/>
  <c r="I604" i="3"/>
  <c r="I616" i="2"/>
  <c r="I605" i="3"/>
  <c r="I617" i="2"/>
  <c r="O475" i="2"/>
  <c r="J475" i="2"/>
  <c r="P475" i="2" s="1"/>
  <c r="I252" i="3"/>
  <c r="I252" i="2"/>
  <c r="O336" i="2"/>
  <c r="J336" i="2"/>
  <c r="P336" i="2" s="1"/>
  <c r="J1123" i="4"/>
  <c r="O1123" i="4"/>
  <c r="F380" i="3"/>
  <c r="H4" i="1"/>
  <c r="L5" i="2"/>
  <c r="O346" i="2"/>
  <c r="J346" i="2"/>
  <c r="P346" i="2" s="1"/>
  <c r="P2688" i="4"/>
  <c r="F419" i="3"/>
  <c r="O548" i="2"/>
  <c r="J548" i="2"/>
  <c r="P548" i="2" s="1"/>
  <c r="I63" i="3"/>
  <c r="I58" i="2"/>
  <c r="I244" i="3"/>
  <c r="I244" i="2"/>
  <c r="J617" i="2" l="1"/>
  <c r="P617" i="2" s="1"/>
  <c r="O617" i="2"/>
  <c r="J564" i="2"/>
  <c r="I411" i="3"/>
  <c r="I411" i="2"/>
  <c r="I136" i="3"/>
  <c r="I136" i="2"/>
  <c r="O612" i="2"/>
  <c r="J612" i="2"/>
  <c r="P612" i="2" s="1"/>
  <c r="O123" i="2"/>
  <c r="J123" i="2"/>
  <c r="P123" i="2" s="1"/>
  <c r="J581" i="2"/>
  <c r="P581" i="2" s="1"/>
  <c r="O581" i="2"/>
  <c r="J61" i="2"/>
  <c r="P61" i="2" s="1"/>
  <c r="O61" i="2"/>
  <c r="O316" i="2"/>
  <c r="J316" i="2"/>
  <c r="P316" i="2" s="1"/>
  <c r="I378" i="3"/>
  <c r="I378" i="2"/>
  <c r="I415" i="3"/>
  <c r="I415" i="2"/>
  <c r="J59" i="2"/>
  <c r="P59" i="2" s="1"/>
  <c r="O59" i="2"/>
  <c r="P546" i="2"/>
  <c r="O195" i="2"/>
  <c r="J195" i="2"/>
  <c r="P195" i="2" s="1"/>
  <c r="I549" i="3"/>
  <c r="I557" i="2"/>
  <c r="O313" i="2"/>
  <c r="J313" i="2"/>
  <c r="P313" i="2" s="1"/>
  <c r="J93" i="2"/>
  <c r="P93" i="2" s="1"/>
  <c r="O93" i="2"/>
  <c r="J563" i="2"/>
  <c r="I138" i="3"/>
  <c r="I138" i="2"/>
  <c r="J76" i="2"/>
  <c r="P76" i="2" s="1"/>
  <c r="O76" i="2"/>
  <c r="J571" i="2"/>
  <c r="J610" i="2"/>
  <c r="P610" i="2" s="1"/>
  <c r="O610" i="2"/>
  <c r="J80" i="2"/>
  <c r="P80" i="2" s="1"/>
  <c r="O80" i="2"/>
  <c r="J566" i="2"/>
  <c r="I420" i="3"/>
  <c r="I420" i="2"/>
  <c r="J68" i="2"/>
  <c r="P68" i="2" s="1"/>
  <c r="O68" i="2"/>
  <c r="J90" i="2"/>
  <c r="P90" i="2" s="1"/>
  <c r="O90" i="2"/>
  <c r="J84" i="2"/>
  <c r="P84" i="2" s="1"/>
  <c r="O84" i="2"/>
  <c r="J92" i="2"/>
  <c r="P92" i="2" s="1"/>
  <c r="O92" i="2"/>
  <c r="I405" i="3"/>
  <c r="I405" i="2"/>
  <c r="J71" i="2"/>
  <c r="P71" i="2" s="1"/>
  <c r="O71" i="2"/>
  <c r="J81" i="2"/>
  <c r="P81" i="2" s="1"/>
  <c r="O81" i="2"/>
  <c r="J67" i="2"/>
  <c r="P67" i="2" s="1"/>
  <c r="O67" i="2"/>
  <c r="P3721" i="4"/>
  <c r="N3722" i="4"/>
  <c r="P3625" i="4"/>
  <c r="N3626" i="4"/>
  <c r="P3525" i="4"/>
  <c r="J3526" i="4"/>
  <c r="P1171" i="4"/>
  <c r="J1173" i="4"/>
  <c r="J606" i="2"/>
  <c r="P606" i="2" s="1"/>
  <c r="O606" i="2"/>
  <c r="O608" i="2"/>
  <c r="J608" i="2"/>
  <c r="P608" i="2" s="1"/>
  <c r="J576" i="2"/>
  <c r="P576" i="2" s="1"/>
  <c r="O576" i="2"/>
  <c r="I572" i="2"/>
  <c r="I566" i="3"/>
  <c r="I574" i="2"/>
  <c r="J573" i="2"/>
  <c r="O607" i="2"/>
  <c r="J607" i="2"/>
  <c r="P607" i="2" s="1"/>
  <c r="P302" i="4"/>
  <c r="F53" i="3"/>
  <c r="I419" i="3"/>
  <c r="I419" i="2"/>
  <c r="J562" i="2"/>
  <c r="P562" i="2" s="1"/>
  <c r="O562" i="2"/>
  <c r="I133" i="3"/>
  <c r="I133" i="2"/>
  <c r="J614" i="2"/>
  <c r="P614" i="2" s="1"/>
  <c r="O614" i="2"/>
  <c r="P3685" i="4"/>
  <c r="N3686" i="4"/>
  <c r="I114" i="3"/>
  <c r="I112" i="2"/>
  <c r="P3529" i="4"/>
  <c r="J3530" i="4"/>
  <c r="O315" i="2"/>
  <c r="J315" i="2"/>
  <c r="P315" i="2" s="1"/>
  <c r="O182" i="2"/>
  <c r="J182" i="2"/>
  <c r="P182" i="2" s="1"/>
  <c r="I417" i="3"/>
  <c r="I417" i="2"/>
  <c r="J62" i="2"/>
  <c r="P62" i="2" s="1"/>
  <c r="O62" i="2"/>
  <c r="J609" i="2"/>
  <c r="P609" i="2" s="1"/>
  <c r="O609" i="2"/>
  <c r="O196" i="2"/>
  <c r="J196" i="2"/>
  <c r="P196" i="2" s="1"/>
  <c r="J64" i="2"/>
  <c r="P64" i="2" s="1"/>
  <c r="O64" i="2"/>
  <c r="J622" i="2"/>
  <c r="P622" i="2" s="1"/>
  <c r="O622" i="2"/>
  <c r="I416" i="3"/>
  <c r="I416" i="2"/>
  <c r="O200" i="2"/>
  <c r="J200" i="2"/>
  <c r="P200" i="2" s="1"/>
  <c r="J579" i="2"/>
  <c r="P579" i="2" s="1"/>
  <c r="O579" i="2"/>
  <c r="J65" i="2"/>
  <c r="P65" i="2" s="1"/>
  <c r="O65" i="2"/>
  <c r="O184" i="2"/>
  <c r="J184" i="2"/>
  <c r="P184" i="2" s="1"/>
  <c r="O197" i="2"/>
  <c r="J197" i="2"/>
  <c r="P197" i="2" s="1"/>
  <c r="I412" i="3"/>
  <c r="I412" i="2"/>
  <c r="J605" i="2"/>
  <c r="P605" i="2" s="1"/>
  <c r="O605" i="2"/>
  <c r="P107" i="2"/>
  <c r="O611" i="2"/>
  <c r="J611" i="2"/>
  <c r="P611" i="2" s="1"/>
  <c r="J89" i="2"/>
  <c r="P89" i="2" s="1"/>
  <c r="O89" i="2"/>
  <c r="I113" i="3"/>
  <c r="I111" i="2"/>
  <c r="P1163" i="4"/>
  <c r="J1165" i="4"/>
  <c r="J75" i="2"/>
  <c r="P75" i="2" s="1"/>
  <c r="O75" i="2"/>
  <c r="O620" i="2"/>
  <c r="J620" i="2"/>
  <c r="P620" i="2" s="1"/>
  <c r="P3661" i="4"/>
  <c r="N3662" i="4"/>
  <c r="I410" i="3"/>
  <c r="I410" i="2"/>
  <c r="P3697" i="4"/>
  <c r="N3698" i="4"/>
  <c r="J621" i="2"/>
  <c r="P621" i="2" s="1"/>
  <c r="O621" i="2"/>
  <c r="I567" i="2"/>
  <c r="J58" i="2"/>
  <c r="P58" i="2" s="1"/>
  <c r="O58" i="2"/>
  <c r="O252" i="2"/>
  <c r="J252" i="2"/>
  <c r="P252" i="2" s="1"/>
  <c r="I572" i="3"/>
  <c r="I580" i="2"/>
  <c r="O314" i="2"/>
  <c r="J314" i="2"/>
  <c r="P314" i="2" s="1"/>
  <c r="O119" i="2"/>
  <c r="J119" i="2"/>
  <c r="P119" i="2" s="1"/>
  <c r="O245" i="2"/>
  <c r="J245" i="2"/>
  <c r="P245" i="2" s="1"/>
  <c r="J79" i="2"/>
  <c r="P79" i="2" s="1"/>
  <c r="O79" i="2"/>
  <c r="P306" i="4"/>
  <c r="F54" i="3"/>
  <c r="O318" i="2"/>
  <c r="J318" i="2"/>
  <c r="P318" i="2" s="1"/>
  <c r="O623" i="2"/>
  <c r="J623" i="2"/>
  <c r="P623" i="2" s="1"/>
  <c r="J63" i="2"/>
  <c r="P63" i="2" s="1"/>
  <c r="O63" i="2"/>
  <c r="O113" i="2"/>
  <c r="J113" i="2"/>
  <c r="P113" i="2" s="1"/>
  <c r="I570" i="3"/>
  <c r="I578" i="2"/>
  <c r="O250" i="2"/>
  <c r="J250" i="2"/>
  <c r="P250" i="2" s="1"/>
  <c r="P1123" i="4"/>
  <c r="J1129" i="4"/>
  <c r="O244" i="2"/>
  <c r="J244" i="2"/>
  <c r="P244" i="2" s="1"/>
  <c r="O619" i="2"/>
  <c r="J619" i="2"/>
  <c r="P619" i="2" s="1"/>
  <c r="I58" i="3"/>
  <c r="I54" i="2"/>
  <c r="J569" i="2"/>
  <c r="O615" i="2"/>
  <c r="J615" i="2"/>
  <c r="P615" i="2" s="1"/>
  <c r="P1155" i="4"/>
  <c r="J1157" i="4"/>
  <c r="J86" i="2"/>
  <c r="P86" i="2" s="1"/>
  <c r="O86" i="2"/>
  <c r="J72" i="2"/>
  <c r="P72" i="2" s="1"/>
  <c r="O72" i="2"/>
  <c r="J88" i="2"/>
  <c r="P88" i="2" s="1"/>
  <c r="O88" i="2"/>
  <c r="O311" i="2"/>
  <c r="J311" i="2"/>
  <c r="P311" i="2" s="1"/>
  <c r="J74" i="2"/>
  <c r="P74" i="2" s="1"/>
  <c r="O74" i="2"/>
  <c r="I413" i="3"/>
  <c r="I413" i="2"/>
  <c r="P3613" i="4"/>
  <c r="N3614" i="4"/>
  <c r="O467" i="2"/>
  <c r="J467" i="2"/>
  <c r="P467" i="2" s="1"/>
  <c r="J94" i="2"/>
  <c r="P94" i="2" s="1"/>
  <c r="O94" i="2"/>
  <c r="O117" i="2"/>
  <c r="J117" i="2"/>
  <c r="P117" i="2" s="1"/>
  <c r="J437" i="2"/>
  <c r="O437" i="2"/>
  <c r="I552" i="3"/>
  <c r="I560" i="2"/>
  <c r="O179" i="2"/>
  <c r="J179" i="2"/>
  <c r="P179" i="2" s="1"/>
  <c r="J559" i="2"/>
  <c r="P559" i="2" s="1"/>
  <c r="O559" i="2"/>
  <c r="J77" i="2"/>
  <c r="P77" i="2" s="1"/>
  <c r="O77" i="2"/>
  <c r="J85" i="2"/>
  <c r="P85" i="2" s="1"/>
  <c r="O85" i="2"/>
  <c r="J618" i="2"/>
  <c r="P618" i="2" s="1"/>
  <c r="O618" i="2"/>
  <c r="J73" i="2"/>
  <c r="P73" i="2" s="1"/>
  <c r="O73" i="2"/>
  <c r="O592" i="2"/>
  <c r="J592" i="2"/>
  <c r="P592" i="2" s="1"/>
  <c r="P3601" i="4"/>
  <c r="N3602" i="4"/>
  <c r="I463" i="3"/>
  <c r="I465" i="2"/>
  <c r="P3673" i="4"/>
  <c r="N3674" i="4"/>
  <c r="O616" i="2"/>
  <c r="J616" i="2"/>
  <c r="P616" i="2" s="1"/>
  <c r="I399" i="3"/>
  <c r="I399" i="2"/>
  <c r="O249" i="2"/>
  <c r="J249" i="2"/>
  <c r="P249" i="2" s="1"/>
  <c r="J55" i="2"/>
  <c r="P55" i="2" s="1"/>
  <c r="O55" i="2"/>
  <c r="O624" i="2"/>
  <c r="J624" i="2"/>
  <c r="P624" i="2" s="1"/>
  <c r="J613" i="2"/>
  <c r="P613" i="2" s="1"/>
  <c r="O613" i="2"/>
  <c r="J602" i="2"/>
  <c r="P602" i="2" s="1"/>
  <c r="O602" i="2"/>
  <c r="O248" i="2"/>
  <c r="J248" i="2"/>
  <c r="P248" i="2" s="1"/>
  <c r="O199" i="2"/>
  <c r="J199" i="2"/>
  <c r="P199" i="2" s="1"/>
  <c r="O317" i="2"/>
  <c r="J317" i="2"/>
  <c r="P317" i="2" s="1"/>
  <c r="O377" i="2"/>
  <c r="J377" i="2"/>
  <c r="P377" i="2" s="1"/>
  <c r="I380" i="2"/>
  <c r="J625" i="2"/>
  <c r="P625" i="2" s="1"/>
  <c r="O625" i="2"/>
  <c r="P3709" i="4"/>
  <c r="N3710" i="4"/>
  <c r="O251" i="2"/>
  <c r="J251" i="2"/>
  <c r="P251" i="2" s="1"/>
  <c r="O604" i="2"/>
  <c r="J604" i="2"/>
  <c r="P604" i="2" s="1"/>
  <c r="O603" i="2"/>
  <c r="J603" i="2"/>
  <c r="P603" i="2" s="1"/>
  <c r="P76" i="4"/>
  <c r="F13" i="3"/>
  <c r="P1145" i="4"/>
  <c r="J1149" i="4"/>
  <c r="P2340" i="4"/>
  <c r="N2341" i="4"/>
  <c r="O118" i="2"/>
  <c r="J118" i="2"/>
  <c r="P118" i="2" s="1"/>
  <c r="O212" i="2"/>
  <c r="J212" i="2"/>
  <c r="P212" i="2" s="1"/>
  <c r="J70" i="2"/>
  <c r="P70" i="2" s="1"/>
  <c r="O70" i="2"/>
  <c r="O247" i="2"/>
  <c r="J247" i="2"/>
  <c r="P247" i="2" s="1"/>
  <c r="J565" i="2"/>
  <c r="J66" i="2"/>
  <c r="P66" i="2" s="1"/>
  <c r="O66" i="2"/>
  <c r="J57" i="2"/>
  <c r="P57" i="2" s="1"/>
  <c r="O57" i="2"/>
  <c r="J601" i="2"/>
  <c r="P601" i="2" s="1"/>
  <c r="O601" i="2"/>
  <c r="J561" i="2"/>
  <c r="P561" i="2" s="1"/>
  <c r="O561" i="2"/>
  <c r="I134" i="3"/>
  <c r="I134" i="2"/>
  <c r="J56" i="2"/>
  <c r="P56" i="2" s="1"/>
  <c r="O56" i="2"/>
  <c r="I418" i="3"/>
  <c r="I418" i="2"/>
  <c r="I407" i="3"/>
  <c r="I407" i="2"/>
  <c r="J83" i="2"/>
  <c r="P83" i="2" s="1"/>
  <c r="O83" i="2"/>
  <c r="O466" i="2"/>
  <c r="J466" i="2"/>
  <c r="P466" i="2" s="1"/>
  <c r="O246" i="2"/>
  <c r="J246" i="2"/>
  <c r="P246" i="2" s="1"/>
  <c r="J91" i="2"/>
  <c r="P91" i="2" s="1"/>
  <c r="O91" i="2"/>
  <c r="J568" i="2"/>
  <c r="I122" i="3"/>
  <c r="I120" i="2"/>
  <c r="J60" i="2"/>
  <c r="P60" i="2" s="1"/>
  <c r="O60" i="2"/>
  <c r="I550" i="3"/>
  <c r="I558" i="2"/>
  <c r="I414" i="3"/>
  <c r="I414" i="2"/>
  <c r="J570" i="2"/>
  <c r="O474" i="2"/>
  <c r="J474" i="2"/>
  <c r="P474" i="2" s="1"/>
  <c r="I135" i="3"/>
  <c r="I135" i="2"/>
  <c r="P3501" i="4"/>
  <c r="J3502" i="4"/>
  <c r="J78" i="2"/>
  <c r="P78" i="2" s="1"/>
  <c r="O78" i="2"/>
  <c r="I406" i="3"/>
  <c r="I406" i="2"/>
  <c r="J69" i="2"/>
  <c r="P69" i="2" s="1"/>
  <c r="O69" i="2"/>
  <c r="O180" i="2"/>
  <c r="J180" i="2"/>
  <c r="P180" i="2" s="1"/>
  <c r="I408" i="3"/>
  <c r="I408" i="2"/>
  <c r="J87" i="2"/>
  <c r="P87" i="2" s="1"/>
  <c r="O87" i="2"/>
  <c r="J82" i="2"/>
  <c r="P82" i="2" s="1"/>
  <c r="O82" i="2"/>
  <c r="I129" i="3"/>
  <c r="I129" i="2"/>
  <c r="O312" i="2"/>
  <c r="J312" i="2"/>
  <c r="P312" i="2" s="1"/>
  <c r="I137" i="3"/>
  <c r="I137" i="2"/>
  <c r="J440" i="2"/>
  <c r="P440" i="2" s="1"/>
  <c r="O440" i="2"/>
  <c r="P3637" i="4"/>
  <c r="N3638" i="4"/>
  <c r="J439" i="2"/>
  <c r="P439" i="2" s="1"/>
  <c r="O439" i="2"/>
  <c r="O464" i="2"/>
  <c r="J464" i="2"/>
  <c r="P464" i="2" s="1"/>
  <c r="I123" i="3"/>
  <c r="I121" i="2"/>
  <c r="O600" i="2"/>
  <c r="J600" i="2"/>
  <c r="I400" i="3"/>
  <c r="I400" i="2"/>
  <c r="O181" i="2"/>
  <c r="J181" i="2"/>
  <c r="P181" i="2" s="1"/>
  <c r="O183" i="2"/>
  <c r="J183" i="2"/>
  <c r="P183" i="2" s="1"/>
  <c r="I409" i="3"/>
  <c r="I409" i="2"/>
  <c r="P3505" i="4"/>
  <c r="J3506" i="4"/>
  <c r="P1135" i="4"/>
  <c r="J1139" i="4"/>
  <c r="P1179" i="4"/>
  <c r="J1181" i="4"/>
  <c r="P3649" i="4"/>
  <c r="N3650" i="4"/>
  <c r="O409" i="2" l="1"/>
  <c r="J409" i="2"/>
  <c r="P409" i="2" s="1"/>
  <c r="J129" i="2"/>
  <c r="O129" i="2"/>
  <c r="J560" i="2"/>
  <c r="P560" i="2" s="1"/>
  <c r="O560" i="2"/>
  <c r="H380" i="3"/>
  <c r="P2341" i="4"/>
  <c r="O413" i="2"/>
  <c r="J413" i="2"/>
  <c r="P413" i="2" s="1"/>
  <c r="J580" i="2"/>
  <c r="P580" i="2" s="1"/>
  <c r="O580" i="2"/>
  <c r="P1149" i="4"/>
  <c r="F170" i="3"/>
  <c r="O465" i="2"/>
  <c r="J465" i="2"/>
  <c r="P465" i="2" s="1"/>
  <c r="J54" i="2"/>
  <c r="P54" i="2" s="1"/>
  <c r="O54" i="2"/>
  <c r="H563" i="3"/>
  <c r="P3698" i="4"/>
  <c r="H557" i="3"/>
  <c r="P3626" i="4"/>
  <c r="J136" i="2"/>
  <c r="P136" i="2" s="1"/>
  <c r="O136" i="2"/>
  <c r="H559" i="3"/>
  <c r="P3650" i="4"/>
  <c r="H555" i="3"/>
  <c r="P3602" i="4"/>
  <c r="P1139" i="4"/>
  <c r="F169" i="3"/>
  <c r="J137" i="2"/>
  <c r="P137" i="2" s="1"/>
  <c r="O137" i="2"/>
  <c r="O406" i="2"/>
  <c r="J406" i="2"/>
  <c r="P406" i="2" s="1"/>
  <c r="O418" i="2"/>
  <c r="J418" i="2"/>
  <c r="P418" i="2" s="1"/>
  <c r="J380" i="2"/>
  <c r="P3506" i="4"/>
  <c r="F544" i="3"/>
  <c r="O400" i="2"/>
  <c r="J400" i="2"/>
  <c r="P400" i="2" s="1"/>
  <c r="O408" i="2"/>
  <c r="J408" i="2"/>
  <c r="P408" i="2" s="1"/>
  <c r="O120" i="2"/>
  <c r="J120" i="2"/>
  <c r="P120" i="2" s="1"/>
  <c r="H562" i="3"/>
  <c r="P3686" i="4"/>
  <c r="O419" i="2"/>
  <c r="J419" i="2"/>
  <c r="P419" i="2" s="1"/>
  <c r="J574" i="2"/>
  <c r="P574" i="2" s="1"/>
  <c r="O574" i="2"/>
  <c r="J138" i="2"/>
  <c r="P138" i="2" s="1"/>
  <c r="O138" i="2"/>
  <c r="J557" i="2"/>
  <c r="O557" i="2"/>
  <c r="P600" i="2"/>
  <c r="J599" i="2"/>
  <c r="P599" i="2" s="1"/>
  <c r="G13" i="1"/>
  <c r="J13" i="1" s="1"/>
  <c r="O399" i="2"/>
  <c r="J399" i="2"/>
  <c r="P399" i="2" s="1"/>
  <c r="O415" i="2"/>
  <c r="J415" i="2"/>
  <c r="P415" i="2" s="1"/>
  <c r="O411" i="2"/>
  <c r="J411" i="2"/>
  <c r="P411" i="2" s="1"/>
  <c r="I13" i="3"/>
  <c r="I9" i="2"/>
  <c r="O416" i="2"/>
  <c r="J416" i="2"/>
  <c r="P416" i="2" s="1"/>
  <c r="I53" i="3"/>
  <c r="I49" i="2"/>
  <c r="J572" i="2"/>
  <c r="H558" i="3"/>
  <c r="P3638" i="4"/>
  <c r="O414" i="2"/>
  <c r="J414" i="2"/>
  <c r="P414" i="2" s="1"/>
  <c r="O410" i="2"/>
  <c r="J410" i="2"/>
  <c r="P410" i="2" s="1"/>
  <c r="O405" i="2"/>
  <c r="J405" i="2"/>
  <c r="P405" i="2" s="1"/>
  <c r="J558" i="2"/>
  <c r="P558" i="2" s="1"/>
  <c r="O558" i="2"/>
  <c r="H556" i="3"/>
  <c r="P3614" i="4"/>
  <c r="J567" i="2"/>
  <c r="H560" i="3"/>
  <c r="P3662" i="4"/>
  <c r="O111" i="2"/>
  <c r="J111" i="2"/>
  <c r="P1173" i="4"/>
  <c r="F173" i="3"/>
  <c r="O378" i="2"/>
  <c r="J378" i="2"/>
  <c r="P378" i="2" s="1"/>
  <c r="H564" i="3"/>
  <c r="P3710" i="4"/>
  <c r="H565" i="3"/>
  <c r="P3722" i="4"/>
  <c r="P1181" i="4"/>
  <c r="F174" i="3"/>
  <c r="O121" i="2"/>
  <c r="J121" i="2"/>
  <c r="P121" i="2" s="1"/>
  <c r="J135" i="2"/>
  <c r="P135" i="2" s="1"/>
  <c r="O135" i="2"/>
  <c r="O407" i="2"/>
  <c r="J407" i="2"/>
  <c r="P407" i="2" s="1"/>
  <c r="I54" i="3"/>
  <c r="I50" i="2"/>
  <c r="P437" i="2"/>
  <c r="P3530" i="4"/>
  <c r="F548" i="3"/>
  <c r="J133" i="2"/>
  <c r="P133" i="2" s="1"/>
  <c r="O133" i="2"/>
  <c r="O420" i="2"/>
  <c r="J420" i="2"/>
  <c r="P420" i="2" s="1"/>
  <c r="J134" i="2"/>
  <c r="P134" i="2" s="1"/>
  <c r="O134" i="2"/>
  <c r="P1165" i="4"/>
  <c r="F172" i="3"/>
  <c r="P1129" i="4"/>
  <c r="F168" i="3"/>
  <c r="P3526" i="4"/>
  <c r="F547" i="3"/>
  <c r="P3502" i="4"/>
  <c r="F543" i="3"/>
  <c r="P1157" i="4"/>
  <c r="F171" i="3"/>
  <c r="J578" i="2"/>
  <c r="P578" i="2" s="1"/>
  <c r="O578" i="2"/>
  <c r="H561" i="3"/>
  <c r="P3674" i="4"/>
  <c r="O412" i="2"/>
  <c r="J412" i="2"/>
  <c r="P412" i="2" s="1"/>
  <c r="O417" i="2"/>
  <c r="J417" i="2"/>
  <c r="P417" i="2" s="1"/>
  <c r="O112" i="2"/>
  <c r="J112" i="2"/>
  <c r="P112" i="2" s="1"/>
  <c r="J436" i="2" l="1"/>
  <c r="P436" i="2" s="1"/>
  <c r="I548" i="3"/>
  <c r="I554" i="2"/>
  <c r="I169" i="3"/>
  <c r="I169" i="2"/>
  <c r="M573" i="2"/>
  <c r="I565" i="3"/>
  <c r="P111" i="2"/>
  <c r="G6" i="1"/>
  <c r="J6" i="1" s="1"/>
  <c r="J104" i="2"/>
  <c r="P104" i="2" s="1"/>
  <c r="M380" i="2"/>
  <c r="I380" i="3"/>
  <c r="J9" i="2"/>
  <c r="O9" i="2"/>
  <c r="M565" i="2"/>
  <c r="I557" i="3"/>
  <c r="I170" i="3"/>
  <c r="I170" i="2"/>
  <c r="G8" i="1"/>
  <c r="J8" i="1" s="1"/>
  <c r="M572" i="2"/>
  <c r="I564" i="3"/>
  <c r="M566" i="2"/>
  <c r="I558" i="3"/>
  <c r="M563" i="2"/>
  <c r="I555" i="3"/>
  <c r="M569" i="2"/>
  <c r="I561" i="3"/>
  <c r="M564" i="2"/>
  <c r="I556" i="3"/>
  <c r="I168" i="3"/>
  <c r="I168" i="2"/>
  <c r="M567" i="2"/>
  <c r="I559" i="3"/>
  <c r="M571" i="2"/>
  <c r="I563" i="3"/>
  <c r="P129" i="2"/>
  <c r="I543" i="3"/>
  <c r="I549" i="2"/>
  <c r="I547" i="3"/>
  <c r="I553" i="2"/>
  <c r="P557" i="2"/>
  <c r="J556" i="2"/>
  <c r="G11" i="1"/>
  <c r="M568" i="2"/>
  <c r="I560" i="3"/>
  <c r="I171" i="3"/>
  <c r="I171" i="2"/>
  <c r="J50" i="2"/>
  <c r="P50" i="2" s="1"/>
  <c r="O50" i="2"/>
  <c r="I174" i="3"/>
  <c r="I174" i="2"/>
  <c r="J49" i="2"/>
  <c r="P49" i="2" s="1"/>
  <c r="O49" i="2"/>
  <c r="M570" i="2"/>
  <c r="I562" i="3"/>
  <c r="I544" i="3"/>
  <c r="I550" i="2"/>
  <c r="I172" i="3"/>
  <c r="I172" i="2"/>
  <c r="I173" i="3"/>
  <c r="I173" i="2"/>
  <c r="N570" i="2" l="1"/>
  <c r="P570" i="2" s="1"/>
  <c r="O570" i="2"/>
  <c r="N569" i="2"/>
  <c r="P569" i="2" s="1"/>
  <c r="O569" i="2"/>
  <c r="O170" i="2"/>
  <c r="J170" i="2"/>
  <c r="P170" i="2" s="1"/>
  <c r="O554" i="2"/>
  <c r="J554" i="2"/>
  <c r="P554" i="2" s="1"/>
  <c r="O173" i="2"/>
  <c r="J173" i="2"/>
  <c r="P173" i="2" s="1"/>
  <c r="O549" i="2"/>
  <c r="J549" i="2"/>
  <c r="N567" i="2"/>
  <c r="P567" i="2" s="1"/>
  <c r="O567" i="2"/>
  <c r="N568" i="2"/>
  <c r="P568" i="2" s="1"/>
  <c r="O568" i="2"/>
  <c r="N563" i="2"/>
  <c r="O563" i="2"/>
  <c r="O174" i="2"/>
  <c r="J174" i="2"/>
  <c r="P174" i="2" s="1"/>
  <c r="O168" i="2"/>
  <c r="J168" i="2"/>
  <c r="N565" i="2"/>
  <c r="P565" i="2" s="1"/>
  <c r="O565" i="2"/>
  <c r="N566" i="2"/>
  <c r="P566" i="2" s="1"/>
  <c r="O566" i="2"/>
  <c r="N573" i="2"/>
  <c r="P573" i="2" s="1"/>
  <c r="O573" i="2"/>
  <c r="O550" i="2"/>
  <c r="J550" i="2"/>
  <c r="P550" i="2" s="1"/>
  <c r="P9" i="2"/>
  <c r="G5" i="1"/>
  <c r="J5" i="1" s="1"/>
  <c r="J6" i="2"/>
  <c r="O169" i="2"/>
  <c r="J169" i="2"/>
  <c r="P169" i="2" s="1"/>
  <c r="O172" i="2"/>
  <c r="J172" i="2"/>
  <c r="P172" i="2" s="1"/>
  <c r="N564" i="2"/>
  <c r="P564" i="2" s="1"/>
  <c r="O564" i="2"/>
  <c r="N572" i="2"/>
  <c r="P572" i="2" s="1"/>
  <c r="O572" i="2"/>
  <c r="O171" i="2"/>
  <c r="J171" i="2"/>
  <c r="P171" i="2" s="1"/>
  <c r="O553" i="2"/>
  <c r="J553" i="2"/>
  <c r="P553" i="2" s="1"/>
  <c r="N571" i="2"/>
  <c r="P571" i="2" s="1"/>
  <c r="O571" i="2"/>
  <c r="N380" i="2"/>
  <c r="O380" i="2"/>
  <c r="P6" i="2" l="1"/>
  <c r="P168" i="2"/>
  <c r="G7" i="1"/>
  <c r="J125" i="2"/>
  <c r="P549" i="2"/>
  <c r="J545" i="2"/>
  <c r="P545" i="2" s="1"/>
  <c r="G10" i="1"/>
  <c r="J10" i="1" s="1"/>
  <c r="N556" i="2"/>
  <c r="P556" i="2" s="1"/>
  <c r="I11" i="1"/>
  <c r="J11" i="1" s="1"/>
  <c r="P563" i="2"/>
  <c r="I7" i="1"/>
  <c r="N125" i="2"/>
  <c r="P380" i="2"/>
  <c r="P125" i="2" l="1"/>
  <c r="N5" i="2"/>
  <c r="I4" i="1"/>
  <c r="J7" i="1"/>
  <c r="J5" i="2"/>
  <c r="G4" i="1"/>
  <c r="J4" i="1" s="1"/>
  <c r="P5" i="2" l="1"/>
</calcChain>
</file>

<file path=xl/sharedStrings.xml><?xml version="1.0" encoding="utf-8"?>
<sst xmlns="http://schemas.openxmlformats.org/spreadsheetml/2006/main" count="80109" uniqueCount="1833">
  <si>
    <t>공 종 별 집 계 표</t>
  </si>
  <si>
    <t>공종코드</t>
  </si>
  <si>
    <t>계산제외</t>
  </si>
  <si>
    <t>내역번호</t>
  </si>
  <si>
    <t>공종명</t>
  </si>
  <si>
    <t>규격</t>
  </si>
  <si>
    <t>단위</t>
  </si>
  <si>
    <t>재료비</t>
  </si>
  <si>
    <t>노무비</t>
  </si>
  <si>
    <t>경비</t>
  </si>
  <si>
    <t>합계</t>
  </si>
  <si>
    <t>비고</t>
  </si>
  <si>
    <t>01</t>
  </si>
  <si>
    <t/>
  </si>
  <si>
    <t>공통</t>
  </si>
  <si>
    <t>0101</t>
  </si>
  <si>
    <t>[CA] 공통공사</t>
  </si>
  <si>
    <t>0102</t>
  </si>
  <si>
    <t>[CC] 지반개량공사</t>
  </si>
  <si>
    <t>0103</t>
  </si>
  <si>
    <t>[CD] 토공사</t>
  </si>
  <si>
    <t>0104</t>
  </si>
  <si>
    <t>[CE] 현장타설 콘크리트공사</t>
  </si>
  <si>
    <t>0105</t>
  </si>
  <si>
    <t>[CH] 배수공사</t>
  </si>
  <si>
    <t>0106</t>
  </si>
  <si>
    <t>[CJ] 말뚝공사</t>
  </si>
  <si>
    <t>0107</t>
  </si>
  <si>
    <t>[CK] 교량공사</t>
  </si>
  <si>
    <t>0108</t>
  </si>
  <si>
    <t>[CL] 도로 및 포장공사</t>
  </si>
  <si>
    <t>0109</t>
  </si>
  <si>
    <t>[CR] 기타공사(2)</t>
  </si>
  <si>
    <t>내 역 서</t>
  </si>
  <si>
    <t>자원구분</t>
  </si>
  <si>
    <t>공종/세부공종코드</t>
  </si>
  <si>
    <t>품명</t>
  </si>
  <si>
    <t>수량</t>
  </si>
  <si>
    <t>자재구분</t>
  </si>
  <si>
    <t>세부공종구분</t>
  </si>
  <si>
    <t>물량변경허용여부</t>
  </si>
  <si>
    <t>부계약자공종</t>
  </si>
  <si>
    <t>공사손해보험 수량</t>
  </si>
  <si>
    <t>업종코드</t>
  </si>
  <si>
    <t>전문업종</t>
  </si>
  <si>
    <t>단가</t>
  </si>
  <si>
    <t>금액</t>
  </si>
  <si>
    <t>일위대가</t>
  </si>
  <si>
    <t>CAA15000010S</t>
  </si>
  <si>
    <t>터널방음문 설치</t>
  </si>
  <si>
    <t>- 재료비 별도 -</t>
  </si>
  <si>
    <t>개소</t>
  </si>
  <si>
    <t>일반</t>
  </si>
  <si>
    <t>불가</t>
  </si>
  <si>
    <t>N</t>
  </si>
  <si>
    <t>CAA15000020S</t>
  </si>
  <si>
    <t>터널방음문 해체</t>
  </si>
  <si>
    <t>CAA15000030S</t>
  </si>
  <si>
    <t>터널방음문 설치 및 해체</t>
  </si>
  <si>
    <t>CAA21000010S</t>
  </si>
  <si>
    <t>P.P. 마대 만들기(0.024m3/개)</t>
  </si>
  <si>
    <t>45*70cm</t>
  </si>
  <si>
    <t>10개</t>
  </si>
  <si>
    <t>CAA21000020S</t>
  </si>
  <si>
    <t>P.P. 마대 쌓기(0.024m3/개)</t>
  </si>
  <si>
    <t>CAA21000030S</t>
  </si>
  <si>
    <t>P.P. 마대 헐기(0.024m3/개)</t>
  </si>
  <si>
    <t>CAA21000040S</t>
  </si>
  <si>
    <t>톤 마대 만들기(0.7m3/개)</t>
  </si>
  <si>
    <t>100*100cm</t>
  </si>
  <si>
    <t>CAA21000050S</t>
  </si>
  <si>
    <t>톤 마대 쌓기(0.7m3/개)</t>
  </si>
  <si>
    <t>CAA21000060S</t>
  </si>
  <si>
    <t>톤 마대 헐기(0.7m3/개)</t>
  </si>
  <si>
    <t>CAA32000010S</t>
  </si>
  <si>
    <t>강관동바리설치간격 0.6m 이하</t>
  </si>
  <si>
    <t>H=0∼2.5이하(재료비별도)</t>
  </si>
  <si>
    <t>10공M3</t>
  </si>
  <si>
    <t>CAA32000020S</t>
  </si>
  <si>
    <t>강관동바리설치간격 0.6초과, 0.8m 이하</t>
  </si>
  <si>
    <t>CAA32000030S</t>
  </si>
  <si>
    <t>강관동바리설치간격 0.8m 초과</t>
  </si>
  <si>
    <t>CAA32000040S</t>
  </si>
  <si>
    <t>H=2.5초과, 3.5m 이하(재료비별도)</t>
  </si>
  <si>
    <t>CAA32000050S</t>
  </si>
  <si>
    <t>CAA32000060S</t>
  </si>
  <si>
    <t>CAA32000070S</t>
  </si>
  <si>
    <t>H=3.5초과, 4.2m 이하(재료비별도)</t>
  </si>
  <si>
    <t>CAA32000080S</t>
  </si>
  <si>
    <t>CAA32000090S</t>
  </si>
  <si>
    <t>CAA32000100S</t>
  </si>
  <si>
    <t>수평연결보강(1단설치)</t>
  </si>
  <si>
    <t>설치 및 해체(재료비 별도)</t>
  </si>
  <si>
    <t>M2</t>
  </si>
  <si>
    <t>CAA32000110S</t>
  </si>
  <si>
    <t>강관 시스탬 동바리(설치간격 0.6m 이하)</t>
  </si>
  <si>
    <t>H=10m 이하 (재료비별도)</t>
  </si>
  <si>
    <t>CAA32000120S</t>
  </si>
  <si>
    <t>강관 시스탬 동바리(설치간격 0.6m~1.2m 이하)</t>
  </si>
  <si>
    <t>CAA32000130S</t>
  </si>
  <si>
    <t>강관 시스탬 동바리(설치간격 1.2m 초과)</t>
  </si>
  <si>
    <t>CAA32000140S</t>
  </si>
  <si>
    <t>H=10m~20 이하 (재료비별도)</t>
  </si>
  <si>
    <t>CAA32000150S</t>
  </si>
  <si>
    <t>CAA32000160S</t>
  </si>
  <si>
    <t>CAA32000170S</t>
  </si>
  <si>
    <t>H=20m~30 이하 (재료비별도)</t>
  </si>
  <si>
    <t>CAA32000180S</t>
  </si>
  <si>
    <t>CAA32000190S</t>
  </si>
  <si>
    <t>CAA32000200S</t>
  </si>
  <si>
    <t>강관비계 설치및해체</t>
  </si>
  <si>
    <t>㎡</t>
  </si>
  <si>
    <t>CAA32000210S</t>
  </si>
  <si>
    <t>CAA32000220S</t>
  </si>
  <si>
    <t>CAA32000230S</t>
  </si>
  <si>
    <t>시스템 비계</t>
  </si>
  <si>
    <t>CAA32000240S</t>
  </si>
  <si>
    <t>CAA32000250S</t>
  </si>
  <si>
    <t>CAA32000260S</t>
  </si>
  <si>
    <t>강관 조립식말비계(이동식)</t>
  </si>
  <si>
    <t>높이=2.0m이하</t>
  </si>
  <si>
    <t>대당</t>
  </si>
  <si>
    <t>CAA32000270S</t>
  </si>
  <si>
    <t>높이=4.0m이하</t>
  </si>
  <si>
    <t>CAA32000280S</t>
  </si>
  <si>
    <t>비계용 브라켓 설치</t>
  </si>
  <si>
    <t>벽체용</t>
  </si>
  <si>
    <t>10개소당</t>
  </si>
  <si>
    <t>CAA32000290S</t>
  </si>
  <si>
    <t>비계용 브라켓 해체</t>
  </si>
  <si>
    <t>CAA32000300S</t>
  </si>
  <si>
    <t>슬라브, 발코니난간용</t>
  </si>
  <si>
    <t>CAA32000310S</t>
  </si>
  <si>
    <t>CAA32000320S</t>
  </si>
  <si>
    <t>낙하물방지망(방호선반)</t>
  </si>
  <si>
    <t>-재료량(설계수량)</t>
  </si>
  <si>
    <t>10M2</t>
  </si>
  <si>
    <t>CAA32000330S</t>
  </si>
  <si>
    <t>파이프루프공 장비 조립, 해체</t>
  </si>
  <si>
    <t>일</t>
  </si>
  <si>
    <t>CAA32000340S</t>
  </si>
  <si>
    <t>파이프루프공 장비 조립</t>
  </si>
  <si>
    <t>조립3일</t>
  </si>
  <si>
    <t>회당</t>
  </si>
  <si>
    <t>CAA32000350S</t>
  </si>
  <si>
    <t>파이프루프공 장비 해체</t>
  </si>
  <si>
    <t>해체2일</t>
  </si>
  <si>
    <t>CAA32000360S</t>
  </si>
  <si>
    <t>파이프루프공 작업인원 편성</t>
  </si>
  <si>
    <t>추진관경,  300∼600mm</t>
  </si>
  <si>
    <t>일당</t>
  </si>
  <si>
    <t>CAA32000370S</t>
  </si>
  <si>
    <t>추진관경,  700∼900mm</t>
  </si>
  <si>
    <t>CAA32000380S</t>
  </si>
  <si>
    <t>추진관경, 1000∼1200mm</t>
  </si>
  <si>
    <t>CAA32000390S</t>
  </si>
  <si>
    <t>파이프루프공 작업 장비편성</t>
  </si>
  <si>
    <t>1일 8시간 작업기준</t>
  </si>
  <si>
    <t>CAE16000010S</t>
  </si>
  <si>
    <t>H-Beam 띠장설치</t>
  </si>
  <si>
    <t>L=5m이하, H300∼500mm</t>
  </si>
  <si>
    <t>본</t>
  </si>
  <si>
    <t>CAE16000020S</t>
  </si>
  <si>
    <t>L=6∼8m, H300∼500mm</t>
  </si>
  <si>
    <t>CAE16000030S</t>
  </si>
  <si>
    <t>L=9∼11m, H300∼500mm</t>
  </si>
  <si>
    <t>CAE16000040S</t>
  </si>
  <si>
    <t>L=12∼14m, H300∼500mm</t>
  </si>
  <si>
    <t>CAE16000050S</t>
  </si>
  <si>
    <t>L=15∼18m, H300∼500mm</t>
  </si>
  <si>
    <t>CAE16000060S</t>
  </si>
  <si>
    <t>H-Beam 버팀보설치</t>
  </si>
  <si>
    <t>CAE16000070S</t>
  </si>
  <si>
    <t>CAE16000080S</t>
  </si>
  <si>
    <t>CAE16000090S</t>
  </si>
  <si>
    <t>CAE16000100S</t>
  </si>
  <si>
    <t>CAE16000110S</t>
  </si>
  <si>
    <t>L=5m 이하, H600∼800mm</t>
  </si>
  <si>
    <t>CAE16000120S</t>
  </si>
  <si>
    <t>L=6∼8m, H600∼800mm</t>
  </si>
  <si>
    <t>CAE16000130S</t>
  </si>
  <si>
    <t>L=9∼11m, H600∼800mm</t>
  </si>
  <si>
    <t>CAE16000140S</t>
  </si>
  <si>
    <t>L=12∼14m, H600∼800mm</t>
  </si>
  <si>
    <t>CAE16000150S</t>
  </si>
  <si>
    <t>L=15∼18m, H600∼800mm</t>
  </si>
  <si>
    <t>CAE16000160S</t>
  </si>
  <si>
    <t>CAE16000170S</t>
  </si>
  <si>
    <t>CAE16000180S</t>
  </si>
  <si>
    <t>CAE16000190S</t>
  </si>
  <si>
    <t>CAE16000200S</t>
  </si>
  <si>
    <t>CAE16000210S</t>
  </si>
  <si>
    <t>H-Beam 띠장철거</t>
  </si>
  <si>
    <t>CAE16000220S</t>
  </si>
  <si>
    <t>CAE16000230S</t>
  </si>
  <si>
    <t>L=9∼11m,H300∼500mm</t>
  </si>
  <si>
    <t>CAE16000240S</t>
  </si>
  <si>
    <t>L=12∼14m,H300∼500mm</t>
  </si>
  <si>
    <t>CAE16000250S</t>
  </si>
  <si>
    <t>L=15∼18m,H300∼500mm</t>
  </si>
  <si>
    <t>CAE16000260S</t>
  </si>
  <si>
    <t>H-Beam 버팀보철거</t>
  </si>
  <si>
    <t>CAE16000270S</t>
  </si>
  <si>
    <t>CAE16000280S</t>
  </si>
  <si>
    <t>CAE16000290S</t>
  </si>
  <si>
    <t>CAE16000300S</t>
  </si>
  <si>
    <t>CAE16000310S</t>
  </si>
  <si>
    <t>CAE16000320S</t>
  </si>
  <si>
    <t>CAE16000330S</t>
  </si>
  <si>
    <t>CAE16000340S</t>
  </si>
  <si>
    <t>CAE16000350S</t>
  </si>
  <si>
    <t>CAE16000360S</t>
  </si>
  <si>
    <t>CAE16000370S</t>
  </si>
  <si>
    <t>CAE16000380S</t>
  </si>
  <si>
    <t>CAE16000390S</t>
  </si>
  <si>
    <t>CAE16000400S</t>
  </si>
  <si>
    <t>CAE25000010S</t>
  </si>
  <si>
    <t>어스앵커</t>
  </si>
  <si>
    <t>장비조립 및 해체</t>
  </si>
  <si>
    <t>회</t>
  </si>
  <si>
    <t>CAE30100010S</t>
  </si>
  <si>
    <t>흙막이판 설치(목재T=10CM)</t>
  </si>
  <si>
    <t>3개월 미만, 1회</t>
  </si>
  <si>
    <t>CAE30100020S</t>
  </si>
  <si>
    <t>3개월 미만, 2회</t>
  </si>
  <si>
    <t>CAE30100030S</t>
  </si>
  <si>
    <t>3개월 미만, 3회</t>
  </si>
  <si>
    <t>CAE30100040S</t>
  </si>
  <si>
    <t>3∼6개월 미만, 1회</t>
  </si>
  <si>
    <t>CAE30100050S</t>
  </si>
  <si>
    <t>6∼12개월 미만, 1회</t>
  </si>
  <si>
    <t>CAE30100060S</t>
  </si>
  <si>
    <t>흙막이판 철거(목재T=10CM)</t>
  </si>
  <si>
    <t>CAB45000010S</t>
  </si>
  <si>
    <t>축중계 설치 철거</t>
  </si>
  <si>
    <t>설치, 철거</t>
  </si>
  <si>
    <t>CCE80000010S</t>
  </si>
  <si>
    <t>고압분사 주입공법</t>
  </si>
  <si>
    <t>인력편성(토사)</t>
  </si>
  <si>
    <t>인/일</t>
  </si>
  <si>
    <t>CCE80000020S</t>
  </si>
  <si>
    <t>인력편성(자갈, 호박돌)</t>
  </si>
  <si>
    <t>CCE80000030S</t>
  </si>
  <si>
    <t>장비조립(2.5일)</t>
  </si>
  <si>
    <t>CCE80000040S</t>
  </si>
  <si>
    <t>장비해체(1.0일)</t>
  </si>
  <si>
    <t>CCF01300010S</t>
  </si>
  <si>
    <t>매트육상(호안 등 사면)</t>
  </si>
  <si>
    <t>인력 부설(재료비 별도)</t>
  </si>
  <si>
    <t>100M2</t>
  </si>
  <si>
    <t>CCF01300020S</t>
  </si>
  <si>
    <t>매트육상(연약지반)</t>
  </si>
  <si>
    <t>CCF01500010S</t>
  </si>
  <si>
    <t>P B D장비 조립, 해체</t>
  </si>
  <si>
    <t>리더높이38M이하</t>
  </si>
  <si>
    <t>CCF01500020S</t>
  </si>
  <si>
    <t>리더높이38M초과</t>
  </si>
  <si>
    <t>CCF01500030S</t>
  </si>
  <si>
    <t>P B D장비 인력, 편성</t>
  </si>
  <si>
    <t>(단가산출 별도실행개요 참조)</t>
  </si>
  <si>
    <t>조</t>
  </si>
  <si>
    <t>CCF01500040S</t>
  </si>
  <si>
    <t>모래말뚝 장비 조립</t>
  </si>
  <si>
    <t>조립 2일</t>
  </si>
  <si>
    <t>CCF01500050S</t>
  </si>
  <si>
    <t>모래말뚝 장비 해체</t>
  </si>
  <si>
    <t>해체 1일</t>
  </si>
  <si>
    <t>CCF01500060S</t>
  </si>
  <si>
    <t>모래말뚝 인력 편성</t>
  </si>
  <si>
    <t>실행단가/개요참조</t>
  </si>
  <si>
    <t>CCF01600010S</t>
  </si>
  <si>
    <t>차수재공(부직포)</t>
  </si>
  <si>
    <t>CCF01600030S</t>
  </si>
  <si>
    <t>차수재공(벤토나이트 매트)</t>
  </si>
  <si>
    <t>6.0MM</t>
  </si>
  <si>
    <t>CCF01600040S</t>
  </si>
  <si>
    <t>차수재공(HOPE 시트)</t>
  </si>
  <si>
    <t>HDPE시트, 2.0~2.5mm</t>
  </si>
  <si>
    <t>CCG10000010S</t>
  </si>
  <si>
    <t>보강토옹벽/패널식</t>
  </si>
  <si>
    <t>재료비 별도</t>
  </si>
  <si>
    <t>CCG10000020S</t>
  </si>
  <si>
    <t>보강토옹벽/블록식</t>
  </si>
  <si>
    <t>CCG10000030S</t>
  </si>
  <si>
    <t>보강토옹벽/버팀목 설치. 해체 /패널식</t>
  </si>
  <si>
    <t>인건비/재료비</t>
  </si>
  <si>
    <t>M</t>
  </si>
  <si>
    <t>CCG10000040S</t>
  </si>
  <si>
    <t>뒷채움 및 다짐</t>
  </si>
  <si>
    <t>10M3</t>
  </si>
  <si>
    <t>CDA20000010S</t>
  </si>
  <si>
    <t>벌목(H=5.0m 미만)뿌리제거 별도</t>
  </si>
  <si>
    <t>집재거리 L=100m 까지</t>
  </si>
  <si>
    <t>1000M2</t>
  </si>
  <si>
    <t>CDA20000020S</t>
  </si>
  <si>
    <t>벌목(H=5.0-8.0m 미만)뿌리제거 별도</t>
  </si>
  <si>
    <t>CDA20000030S</t>
  </si>
  <si>
    <t>벌목(H=8.0m 이상)뿌리제거 별도</t>
  </si>
  <si>
    <t>CDA30000010S</t>
  </si>
  <si>
    <t>암성토</t>
  </si>
  <si>
    <t>두께 60cm</t>
  </si>
  <si>
    <t>100M3</t>
  </si>
  <si>
    <t>CDA40000010S</t>
  </si>
  <si>
    <t>비탈면 보강공</t>
  </si>
  <si>
    <t>CDA40000020S</t>
  </si>
  <si>
    <t>보강재 조립</t>
  </si>
  <si>
    <t>TON</t>
  </si>
  <si>
    <t>CDA40000030S</t>
  </si>
  <si>
    <t>비탈면 보강공 / 장비조립 및 해체</t>
  </si>
  <si>
    <t>공용도로 및 철도, 주거지</t>
  </si>
  <si>
    <t>CDA40100050S</t>
  </si>
  <si>
    <t>유로폼 설치 및 해체</t>
  </si>
  <si>
    <t>복잡, 수직고 7m까지</t>
  </si>
  <si>
    <t>CDA40100060S</t>
  </si>
  <si>
    <t>보통, 수직고 7m까지</t>
  </si>
  <si>
    <t>CDA40100070S</t>
  </si>
  <si>
    <t>간단, 수직고 7m까지</t>
  </si>
  <si>
    <t>CDA40200040S</t>
  </si>
  <si>
    <t>복잡, 수직고 7m 초과 10m까지</t>
  </si>
  <si>
    <t>CDA40200050S</t>
  </si>
  <si>
    <t>보통, 수직고 7m 초과 10m까지</t>
  </si>
  <si>
    <t>CDA40200060S</t>
  </si>
  <si>
    <t>간단, 수직고 7m 초과 10m까지</t>
  </si>
  <si>
    <t>CDB40000010S</t>
  </si>
  <si>
    <t>철근 가스압접</t>
  </si>
  <si>
    <t>기둥 및 벽체, D16</t>
  </si>
  <si>
    <t>CDB40000020S</t>
  </si>
  <si>
    <t>기둥 및 벽체, D19</t>
  </si>
  <si>
    <t>CDB40000030S</t>
  </si>
  <si>
    <t>기둥 및 벽체, D22</t>
  </si>
  <si>
    <t>CDB40000040S</t>
  </si>
  <si>
    <t>기둥 및 벽체, D25</t>
  </si>
  <si>
    <t>CDB40000050S</t>
  </si>
  <si>
    <t>기둥 및 벽체, D29</t>
  </si>
  <si>
    <t>CDB40000060S</t>
  </si>
  <si>
    <t>기둥 및 벽체, D32</t>
  </si>
  <si>
    <t>CDB40000070S</t>
  </si>
  <si>
    <t>철근 가스압접(Top Down)</t>
  </si>
  <si>
    <t>CDB40000080S</t>
  </si>
  <si>
    <t>CDB40000090S</t>
  </si>
  <si>
    <t>CDB40000100S</t>
  </si>
  <si>
    <t>CDB40000110S</t>
  </si>
  <si>
    <t>CDB40000120S</t>
  </si>
  <si>
    <t>CDB40000130S</t>
  </si>
  <si>
    <t>보, D16</t>
  </si>
  <si>
    <t>CDB40000140S</t>
  </si>
  <si>
    <t>보, D19</t>
  </si>
  <si>
    <t>CDB40000150S</t>
  </si>
  <si>
    <t>보, D22</t>
  </si>
  <si>
    <t>CDB40000160S</t>
  </si>
  <si>
    <t>보, D25</t>
  </si>
  <si>
    <t>CDB40000170S</t>
  </si>
  <si>
    <t>보, D29</t>
  </si>
  <si>
    <t>CDB40000180S</t>
  </si>
  <si>
    <t>보, D32</t>
  </si>
  <si>
    <t>CDB40000190S</t>
  </si>
  <si>
    <t>CDB40000200S</t>
  </si>
  <si>
    <t>CDB40000210S</t>
  </si>
  <si>
    <t>CDB40000220S</t>
  </si>
  <si>
    <t>CDB40000230S</t>
  </si>
  <si>
    <t>CDB40000240S</t>
  </si>
  <si>
    <t>CDE10000010S</t>
  </si>
  <si>
    <t>인력굴착(토사) / 보통토사</t>
  </si>
  <si>
    <t>H=1m 이하(구조물터파기, 흙깍기)</t>
  </si>
  <si>
    <t>M3</t>
  </si>
  <si>
    <t>CDE10000020S</t>
  </si>
  <si>
    <t>인력굴착(토사) / 경질토사</t>
  </si>
  <si>
    <t>CDE10000030S</t>
  </si>
  <si>
    <t>인력굴착(토사) / 고사점토 및 자갈섞인토사</t>
  </si>
  <si>
    <t>CDE10000040S</t>
  </si>
  <si>
    <t>인력굴착(토사) / 호박돌섞인토사</t>
  </si>
  <si>
    <t>CDE10000050S</t>
  </si>
  <si>
    <t>잔토처리</t>
  </si>
  <si>
    <t>인력(현장 내 소운반 깔고 고르기)</t>
  </si>
  <si>
    <t>CDE10000060S</t>
  </si>
  <si>
    <t>암파쇄 / 유압식 할암공법</t>
  </si>
  <si>
    <t>CDE10000070S</t>
  </si>
  <si>
    <t>암발파 / 미진동파쇄기</t>
  </si>
  <si>
    <t>TYPE-1</t>
  </si>
  <si>
    <t>CDE10000080S</t>
  </si>
  <si>
    <t>암발파 / 정밀진동제어발파</t>
  </si>
  <si>
    <t>TYPE-Ⅱ(화약류 별도산출)</t>
  </si>
  <si>
    <t>CDE10000090S</t>
  </si>
  <si>
    <t>암발파 / 소규모진동 제어발파</t>
  </si>
  <si>
    <t>TYPE-Ⅲ(화약류 별도산출)</t>
  </si>
  <si>
    <t>CDE10000100S</t>
  </si>
  <si>
    <t>암발파 / 중규모진동 제어발파</t>
  </si>
  <si>
    <t>TYPE-Ⅳ(화약류 별도산출)</t>
  </si>
  <si>
    <t>CDE10000110S</t>
  </si>
  <si>
    <t>암발파 / 일반발파</t>
  </si>
  <si>
    <t>TYPE-Ⅴ(화약류 별도산출)</t>
  </si>
  <si>
    <t>CDE10000120S</t>
  </si>
  <si>
    <t>암발파 / 대규모발파</t>
  </si>
  <si>
    <t>TYPE-Ⅵ(화약류 별도산출)</t>
  </si>
  <si>
    <t>CDE20000010S</t>
  </si>
  <si>
    <t>인력굴착 / 풍화암</t>
  </si>
  <si>
    <t>10m3 미만, 소형브레이커</t>
  </si>
  <si>
    <t>CDE20000020S</t>
  </si>
  <si>
    <t>인력굴착 / 연  암</t>
  </si>
  <si>
    <t>CDE20000030S</t>
  </si>
  <si>
    <t>인력굴착 / 보통암</t>
  </si>
  <si>
    <t>CDE20000040S</t>
  </si>
  <si>
    <t>인력굴착 / 경  암</t>
  </si>
  <si>
    <t>CDF10000010S</t>
  </si>
  <si>
    <t>절토면 고르기</t>
  </si>
  <si>
    <t>모래, 사질토, 점토, 점질토</t>
  </si>
  <si>
    <t>CDF10000020S</t>
  </si>
  <si>
    <t>연질토, 부순자갈</t>
  </si>
  <si>
    <t>CDF10000030S</t>
  </si>
  <si>
    <t>호박돌섞인고결토, 경질토</t>
  </si>
  <si>
    <t>CDF10000040S</t>
  </si>
  <si>
    <t>풍화암</t>
  </si>
  <si>
    <t>CDF10000050S</t>
  </si>
  <si>
    <t>연암</t>
  </si>
  <si>
    <t>CDF10000060S</t>
  </si>
  <si>
    <t>보통암, 경암</t>
  </si>
  <si>
    <t>CDF61000010S</t>
  </si>
  <si>
    <t>암반청소</t>
  </si>
  <si>
    <t>댐</t>
  </si>
  <si>
    <t>CDF61000020S</t>
  </si>
  <si>
    <t>교량, 옹벽 등</t>
  </si>
  <si>
    <t>CDI10000010S</t>
  </si>
  <si>
    <t>인력 흙다지기</t>
  </si>
  <si>
    <t>토사, 성토두께 15cm</t>
  </si>
  <si>
    <t>CDI10000020S</t>
  </si>
  <si>
    <t>토사, 성토두께 30cm</t>
  </si>
  <si>
    <t>CDI10000030S</t>
  </si>
  <si>
    <t>CDI10000040S</t>
  </si>
  <si>
    <t>CDI10000050S</t>
  </si>
  <si>
    <t>점토, 성토두께 15cm</t>
  </si>
  <si>
    <t>CDI10000060S</t>
  </si>
  <si>
    <t>점토, 성토두께 30cm</t>
  </si>
  <si>
    <t>CDI10000070S</t>
  </si>
  <si>
    <t>CDI10000080S</t>
  </si>
  <si>
    <t>CDI10000090S</t>
  </si>
  <si>
    <t>성토면 기계고르기</t>
  </si>
  <si>
    <t>점토, 점질토, 모래, 사질토</t>
  </si>
  <si>
    <t>CDI60000010S</t>
  </si>
  <si>
    <t>기초다짐 및 뒷채움</t>
  </si>
  <si>
    <t>소형장비사용</t>
  </si>
  <si>
    <t>CDI60000020S</t>
  </si>
  <si>
    <t>대형장비사용</t>
  </si>
  <si>
    <t>CDI60000030S</t>
  </si>
  <si>
    <t>기초 지정</t>
  </si>
  <si>
    <t>모래지정</t>
  </si>
  <si>
    <t>CDI60000040S</t>
  </si>
  <si>
    <t>자갈지정</t>
  </si>
  <si>
    <t>CDI60000050S</t>
  </si>
  <si>
    <t>잡석지정</t>
  </si>
  <si>
    <t>CDI90000010S</t>
  </si>
  <si>
    <t>답면 고르기</t>
  </si>
  <si>
    <t>2,000m2 미만(281m2/hr)</t>
  </si>
  <si>
    <t>CDI90000020S</t>
  </si>
  <si>
    <t>2,000∼4,000m2 미만(404m2/hr)</t>
  </si>
  <si>
    <t>CDI90000030S</t>
  </si>
  <si>
    <t>4,000∼6,000m2 미만(526m2/hr)</t>
  </si>
  <si>
    <t>CDI90000040S</t>
  </si>
  <si>
    <t>6,000∼8,000m2 미만(648m2/hr)</t>
  </si>
  <si>
    <t>CDI90000050S</t>
  </si>
  <si>
    <t>8,000∼10,000m2 미만(771m2/hr)</t>
  </si>
  <si>
    <t>CDJ41000010S</t>
  </si>
  <si>
    <t>비탈면 보호공/프리캐스트블록</t>
  </si>
  <si>
    <t>인력, 비탈경사 1:1.5 이상</t>
  </si>
  <si>
    <t>CDJ41000020S</t>
  </si>
  <si>
    <t>인력, 비탈경사 1:1.0∼1.5 미만</t>
  </si>
  <si>
    <t>CDJ41000030S</t>
  </si>
  <si>
    <t>인력, 비탈경사 1:1.0 미만</t>
  </si>
  <si>
    <t>CDJ41000040S</t>
  </si>
  <si>
    <t>기계, 비탈경사 1:1.5 이상</t>
  </si>
  <si>
    <t>CDJ41000050S</t>
  </si>
  <si>
    <t>기계, 비탈경사 1:1.0∼1.5 미만</t>
  </si>
  <si>
    <t>CDJ41000060S</t>
  </si>
  <si>
    <t>기계, 비탈경사 1:1.0 미만</t>
  </si>
  <si>
    <t>CDJ41000070S</t>
  </si>
  <si>
    <t>지압판블록 설치</t>
  </si>
  <si>
    <t>비탈경사 1:1.5이하, H=30M이하 기준</t>
  </si>
  <si>
    <t>개소당</t>
  </si>
  <si>
    <t>CDJ41000080S</t>
  </si>
  <si>
    <t>천연섬유 사면보호공 설치</t>
  </si>
  <si>
    <t>비탈경사 1:1.0∼1.5, 수직고 30m</t>
  </si>
  <si>
    <t>CDK11000010S</t>
  </si>
  <si>
    <t>뿌리돌림/근원직경</t>
  </si>
  <si>
    <t>3cm</t>
  </si>
  <si>
    <t>주</t>
  </si>
  <si>
    <t>CDK11000020S</t>
  </si>
  <si>
    <t>5cm</t>
  </si>
  <si>
    <t>CDK11000030S</t>
  </si>
  <si>
    <t>7cm</t>
  </si>
  <si>
    <t>CDK11000040S</t>
  </si>
  <si>
    <t>9cm</t>
  </si>
  <si>
    <t>CDK11000050S</t>
  </si>
  <si>
    <t>11cm</t>
  </si>
  <si>
    <t>CDK11000060S</t>
  </si>
  <si>
    <t>13cm</t>
  </si>
  <si>
    <t>CDK11000070S</t>
  </si>
  <si>
    <t>15cm</t>
  </si>
  <si>
    <t>CDK11000080S</t>
  </si>
  <si>
    <t>18cm</t>
  </si>
  <si>
    <t>CDK11000090S</t>
  </si>
  <si>
    <t>21cm</t>
  </si>
  <si>
    <t>CDK11000100S</t>
  </si>
  <si>
    <t>24cm</t>
  </si>
  <si>
    <t>CDK11000110S</t>
  </si>
  <si>
    <t>30cm</t>
  </si>
  <si>
    <t>CDK11000120S</t>
  </si>
  <si>
    <t>36cm</t>
  </si>
  <si>
    <t>CDK11000130S</t>
  </si>
  <si>
    <t>42cm</t>
  </si>
  <si>
    <t>CDK11000140S</t>
  </si>
  <si>
    <t>48cm</t>
  </si>
  <si>
    <t>CDK11000150S</t>
  </si>
  <si>
    <t>54cm</t>
  </si>
  <si>
    <t>CDK11000160S</t>
  </si>
  <si>
    <t>60cm</t>
  </si>
  <si>
    <t>CDK11000170S</t>
  </si>
  <si>
    <t>66cm</t>
  </si>
  <si>
    <t>CDK11000180S</t>
  </si>
  <si>
    <t>72cm</t>
  </si>
  <si>
    <t>CDK11000190S</t>
  </si>
  <si>
    <t>78cm</t>
  </si>
  <si>
    <t>CDK11000200S</t>
  </si>
  <si>
    <t>84cm</t>
  </si>
  <si>
    <t>CDK11000210S</t>
  </si>
  <si>
    <t>90cm</t>
  </si>
  <si>
    <t>CDK11000220S</t>
  </si>
  <si>
    <t>100cm</t>
  </si>
  <si>
    <t>CDK11000230S</t>
  </si>
  <si>
    <t>근원(흉고) 직경에 의한 굴취</t>
  </si>
  <si>
    <t>4cm 이하</t>
  </si>
  <si>
    <t>CDK11000240S</t>
  </si>
  <si>
    <t>5cm(4cm) 이하</t>
  </si>
  <si>
    <t>CDK11000250S</t>
  </si>
  <si>
    <t>6~7cm(5~6cm)</t>
  </si>
  <si>
    <t>CDK11000260S</t>
  </si>
  <si>
    <t>8~9cm(7~8cm)</t>
  </si>
  <si>
    <t>CDK11000270S</t>
  </si>
  <si>
    <t>10~11cm(9cm)</t>
  </si>
  <si>
    <t>CDK11000280S</t>
  </si>
  <si>
    <t>12~14cm(10~12cm)</t>
  </si>
  <si>
    <t>CDK11000290S</t>
  </si>
  <si>
    <t>15~17cm(13~14cm)</t>
  </si>
  <si>
    <t>CDK11000300S</t>
  </si>
  <si>
    <t>18~19cm(15~16cm)</t>
  </si>
  <si>
    <t>CDK11000310S</t>
  </si>
  <si>
    <t>20~24cm(17~20cm)</t>
  </si>
  <si>
    <t>CDK11000320S</t>
  </si>
  <si>
    <t>25~29cm(21~24cm)</t>
  </si>
  <si>
    <t>CDK11000330S</t>
  </si>
  <si>
    <t>30~34cm(25~28cm)</t>
  </si>
  <si>
    <t>CDK11000340S</t>
  </si>
  <si>
    <t>35~39cm(29~32cm)</t>
  </si>
  <si>
    <t>CDK11000350S</t>
  </si>
  <si>
    <t>40~44cm(33~37cm)</t>
  </si>
  <si>
    <t>CDK11000360S</t>
  </si>
  <si>
    <t>45~49cm(38~41cm)</t>
  </si>
  <si>
    <t>CDK11000370S</t>
  </si>
  <si>
    <t>50~54cm(42~45cm)</t>
  </si>
  <si>
    <t>CDK11000380S</t>
  </si>
  <si>
    <t>55~59cm(46~49cm)</t>
  </si>
  <si>
    <t>CDK11000390S</t>
  </si>
  <si>
    <t>60cm(50cm)</t>
  </si>
  <si>
    <t>CDK16000010S</t>
  </si>
  <si>
    <t>관목굴취</t>
  </si>
  <si>
    <t>H=0.3m 미만</t>
  </si>
  <si>
    <t>10주</t>
  </si>
  <si>
    <t>CDK16000020S</t>
  </si>
  <si>
    <t>H=0.3~0.7m</t>
  </si>
  <si>
    <t>CDK16000030S</t>
  </si>
  <si>
    <t>H=0.8~1.1m</t>
  </si>
  <si>
    <t>CDK16000040S</t>
  </si>
  <si>
    <t>H=1.2~1.5m</t>
  </si>
  <si>
    <t>CDK21000010S</t>
  </si>
  <si>
    <t>나무 높이에 의한 굴취</t>
  </si>
  <si>
    <t>1m 이하</t>
  </si>
  <si>
    <t>CDK21000020S</t>
  </si>
  <si>
    <t>1.1~1.5m</t>
  </si>
  <si>
    <t>CDK21000030S</t>
  </si>
  <si>
    <t>1.6~2.0m</t>
  </si>
  <si>
    <t>CDK21000040S</t>
  </si>
  <si>
    <t>2.1~2.5m</t>
  </si>
  <si>
    <t>CDK21000050S</t>
  </si>
  <si>
    <t>2.6~3.0m</t>
  </si>
  <si>
    <t>CDK21000060S</t>
  </si>
  <si>
    <t>3.1~3.5m</t>
  </si>
  <si>
    <t>CDK21000070S</t>
  </si>
  <si>
    <t>3.6~4.0m</t>
  </si>
  <si>
    <t>CDK21000080S</t>
  </si>
  <si>
    <t>4.1~4.5m</t>
  </si>
  <si>
    <t>CDK21000090S</t>
  </si>
  <si>
    <t>4.6~5.0m</t>
  </si>
  <si>
    <t>CDK22000010S</t>
  </si>
  <si>
    <t>관목식재/단식</t>
  </si>
  <si>
    <t>0.3m 미만</t>
  </si>
  <si>
    <t>CDK22000020S</t>
  </si>
  <si>
    <t>0.3~0.7m</t>
  </si>
  <si>
    <t>CDK22000030S</t>
  </si>
  <si>
    <t>0.8~1.1m</t>
  </si>
  <si>
    <t>CDK22000040S</t>
  </si>
  <si>
    <t>1.2~1.5m</t>
  </si>
  <si>
    <t>CDK22000050S</t>
  </si>
  <si>
    <t>1.6~1.9m</t>
  </si>
  <si>
    <t>CDK22000060S</t>
  </si>
  <si>
    <t>2.0~2.3m</t>
  </si>
  <si>
    <t>CDK22000070S</t>
  </si>
  <si>
    <t>2.4~2.7m</t>
  </si>
  <si>
    <t>CDK22000080S</t>
  </si>
  <si>
    <t>관목식재/군식</t>
  </si>
  <si>
    <t>CDK22000090S</t>
  </si>
  <si>
    <t>CDK22000100S</t>
  </si>
  <si>
    <t>CDK22000110S</t>
  </si>
  <si>
    <t>CDK22000120S</t>
  </si>
  <si>
    <t>CDK22000130S</t>
  </si>
  <si>
    <t>CDK22000140S</t>
  </si>
  <si>
    <t>CDK32100010S</t>
  </si>
  <si>
    <t>나무 높이에 의한 식재</t>
  </si>
  <si>
    <t>H:1.0m 이하/인력</t>
  </si>
  <si>
    <t>CDK32100020S</t>
  </si>
  <si>
    <t>H:1.0~1.5m/인력</t>
  </si>
  <si>
    <t>CDK32100030S</t>
  </si>
  <si>
    <t>H:1.6~2.0m/인력</t>
  </si>
  <si>
    <t>CDK32100040S</t>
  </si>
  <si>
    <t>H:2.1~2.5m/인력</t>
  </si>
  <si>
    <t>CDK32100050S</t>
  </si>
  <si>
    <t>H:2.6~3.0m/인력</t>
  </si>
  <si>
    <t>CDK32100060S</t>
  </si>
  <si>
    <t>H:3.1~3.5m/인력</t>
  </si>
  <si>
    <t>CDK32100070S</t>
  </si>
  <si>
    <t>H:3.1~3.5m/기계</t>
  </si>
  <si>
    <t>CDK32100080S</t>
  </si>
  <si>
    <t>H:3.6~4.0m/인력</t>
  </si>
  <si>
    <t>CDK32100090S</t>
  </si>
  <si>
    <t>H:3.6~4.0m/기계</t>
  </si>
  <si>
    <t>CDK32100100S</t>
  </si>
  <si>
    <t>H:4.1~4.5m/인력</t>
  </si>
  <si>
    <t>CDK32100110S</t>
  </si>
  <si>
    <t>H:4.1~4.5m/기계</t>
  </si>
  <si>
    <t>CDK32100120S</t>
  </si>
  <si>
    <t>H:4.6~5.0m/인력</t>
  </si>
  <si>
    <t>CDK32100130S</t>
  </si>
  <si>
    <t>H:4.6~5.0m/기계</t>
  </si>
  <si>
    <t>CDK32100140S</t>
  </si>
  <si>
    <t>H:2.1~2.5m/기계</t>
  </si>
  <si>
    <t>CDK32100150S</t>
  </si>
  <si>
    <t>H:2.6~3.0m/기계</t>
  </si>
  <si>
    <t>CDK32100160S</t>
  </si>
  <si>
    <t>나무 높이에 의한 식재 - 지주목 無</t>
  </si>
  <si>
    <t>H:1.0m이하/인력</t>
  </si>
  <si>
    <t>CDK32100170S</t>
  </si>
  <si>
    <t>CDK32100180S</t>
  </si>
  <si>
    <t>CDK32100190S</t>
  </si>
  <si>
    <t>CDK32100200S</t>
  </si>
  <si>
    <t>CDK32200010S</t>
  </si>
  <si>
    <t>흉고(근원)직경에 의한 식재 - 지주목 無</t>
  </si>
  <si>
    <t>4cm(5) 이하/인력</t>
  </si>
  <si>
    <t>CDK32200020S</t>
  </si>
  <si>
    <t>5cm(6)/인력</t>
  </si>
  <si>
    <t>CDK32200030S</t>
  </si>
  <si>
    <t>6~7cm(7~8)/인력</t>
  </si>
  <si>
    <t>CDK32200040S</t>
  </si>
  <si>
    <t>8~9cm(9~11)/기계</t>
  </si>
  <si>
    <t>CDK32200050S</t>
  </si>
  <si>
    <t>흉고(근원)직경에 의한 식재</t>
  </si>
  <si>
    <t>CDK32200060S</t>
  </si>
  <si>
    <t>CDK32200070S</t>
  </si>
  <si>
    <t>CDK32200080S</t>
  </si>
  <si>
    <t>CDK32200090S</t>
  </si>
  <si>
    <t>10~11cm(12~13)/기계</t>
  </si>
  <si>
    <t>CDK32200100S</t>
  </si>
  <si>
    <t>12~14cm(14~17)/기계</t>
  </si>
  <si>
    <t>CDK32200110S</t>
  </si>
  <si>
    <t>15~17cm(18~20)/기계</t>
  </si>
  <si>
    <t>CDK32200120S</t>
  </si>
  <si>
    <t>18~19cm(21~23)/기계</t>
  </si>
  <si>
    <t>CDK32200130S</t>
  </si>
  <si>
    <t>20~24cm(24~29)/기계</t>
  </si>
  <si>
    <t>CDK32200140S</t>
  </si>
  <si>
    <t>25~29cm(30~35)/기계</t>
  </si>
  <si>
    <t>CDK32200150S</t>
  </si>
  <si>
    <t>30~34cm(36~41)/기계</t>
  </si>
  <si>
    <t>CDK32200160S</t>
  </si>
  <si>
    <t>35~39cm(42~47)/기계</t>
  </si>
  <si>
    <t>CDK32200170S</t>
  </si>
  <si>
    <t>40~44cm(48~53)/기계</t>
  </si>
  <si>
    <t>CDK32200180S</t>
  </si>
  <si>
    <t>45~49cm(54~59)/기계</t>
  </si>
  <si>
    <t>CDK32200190S</t>
  </si>
  <si>
    <t>50cm(60)/기계</t>
  </si>
  <si>
    <t>CDK45000010S</t>
  </si>
  <si>
    <t>일반 전정 인력시공(낙엽수)</t>
  </si>
  <si>
    <t>흉고직경 11cm 미만</t>
  </si>
  <si>
    <t>CDK45000020S</t>
  </si>
  <si>
    <t>흉고직경 11~21cm 미만</t>
  </si>
  <si>
    <t>CDK45000030S</t>
  </si>
  <si>
    <t>흉고직경 21~31cm 미만</t>
  </si>
  <si>
    <t>CDK45000040S</t>
  </si>
  <si>
    <t>일반 전정 기계시공(낙엽수)</t>
  </si>
  <si>
    <t>CDK45000050S</t>
  </si>
  <si>
    <t>CDK45000060S</t>
  </si>
  <si>
    <t>흉고직경 31~41cm 미만</t>
  </si>
  <si>
    <t>CDK45000070S</t>
  </si>
  <si>
    <t>흉고직경 41~51cm 미만</t>
  </si>
  <si>
    <t>CDK45000080S</t>
  </si>
  <si>
    <t>흉고직경 51cm 이상</t>
  </si>
  <si>
    <t>CDK45000090S</t>
  </si>
  <si>
    <t>일반 전정 인력시공(상록수)</t>
  </si>
  <si>
    <t>CDK45000100S</t>
  </si>
  <si>
    <t>CDK45000110S</t>
  </si>
  <si>
    <t>CDK45000120S</t>
  </si>
  <si>
    <t>일반 전정 기계시공(상록수)</t>
  </si>
  <si>
    <t>CDK45000130S</t>
  </si>
  <si>
    <t>CDK45000140S</t>
  </si>
  <si>
    <t>CDK45000150S</t>
  </si>
  <si>
    <t>CDK45000160S</t>
  </si>
  <si>
    <t>CDK45000170S</t>
  </si>
  <si>
    <t>가로수 강전정 인력+기계시공</t>
  </si>
  <si>
    <t>CDK45000180S</t>
  </si>
  <si>
    <t>CDK45000190S</t>
  </si>
  <si>
    <t>흉고직경 21∼31cm 미만</t>
  </si>
  <si>
    <t>CDK45000200S</t>
  </si>
  <si>
    <t>흉고직경 31∼41cm 미만</t>
  </si>
  <si>
    <t>CDK45000210S</t>
  </si>
  <si>
    <t>흉고직경 41∼51cm 미만</t>
  </si>
  <si>
    <t>CDK45000220S</t>
  </si>
  <si>
    <t>CDK45000230S</t>
  </si>
  <si>
    <t>가로수 약전정 인력+기계시공</t>
  </si>
  <si>
    <t>CDK45000240S</t>
  </si>
  <si>
    <t>흉고직경 11∼21cm 미만</t>
  </si>
  <si>
    <t>CDK45000250S</t>
  </si>
  <si>
    <t>CDK45000260S</t>
  </si>
  <si>
    <t>CDK45000270S</t>
  </si>
  <si>
    <t>CDK45000280S</t>
  </si>
  <si>
    <t>CDK45000290S</t>
  </si>
  <si>
    <t>관목전정</t>
  </si>
  <si>
    <t>나무높이 0.9M 미만</t>
  </si>
  <si>
    <t>CDK45000300S</t>
  </si>
  <si>
    <t>나무높이 0.9M 이상</t>
  </si>
  <si>
    <t>CDK46000010S</t>
  </si>
  <si>
    <t>인력 관수</t>
  </si>
  <si>
    <t>흉고직경 10cm 미만</t>
  </si>
  <si>
    <t>CDK46000020S</t>
  </si>
  <si>
    <t>흉고직경 10~20cm 미만</t>
  </si>
  <si>
    <t>CDK46000030S</t>
  </si>
  <si>
    <t>흉고직경 20~30cm 미만</t>
  </si>
  <si>
    <t>CDK46000040S</t>
  </si>
  <si>
    <t>흉고직경 30~40cm 미만</t>
  </si>
  <si>
    <t>CDK46000050S</t>
  </si>
  <si>
    <t>흉고직경 40cm 이상</t>
  </si>
  <si>
    <t>CDK50000010S</t>
  </si>
  <si>
    <t>잔디 붙임/줄떼</t>
  </si>
  <si>
    <t>CDK50000020S</t>
  </si>
  <si>
    <t>잔디 붙임/평떼</t>
  </si>
  <si>
    <t>CDK50000040S</t>
  </si>
  <si>
    <t>초화류 식재</t>
  </si>
  <si>
    <t>양호</t>
  </si>
  <si>
    <t>100주</t>
  </si>
  <si>
    <t>CDK50000050S</t>
  </si>
  <si>
    <t>보통</t>
  </si>
  <si>
    <t>CDK50000060S</t>
  </si>
  <si>
    <t>불량</t>
  </si>
  <si>
    <t>CDK50000070S</t>
  </si>
  <si>
    <t>거적 덮기</t>
  </si>
  <si>
    <t>CDK50000080S</t>
  </si>
  <si>
    <t>식재면 고르기</t>
  </si>
  <si>
    <t>CDK82200010S</t>
  </si>
  <si>
    <t>수간보호</t>
  </si>
  <si>
    <t>흉고직경 4cm 이하</t>
  </si>
  <si>
    <t>CDK82200020S</t>
  </si>
  <si>
    <t>흉고직경 5cm</t>
  </si>
  <si>
    <t>CDK82200030S</t>
  </si>
  <si>
    <t>흉고직경 6~7cm</t>
  </si>
  <si>
    <t>CDK82200040S</t>
  </si>
  <si>
    <t>흉고직경 8~9cm</t>
  </si>
  <si>
    <t>CDK82200050S</t>
  </si>
  <si>
    <t>흉고직경 10~11cm</t>
  </si>
  <si>
    <t>CDK82200060S</t>
  </si>
  <si>
    <t>흉고직경 12~14cm</t>
  </si>
  <si>
    <t>CDK82200070S</t>
  </si>
  <si>
    <t>흉고직경 15~17cm</t>
  </si>
  <si>
    <t>CDK82200080S</t>
  </si>
  <si>
    <t>흉고직경 18~19cm</t>
  </si>
  <si>
    <t>CDK82200090S</t>
  </si>
  <si>
    <t>흉고직경 20~24cm</t>
  </si>
  <si>
    <t>CDK82200100S</t>
  </si>
  <si>
    <t>흉고직경 25~29cm</t>
  </si>
  <si>
    <t>CDK82200110S</t>
  </si>
  <si>
    <t>흉고직경 30~34cm</t>
  </si>
  <si>
    <t>CDK82200120S</t>
  </si>
  <si>
    <t>흉고직경 35~39cm</t>
  </si>
  <si>
    <t>CDK82200130S</t>
  </si>
  <si>
    <t>흉고직경 40~44cm</t>
  </si>
  <si>
    <t>CDK82200140S</t>
  </si>
  <si>
    <t>흉고직경 45~49cm</t>
  </si>
  <si>
    <t>CDK82200150S</t>
  </si>
  <si>
    <t>흉고직경 50cm</t>
  </si>
  <si>
    <t>CDK82300010S</t>
  </si>
  <si>
    <t>살수차 관수/대형장비</t>
  </si>
  <si>
    <t>5,500L, 이동거리 5km까지</t>
  </si>
  <si>
    <t>CDK82300020S</t>
  </si>
  <si>
    <t>살수차 관수/소형장비</t>
  </si>
  <si>
    <t>1,800L, 이동거리 5km까지</t>
  </si>
  <si>
    <t>CDK82300030S</t>
  </si>
  <si>
    <t>살수차 관수/중형장비</t>
  </si>
  <si>
    <t>3,800L, 이동거리 5km까지</t>
  </si>
  <si>
    <t>CDK82300040S</t>
  </si>
  <si>
    <t>6,500L, 이동거리 5km까지</t>
  </si>
  <si>
    <t>CDK82300050S</t>
  </si>
  <si>
    <t>비산먼지발생억제를 위한 살수</t>
  </si>
  <si>
    <t>살수차 16000L</t>
  </si>
  <si>
    <t>CDK82400010S</t>
  </si>
  <si>
    <t>제초</t>
  </si>
  <si>
    <t>일반 잔디지역</t>
  </si>
  <si>
    <t>CDK82400020S</t>
  </si>
  <si>
    <t>지장물지역</t>
  </si>
  <si>
    <t>CDK82400030S</t>
  </si>
  <si>
    <t>잔디(기계사용잔디깍기)</t>
  </si>
  <si>
    <t>배부식</t>
  </si>
  <si>
    <t>CDK82400040S</t>
  </si>
  <si>
    <t>잔디(풀모으기및제거)</t>
  </si>
  <si>
    <t>CDK82400050S</t>
  </si>
  <si>
    <t>핸드가이드식</t>
  </si>
  <si>
    <t>CDK82400060S</t>
  </si>
  <si>
    <t>CDK82400070S</t>
  </si>
  <si>
    <t>잔디(깍기+모으기)</t>
  </si>
  <si>
    <t>배부식(보통)</t>
  </si>
  <si>
    <t>CDK82400080S</t>
  </si>
  <si>
    <t>배부식(불량)</t>
  </si>
  <si>
    <t>CDK82400090S</t>
  </si>
  <si>
    <t>핸드가이드식(보통)</t>
  </si>
  <si>
    <t>CDK82400100S</t>
  </si>
  <si>
    <t>핸드가이드식(불량)</t>
  </si>
  <si>
    <t>CDK82400110S</t>
  </si>
  <si>
    <t>예초(기계사용)</t>
  </si>
  <si>
    <t>풀깍기, 모으기</t>
  </si>
  <si>
    <t>CDK82500010S</t>
  </si>
  <si>
    <t>교목 시비</t>
  </si>
  <si>
    <t>근원직경 11cm 미만</t>
  </si>
  <si>
    <t>CDK82500020S</t>
  </si>
  <si>
    <t>근원직경 11~21cm 미만</t>
  </si>
  <si>
    <t>CDK82500030S</t>
  </si>
  <si>
    <t>근원직경 21~31cm 미만</t>
  </si>
  <si>
    <t>CDK82500040S</t>
  </si>
  <si>
    <t>근원직경 31~41cm 미만</t>
  </si>
  <si>
    <t>CDK82500050S</t>
  </si>
  <si>
    <t>근원직경 41~51cm 미만</t>
  </si>
  <si>
    <t>CDK82500060S</t>
  </si>
  <si>
    <t>근원직경 51cm 이상</t>
  </si>
  <si>
    <t>CDK82500070S</t>
  </si>
  <si>
    <t>관목 시비</t>
  </si>
  <si>
    <t>CDK82500080S</t>
  </si>
  <si>
    <t>잔디 시비</t>
  </si>
  <si>
    <t>만M2당</t>
  </si>
  <si>
    <t>CDK82600010S</t>
  </si>
  <si>
    <t>약제살포(수목류)</t>
  </si>
  <si>
    <t>장비사용 약제살포</t>
  </si>
  <si>
    <t>1000L</t>
  </si>
  <si>
    <t>CDK82600020S</t>
  </si>
  <si>
    <t>약제살포(잔디)</t>
  </si>
  <si>
    <t>인력 약제살포</t>
  </si>
  <si>
    <t>CDK82600030S</t>
  </si>
  <si>
    <t>방풍벽 설치, 거적세우기</t>
  </si>
  <si>
    <t>H=0.45m</t>
  </si>
  <si>
    <t>10M당</t>
  </si>
  <si>
    <t>CDK82600040S</t>
  </si>
  <si>
    <t>H=0.9m</t>
  </si>
  <si>
    <t>CDK83000090S</t>
  </si>
  <si>
    <t>식생기반제 뿜어붙이기</t>
  </si>
  <si>
    <t>기계기구 설치</t>
  </si>
  <si>
    <t>CDK83000100S</t>
  </si>
  <si>
    <t>식생기반제 뿜어붙이기(20m 미만)</t>
  </si>
  <si>
    <t>T=5cm(식생재료 별도)</t>
  </si>
  <si>
    <t>CDK83000110S</t>
  </si>
  <si>
    <t>T=7cm(식생재료 별도)</t>
  </si>
  <si>
    <t>CDK83000120S</t>
  </si>
  <si>
    <t>T=10cm(식생재료 별도)</t>
  </si>
  <si>
    <t>CDK83000130S</t>
  </si>
  <si>
    <t>T=15cm(식생재료 별도)</t>
  </si>
  <si>
    <t>CDK83000140S</t>
  </si>
  <si>
    <t>식생기반제 뿜어붙이기(20~30m 미만)</t>
  </si>
  <si>
    <t>CDK83000150S</t>
  </si>
  <si>
    <t>식생기반제 뿜어붙이기(30~50m 미만)</t>
  </si>
  <si>
    <t>CDK83000160S</t>
  </si>
  <si>
    <t>식생기반제 뿜어붙이기(50m 이상)</t>
  </si>
  <si>
    <t>CDK83000170S</t>
  </si>
  <si>
    <t>CDK83000180S</t>
  </si>
  <si>
    <t>CDK83000190S</t>
  </si>
  <si>
    <t>CDK83000200S</t>
  </si>
  <si>
    <t>CDK83000210S</t>
  </si>
  <si>
    <t>CDK83000220S</t>
  </si>
  <si>
    <t>CDK83000230S</t>
  </si>
  <si>
    <t>CDK83000240S</t>
  </si>
  <si>
    <t>CDK83000250S</t>
  </si>
  <si>
    <t>CDK90000010S</t>
  </si>
  <si>
    <t>뿌리뽑기 - 입목 본수도 50-60%</t>
  </si>
  <si>
    <t>수경 10∼20cm이하 기준 / 집재거리: 100M기준</t>
  </si>
  <si>
    <t>CDR90000010S</t>
  </si>
  <si>
    <t>빔가설공</t>
  </si>
  <si>
    <t>20∼35ton 미만(526ton/일당 가설량)</t>
  </si>
  <si>
    <t>CDR90000020S</t>
  </si>
  <si>
    <t>35~55ton 미만(604ton/일당 가설량)</t>
  </si>
  <si>
    <t>CDR90000030S</t>
  </si>
  <si>
    <t>55~60ton 미만(663ton/일당 가설량)</t>
  </si>
  <si>
    <t>CDR90000040S</t>
  </si>
  <si>
    <t>60~75ton 미만(780ton/일당 가설량)</t>
  </si>
  <si>
    <t>CDR90000050S</t>
  </si>
  <si>
    <t>75~80ton 미만(838ton/일당 가설량)</t>
  </si>
  <si>
    <t>CDR90000060S</t>
  </si>
  <si>
    <t>강재거더 가설공</t>
  </si>
  <si>
    <t>20∼35ton 미만(10ton/일당)</t>
  </si>
  <si>
    <t>CDR90000070S</t>
  </si>
  <si>
    <t>35∼55ton 미만(12ton/일당)</t>
  </si>
  <si>
    <t>CDR90000080S</t>
  </si>
  <si>
    <t>55∼75ton 미만(14ton/일당)</t>
  </si>
  <si>
    <t>CDR90000090S</t>
  </si>
  <si>
    <t>75∼95ton 미만(17ton/일당)</t>
  </si>
  <si>
    <t>CDR90000100S</t>
  </si>
  <si>
    <t>빔회전 및 가설공</t>
  </si>
  <si>
    <t>20∼30m미만(자재별도)</t>
  </si>
  <si>
    <t>2본당</t>
  </si>
  <si>
    <t>CDR90000110S</t>
  </si>
  <si>
    <t>30∼40m미만(자재별도)</t>
  </si>
  <si>
    <t>CDR90000120S</t>
  </si>
  <si>
    <t>40∼50m미만(자재별도)</t>
  </si>
  <si>
    <t>CDR90000130S</t>
  </si>
  <si>
    <t>교량방수 - 도막(클로로프렌)</t>
  </si>
  <si>
    <t>-재료, 바탕, 프라이머, 보호층 별도-</t>
  </si>
  <si>
    <t>CED40000010S</t>
  </si>
  <si>
    <t>프리캐스트 콘크리트 패널</t>
  </si>
  <si>
    <t>CED41000020S</t>
  </si>
  <si>
    <t>강제거푸집</t>
  </si>
  <si>
    <t>인력 설치 및 해체</t>
  </si>
  <si>
    <t>CED41000030S</t>
  </si>
  <si>
    <t>강제거푸집(코핑)</t>
  </si>
  <si>
    <t>장비조합 설치 및 해체</t>
  </si>
  <si>
    <t>CED41000040S</t>
  </si>
  <si>
    <t>강제거푸집(교각)</t>
  </si>
  <si>
    <t>CED44000010S</t>
  </si>
  <si>
    <t>문양거푸집 (판넬)</t>
  </si>
  <si>
    <t>CED44000020S</t>
  </si>
  <si>
    <t>P.E.원형맨홀 거푸집 - 기초/스라브</t>
  </si>
  <si>
    <t>Φ740mm</t>
  </si>
  <si>
    <t>CED44000030S</t>
  </si>
  <si>
    <t>Φ900mm</t>
  </si>
  <si>
    <t>CED44000040S</t>
  </si>
  <si>
    <t>Φ1200mm</t>
  </si>
  <si>
    <t>CED44000050S</t>
  </si>
  <si>
    <t>Φ1500mm</t>
  </si>
  <si>
    <t>CED44000060S</t>
  </si>
  <si>
    <t>Φ1800mm</t>
  </si>
  <si>
    <t>CED44000070S</t>
  </si>
  <si>
    <t>P.E.원형맨홀 거푸집 - 벽체</t>
  </si>
  <si>
    <t>Φ740mm, H:1.0m</t>
  </si>
  <si>
    <t>CED44000080S</t>
  </si>
  <si>
    <t>Φ900mm, H:1.0m</t>
  </si>
  <si>
    <t>CED44000090S</t>
  </si>
  <si>
    <t>Φ1200mm, H=1.0m</t>
  </si>
  <si>
    <t>CED44000100S</t>
  </si>
  <si>
    <t>Φ1500mm, H=1.0m</t>
  </si>
  <si>
    <t>CED44000110S</t>
  </si>
  <si>
    <t>Φ1800mm, H=1.0m</t>
  </si>
  <si>
    <t>CED46000010S</t>
  </si>
  <si>
    <t>슬립폼</t>
  </si>
  <si>
    <t>설치</t>
  </si>
  <si>
    <t>CED46000020S</t>
  </si>
  <si>
    <t>해체</t>
  </si>
  <si>
    <t>CED46000030S</t>
  </si>
  <si>
    <t>인상</t>
  </si>
  <si>
    <t>CED46000040S</t>
  </si>
  <si>
    <t>철근조립콘크리트타설</t>
  </si>
  <si>
    <t>CEE00000010S</t>
  </si>
  <si>
    <t>철근 현장가공</t>
  </si>
  <si>
    <t>간단</t>
  </si>
  <si>
    <t>CEE00000020S</t>
  </si>
  <si>
    <t>CEE00000030S</t>
  </si>
  <si>
    <t>복잡</t>
  </si>
  <si>
    <t>CEE00000040S</t>
  </si>
  <si>
    <t>매우복잡</t>
  </si>
  <si>
    <t>CEE00000050S</t>
  </si>
  <si>
    <t>철근 현장조립</t>
  </si>
  <si>
    <t>CEE00000060S</t>
  </si>
  <si>
    <t>CEE00000070S</t>
  </si>
  <si>
    <t>CEE00000080S</t>
  </si>
  <si>
    <t>CEE00000090S</t>
  </si>
  <si>
    <t>철근 현장가공 및 조립</t>
  </si>
  <si>
    <t>CEE00000100S</t>
  </si>
  <si>
    <t>CEE00000110S</t>
  </si>
  <si>
    <t>CEE00000120S</t>
  </si>
  <si>
    <t>CEE00000130S</t>
  </si>
  <si>
    <t>철근 공장가공</t>
  </si>
  <si>
    <t>CEE00000140S</t>
  </si>
  <si>
    <t>CEE00000150S</t>
  </si>
  <si>
    <t>CEE00000160S</t>
  </si>
  <si>
    <t>CEE00000170S</t>
  </si>
  <si>
    <t>철근공장가공 및 현장조립</t>
  </si>
  <si>
    <t>CEE00000180S</t>
  </si>
  <si>
    <t>CEE00000190S</t>
  </si>
  <si>
    <t>CEE00000200S</t>
  </si>
  <si>
    <t>CEE72000010S</t>
  </si>
  <si>
    <t>철근 기계적이음(화약)</t>
  </si>
  <si>
    <t>D35이상, H:10m미만</t>
  </si>
  <si>
    <t>CEG10800010S</t>
  </si>
  <si>
    <t>POST TENTION (P.S.C. BOX)</t>
  </si>
  <si>
    <t>강연선 ∮12.7mm)</t>
  </si>
  <si>
    <t>CEG10800020S</t>
  </si>
  <si>
    <t>강연선 ∮15.2mm)</t>
  </si>
  <si>
    <t>CEG10800030S</t>
  </si>
  <si>
    <t>(P.S.C. BOX) 쉬즈 조립 설치</t>
  </si>
  <si>
    <t>∮60mm 이하</t>
  </si>
  <si>
    <t>CEG10800040S</t>
  </si>
  <si>
    <t>∮75mm 이하</t>
  </si>
  <si>
    <t>CEG10800050S</t>
  </si>
  <si>
    <t>∮100mm 이하</t>
  </si>
  <si>
    <t>CEG10800060S</t>
  </si>
  <si>
    <t>∮130mm 이하</t>
  </si>
  <si>
    <t>CEG10900010S</t>
  </si>
  <si>
    <t>(P.S.C. BOX) 인장작업(1단 인장)</t>
  </si>
  <si>
    <t>∮7, 12.7mm</t>
  </si>
  <si>
    <t>CEG10900020S</t>
  </si>
  <si>
    <t>∮7, 15.2m</t>
  </si>
  <si>
    <t>CEG10900030S</t>
  </si>
  <si>
    <t>∮12, 12.7mm</t>
  </si>
  <si>
    <t>CEG10900040S</t>
  </si>
  <si>
    <t>∮12, 15.2mm</t>
  </si>
  <si>
    <t>CEG10900050S</t>
  </si>
  <si>
    <t>∮19, 12.7mm</t>
  </si>
  <si>
    <t>CEG10900060S</t>
  </si>
  <si>
    <t>∮19, 15.2mm</t>
  </si>
  <si>
    <t>CEG10900070S</t>
  </si>
  <si>
    <t>∮31, 12.7mm</t>
  </si>
  <si>
    <t>CEG10900080S</t>
  </si>
  <si>
    <t>∮31, 15.2mm</t>
  </si>
  <si>
    <t>CEG10900090S</t>
  </si>
  <si>
    <t>(P.S.C. BOX) 인장작업(양단 인장)</t>
  </si>
  <si>
    <t>CEG10900100S</t>
  </si>
  <si>
    <t>∮7, 15.2mm</t>
  </si>
  <si>
    <t>CEG10900110S</t>
  </si>
  <si>
    <t>CEG10900120S</t>
  </si>
  <si>
    <t>CEG10900130S</t>
  </si>
  <si>
    <t>CEG10900140S</t>
  </si>
  <si>
    <t>CEG10900150S</t>
  </si>
  <si>
    <t>CEG10900160S</t>
  </si>
  <si>
    <t>CEG21000010S</t>
  </si>
  <si>
    <t>(P.S.C. BOX) 정착구 설치</t>
  </si>
  <si>
    <t>EA</t>
  </si>
  <si>
    <t>CEG21000020S</t>
  </si>
  <si>
    <t>(P.S.C. BOX) 연결 정착구 설치</t>
  </si>
  <si>
    <t>CEG21000030S</t>
  </si>
  <si>
    <t>CEG21000040S</t>
  </si>
  <si>
    <t>CEG22000010S</t>
  </si>
  <si>
    <t>CEG22000020S</t>
  </si>
  <si>
    <t>CEG23000010S</t>
  </si>
  <si>
    <t>CEG23000020S</t>
  </si>
  <si>
    <t>CEG50000010S</t>
  </si>
  <si>
    <t>(P.S.C. BOX) 그라우팅</t>
  </si>
  <si>
    <t>CER20000010S</t>
  </si>
  <si>
    <t>신더 콘크리트</t>
  </si>
  <si>
    <t>CER30000010S</t>
  </si>
  <si>
    <t>조약돌 콘크리트(매스콘)</t>
  </si>
  <si>
    <t>조약돌:0.2, 콘크리트:0.88m3</t>
  </si>
  <si>
    <t>CER30000020S</t>
  </si>
  <si>
    <t>조약돌:0.3, 콘크리트:0.82m3</t>
  </si>
  <si>
    <t>CER30000030S</t>
  </si>
  <si>
    <t>조약돌:0.38, 콘크리트:0.77m3</t>
  </si>
  <si>
    <t>CER30000040S</t>
  </si>
  <si>
    <t>조약돌 콘크리트(사방제용)</t>
  </si>
  <si>
    <t>조약돌:0.4, 콘크리트0.76m3</t>
  </si>
  <si>
    <t>CER30000050S</t>
  </si>
  <si>
    <t>조약돌:0.42, 콘크리트0.75m3</t>
  </si>
  <si>
    <t>CER30000060S</t>
  </si>
  <si>
    <t>조약돌:0.5, 콘크리트0.7m3</t>
  </si>
  <si>
    <t>CER80000070S</t>
  </si>
  <si>
    <t>콘크리트 균열 보수</t>
  </si>
  <si>
    <t>표면처리공법</t>
  </si>
  <si>
    <t>CER80000080S</t>
  </si>
  <si>
    <t>주입공법</t>
  </si>
  <si>
    <t>CER80000090S</t>
  </si>
  <si>
    <t>충진공법</t>
  </si>
  <si>
    <t>CER80000100S</t>
  </si>
  <si>
    <t>교량상판 철판 접착공(자재비별도)</t>
  </si>
  <si>
    <t>폭=4.5mm일때(에폭시 접착)</t>
  </si>
  <si>
    <t>CER80000110S</t>
  </si>
  <si>
    <t>폭=6.0mm일때(에폭시 접착)</t>
  </si>
  <si>
    <t>CHA31000010S</t>
  </si>
  <si>
    <t>조립식 PC맨홀</t>
  </si>
  <si>
    <t>∮900(하부구체+상판)</t>
  </si>
  <si>
    <t>CHA31000020S</t>
  </si>
  <si>
    <t>∮900(연직구체)</t>
  </si>
  <si>
    <t>CHA31000030S</t>
  </si>
  <si>
    <t>∮1,200(하부구체+상판)</t>
  </si>
  <si>
    <t>CHA31000040S</t>
  </si>
  <si>
    <t>∮1,200(연직구체)</t>
  </si>
  <si>
    <t>CHA31000050S</t>
  </si>
  <si>
    <t>∮1,500(하부구체+상판)</t>
  </si>
  <si>
    <t>CHA31000060S</t>
  </si>
  <si>
    <t>∮1,500(연직구체)</t>
  </si>
  <si>
    <t>CHA31000070S</t>
  </si>
  <si>
    <t>∮1,800(하부구체+상판)</t>
  </si>
  <si>
    <t>CHA31000080S</t>
  </si>
  <si>
    <t>∮1,800(연직구체)</t>
  </si>
  <si>
    <t>CHC31000010S</t>
  </si>
  <si>
    <t>U형폴륨</t>
  </si>
  <si>
    <t>중량50~150KG미만</t>
  </si>
  <si>
    <t>CHC31000020S</t>
  </si>
  <si>
    <t>중량150~300KG미만</t>
  </si>
  <si>
    <t>CHC31000030S</t>
  </si>
  <si>
    <t>중량300~500KG미만</t>
  </si>
  <si>
    <t>CHC31000040S</t>
  </si>
  <si>
    <t>중량500~700KG미만</t>
  </si>
  <si>
    <t>CHC31000050S</t>
  </si>
  <si>
    <t>중량700~900KG미만</t>
  </si>
  <si>
    <t>CHC31000060S</t>
  </si>
  <si>
    <t>중량900~1100KG미만</t>
  </si>
  <si>
    <t>CHC31000070S</t>
  </si>
  <si>
    <t>중량1100~1300KG미만</t>
  </si>
  <si>
    <t>CHC31000080S</t>
  </si>
  <si>
    <t>중량구조물(낙차공,분수관,L형폴륨,기타)</t>
  </si>
  <si>
    <t>중량850~1150KG미만</t>
  </si>
  <si>
    <t>CHC31000090S</t>
  </si>
  <si>
    <t>중량1150~1500KG미만</t>
  </si>
  <si>
    <t>CHC31000100S</t>
  </si>
  <si>
    <t>중량1500~2000KG미만</t>
  </si>
  <si>
    <t>CHC31000110S</t>
  </si>
  <si>
    <t>중량2000~2500KG미만</t>
  </si>
  <si>
    <t>CHC31000120S</t>
  </si>
  <si>
    <t>중량2500~3000KG미만</t>
  </si>
  <si>
    <t>CHC31000130S</t>
  </si>
  <si>
    <t>중량3000~3500KG미만</t>
  </si>
  <si>
    <t>CHC31000140S</t>
  </si>
  <si>
    <t>중량3500~4000KG미만</t>
  </si>
  <si>
    <t>CJA10000010S</t>
  </si>
  <si>
    <t>말뚝박기천공 장비 조립(D=500mm이하)</t>
  </si>
  <si>
    <t>1 일</t>
  </si>
  <si>
    <t>CJA10000020S</t>
  </si>
  <si>
    <t>말뚝박기천공  인력편성(D=500mm이하)</t>
  </si>
  <si>
    <t>CJF16000010S</t>
  </si>
  <si>
    <t>기성말뚝 장비 조립 및 해체</t>
  </si>
  <si>
    <t>D=400~800mm 이하</t>
  </si>
  <si>
    <t>CJF16000020S</t>
  </si>
  <si>
    <t>기성말뚝 장비 조립 / 외부반입</t>
  </si>
  <si>
    <t>3일/회</t>
  </si>
  <si>
    <t>CJF16000030S</t>
  </si>
  <si>
    <t>기성말뚝 장비 해체 / 외부반출</t>
  </si>
  <si>
    <t>1.5일/회</t>
  </si>
  <si>
    <t>CJF16000040S</t>
  </si>
  <si>
    <t>기성말뚝 인원 편성 이음 말뚝</t>
  </si>
  <si>
    <t>CJF16000050S</t>
  </si>
  <si>
    <t>기성말뚝 인원 편성 단 말뚝</t>
  </si>
  <si>
    <t>CJF16000060S</t>
  </si>
  <si>
    <t>기성말뚝 장비 작업구간내 이동조립</t>
  </si>
  <si>
    <t>2일/회</t>
  </si>
  <si>
    <t>CJF16000070S</t>
  </si>
  <si>
    <t>기성말뚝 장비 작업구간내 해체</t>
  </si>
  <si>
    <t>1일/회</t>
  </si>
  <si>
    <t>CKA32000010S</t>
  </si>
  <si>
    <t>교량받침 1기당중량 0.2ton 이하</t>
  </si>
  <si>
    <t>교각높이 0∼20m</t>
  </si>
  <si>
    <t>CKA32000020S</t>
  </si>
  <si>
    <t>교량받침 1기당중량 0.3ton 이하</t>
  </si>
  <si>
    <t>CKA32000030S</t>
  </si>
  <si>
    <t>교량받침 1기당중량 0.5ton 이하</t>
  </si>
  <si>
    <t>CKA32000040S</t>
  </si>
  <si>
    <t>교량받침 1기당중량 1.0ton 이하</t>
  </si>
  <si>
    <t>CKA32000050S</t>
  </si>
  <si>
    <t>교량받침 1기당중량 1.5ton 이하</t>
  </si>
  <si>
    <t>CKA32000060S</t>
  </si>
  <si>
    <t>교량받침 1기당중량 1.5ton 초과</t>
  </si>
  <si>
    <t>CKA32000070S</t>
  </si>
  <si>
    <t>교각높이 20∼50m</t>
  </si>
  <si>
    <t>CKA32000080S</t>
  </si>
  <si>
    <t>CKA32000090S</t>
  </si>
  <si>
    <t>CKA32000100S</t>
  </si>
  <si>
    <t>CKA32000110S</t>
  </si>
  <si>
    <t>CKA32000120S</t>
  </si>
  <si>
    <t>CKA32000130S</t>
  </si>
  <si>
    <t>교각높이 50m 이상</t>
  </si>
  <si>
    <t>CKA32000140S</t>
  </si>
  <si>
    <t>CKA32000150S</t>
  </si>
  <si>
    <t>CKA32000160S</t>
  </si>
  <si>
    <t>CKA32000170S</t>
  </si>
  <si>
    <t>CKA33000010S</t>
  </si>
  <si>
    <t>교량신축이음장치 설치</t>
  </si>
  <si>
    <t>절단폭 800mm 이하</t>
  </si>
  <si>
    <t>10M</t>
  </si>
  <si>
    <t>CKD10000010S</t>
  </si>
  <si>
    <t>교량배수시설</t>
  </si>
  <si>
    <t>수직고 20M 이하</t>
  </si>
  <si>
    <t>CKD10000020S</t>
  </si>
  <si>
    <t>수직고 30M 이하</t>
  </si>
  <si>
    <t>CKD10000030S</t>
  </si>
  <si>
    <t>수직고 40M 이하</t>
  </si>
  <si>
    <t>CKE11000010S</t>
  </si>
  <si>
    <t>교량점검시설 설치</t>
  </si>
  <si>
    <t>점검통로,20M 이하</t>
  </si>
  <si>
    <t>CKE11000020S</t>
  </si>
  <si>
    <t>점검통로,40M 이하</t>
  </si>
  <si>
    <t>CKE14000010S</t>
  </si>
  <si>
    <t>점검계단,20M 이하</t>
  </si>
  <si>
    <t>CKE14000020S</t>
  </si>
  <si>
    <t>점검계단,40M 이하</t>
  </si>
  <si>
    <t>CKR11000010S</t>
  </si>
  <si>
    <t>I.L.M. 공법 - 압출장비 조정</t>
  </si>
  <si>
    <t>세그먼트 1회, 압출작업당</t>
  </si>
  <si>
    <t>CKR11000020S</t>
  </si>
  <si>
    <t>I.L.M. 공법 - 슬라이딩철판, 고무패드 제거/운반</t>
  </si>
  <si>
    <t>CKR11000030S</t>
  </si>
  <si>
    <t>I.L.M. 공법 - 교각/가교각 고무패드 삽입, 수거</t>
  </si>
  <si>
    <t>CKR14000010S</t>
  </si>
  <si>
    <t>P.S.C.빔 제작(포스트 텐션)</t>
  </si>
  <si>
    <t>정착구</t>
  </si>
  <si>
    <t>개당</t>
  </si>
  <si>
    <t>CKR14000020S</t>
  </si>
  <si>
    <t>인장작업 12 ∮12.7mm</t>
  </si>
  <si>
    <t>CKR14000030S</t>
  </si>
  <si>
    <t>인장작업 12 ∮15.2mm</t>
  </si>
  <si>
    <t>CKR14000040S</t>
  </si>
  <si>
    <t>그라우팅 ∮66mm(재료비 별도)</t>
  </si>
  <si>
    <t>m3</t>
  </si>
  <si>
    <t>CKR14000050S</t>
  </si>
  <si>
    <t>쉬즈관</t>
  </si>
  <si>
    <t>CKR14000060S</t>
  </si>
  <si>
    <t>강연선 ∮12.7mm</t>
  </si>
  <si>
    <t>CKR14000070S</t>
  </si>
  <si>
    <t>강연선 ∮15.2mm</t>
  </si>
  <si>
    <t>CKR14000080S</t>
  </si>
  <si>
    <t>P.S.C.빔 제작대</t>
  </si>
  <si>
    <t>CLR70000010S</t>
  </si>
  <si>
    <t>비탈면 점검로 설치(비탈경사 1:1.0 이하 기준)</t>
  </si>
  <si>
    <t>수직고 H=30m 이내</t>
  </si>
  <si>
    <t>CLR70000020S</t>
  </si>
  <si>
    <t>수직고 H=40m 이내</t>
  </si>
  <si>
    <t>CLR70000030S</t>
  </si>
  <si>
    <t>수직고 H=50m 이내</t>
  </si>
  <si>
    <t>CRB10000010S</t>
  </si>
  <si>
    <t>메쌓기(골) -깬돌, 굴삭기(0.6㎥)</t>
  </si>
  <si>
    <t>뒷길이 35cm</t>
  </si>
  <si>
    <t>CRB10000020S</t>
  </si>
  <si>
    <t>뒷길이 55cm</t>
  </si>
  <si>
    <t>CRB10000030S</t>
  </si>
  <si>
    <t>뒷길이 75cm</t>
  </si>
  <si>
    <t>CRB10000040S</t>
  </si>
  <si>
    <t>메쌓기(골) -깬잡석, 굴삭기(0.6㎥)</t>
  </si>
  <si>
    <t>CRB10000050S</t>
  </si>
  <si>
    <t>CRB10000060S</t>
  </si>
  <si>
    <t>CRB20000010S</t>
  </si>
  <si>
    <t>돌쌓기/찰쌓기/깬돌/골쌓기</t>
  </si>
  <si>
    <t>CRB20000020S</t>
  </si>
  <si>
    <t>CRB20000030S</t>
  </si>
  <si>
    <t>CRB20000040S</t>
  </si>
  <si>
    <t>돌쌓기/찰쌓기/깬잡석/골쌓기</t>
  </si>
  <si>
    <t>CRB20000050S</t>
  </si>
  <si>
    <t>CRB20000060S</t>
  </si>
  <si>
    <t>CRB30000010S</t>
  </si>
  <si>
    <t>전석쌓기, 굴삭기(0.6㎥)</t>
  </si>
  <si>
    <t>전석(0.3M3~0.5M2급),채움콘크리트 별도</t>
  </si>
  <si>
    <t>CRB30000020S</t>
  </si>
  <si>
    <t>전석깔기, 굴삭기(0.6㎥)</t>
  </si>
  <si>
    <t>전석(0.3M3~0.5M2급)</t>
  </si>
  <si>
    <t>CRB40000010S</t>
  </si>
  <si>
    <t>돌붙임/메붙임/깬돌</t>
  </si>
  <si>
    <t>CRB40000020S</t>
  </si>
  <si>
    <t>CRB40000030S</t>
  </si>
  <si>
    <t>CRB40000040S</t>
  </si>
  <si>
    <t>돌붙임/메붙임/깬잡석</t>
  </si>
  <si>
    <t>CRB40000050S</t>
  </si>
  <si>
    <t>CRB40000060S</t>
  </si>
  <si>
    <t>CRB50000010S</t>
  </si>
  <si>
    <t>돌붙임/찰붙임/깬돌</t>
  </si>
  <si>
    <t>CRB50000020S</t>
  </si>
  <si>
    <t>CRB50000030S</t>
  </si>
  <si>
    <t>CRB50000040S</t>
  </si>
  <si>
    <t>돌붙임/찰붙임/깬잡석</t>
  </si>
  <si>
    <t>CRB50000050S</t>
  </si>
  <si>
    <t>CRB50000060S</t>
  </si>
  <si>
    <t>일 위 대 가</t>
  </si>
  <si>
    <t>일위대가코드</t>
  </si>
  <si>
    <t>번호</t>
  </si>
  <si>
    <t>비목구분</t>
  </si>
  <si>
    <t>ADA40100010S</t>
  </si>
  <si>
    <t>유로폼 - 자재비</t>
  </si>
  <si>
    <t>ADA40100020S</t>
  </si>
  <si>
    <t>유로폼 - 인력투입</t>
  </si>
  <si>
    <t>ADA40100030S</t>
  </si>
  <si>
    <t>ADA40100040S</t>
  </si>
  <si>
    <t>ADA40200010S</t>
  </si>
  <si>
    <t>ADA40200020S</t>
  </si>
  <si>
    <t>ADA40200030S</t>
  </si>
  <si>
    <t>일 위 대 가 상 세</t>
  </si>
  <si>
    <t>자원코드</t>
  </si>
  <si>
    <t>자재</t>
  </si>
  <si>
    <t>3019999420140323</t>
  </si>
  <si>
    <t>건설용거푸집</t>
  </si>
  <si>
    <t>건설용거푸집, 강, 600×1200×63.5mm</t>
  </si>
  <si>
    <t>매</t>
  </si>
  <si>
    <t>3019999420140365</t>
  </si>
  <si>
    <t>건설용거푸집, 내벽코너패널, 200+200, 1200mm</t>
  </si>
  <si>
    <t>3019999520140607</t>
  </si>
  <si>
    <t>건설용거푸집액세서리</t>
  </si>
  <si>
    <t>건설용거푸집액세서리, 웨지핀, 90mm</t>
  </si>
  <si>
    <t>개</t>
  </si>
  <si>
    <t>3019999520140612</t>
  </si>
  <si>
    <t>건설용거푸집액세서리, 플랫타이, 4×19×200mm</t>
  </si>
  <si>
    <t>3019150220140272</t>
  </si>
  <si>
    <t>강관비계</t>
  </si>
  <si>
    <t>강관비계, 비계파이프, 48.6×2.3mm</t>
  </si>
  <si>
    <t>m</t>
  </si>
  <si>
    <t>3019999520140616</t>
  </si>
  <si>
    <t>건설용거푸집액세서리, 웨일후크, 스틸수직(대), 63.5패널용</t>
  </si>
  <si>
    <t>손료</t>
  </si>
  <si>
    <t>RENT000000000001</t>
  </si>
  <si>
    <t>잡재료(박리재,철선,보조각재 등)</t>
  </si>
  <si>
    <t>패널 재료비의 5%</t>
  </si>
  <si>
    <t>식</t>
  </si>
  <si>
    <t>[합 계]</t>
  </si>
  <si>
    <t>노무</t>
  </si>
  <si>
    <t>L001010101000007</t>
  </si>
  <si>
    <t>형틀목공</t>
  </si>
  <si>
    <t>일반공사 직종</t>
  </si>
  <si>
    <t>인</t>
  </si>
  <si>
    <t>L001010101000002</t>
  </si>
  <si>
    <t>보통인부</t>
  </si>
  <si>
    <t>공구손료</t>
  </si>
  <si>
    <t>인력품의 3%</t>
  </si>
  <si>
    <t>RENT000000000002</t>
  </si>
  <si>
    <t>노임할증</t>
  </si>
  <si>
    <t>인력품의 10%</t>
  </si>
  <si>
    <t>L001010101000009</t>
  </si>
  <si>
    <t>제외</t>
  </si>
  <si>
    <t>철공</t>
  </si>
  <si>
    <t>Y</t>
  </si>
  <si>
    <t>L001010101000012</t>
  </si>
  <si>
    <t>용접공</t>
  </si>
  <si>
    <t>인력품의 2%</t>
  </si>
  <si>
    <t>기계경비</t>
  </si>
  <si>
    <t>00002104005000000</t>
  </si>
  <si>
    <t>크레인(타이어)</t>
  </si>
  <si>
    <t>50ton</t>
  </si>
  <si>
    <t>HR</t>
  </si>
  <si>
    <t>00002104001000000</t>
  </si>
  <si>
    <t>10ton</t>
  </si>
  <si>
    <t>경비로 적용</t>
  </si>
  <si>
    <t>합계의 100%</t>
  </si>
  <si>
    <t>00000201002000000</t>
  </si>
  <si>
    <t>굴삭기(무한궤도)</t>
  </si>
  <si>
    <t>0.2㎥</t>
  </si>
  <si>
    <t>00000201010000000</t>
  </si>
  <si>
    <t>1.0㎥</t>
  </si>
  <si>
    <t>요율적용</t>
  </si>
  <si>
    <t>인력품의 120%</t>
  </si>
  <si>
    <t>인력품의 90%</t>
  </si>
  <si>
    <t>00002104001500000</t>
  </si>
  <si>
    <t>15ton</t>
  </si>
  <si>
    <t>00002104002000000</t>
  </si>
  <si>
    <t>20ton</t>
  </si>
  <si>
    <t>L001010101000006</t>
  </si>
  <si>
    <t>비계공</t>
  </si>
  <si>
    <t>합계의 2%</t>
  </si>
  <si>
    <t>L001010101000003</t>
  </si>
  <si>
    <t>특별인부</t>
  </si>
  <si>
    <t>00002105000500000</t>
  </si>
  <si>
    <t>트럭탑재형 크레인</t>
  </si>
  <si>
    <t>5ton</t>
  </si>
  <si>
    <t>L001010101000050</t>
  </si>
  <si>
    <t>일반기계운전사</t>
  </si>
  <si>
    <t>L001010101000051</t>
  </si>
  <si>
    <t>기계설비공</t>
  </si>
  <si>
    <t>L001020701000028</t>
  </si>
  <si>
    <t>중급기술자</t>
  </si>
  <si>
    <t>건설</t>
  </si>
  <si>
    <t>00005202030000000</t>
  </si>
  <si>
    <t>파이프추진기(오거부착유압식)</t>
  </si>
  <si>
    <t>300ton, 1050m/m</t>
  </si>
  <si>
    <t>00007505005000000</t>
  </si>
  <si>
    <t>발전기</t>
  </si>
  <si>
    <t>50kw</t>
  </si>
  <si>
    <t>00007612020000000</t>
  </si>
  <si>
    <t>용접기(직류)</t>
  </si>
  <si>
    <t>200Amp</t>
  </si>
  <si>
    <t>L001010101000011</t>
  </si>
  <si>
    <t>철골공</t>
  </si>
  <si>
    <t>인력품의 1.5%</t>
  </si>
  <si>
    <t>00002104002500000</t>
  </si>
  <si>
    <t>25ton</t>
  </si>
  <si>
    <t>3010360520141088</t>
  </si>
  <si>
    <t>목재판재</t>
  </si>
  <si>
    <t>목재판재, 외송, 일반</t>
  </si>
  <si>
    <t>㎥</t>
  </si>
  <si>
    <t>3115999620286056</t>
  </si>
  <si>
    <t>철선</t>
  </si>
  <si>
    <t>철선, 어닐링, Φ3.2mm</t>
  </si>
  <si>
    <t>kg</t>
  </si>
  <si>
    <t>L001010101000014</t>
  </si>
  <si>
    <t>보링공</t>
  </si>
  <si>
    <t>00002101002500000</t>
  </si>
  <si>
    <t>크레인(무한궤도)</t>
  </si>
  <si>
    <t>25ton(0.76㎥)</t>
  </si>
  <si>
    <t>00006701014700000</t>
  </si>
  <si>
    <t>PBD천공기(유압식)</t>
  </si>
  <si>
    <t>147kw, 38m</t>
  </si>
  <si>
    <t>3012170220437140</t>
  </si>
  <si>
    <t>토목용부직포</t>
  </si>
  <si>
    <t>토목용부직포, 기초지반용부직포(Pet mat), 인장강도10.0t/m, 중량400g/㎡</t>
  </si>
  <si>
    <t>공장상차도</t>
  </si>
  <si>
    <t>L001010101000026</t>
  </si>
  <si>
    <t>방수공</t>
  </si>
  <si>
    <t>00002101003000000</t>
  </si>
  <si>
    <t>30ton(1.15㎥)</t>
  </si>
  <si>
    <t>3012178610030963</t>
  </si>
  <si>
    <t>차수매트</t>
  </si>
  <si>
    <t>차수매트, 벤토나이트매트, 1.219×4.57m×6.4mm</t>
  </si>
  <si>
    <t>3015189921870529</t>
  </si>
  <si>
    <t>합성고분자방수시트</t>
  </si>
  <si>
    <t>합성고분자방수시트, HDPE시트, 2.0mm</t>
  </si>
  <si>
    <t>인력품의 5%</t>
  </si>
  <si>
    <t>L001010101000008</t>
  </si>
  <si>
    <t>철근공</t>
  </si>
  <si>
    <t>00002101001000000</t>
  </si>
  <si>
    <t>10ton(0.29㎥)</t>
  </si>
  <si>
    <t>인력품의 1%</t>
  </si>
  <si>
    <t>3010369820141038</t>
  </si>
  <si>
    <t>각재</t>
  </si>
  <si>
    <t>각재, 외송</t>
  </si>
  <si>
    <t>잡재료</t>
  </si>
  <si>
    <t>주재료비의 2%</t>
  </si>
  <si>
    <t>00000201006000000</t>
  </si>
  <si>
    <t>0.6㎥</t>
  </si>
  <si>
    <t>00001306010000000</t>
  </si>
  <si>
    <t>진동롤러(자주식)</t>
  </si>
  <si>
    <t>00001305000700000</t>
  </si>
  <si>
    <t>진동롤러(핸드가이드식)</t>
  </si>
  <si>
    <t>0.7ton</t>
  </si>
  <si>
    <t>L001010101000037</t>
  </si>
  <si>
    <t>벌목부</t>
  </si>
  <si>
    <t>00007206002000000</t>
  </si>
  <si>
    <t>부착용 집게</t>
  </si>
  <si>
    <t>00001506003200000</t>
  </si>
  <si>
    <t>양족식 롤러(자주식)</t>
  </si>
  <si>
    <t>32ton</t>
  </si>
  <si>
    <t>1511150620204095</t>
  </si>
  <si>
    <t>아세틸렌가스</t>
  </si>
  <si>
    <t>아세틸렌가스, kg</t>
  </si>
  <si>
    <t>1214190420204084</t>
  </si>
  <si>
    <t>산소가스</t>
  </si>
  <si>
    <t>L</t>
  </si>
  <si>
    <t>00005405011000000</t>
  </si>
  <si>
    <t>크롤러드릴(탑승유압식)</t>
  </si>
  <si>
    <t>110kw</t>
  </si>
  <si>
    <t>소모자재(비트,로드,생그로드,슬리브)</t>
  </si>
  <si>
    <t>크롤러드릴 기계경비의 24%</t>
  </si>
  <si>
    <t>00007505002500000</t>
  </si>
  <si>
    <t>25kw</t>
  </si>
  <si>
    <t>00005501008000000</t>
  </si>
  <si>
    <t>유압식할암기</t>
  </si>
  <si>
    <t>∮80</t>
  </si>
  <si>
    <t>00000201010000001</t>
  </si>
  <si>
    <t>굴삭기(유압식백호우)</t>
  </si>
  <si>
    <t>1.0 ㎥, (암석)</t>
  </si>
  <si>
    <t>00000230001000000</t>
  </si>
  <si>
    <t>대형 브레이커</t>
  </si>
  <si>
    <t>1.0㎥용</t>
  </si>
  <si>
    <t>소모자재(치즐)</t>
  </si>
  <si>
    <t>굴삭기+대형브레이커의 2%</t>
  </si>
  <si>
    <t>L001010101000016</t>
  </si>
  <si>
    <t>화약취급공</t>
  </si>
  <si>
    <t>굴삭기+대형브레이커의 5%</t>
  </si>
  <si>
    <t>합계의 5%</t>
  </si>
  <si>
    <t>소모재료(비트,로드,생그로드,슬리브)</t>
  </si>
  <si>
    <t>L001010101000015</t>
  </si>
  <si>
    <t>착암공</t>
  </si>
  <si>
    <t>00005205007100000</t>
  </si>
  <si>
    <t>공기압축기(이동식)</t>
  </si>
  <si>
    <t>7.1㎥/min</t>
  </si>
  <si>
    <t>00005210001300000</t>
  </si>
  <si>
    <t>소형브레이커(공압식)</t>
  </si>
  <si>
    <t>1.3㎥/min</t>
  </si>
  <si>
    <t>00000230000600000</t>
  </si>
  <si>
    <t>0.6㎥용</t>
  </si>
  <si>
    <t>00007993002000000</t>
  </si>
  <si>
    <t>양수기</t>
  </si>
  <si>
    <t>1.49kw</t>
  </si>
  <si>
    <t>00007210048500000</t>
  </si>
  <si>
    <t>동력분무기</t>
  </si>
  <si>
    <t>4.85kw</t>
  </si>
  <si>
    <t>00007204005500000</t>
  </si>
  <si>
    <t>물탱크(살수차)</t>
  </si>
  <si>
    <t>5500L</t>
  </si>
  <si>
    <t>00001730001500000</t>
  </si>
  <si>
    <t>플레이트 콤팩터</t>
  </si>
  <si>
    <t>1.5ton</t>
  </si>
  <si>
    <t>00000121000400000</t>
  </si>
  <si>
    <t>습지 불도저</t>
  </si>
  <si>
    <t>4ton</t>
  </si>
  <si>
    <t>인력품의 6%</t>
  </si>
  <si>
    <t>00002106000500000</t>
  </si>
  <si>
    <t>고소작업차</t>
  </si>
  <si>
    <t>00006516006000000</t>
  </si>
  <si>
    <t>강연선인장기</t>
  </si>
  <si>
    <t>60ton</t>
  </si>
  <si>
    <t>L001010101000038</t>
  </si>
  <si>
    <t>조경공</t>
  </si>
  <si>
    <t>00000201004000000</t>
  </si>
  <si>
    <t>0.4㎥</t>
  </si>
  <si>
    <t>00002105001000000</t>
  </si>
  <si>
    <t>00002105001500000</t>
  </si>
  <si>
    <t>인력품의 20%</t>
  </si>
  <si>
    <t>인력품의 2.5%</t>
  </si>
  <si>
    <t>인력품의 3.5%</t>
  </si>
  <si>
    <t>00007204001800000</t>
  </si>
  <si>
    <t>1800L</t>
  </si>
  <si>
    <t>00007204003800000</t>
  </si>
  <si>
    <t>3800L</t>
  </si>
  <si>
    <t>00007204006500000</t>
  </si>
  <si>
    <t>6500L</t>
  </si>
  <si>
    <t>00007204016000000</t>
  </si>
  <si>
    <t>16000L</t>
  </si>
  <si>
    <t>기계사용잔디깍기품의 10%</t>
  </si>
  <si>
    <t>기계사용잔디깍기품의 15%</t>
  </si>
  <si>
    <t>기계사용풀깍기품의 10%</t>
  </si>
  <si>
    <t>00000602002500000</t>
  </si>
  <si>
    <t>덤프트럭</t>
  </si>
  <si>
    <t>2.5ton</t>
  </si>
  <si>
    <t>00007750002500000</t>
  </si>
  <si>
    <t>취부기(녹생토 암절개면 보호식재용)</t>
  </si>
  <si>
    <t>18.65kw</t>
  </si>
  <si>
    <t>00005205021000000</t>
  </si>
  <si>
    <t>21.0㎥/min</t>
  </si>
  <si>
    <t>00000602004500000</t>
  </si>
  <si>
    <t>4.5ton</t>
  </si>
  <si>
    <t>00000602006000000</t>
  </si>
  <si>
    <t>6ton</t>
  </si>
  <si>
    <t>인력품의 30%</t>
  </si>
  <si>
    <t>인력품의 40%</t>
  </si>
  <si>
    <t>00002101005000000</t>
  </si>
  <si>
    <t>50ton(1.91㎥)</t>
  </si>
  <si>
    <t>00002101007000000</t>
  </si>
  <si>
    <t>70ton(2.29㎥)</t>
  </si>
  <si>
    <t>00002101008000000</t>
  </si>
  <si>
    <t>80ton(2.68㎥)</t>
  </si>
  <si>
    <t>00002101010000000</t>
  </si>
  <si>
    <t>100ton</t>
  </si>
  <si>
    <t>00002101015000000</t>
  </si>
  <si>
    <t>150ton</t>
  </si>
  <si>
    <t>00002104008000000</t>
  </si>
  <si>
    <t>80ton</t>
  </si>
  <si>
    <t>00002502005000000</t>
  </si>
  <si>
    <t>지게차</t>
  </si>
  <si>
    <t>5.0ton</t>
  </si>
  <si>
    <t>인력품의 4%</t>
  </si>
  <si>
    <t>L001010101000013</t>
  </si>
  <si>
    <t>콘크리트공</t>
  </si>
  <si>
    <t>3115999620286057</t>
  </si>
  <si>
    <t>철선, 어닐링, Φ0.9mm</t>
  </si>
  <si>
    <t>공장관리비</t>
  </si>
  <si>
    <t>인력품의 60%</t>
  </si>
  <si>
    <t>1511150620204097</t>
  </si>
  <si>
    <t>아세틸렌가스, L</t>
  </si>
  <si>
    <t>1214190420204085</t>
  </si>
  <si>
    <t>산소가스, 압축가스</t>
  </si>
  <si>
    <t>대기압상태기준</t>
  </si>
  <si>
    <t>L001010101000032</t>
  </si>
  <si>
    <t>연마공</t>
  </si>
  <si>
    <t>L001010101000004</t>
  </si>
  <si>
    <t>조력공</t>
  </si>
  <si>
    <t>00006516030000000</t>
  </si>
  <si>
    <t>300ton</t>
  </si>
  <si>
    <t>인력품의 50%</t>
  </si>
  <si>
    <t>노임적용</t>
  </si>
  <si>
    <t>00006105019000000</t>
  </si>
  <si>
    <t>그라우팅 믹서</t>
  </si>
  <si>
    <t>190L*2(2kw)</t>
  </si>
  <si>
    <t>00006202006000000</t>
  </si>
  <si>
    <t>그라우팅 펌프</t>
  </si>
  <si>
    <t>30∼60L/min(3.7kw)</t>
  </si>
  <si>
    <t>3011160120142693</t>
  </si>
  <si>
    <t>시멘트</t>
  </si>
  <si>
    <t>시멘트, 거리50km, 도착도</t>
  </si>
  <si>
    <t>1110170121867542</t>
  </si>
  <si>
    <t>도로포장용슬래그</t>
  </si>
  <si>
    <t>도로포장용슬래그, 도로용슬래그, 보조기층용, MS-40, 0~40mm</t>
  </si>
  <si>
    <t>톤</t>
  </si>
  <si>
    <t>L001010101000029</t>
  </si>
  <si>
    <t>도장공</t>
  </si>
  <si>
    <t>L001010101000027</t>
  </si>
  <si>
    <t>미장공</t>
  </si>
  <si>
    <t>잡재료 및 소모재료(모르타르등)</t>
  </si>
  <si>
    <t>인력품의 8%</t>
  </si>
  <si>
    <t>공구손료이음몰탈</t>
  </si>
  <si>
    <t>00007611050000000</t>
  </si>
  <si>
    <t>용접기(교류)</t>
  </si>
  <si>
    <t>500Amp</t>
  </si>
  <si>
    <t>RENT000000000003</t>
  </si>
  <si>
    <t>중기할증</t>
  </si>
  <si>
    <t>합계의 20%</t>
  </si>
  <si>
    <t>합계의 50%</t>
  </si>
  <si>
    <t>00000230000200000</t>
  </si>
  <si>
    <t>0.2㎥용</t>
  </si>
  <si>
    <t>L001010101000039</t>
  </si>
  <si>
    <t>배관공</t>
  </si>
  <si>
    <t>00002104004000000</t>
  </si>
  <si>
    <t>40ton</t>
  </si>
  <si>
    <t>00002101001500000</t>
  </si>
  <si>
    <t>15ton(0.38㎥)</t>
  </si>
  <si>
    <t>00002101004000000</t>
  </si>
  <si>
    <t>40ton(1.53㎥)</t>
  </si>
  <si>
    <t>00006516025000000</t>
  </si>
  <si>
    <t>250ton</t>
  </si>
  <si>
    <t>인력품의 7%</t>
  </si>
  <si>
    <t>L001010101000033</t>
  </si>
  <si>
    <t>석공</t>
  </si>
  <si>
    <t>00007206007000000</t>
  </si>
  <si>
    <t>0.7~0.8㎥</t>
  </si>
  <si>
    <t>3011150523912247</t>
  </si>
  <si>
    <t>레미콘</t>
  </si>
  <si>
    <t>레미콘, 별도, 25-18-80</t>
  </si>
  <si>
    <t>기 계 경 비 목 록</t>
  </si>
  <si>
    <t>기계경비코드</t>
  </si>
  <si>
    <t>작업시간</t>
  </si>
  <si>
    <t>작업장소</t>
  </si>
  <si>
    <t>E0</t>
  </si>
  <si>
    <t>H0</t>
  </si>
  <si>
    <t>기 계 경 비 상 세</t>
  </si>
  <si>
    <t>계수할증</t>
  </si>
  <si>
    <t>상각비계수</t>
  </si>
  <si>
    <t>정비비계수</t>
  </si>
  <si>
    <t>관리비계수</t>
  </si>
  <si>
    <t>0000012100040000</t>
  </si>
  <si>
    <t>4 ton</t>
  </si>
  <si>
    <t>대</t>
  </si>
  <si>
    <t>1</t>
  </si>
  <si>
    <t>L001010101000048</t>
  </si>
  <si>
    <t>건설기계운전사</t>
  </si>
  <si>
    <t>1510150520282163</t>
  </si>
  <si>
    <t>경유</t>
  </si>
  <si>
    <t>경유, 저유황</t>
  </si>
  <si>
    <t>잡품</t>
  </si>
  <si>
    <t>재료비의 23%</t>
  </si>
  <si>
    <t>0000020100200000</t>
  </si>
  <si>
    <t>0.2 ㎥</t>
  </si>
  <si>
    <t>재료비의 21%</t>
  </si>
  <si>
    <t>0000020100400000</t>
  </si>
  <si>
    <t>0.4 ㎥</t>
  </si>
  <si>
    <t>재료비의 22%</t>
  </si>
  <si>
    <t>0000020100600000</t>
  </si>
  <si>
    <t>0.6 ㎥</t>
  </si>
  <si>
    <t>0000020101000000</t>
  </si>
  <si>
    <t>1.0 ㎥</t>
  </si>
  <si>
    <t>1.2</t>
  </si>
  <si>
    <t>0000023000020000</t>
  </si>
  <si>
    <t>대형 브레이카</t>
  </si>
  <si>
    <t>0.2 ㎥용</t>
  </si>
  <si>
    <t>0000023000060000</t>
  </si>
  <si>
    <t>0.6 ㎥용</t>
  </si>
  <si>
    <t>0000023000100000</t>
  </si>
  <si>
    <t>1.0 m3용</t>
  </si>
  <si>
    <t>0000060200250000</t>
  </si>
  <si>
    <t>2.5 ton</t>
  </si>
  <si>
    <t>L001010101000049</t>
  </si>
  <si>
    <t>화물차운전사</t>
  </si>
  <si>
    <t>재료비의 38%</t>
  </si>
  <si>
    <t>0000060200450000</t>
  </si>
  <si>
    <t>4.5 ton</t>
  </si>
  <si>
    <t>0000060200600000</t>
  </si>
  <si>
    <t>6 ton</t>
  </si>
  <si>
    <t>0000130500070000</t>
  </si>
  <si>
    <t>진동롤러 (핸드가이드식)</t>
  </si>
  <si>
    <t>0.7 톤</t>
  </si>
  <si>
    <t>재료비의 13%</t>
  </si>
  <si>
    <t>0000130601000000</t>
  </si>
  <si>
    <t>10 ton</t>
  </si>
  <si>
    <t>재료비의 30%</t>
  </si>
  <si>
    <t>0000150600320000</t>
  </si>
  <si>
    <t>양족식롤러(자주식)</t>
  </si>
  <si>
    <t>32 ton</t>
  </si>
  <si>
    <t>재료비의 18%</t>
  </si>
  <si>
    <t>0000173000150000</t>
  </si>
  <si>
    <t>1.5 ton</t>
  </si>
  <si>
    <t>1510150620282203</t>
  </si>
  <si>
    <t>공업용휘발유</t>
  </si>
  <si>
    <t>공업용휘발유, 무연</t>
  </si>
  <si>
    <t>재료비의 20%</t>
  </si>
  <si>
    <t>0000210100100000</t>
  </si>
  <si>
    <t>무한궤도 크레인</t>
  </si>
  <si>
    <t>10 ton (0.29 ㎥)</t>
  </si>
  <si>
    <t>0000210100150000</t>
  </si>
  <si>
    <t>15 ton (0.38 ㎥)</t>
  </si>
  <si>
    <t>0000210100250000</t>
  </si>
  <si>
    <t>25 ton (0.76 ㎥)</t>
  </si>
  <si>
    <t>0000210100300000</t>
  </si>
  <si>
    <t>30 ton (1.15 ㎥)</t>
  </si>
  <si>
    <t>0000210100400000</t>
  </si>
  <si>
    <t>40 ton (1.53 ㎥)</t>
  </si>
  <si>
    <t>1510150520282161</t>
  </si>
  <si>
    <t>잡    품</t>
  </si>
  <si>
    <t>0000210100500000</t>
  </si>
  <si>
    <t>50 ton (1.91 ㎥)</t>
  </si>
  <si>
    <t>0000210100700000</t>
  </si>
  <si>
    <t>70 ton (2.29 ㎥)</t>
  </si>
  <si>
    <t>0000210100800000</t>
  </si>
  <si>
    <t>80 ton (2.68 ㎥)</t>
  </si>
  <si>
    <t>0000210101000000</t>
  </si>
  <si>
    <t>100 ton</t>
  </si>
  <si>
    <t>0000210101500000</t>
  </si>
  <si>
    <t>150 ton</t>
  </si>
  <si>
    <t>0000210400100000</t>
  </si>
  <si>
    <t>재료비의 39%</t>
  </si>
  <si>
    <t>0000210400150000</t>
  </si>
  <si>
    <t>15 ton</t>
  </si>
  <si>
    <t>0000210400200000</t>
  </si>
  <si>
    <t>20 ton</t>
  </si>
  <si>
    <t>0000210400250000</t>
  </si>
  <si>
    <t>25 ton</t>
  </si>
  <si>
    <t>0000210400400000</t>
  </si>
  <si>
    <t>40 ton</t>
  </si>
  <si>
    <t>재료비의 57%</t>
  </si>
  <si>
    <t>0000210400500000</t>
  </si>
  <si>
    <t>50 ton</t>
  </si>
  <si>
    <t>0000210400800000</t>
  </si>
  <si>
    <t>80 ton</t>
  </si>
  <si>
    <t>0000210500050000</t>
  </si>
  <si>
    <t>5 ton</t>
  </si>
  <si>
    <t>0000210500100000</t>
  </si>
  <si>
    <t>0000210500150000</t>
  </si>
  <si>
    <t>0000210600050000</t>
  </si>
  <si>
    <t>잡자재비</t>
  </si>
  <si>
    <t>0000250200500000</t>
  </si>
  <si>
    <t>리프트트럭(지게차)</t>
  </si>
  <si>
    <t>재료비의 37%</t>
  </si>
  <si>
    <t>0000520203000000</t>
  </si>
  <si>
    <t>300 ton 1050 m/m</t>
  </si>
  <si>
    <t>0000520500710000</t>
  </si>
  <si>
    <t>7.1 ㎥/min</t>
  </si>
  <si>
    <t>재료비의 16%</t>
  </si>
  <si>
    <t>0000520502100000</t>
  </si>
  <si>
    <t>0000521000130000</t>
  </si>
  <si>
    <t>페이브먼트 브레이커</t>
  </si>
  <si>
    <t>0</t>
  </si>
  <si>
    <t>0000540501100000</t>
  </si>
  <si>
    <t>크로울러드릴(탑승유압식)</t>
  </si>
  <si>
    <t>주연료비의 23%</t>
  </si>
  <si>
    <t>0000550100800000</t>
  </si>
  <si>
    <t>80mm</t>
  </si>
  <si>
    <t>0000610501900000</t>
  </si>
  <si>
    <t>그라우팅믹서</t>
  </si>
  <si>
    <t>190L X 2 (2kw)</t>
  </si>
  <si>
    <t>0000620200600000</t>
  </si>
  <si>
    <t>30-60 L/min(3.7kw)</t>
  </si>
  <si>
    <t>0000651600600000</t>
  </si>
  <si>
    <t>60 ton</t>
  </si>
  <si>
    <t>0000651602500000</t>
  </si>
  <si>
    <t>250 ton</t>
  </si>
  <si>
    <t>0000651603000000</t>
  </si>
  <si>
    <t>300 ton</t>
  </si>
  <si>
    <t>0000670101470000</t>
  </si>
  <si>
    <t>147KW, 38M</t>
  </si>
  <si>
    <t>재료비의 15%</t>
  </si>
  <si>
    <t>0000720400180000</t>
  </si>
  <si>
    <t>1800 L</t>
  </si>
  <si>
    <t>0000720400380000</t>
  </si>
  <si>
    <t>3800 L</t>
  </si>
  <si>
    <t>0000720400550000</t>
  </si>
  <si>
    <t>5500 L</t>
  </si>
  <si>
    <t>0000720400650000</t>
  </si>
  <si>
    <t>6500 L</t>
  </si>
  <si>
    <t>0000720401600000</t>
  </si>
  <si>
    <t>16000 L</t>
  </si>
  <si>
    <t>0000720600200000</t>
  </si>
  <si>
    <t>부착용집게</t>
  </si>
  <si>
    <t>0.2m3</t>
  </si>
  <si>
    <t>0000720600700000</t>
  </si>
  <si>
    <t>0.7~0.8m3</t>
  </si>
  <si>
    <t>0000721004850000</t>
  </si>
  <si>
    <t>1510150620282202</t>
  </si>
  <si>
    <t>0000750500250000</t>
  </si>
  <si>
    <t>재료비의 24%</t>
  </si>
  <si>
    <t>0000750500500000</t>
  </si>
  <si>
    <t>50 kw</t>
  </si>
  <si>
    <t>0000761105000000</t>
  </si>
  <si>
    <t>용접기 (교류)</t>
  </si>
  <si>
    <t>500 AmP</t>
  </si>
  <si>
    <t>0000761202000000</t>
  </si>
  <si>
    <t>용접기 (직류)</t>
  </si>
  <si>
    <t>200 AmP</t>
  </si>
  <si>
    <t>0000775000250000</t>
  </si>
  <si>
    <t>취부기 (녹생토 암절개면 보호식재용)</t>
  </si>
  <si>
    <t>18.65 kw</t>
  </si>
  <si>
    <t>0000799300200000</t>
  </si>
  <si>
    <t>1.49kW</t>
  </si>
  <si>
    <t>자 재 리 스 트</t>
  </si>
  <si>
    <t>자재코드</t>
  </si>
  <si>
    <t>재료비단가</t>
  </si>
  <si>
    <t>인도조건</t>
  </si>
  <si>
    <t>공사현장하차도</t>
  </si>
  <si>
    <t>노 무 리 스 트</t>
  </si>
  <si>
    <t>노무코드</t>
  </si>
  <si>
    <t>노무비단가</t>
  </si>
  <si>
    <t>경 비 항 목 리 스 트</t>
  </si>
  <si>
    <t>경비코드</t>
  </si>
  <si>
    <t>경비구분</t>
  </si>
  <si>
    <t>통화구분</t>
  </si>
  <si>
    <t>경비단가</t>
  </si>
  <si>
    <t>외화경비단가</t>
  </si>
  <si>
    <t>건설기계</t>
  </si>
  <si>
    <t>원화-천원</t>
  </si>
  <si>
    <t>없음</t>
  </si>
  <si>
    <t>표준일위대가-일위대가공개용(공통)</t>
  </si>
  <si>
    <t>표준일위대가 이외에도 각종 일위대가의 검증이 완료된 데이터는 지속적으로 공개할 예정입니다.</t>
    <phoneticPr fontId="5" type="noConversion"/>
  </si>
  <si>
    <t>10.</t>
  </si>
  <si>
    <t>조달청 코드를 사용하지 않는 경우 검토기간이 지연되어 계약 행정소요일수가 증가할 수 있습니다.  따라서, 가급적 조달청 코드를 사용하시길 권장합니다.</t>
    <phoneticPr fontId="5" type="noConversion"/>
  </si>
  <si>
    <t>9.</t>
  </si>
  <si>
    <t>표준품셈과 관련된 별도의 코드체계가 있는 경우 조달청 건축설비과(담당: 강유진 주무관)로 그 내용을 등록하시면 호환성 검증 과정에서 조달청 코드로 자동변환되는 기능을 제공할 예정입니다. 다만, 요청 후 등록까지는 일정 시간이 소요됩니다.</t>
    <phoneticPr fontId="5" type="noConversion"/>
  </si>
  <si>
    <t>8.</t>
  </si>
  <si>
    <t>'21년부터는 내역서 호환성 검증단계에서 표준일위대가 공량을 임의 변경할 경우 오류가 발생할 수 있습니다.</t>
    <phoneticPr fontId="5" type="noConversion"/>
  </si>
  <si>
    <t>7.</t>
  </si>
  <si>
    <t>- 문화재 : 문화재청</t>
    <phoneticPr fontId="5" type="noConversion"/>
  </si>
  <si>
    <t>- 전기,통신 : 한국정보통신산업연구원</t>
    <phoneticPr fontId="5" type="noConversion"/>
  </si>
  <si>
    <t>- 공통,건축,토목,기계설비 : 국토교통부, 한국건설기술연구원</t>
    <phoneticPr fontId="5" type="noConversion"/>
  </si>
  <si>
    <t>[표준품셈 담당기관]</t>
    <phoneticPr fontId="5" type="noConversion"/>
  </si>
  <si>
    <t>본 일위대가는 표준품셈을 기준으로 만들어진 것으로 품셈에 대한 질의는 담당기관으로 하시기 바랍니다.</t>
    <phoneticPr fontId="5" type="noConversion"/>
  </si>
  <si>
    <t>6.</t>
  </si>
  <si>
    <t>- 전기,통신 분야 : 건축설비과 김보람 주무관(042-724-7588)</t>
    <phoneticPr fontId="5" type="noConversion"/>
  </si>
  <si>
    <t>- 기계설비 분야 : 건축설비과 최기영 주무관(042-724-7409)</t>
    <phoneticPr fontId="5" type="noConversion"/>
  </si>
  <si>
    <t>- 토목 분야 : 토목환경과 유준형 주무관(042-724-6285)</t>
    <phoneticPr fontId="5" type="noConversion"/>
  </si>
  <si>
    <t>- 공통,건축,문화재 분야 : 건축설비과 소병옥 주무관(042-724-7363), 강유진 주무관(7145)</t>
    <phoneticPr fontId="5" type="noConversion"/>
  </si>
  <si>
    <t>[표준일위대가 담당자]</t>
    <phoneticPr fontId="5" type="noConversion"/>
  </si>
  <si>
    <t>자주 쓰이지 않는 표준품셈의 일위대가는 표준일위대가에서 제외하였습니다. 향후 설계 시 추가 자료가 필요한 경우 공종별 담당자에게 요청하시기 바랍니다.</t>
    <phoneticPr fontId="5" type="noConversion"/>
  </si>
  <si>
    <t>5.</t>
  </si>
  <si>
    <t>향후 표준품셈 개정 등의 변경이 발생할 경우 변경된 일위대가를 공개할 예정입니다.</t>
    <phoneticPr fontId="5" type="noConversion"/>
  </si>
  <si>
    <t>4.</t>
  </si>
  <si>
    <t xml:space="preserve">자재 등 자원의 단가는 물가상승에 따른 지속적 변경이 예상되어 기재하지 않습니다. 다만, 조달청 단가가 있는 자원(노무비, 공통자재 등)의 경우는 가급적 조달청 단가를 사용하시기 바랍니다. </t>
    <phoneticPr fontId="5" type="noConversion"/>
  </si>
  <si>
    <t>3.</t>
  </si>
  <si>
    <r>
      <t>공개된 표준일위대가의 품명, 규격, 단위, 세부내역 등</t>
    </r>
    <r>
      <rPr>
        <sz val="13"/>
        <color rgb="FFFF0000"/>
        <rFont val="맑은 고딕"/>
        <family val="3"/>
        <charset val="129"/>
        <scheme val="minor"/>
      </rPr>
      <t xml:space="preserve"> 발표내용의 변경 사용을 금지합니다.</t>
    </r>
    <phoneticPr fontId="5" type="noConversion"/>
  </si>
  <si>
    <t>2.</t>
  </si>
  <si>
    <t>'표준일위대가'란 국토교통부 등에서 발표된 표준품셈으로 구성된 일위대가 중 사용빈도가 높은 항목들을 조달청에서 선별한 것입니다.</t>
    <phoneticPr fontId="5" type="noConversion"/>
  </si>
  <si>
    <t>1.</t>
    <phoneticPr fontId="5" type="noConversion"/>
  </si>
  <si>
    <t>표준일위대가 사용 관련 안내사항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</si>
</sst>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######"/>
    <numFmt numFmtId="177" formatCode="#,##0.0##"/>
  </numFmts>
  <fonts count="14" x14ac:knownFonts="1">
    <font>
      <sz val="11"/>
      <color indexed="8"/>
      <name val="맑은 고딕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4"/>
      <color indexed="8"/>
      <name val="맑은 고딕"/>
      <family val="2"/>
      <scheme val="minor"/>
    </font>
    <font>
      <sz val="13"/>
      <color indexed="8"/>
      <name val="맑은 고딕"/>
      <family val="3"/>
      <charset val="129"/>
      <scheme val="minor"/>
    </font>
    <font>
      <sz val="13"/>
      <color rgb="FFFF0000"/>
      <name val="맑은 고딕"/>
      <family val="3"/>
      <charset val="129"/>
      <scheme val="minor"/>
    </font>
    <font>
      <sz val="13"/>
      <color indexed="8"/>
      <name val="맑은 고딕"/>
      <family val="2"/>
      <scheme val="minor"/>
    </font>
    <font>
      <sz val="12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13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2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0" xfId="1">
      <alignment vertical="center"/>
    </xf>
    <xf numFmtId="0" fontId="6" fillId="2" borderId="0" xfId="1" quotePrefix="1" applyFont="1" applyAlignment="1">
      <alignment horizontal="center" vertical="center"/>
    </xf>
    <xf numFmtId="0" fontId="4" fillId="2" borderId="0" xfId="1" applyAlignment="1">
      <alignment vertical="top"/>
    </xf>
    <xf numFmtId="0" fontId="7" fillId="2" borderId="0" xfId="1" applyFont="1" applyAlignment="1">
      <alignment vertical="top" wrapText="1"/>
    </xf>
    <xf numFmtId="0" fontId="7" fillId="2" borderId="0" xfId="1" quotePrefix="1" applyFont="1" applyAlignment="1">
      <alignment horizontal="center" vertical="top"/>
    </xf>
    <xf numFmtId="0" fontId="8" fillId="2" borderId="0" xfId="1" applyFont="1" applyAlignment="1">
      <alignment vertical="top" wrapText="1"/>
    </xf>
    <xf numFmtId="0" fontId="8" fillId="2" borderId="0" xfId="1" quotePrefix="1" applyFont="1" applyAlignment="1">
      <alignment vertical="top" wrapText="1"/>
    </xf>
    <xf numFmtId="0" fontId="9" fillId="2" borderId="0" xfId="1" quotePrefix="1" applyFont="1" applyAlignment="1">
      <alignment horizontal="center" vertical="top"/>
    </xf>
    <xf numFmtId="0" fontId="10" fillId="2" borderId="0" xfId="1" quotePrefix="1" applyFont="1" applyAlignment="1">
      <alignment horizontal="left" vertical="top" wrapText="1"/>
    </xf>
    <xf numFmtId="0" fontId="6" fillId="2" borderId="0" xfId="1" quotePrefix="1" applyFont="1" applyAlignment="1">
      <alignment horizontal="center" vertical="top"/>
    </xf>
    <xf numFmtId="0" fontId="10" fillId="2" borderId="0" xfId="1" applyFont="1" applyAlignment="1">
      <alignment horizontal="left" vertical="top" wrapText="1"/>
    </xf>
    <xf numFmtId="0" fontId="11" fillId="2" borderId="0" xfId="1" applyFont="1" applyAlignment="1">
      <alignment horizontal="center" vertical="top"/>
    </xf>
    <xf numFmtId="0" fontId="12" fillId="2" borderId="0" xfId="1" applyFont="1" applyAlignment="1">
      <alignment vertical="top" wrapText="1"/>
    </xf>
    <xf numFmtId="0" fontId="7" fillId="2" borderId="0" xfId="1" quotePrefix="1" applyFont="1" applyAlignment="1">
      <alignment vertical="top" wrapText="1"/>
    </xf>
    <xf numFmtId="0" fontId="13" fillId="4" borderId="3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23"/>
  <sheetViews>
    <sheetView tabSelected="1" zoomScaleNormal="100" workbookViewId="0">
      <selection activeCell="B2" sqref="B2:C2"/>
    </sheetView>
  </sheetViews>
  <sheetFormatPr defaultRowHeight="16.5" x14ac:dyDescent="0.3"/>
  <cols>
    <col min="1" max="2" width="3.5" style="8" customWidth="1"/>
    <col min="3" max="3" width="82.375" style="8" customWidth="1"/>
    <col min="4" max="16384" width="9" style="8"/>
  </cols>
  <sheetData>
    <row r="1" spans="2:3" ht="20.25" customHeight="1" x14ac:dyDescent="0.3"/>
    <row r="2" spans="2:3" ht="40.5" customHeight="1" x14ac:dyDescent="0.3">
      <c r="B2" s="22" t="s">
        <v>1832</v>
      </c>
      <c r="C2" s="23"/>
    </row>
    <row r="3" spans="2:3" ht="39" customHeight="1" x14ac:dyDescent="0.3"/>
    <row r="4" spans="2:3" s="10" customFormat="1" ht="39" x14ac:dyDescent="0.3">
      <c r="B4" s="15" t="s">
        <v>1831</v>
      </c>
      <c r="C4" s="21" t="s">
        <v>1830</v>
      </c>
    </row>
    <row r="5" spans="2:3" s="10" customFormat="1" ht="39" x14ac:dyDescent="0.3">
      <c r="B5" s="12" t="s">
        <v>1829</v>
      </c>
      <c r="C5" s="11" t="s">
        <v>1828</v>
      </c>
    </row>
    <row r="6" spans="2:3" s="10" customFormat="1" ht="58.5" x14ac:dyDescent="0.3">
      <c r="B6" s="12" t="s">
        <v>1827</v>
      </c>
      <c r="C6" s="20" t="s">
        <v>1826</v>
      </c>
    </row>
    <row r="7" spans="2:3" s="10" customFormat="1" ht="19.5" x14ac:dyDescent="0.3">
      <c r="B7" s="12" t="s">
        <v>1825</v>
      </c>
      <c r="C7" s="11" t="s">
        <v>1824</v>
      </c>
    </row>
    <row r="8" spans="2:3" s="10" customFormat="1" ht="39" x14ac:dyDescent="0.3">
      <c r="B8" s="12" t="s">
        <v>1823</v>
      </c>
      <c r="C8" s="11" t="s">
        <v>1822</v>
      </c>
    </row>
    <row r="9" spans="2:3" s="10" customFormat="1" ht="20.25" x14ac:dyDescent="0.3">
      <c r="B9" s="17"/>
      <c r="C9" s="18" t="s">
        <v>1821</v>
      </c>
    </row>
    <row r="10" spans="2:3" s="10" customFormat="1" ht="20.25" x14ac:dyDescent="0.3">
      <c r="B10" s="17"/>
      <c r="C10" s="16" t="s">
        <v>1820</v>
      </c>
    </row>
    <row r="11" spans="2:3" s="10" customFormat="1" ht="20.25" x14ac:dyDescent="0.3">
      <c r="B11" s="17"/>
      <c r="C11" s="16" t="s">
        <v>1819</v>
      </c>
    </row>
    <row r="12" spans="2:3" s="10" customFormat="1" ht="20.25" x14ac:dyDescent="0.3">
      <c r="B12" s="17"/>
      <c r="C12" s="16" t="s">
        <v>1818</v>
      </c>
    </row>
    <row r="13" spans="2:3" s="10" customFormat="1" ht="28.5" customHeight="1" x14ac:dyDescent="0.3">
      <c r="B13" s="19"/>
      <c r="C13" s="16" t="s">
        <v>1817</v>
      </c>
    </row>
    <row r="14" spans="2:3" s="10" customFormat="1" ht="39" x14ac:dyDescent="0.3">
      <c r="B14" s="15" t="s">
        <v>1816</v>
      </c>
      <c r="C14" s="11" t="s">
        <v>1815</v>
      </c>
    </row>
    <row r="15" spans="2:3" s="10" customFormat="1" ht="17.25" x14ac:dyDescent="0.3">
      <c r="C15" s="18" t="s">
        <v>1814</v>
      </c>
    </row>
    <row r="16" spans="2:3" s="10" customFormat="1" ht="20.25" x14ac:dyDescent="0.3">
      <c r="B16" s="17"/>
      <c r="C16" s="16" t="s">
        <v>1813</v>
      </c>
    </row>
    <row r="17" spans="2:3" s="10" customFormat="1" ht="20.25" x14ac:dyDescent="0.3">
      <c r="B17" s="17"/>
      <c r="C17" s="16" t="s">
        <v>1812</v>
      </c>
    </row>
    <row r="18" spans="2:3" s="10" customFormat="1" ht="25.5" customHeight="1" x14ac:dyDescent="0.3">
      <c r="B18" s="17"/>
      <c r="C18" s="16" t="s">
        <v>1811</v>
      </c>
    </row>
    <row r="19" spans="2:3" s="10" customFormat="1" ht="39" x14ac:dyDescent="0.3">
      <c r="B19" s="15" t="s">
        <v>1810</v>
      </c>
      <c r="C19" s="14" t="s">
        <v>1809</v>
      </c>
    </row>
    <row r="20" spans="2:3" s="10" customFormat="1" ht="58.5" x14ac:dyDescent="0.3">
      <c r="B20" s="12" t="s">
        <v>1808</v>
      </c>
      <c r="C20" s="11" t="s">
        <v>1807</v>
      </c>
    </row>
    <row r="21" spans="2:3" s="10" customFormat="1" ht="39" x14ac:dyDescent="0.3">
      <c r="B21" s="12" t="s">
        <v>1806</v>
      </c>
      <c r="C21" s="13" t="s">
        <v>1805</v>
      </c>
    </row>
    <row r="22" spans="2:3" s="10" customFormat="1" ht="39" x14ac:dyDescent="0.3">
      <c r="B22" s="12" t="s">
        <v>1804</v>
      </c>
      <c r="C22" s="11" t="s">
        <v>1803</v>
      </c>
    </row>
    <row r="23" spans="2:3" ht="20.100000000000001" customHeight="1" x14ac:dyDescent="0.3">
      <c r="B23" s="9"/>
    </row>
  </sheetData>
  <mergeCells count="1">
    <mergeCell ref="B2:C2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N1"/>
    </sheetView>
  </sheetViews>
  <sheetFormatPr defaultRowHeight="16.5" x14ac:dyDescent="0.3"/>
  <cols>
    <col min="1" max="1" width="14.875" customWidth="1"/>
    <col min="2" max="2" width="10.125" customWidth="1"/>
    <col min="3" max="3" width="27.375" customWidth="1"/>
    <col min="4" max="4" width="23.5" customWidth="1"/>
    <col min="5" max="5" width="8.625" customWidth="1"/>
    <col min="6" max="6" width="9.375" customWidth="1"/>
    <col min="7" max="10" width="10.125" customWidth="1"/>
    <col min="11" max="13" width="9.375" customWidth="1"/>
    <col min="14" max="14" width="13.25" customWidth="1"/>
  </cols>
  <sheetData>
    <row r="1" spans="1:14" ht="23.25" x14ac:dyDescent="0.35">
      <c r="A1" s="24" t="s">
        <v>1793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3">
      <c r="A2" t="s">
        <v>1802</v>
      </c>
    </row>
    <row r="3" spans="1:14" x14ac:dyDescent="0.2">
      <c r="A3" s="7" t="s">
        <v>1794</v>
      </c>
      <c r="B3" s="7" t="s">
        <v>1795</v>
      </c>
      <c r="C3" s="7" t="s">
        <v>36</v>
      </c>
      <c r="D3" s="7" t="s">
        <v>5</v>
      </c>
      <c r="E3" s="7" t="s">
        <v>6</v>
      </c>
      <c r="F3" s="7" t="s">
        <v>1796</v>
      </c>
      <c r="G3" s="7" t="s">
        <v>1787</v>
      </c>
      <c r="H3" s="7" t="s">
        <v>1792</v>
      </c>
      <c r="I3" s="7" t="s">
        <v>1797</v>
      </c>
      <c r="J3" s="7" t="s">
        <v>1798</v>
      </c>
      <c r="K3" s="7" t="s">
        <v>1620</v>
      </c>
      <c r="L3" s="7" t="s">
        <v>1621</v>
      </c>
      <c r="M3" s="7" t="s">
        <v>1622</v>
      </c>
      <c r="N3" s="7" t="s">
        <v>11</v>
      </c>
    </row>
    <row r="4" spans="1:14" x14ac:dyDescent="0.2">
      <c r="A4" s="1" t="s">
        <v>1623</v>
      </c>
      <c r="B4" s="6" t="s">
        <v>1799</v>
      </c>
      <c r="C4" s="1" t="s">
        <v>1488</v>
      </c>
      <c r="D4" s="1" t="s">
        <v>1624</v>
      </c>
      <c r="E4" s="6" t="s">
        <v>1625</v>
      </c>
      <c r="F4" s="6" t="s">
        <v>1800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1" t="s">
        <v>13</v>
      </c>
    </row>
    <row r="5" spans="1:14" x14ac:dyDescent="0.2">
      <c r="A5" s="1" t="s">
        <v>1634</v>
      </c>
      <c r="B5" s="6" t="s">
        <v>1799</v>
      </c>
      <c r="C5" s="1" t="s">
        <v>1453</v>
      </c>
      <c r="D5" s="1" t="s">
        <v>1635</v>
      </c>
      <c r="E5" s="6" t="s">
        <v>1625</v>
      </c>
      <c r="F5" s="6" t="s">
        <v>1800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1" t="s">
        <v>13</v>
      </c>
    </row>
    <row r="6" spans="1:14" x14ac:dyDescent="0.2">
      <c r="A6" s="1" t="s">
        <v>1637</v>
      </c>
      <c r="B6" s="6" t="s">
        <v>1799</v>
      </c>
      <c r="C6" s="1" t="s">
        <v>1453</v>
      </c>
      <c r="D6" s="1" t="s">
        <v>1638</v>
      </c>
      <c r="E6" s="6" t="s">
        <v>1625</v>
      </c>
      <c r="F6" s="6" t="s">
        <v>1800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1" t="s">
        <v>13</v>
      </c>
    </row>
    <row r="7" spans="1:14" x14ac:dyDescent="0.2">
      <c r="A7" s="1" t="s">
        <v>1640</v>
      </c>
      <c r="B7" s="6" t="s">
        <v>1799</v>
      </c>
      <c r="C7" s="1" t="s">
        <v>1453</v>
      </c>
      <c r="D7" s="1" t="s">
        <v>1641</v>
      </c>
      <c r="E7" s="6" t="s">
        <v>1625</v>
      </c>
      <c r="F7" s="6" t="s">
        <v>1800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" t="s">
        <v>13</v>
      </c>
    </row>
    <row r="8" spans="1:14" x14ac:dyDescent="0.2">
      <c r="A8" s="1" t="s">
        <v>1642</v>
      </c>
      <c r="B8" s="6" t="s">
        <v>1799</v>
      </c>
      <c r="C8" s="1" t="s">
        <v>1453</v>
      </c>
      <c r="D8" s="1" t="s">
        <v>1643</v>
      </c>
      <c r="E8" s="6" t="s">
        <v>1625</v>
      </c>
      <c r="F8" s="6" t="s">
        <v>1800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1" t="s">
        <v>13</v>
      </c>
    </row>
    <row r="9" spans="1:14" x14ac:dyDescent="0.2">
      <c r="A9" s="1" t="s">
        <v>1645</v>
      </c>
      <c r="B9" s="6" t="s">
        <v>1799</v>
      </c>
      <c r="C9" s="1" t="s">
        <v>1646</v>
      </c>
      <c r="D9" s="1" t="s">
        <v>1647</v>
      </c>
      <c r="E9" s="6" t="s">
        <v>1625</v>
      </c>
      <c r="F9" s="6" t="s">
        <v>1800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1" t="s">
        <v>13</v>
      </c>
    </row>
    <row r="10" spans="1:14" x14ac:dyDescent="0.2">
      <c r="A10" s="1" t="s">
        <v>1648</v>
      </c>
      <c r="B10" s="6" t="s">
        <v>1799</v>
      </c>
      <c r="C10" s="1" t="s">
        <v>1646</v>
      </c>
      <c r="D10" s="1" t="s">
        <v>1649</v>
      </c>
      <c r="E10" s="6" t="s">
        <v>1625</v>
      </c>
      <c r="F10" s="6" t="s">
        <v>1800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1" t="s">
        <v>13</v>
      </c>
    </row>
    <row r="11" spans="1:14" x14ac:dyDescent="0.2">
      <c r="A11" s="1" t="s">
        <v>1650</v>
      </c>
      <c r="B11" s="6" t="s">
        <v>1799</v>
      </c>
      <c r="C11" s="1" t="s">
        <v>1456</v>
      </c>
      <c r="D11" s="1" t="s">
        <v>1651</v>
      </c>
      <c r="E11" s="6" t="s">
        <v>1625</v>
      </c>
      <c r="F11" s="6" t="s">
        <v>1800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1" t="s">
        <v>13</v>
      </c>
    </row>
    <row r="12" spans="1:14" x14ac:dyDescent="0.2">
      <c r="A12" s="1" t="s">
        <v>1652</v>
      </c>
      <c r="B12" s="6" t="s">
        <v>1799</v>
      </c>
      <c r="C12" s="1" t="s">
        <v>1517</v>
      </c>
      <c r="D12" s="1" t="s">
        <v>1653</v>
      </c>
      <c r="E12" s="6" t="s">
        <v>1625</v>
      </c>
      <c r="F12" s="6" t="s">
        <v>1800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" t="s">
        <v>13</v>
      </c>
    </row>
    <row r="13" spans="1:14" x14ac:dyDescent="0.2">
      <c r="A13" s="1" t="s">
        <v>1657</v>
      </c>
      <c r="B13" s="6" t="s">
        <v>1799</v>
      </c>
      <c r="C13" s="1" t="s">
        <v>1517</v>
      </c>
      <c r="D13" s="1" t="s">
        <v>1658</v>
      </c>
      <c r="E13" s="6" t="s">
        <v>1625</v>
      </c>
      <c r="F13" s="6" t="s">
        <v>1800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" t="s">
        <v>13</v>
      </c>
    </row>
    <row r="14" spans="1:14" x14ac:dyDescent="0.2">
      <c r="A14" s="1" t="s">
        <v>1659</v>
      </c>
      <c r="B14" s="6" t="s">
        <v>1799</v>
      </c>
      <c r="C14" s="1" t="s">
        <v>1517</v>
      </c>
      <c r="D14" s="1" t="s">
        <v>1660</v>
      </c>
      <c r="E14" s="6" t="s">
        <v>1625</v>
      </c>
      <c r="F14" s="6" t="s">
        <v>1800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" t="s">
        <v>13</v>
      </c>
    </row>
    <row r="15" spans="1:14" x14ac:dyDescent="0.2">
      <c r="A15" s="1" t="s">
        <v>1661</v>
      </c>
      <c r="B15" s="6" t="s">
        <v>1799</v>
      </c>
      <c r="C15" s="1" t="s">
        <v>1662</v>
      </c>
      <c r="D15" s="1" t="s">
        <v>1663</v>
      </c>
      <c r="E15" s="6" t="s">
        <v>1625</v>
      </c>
      <c r="F15" s="6" t="s">
        <v>1800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1" t="s">
        <v>13</v>
      </c>
    </row>
    <row r="16" spans="1:14" x14ac:dyDescent="0.2">
      <c r="A16" s="1" t="s">
        <v>1665</v>
      </c>
      <c r="B16" s="6" t="s">
        <v>1799</v>
      </c>
      <c r="C16" s="1" t="s">
        <v>1425</v>
      </c>
      <c r="D16" s="1" t="s">
        <v>1666</v>
      </c>
      <c r="E16" s="6" t="s">
        <v>1625</v>
      </c>
      <c r="F16" s="6" t="s">
        <v>1800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" t="s">
        <v>13</v>
      </c>
    </row>
    <row r="17" spans="1:14" x14ac:dyDescent="0.2">
      <c r="A17" s="1" t="s">
        <v>1668</v>
      </c>
      <c r="B17" s="6" t="s">
        <v>1799</v>
      </c>
      <c r="C17" s="1" t="s">
        <v>1669</v>
      </c>
      <c r="D17" s="1" t="s">
        <v>1670</v>
      </c>
      <c r="E17" s="6" t="s">
        <v>1625</v>
      </c>
      <c r="F17" s="6" t="s">
        <v>1800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" t="s">
        <v>13</v>
      </c>
    </row>
    <row r="18" spans="1:14" x14ac:dyDescent="0.2">
      <c r="A18" s="1" t="s">
        <v>1672</v>
      </c>
      <c r="B18" s="6" t="s">
        <v>1799</v>
      </c>
      <c r="C18" s="1" t="s">
        <v>1485</v>
      </c>
      <c r="D18" s="1" t="s">
        <v>1673</v>
      </c>
      <c r="E18" s="6" t="s">
        <v>1625</v>
      </c>
      <c r="F18" s="6" t="s">
        <v>1800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" t="s">
        <v>13</v>
      </c>
    </row>
    <row r="19" spans="1:14" x14ac:dyDescent="0.2">
      <c r="A19" s="1" t="s">
        <v>1678</v>
      </c>
      <c r="B19" s="6" t="s">
        <v>1799</v>
      </c>
      <c r="C19" s="1" t="s">
        <v>1679</v>
      </c>
      <c r="D19" s="1" t="s">
        <v>1680</v>
      </c>
      <c r="E19" s="6" t="s">
        <v>1625</v>
      </c>
      <c r="F19" s="6" t="s">
        <v>1800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" t="s">
        <v>13</v>
      </c>
    </row>
    <row r="20" spans="1:14" x14ac:dyDescent="0.2">
      <c r="A20" s="1" t="s">
        <v>1681</v>
      </c>
      <c r="B20" s="6" t="s">
        <v>1799</v>
      </c>
      <c r="C20" s="1" t="s">
        <v>1679</v>
      </c>
      <c r="D20" s="1" t="s">
        <v>1682</v>
      </c>
      <c r="E20" s="6" t="s">
        <v>1625</v>
      </c>
      <c r="F20" s="6" t="s">
        <v>1800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1" t="s">
        <v>13</v>
      </c>
    </row>
    <row r="21" spans="1:14" x14ac:dyDescent="0.2">
      <c r="A21" s="1" t="s">
        <v>1683</v>
      </c>
      <c r="B21" s="6" t="s">
        <v>1799</v>
      </c>
      <c r="C21" s="1" t="s">
        <v>1679</v>
      </c>
      <c r="D21" s="1" t="s">
        <v>1684</v>
      </c>
      <c r="E21" s="6" t="s">
        <v>1625</v>
      </c>
      <c r="F21" s="6" t="s">
        <v>1800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1" t="s">
        <v>13</v>
      </c>
    </row>
    <row r="22" spans="1:14" x14ac:dyDescent="0.2">
      <c r="A22" s="1" t="s">
        <v>1685</v>
      </c>
      <c r="B22" s="6" t="s">
        <v>1799</v>
      </c>
      <c r="C22" s="1" t="s">
        <v>1679</v>
      </c>
      <c r="D22" s="1" t="s">
        <v>1686</v>
      </c>
      <c r="E22" s="6" t="s">
        <v>1625</v>
      </c>
      <c r="F22" s="6" t="s">
        <v>1800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" t="s">
        <v>13</v>
      </c>
    </row>
    <row r="23" spans="1:14" x14ac:dyDescent="0.2">
      <c r="A23" s="1" t="s">
        <v>1687</v>
      </c>
      <c r="B23" s="6" t="s">
        <v>1799</v>
      </c>
      <c r="C23" s="1" t="s">
        <v>1679</v>
      </c>
      <c r="D23" s="1" t="s">
        <v>1688</v>
      </c>
      <c r="E23" s="6" t="s">
        <v>1625</v>
      </c>
      <c r="F23" s="6" t="s">
        <v>1800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" t="s">
        <v>13</v>
      </c>
    </row>
    <row r="24" spans="1:14" x14ac:dyDescent="0.2">
      <c r="A24" s="1" t="s">
        <v>1691</v>
      </c>
      <c r="B24" s="6" t="s">
        <v>1799</v>
      </c>
      <c r="C24" s="1" t="s">
        <v>1679</v>
      </c>
      <c r="D24" s="1" t="s">
        <v>1692</v>
      </c>
      <c r="E24" s="6" t="s">
        <v>1625</v>
      </c>
      <c r="F24" s="6" t="s">
        <v>1800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" t="s">
        <v>13</v>
      </c>
    </row>
    <row r="25" spans="1:14" x14ac:dyDescent="0.2">
      <c r="A25" s="1" t="s">
        <v>1693</v>
      </c>
      <c r="B25" s="6" t="s">
        <v>1799</v>
      </c>
      <c r="C25" s="1" t="s">
        <v>1679</v>
      </c>
      <c r="D25" s="1" t="s">
        <v>1694</v>
      </c>
      <c r="E25" s="6" t="s">
        <v>1625</v>
      </c>
      <c r="F25" s="6" t="s">
        <v>1800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1" t="s">
        <v>13</v>
      </c>
    </row>
    <row r="26" spans="1:14" x14ac:dyDescent="0.2">
      <c r="A26" s="1" t="s">
        <v>1695</v>
      </c>
      <c r="B26" s="6" t="s">
        <v>1799</v>
      </c>
      <c r="C26" s="1" t="s">
        <v>1679</v>
      </c>
      <c r="D26" s="1" t="s">
        <v>1696</v>
      </c>
      <c r="E26" s="6" t="s">
        <v>1625</v>
      </c>
      <c r="F26" s="6" t="s">
        <v>1800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" t="s">
        <v>13</v>
      </c>
    </row>
    <row r="27" spans="1:14" x14ac:dyDescent="0.2">
      <c r="A27" s="1" t="s">
        <v>1697</v>
      </c>
      <c r="B27" s="6" t="s">
        <v>1799</v>
      </c>
      <c r="C27" s="1" t="s">
        <v>1679</v>
      </c>
      <c r="D27" s="1" t="s">
        <v>1698</v>
      </c>
      <c r="E27" s="6" t="s">
        <v>1625</v>
      </c>
      <c r="F27" s="6" t="s">
        <v>1800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" t="s">
        <v>13</v>
      </c>
    </row>
    <row r="28" spans="1:14" x14ac:dyDescent="0.2">
      <c r="A28" s="1" t="s">
        <v>1699</v>
      </c>
      <c r="B28" s="6" t="s">
        <v>1799</v>
      </c>
      <c r="C28" s="1" t="s">
        <v>1679</v>
      </c>
      <c r="D28" s="1" t="s">
        <v>1700</v>
      </c>
      <c r="E28" s="6" t="s">
        <v>1625</v>
      </c>
      <c r="F28" s="6" t="s">
        <v>1800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" t="s">
        <v>13</v>
      </c>
    </row>
    <row r="29" spans="1:14" x14ac:dyDescent="0.2">
      <c r="A29" s="1" t="s">
        <v>1701</v>
      </c>
      <c r="B29" s="6" t="s">
        <v>1799</v>
      </c>
      <c r="C29" s="1" t="s">
        <v>1333</v>
      </c>
      <c r="D29" s="1" t="s">
        <v>1666</v>
      </c>
      <c r="E29" s="6" t="s">
        <v>1625</v>
      </c>
      <c r="F29" s="6" t="s">
        <v>1800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1" t="s">
        <v>13</v>
      </c>
    </row>
    <row r="30" spans="1:14" x14ac:dyDescent="0.2">
      <c r="A30" s="1" t="s">
        <v>1703</v>
      </c>
      <c r="B30" s="6" t="s">
        <v>1799</v>
      </c>
      <c r="C30" s="1" t="s">
        <v>1333</v>
      </c>
      <c r="D30" s="1" t="s">
        <v>1704</v>
      </c>
      <c r="E30" s="6" t="s">
        <v>1625</v>
      </c>
      <c r="F30" s="6" t="s">
        <v>1800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" t="s">
        <v>13</v>
      </c>
    </row>
    <row r="31" spans="1:14" x14ac:dyDescent="0.2">
      <c r="A31" s="1" t="s">
        <v>1705</v>
      </c>
      <c r="B31" s="6" t="s">
        <v>1799</v>
      </c>
      <c r="C31" s="1" t="s">
        <v>1333</v>
      </c>
      <c r="D31" s="1" t="s">
        <v>1706</v>
      </c>
      <c r="E31" s="6" t="s">
        <v>1625</v>
      </c>
      <c r="F31" s="6" t="s">
        <v>1800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" t="s">
        <v>13</v>
      </c>
    </row>
    <row r="32" spans="1:14" x14ac:dyDescent="0.2">
      <c r="A32" s="1" t="s">
        <v>1707</v>
      </c>
      <c r="B32" s="6" t="s">
        <v>1799</v>
      </c>
      <c r="C32" s="1" t="s">
        <v>1333</v>
      </c>
      <c r="D32" s="1" t="s">
        <v>1708</v>
      </c>
      <c r="E32" s="6" t="s">
        <v>1625</v>
      </c>
      <c r="F32" s="6" t="s">
        <v>1800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" t="s">
        <v>13</v>
      </c>
    </row>
    <row r="33" spans="1:14" x14ac:dyDescent="0.2">
      <c r="A33" s="1" t="s">
        <v>1709</v>
      </c>
      <c r="B33" s="6" t="s">
        <v>1799</v>
      </c>
      <c r="C33" s="1" t="s">
        <v>1333</v>
      </c>
      <c r="D33" s="1" t="s">
        <v>1710</v>
      </c>
      <c r="E33" s="6" t="s">
        <v>1625</v>
      </c>
      <c r="F33" s="6" t="s">
        <v>1800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" t="s">
        <v>13</v>
      </c>
    </row>
    <row r="34" spans="1:14" x14ac:dyDescent="0.2">
      <c r="A34" s="1" t="s">
        <v>1712</v>
      </c>
      <c r="B34" s="6" t="s">
        <v>1799</v>
      </c>
      <c r="C34" s="1" t="s">
        <v>1333</v>
      </c>
      <c r="D34" s="1" t="s">
        <v>1713</v>
      </c>
      <c r="E34" s="6" t="s">
        <v>1625</v>
      </c>
      <c r="F34" s="6" t="s">
        <v>1800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" t="s">
        <v>13</v>
      </c>
    </row>
    <row r="35" spans="1:14" x14ac:dyDescent="0.2">
      <c r="A35" s="1" t="s">
        <v>1714</v>
      </c>
      <c r="B35" s="6" t="s">
        <v>1799</v>
      </c>
      <c r="C35" s="1" t="s">
        <v>1333</v>
      </c>
      <c r="D35" s="1" t="s">
        <v>1715</v>
      </c>
      <c r="E35" s="6" t="s">
        <v>1625</v>
      </c>
      <c r="F35" s="6" t="s">
        <v>1800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" t="s">
        <v>13</v>
      </c>
    </row>
    <row r="36" spans="1:14" x14ac:dyDescent="0.2">
      <c r="A36" s="1" t="s">
        <v>1716</v>
      </c>
      <c r="B36" s="6" t="s">
        <v>1799</v>
      </c>
      <c r="C36" s="1" t="s">
        <v>1358</v>
      </c>
      <c r="D36" s="1" t="s">
        <v>1717</v>
      </c>
      <c r="E36" s="6" t="s">
        <v>1625</v>
      </c>
      <c r="F36" s="6" t="s">
        <v>1800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" t="s">
        <v>13</v>
      </c>
    </row>
    <row r="37" spans="1:14" x14ac:dyDescent="0.2">
      <c r="A37" s="1" t="s">
        <v>1718</v>
      </c>
      <c r="B37" s="6" t="s">
        <v>1799</v>
      </c>
      <c r="C37" s="1" t="s">
        <v>1358</v>
      </c>
      <c r="D37" s="1" t="s">
        <v>1666</v>
      </c>
      <c r="E37" s="6" t="s">
        <v>1625</v>
      </c>
      <c r="F37" s="6" t="s">
        <v>1800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1" t="s">
        <v>13</v>
      </c>
    </row>
    <row r="38" spans="1:14" x14ac:dyDescent="0.2">
      <c r="A38" s="1" t="s">
        <v>1719</v>
      </c>
      <c r="B38" s="6" t="s">
        <v>1799</v>
      </c>
      <c r="C38" s="1" t="s">
        <v>1358</v>
      </c>
      <c r="D38" s="1" t="s">
        <v>1704</v>
      </c>
      <c r="E38" s="6" t="s">
        <v>1625</v>
      </c>
      <c r="F38" s="6" t="s">
        <v>1800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" t="s">
        <v>13</v>
      </c>
    </row>
    <row r="39" spans="1:14" x14ac:dyDescent="0.2">
      <c r="A39" s="1" t="s">
        <v>1720</v>
      </c>
      <c r="B39" s="6" t="s">
        <v>1799</v>
      </c>
      <c r="C39" s="1" t="s">
        <v>1492</v>
      </c>
      <c r="D39" s="1" t="s">
        <v>1717</v>
      </c>
      <c r="E39" s="6" t="s">
        <v>1625</v>
      </c>
      <c r="F39" s="6" t="s">
        <v>1800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1" t="s">
        <v>13</v>
      </c>
    </row>
    <row r="40" spans="1:14" x14ac:dyDescent="0.2">
      <c r="A40" s="1" t="s">
        <v>1722</v>
      </c>
      <c r="B40" s="6" t="s">
        <v>1799</v>
      </c>
      <c r="C40" s="1" t="s">
        <v>1723</v>
      </c>
      <c r="D40" s="1" t="s">
        <v>1717</v>
      </c>
      <c r="E40" s="6" t="s">
        <v>1625</v>
      </c>
      <c r="F40" s="6" t="s">
        <v>1800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" t="s">
        <v>13</v>
      </c>
    </row>
    <row r="41" spans="1:14" x14ac:dyDescent="0.2">
      <c r="A41" s="1" t="s">
        <v>1725</v>
      </c>
      <c r="B41" s="6" t="s">
        <v>1799</v>
      </c>
      <c r="C41" s="1" t="s">
        <v>1368</v>
      </c>
      <c r="D41" s="1" t="s">
        <v>1726</v>
      </c>
      <c r="E41" s="6" t="s">
        <v>1625</v>
      </c>
      <c r="F41" s="6" t="s">
        <v>1800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1" t="s">
        <v>13</v>
      </c>
    </row>
    <row r="42" spans="1:14" x14ac:dyDescent="0.2">
      <c r="A42" s="1" t="s">
        <v>1727</v>
      </c>
      <c r="B42" s="6" t="s">
        <v>1799</v>
      </c>
      <c r="C42" s="1" t="s">
        <v>1468</v>
      </c>
      <c r="D42" s="1" t="s">
        <v>1728</v>
      </c>
      <c r="E42" s="6" t="s">
        <v>1625</v>
      </c>
      <c r="F42" s="6" t="s">
        <v>1800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" t="s">
        <v>13</v>
      </c>
    </row>
    <row r="43" spans="1:14" x14ac:dyDescent="0.2">
      <c r="A43" s="1" t="s">
        <v>1730</v>
      </c>
      <c r="B43" s="6" t="s">
        <v>1799</v>
      </c>
      <c r="C43" s="1" t="s">
        <v>1468</v>
      </c>
      <c r="D43" s="1" t="s">
        <v>1523</v>
      </c>
      <c r="E43" s="6" t="s">
        <v>1625</v>
      </c>
      <c r="F43" s="6" t="s">
        <v>1800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" t="s">
        <v>13</v>
      </c>
    </row>
    <row r="44" spans="1:14" x14ac:dyDescent="0.2">
      <c r="A44" s="1" t="s">
        <v>1731</v>
      </c>
      <c r="B44" s="6" t="s">
        <v>1799</v>
      </c>
      <c r="C44" s="1" t="s">
        <v>1732</v>
      </c>
      <c r="D44" s="1" t="s">
        <v>1472</v>
      </c>
      <c r="E44" s="6" t="s">
        <v>1625</v>
      </c>
      <c r="F44" s="6" t="s">
        <v>1801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" t="s">
        <v>13</v>
      </c>
    </row>
    <row r="45" spans="1:14" x14ac:dyDescent="0.2">
      <c r="A45" s="1" t="s">
        <v>1734</v>
      </c>
      <c r="B45" s="6" t="s">
        <v>1799</v>
      </c>
      <c r="C45" s="1" t="s">
        <v>1735</v>
      </c>
      <c r="D45" s="1" t="s">
        <v>1444</v>
      </c>
      <c r="E45" s="6" t="s">
        <v>1625</v>
      </c>
      <c r="F45" s="6" t="s">
        <v>1800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" t="s">
        <v>13</v>
      </c>
    </row>
    <row r="46" spans="1:14" x14ac:dyDescent="0.2">
      <c r="A46" s="1" t="s">
        <v>1737</v>
      </c>
      <c r="B46" s="6" t="s">
        <v>1799</v>
      </c>
      <c r="C46" s="1" t="s">
        <v>1450</v>
      </c>
      <c r="D46" s="1" t="s">
        <v>1738</v>
      </c>
      <c r="E46" s="6" t="s">
        <v>1625</v>
      </c>
      <c r="F46" s="6" t="s">
        <v>1800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" t="s">
        <v>13</v>
      </c>
    </row>
    <row r="47" spans="1:14" x14ac:dyDescent="0.2">
      <c r="A47" s="1" t="s">
        <v>1739</v>
      </c>
      <c r="B47" s="6" t="s">
        <v>1799</v>
      </c>
      <c r="C47" s="1" t="s">
        <v>1740</v>
      </c>
      <c r="D47" s="1" t="s">
        <v>1741</v>
      </c>
      <c r="E47" s="6" t="s">
        <v>1625</v>
      </c>
      <c r="F47" s="6" t="s">
        <v>1800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" t="s">
        <v>13</v>
      </c>
    </row>
    <row r="48" spans="1:14" x14ac:dyDescent="0.2">
      <c r="A48" s="1" t="s">
        <v>1742</v>
      </c>
      <c r="B48" s="6" t="s">
        <v>1799</v>
      </c>
      <c r="C48" s="1" t="s">
        <v>1569</v>
      </c>
      <c r="D48" s="1" t="s">
        <v>1743</v>
      </c>
      <c r="E48" s="6" t="s">
        <v>1625</v>
      </c>
      <c r="F48" s="6" t="s">
        <v>1800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" t="s">
        <v>13</v>
      </c>
    </row>
    <row r="49" spans="1:14" x14ac:dyDescent="0.2">
      <c r="A49" s="1" t="s">
        <v>1744</v>
      </c>
      <c r="B49" s="6" t="s">
        <v>1799</v>
      </c>
      <c r="C49" s="1" t="s">
        <v>1494</v>
      </c>
      <c r="D49" s="1" t="s">
        <v>1745</v>
      </c>
      <c r="E49" s="6" t="s">
        <v>1625</v>
      </c>
      <c r="F49" s="6" t="s">
        <v>1800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" t="s">
        <v>13</v>
      </c>
    </row>
    <row r="50" spans="1:14" x14ac:dyDescent="0.2">
      <c r="A50" s="1" t="s">
        <v>1746</v>
      </c>
      <c r="B50" s="6" t="s">
        <v>1799</v>
      </c>
      <c r="C50" s="1" t="s">
        <v>1494</v>
      </c>
      <c r="D50" s="1" t="s">
        <v>1747</v>
      </c>
      <c r="E50" s="6" t="s">
        <v>1625</v>
      </c>
      <c r="F50" s="6" t="s">
        <v>1800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1" t="s">
        <v>13</v>
      </c>
    </row>
    <row r="51" spans="1:14" x14ac:dyDescent="0.2">
      <c r="A51" s="1" t="s">
        <v>1748</v>
      </c>
      <c r="B51" s="6" t="s">
        <v>1799</v>
      </c>
      <c r="C51" s="1" t="s">
        <v>1494</v>
      </c>
      <c r="D51" s="1" t="s">
        <v>1749</v>
      </c>
      <c r="E51" s="6" t="s">
        <v>1625</v>
      </c>
      <c r="F51" s="6" t="s">
        <v>1800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" t="s">
        <v>13</v>
      </c>
    </row>
    <row r="52" spans="1:14" x14ac:dyDescent="0.2">
      <c r="A52" s="1" t="s">
        <v>1750</v>
      </c>
      <c r="B52" s="6" t="s">
        <v>1799</v>
      </c>
      <c r="C52" s="1" t="s">
        <v>1395</v>
      </c>
      <c r="D52" s="1" t="s">
        <v>1751</v>
      </c>
      <c r="E52" s="6" t="s">
        <v>1625</v>
      </c>
      <c r="F52" s="6" t="s">
        <v>1800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" t="s">
        <v>13</v>
      </c>
    </row>
    <row r="53" spans="1:14" x14ac:dyDescent="0.2">
      <c r="A53" s="1" t="s">
        <v>1753</v>
      </c>
      <c r="B53" s="6" t="s">
        <v>1799</v>
      </c>
      <c r="C53" s="1" t="s">
        <v>1482</v>
      </c>
      <c r="D53" s="1" t="s">
        <v>1754</v>
      </c>
      <c r="E53" s="6" t="s">
        <v>1625</v>
      </c>
      <c r="F53" s="6" t="s">
        <v>1800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1" t="s">
        <v>13</v>
      </c>
    </row>
    <row r="54" spans="1:14" x14ac:dyDescent="0.2">
      <c r="A54" s="1" t="s">
        <v>1755</v>
      </c>
      <c r="B54" s="6" t="s">
        <v>1799</v>
      </c>
      <c r="C54" s="1" t="s">
        <v>1482</v>
      </c>
      <c r="D54" s="1" t="s">
        <v>1756</v>
      </c>
      <c r="E54" s="6" t="s">
        <v>1625</v>
      </c>
      <c r="F54" s="6" t="s">
        <v>1800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" t="s">
        <v>13</v>
      </c>
    </row>
    <row r="55" spans="1:14" x14ac:dyDescent="0.2">
      <c r="A55" s="1" t="s">
        <v>1757</v>
      </c>
      <c r="B55" s="6" t="s">
        <v>1799</v>
      </c>
      <c r="C55" s="1" t="s">
        <v>1482</v>
      </c>
      <c r="D55" s="1" t="s">
        <v>1758</v>
      </c>
      <c r="E55" s="6" t="s">
        <v>1625</v>
      </c>
      <c r="F55" s="6" t="s">
        <v>1800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" t="s">
        <v>13</v>
      </c>
    </row>
    <row r="56" spans="1:14" x14ac:dyDescent="0.2">
      <c r="A56" s="1" t="s">
        <v>1759</v>
      </c>
      <c r="B56" s="6" t="s">
        <v>1799</v>
      </c>
      <c r="C56" s="1" t="s">
        <v>1482</v>
      </c>
      <c r="D56" s="1" t="s">
        <v>1760</v>
      </c>
      <c r="E56" s="6" t="s">
        <v>1625</v>
      </c>
      <c r="F56" s="6" t="s">
        <v>1800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" t="s">
        <v>13</v>
      </c>
    </row>
    <row r="57" spans="1:14" x14ac:dyDescent="0.2">
      <c r="A57" s="1" t="s">
        <v>1761</v>
      </c>
      <c r="B57" s="6" t="s">
        <v>1799</v>
      </c>
      <c r="C57" s="1" t="s">
        <v>1482</v>
      </c>
      <c r="D57" s="1" t="s">
        <v>1762</v>
      </c>
      <c r="E57" s="6" t="s">
        <v>1625</v>
      </c>
      <c r="F57" s="6" t="s">
        <v>1800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1" t="s">
        <v>13</v>
      </c>
    </row>
    <row r="58" spans="1:14" x14ac:dyDescent="0.2">
      <c r="A58" s="1" t="s">
        <v>1763</v>
      </c>
      <c r="B58" s="6" t="s">
        <v>1799</v>
      </c>
      <c r="C58" s="1" t="s">
        <v>1764</v>
      </c>
      <c r="D58" s="1" t="s">
        <v>1765</v>
      </c>
      <c r="E58" s="6" t="s">
        <v>1297</v>
      </c>
      <c r="F58" s="6" t="s">
        <v>1800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" t="s">
        <v>13</v>
      </c>
    </row>
    <row r="59" spans="1:14" x14ac:dyDescent="0.2">
      <c r="A59" s="1" t="s">
        <v>1766</v>
      </c>
      <c r="B59" s="6" t="s">
        <v>1799</v>
      </c>
      <c r="C59" s="1" t="s">
        <v>1432</v>
      </c>
      <c r="D59" s="1" t="s">
        <v>1767</v>
      </c>
      <c r="E59" s="6" t="s">
        <v>1297</v>
      </c>
      <c r="F59" s="6" t="s">
        <v>1800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" t="s">
        <v>13</v>
      </c>
    </row>
    <row r="60" spans="1:14" x14ac:dyDescent="0.2">
      <c r="A60" s="1" t="s">
        <v>1768</v>
      </c>
      <c r="B60" s="6" t="s">
        <v>1799</v>
      </c>
      <c r="C60" s="1" t="s">
        <v>1479</v>
      </c>
      <c r="D60" s="1" t="s">
        <v>1480</v>
      </c>
      <c r="E60" s="6" t="s">
        <v>1625</v>
      </c>
      <c r="F60" s="6" t="s">
        <v>1800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" t="s">
        <v>13</v>
      </c>
    </row>
    <row r="61" spans="1:14" x14ac:dyDescent="0.2">
      <c r="A61" s="1" t="s">
        <v>1770</v>
      </c>
      <c r="B61" s="6" t="s">
        <v>1799</v>
      </c>
      <c r="C61" s="1" t="s">
        <v>1371</v>
      </c>
      <c r="D61" s="1" t="s">
        <v>1448</v>
      </c>
      <c r="E61" s="6" t="s">
        <v>1625</v>
      </c>
      <c r="F61" s="6" t="s">
        <v>1800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" t="s">
        <v>13</v>
      </c>
    </row>
    <row r="62" spans="1:14" x14ac:dyDescent="0.2">
      <c r="A62" s="1" t="s">
        <v>1772</v>
      </c>
      <c r="B62" s="6" t="s">
        <v>1799</v>
      </c>
      <c r="C62" s="1" t="s">
        <v>1371</v>
      </c>
      <c r="D62" s="1" t="s">
        <v>1773</v>
      </c>
      <c r="E62" s="6" t="s">
        <v>1625</v>
      </c>
      <c r="F62" s="6" t="s">
        <v>1800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" t="s">
        <v>13</v>
      </c>
    </row>
    <row r="63" spans="1:14" x14ac:dyDescent="0.2">
      <c r="A63" s="1" t="s">
        <v>1774</v>
      </c>
      <c r="B63" s="6" t="s">
        <v>1799</v>
      </c>
      <c r="C63" s="1" t="s">
        <v>1775</v>
      </c>
      <c r="D63" s="1" t="s">
        <v>1776</v>
      </c>
      <c r="E63" s="6" t="s">
        <v>1625</v>
      </c>
      <c r="F63" s="6" t="s">
        <v>1800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" t="s">
        <v>13</v>
      </c>
    </row>
    <row r="64" spans="1:14" x14ac:dyDescent="0.2">
      <c r="A64" s="1" t="s">
        <v>1777</v>
      </c>
      <c r="B64" s="6" t="s">
        <v>1799</v>
      </c>
      <c r="C64" s="1" t="s">
        <v>1778</v>
      </c>
      <c r="D64" s="1" t="s">
        <v>1779</v>
      </c>
      <c r="E64" s="6" t="s">
        <v>1625</v>
      </c>
      <c r="F64" s="6" t="s">
        <v>1800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" t="s">
        <v>13</v>
      </c>
    </row>
    <row r="65" spans="1:14" x14ac:dyDescent="0.2">
      <c r="A65" s="1" t="s">
        <v>1780</v>
      </c>
      <c r="B65" s="6" t="s">
        <v>1799</v>
      </c>
      <c r="C65" s="1" t="s">
        <v>1781</v>
      </c>
      <c r="D65" s="1" t="s">
        <v>1782</v>
      </c>
      <c r="E65" s="6" t="s">
        <v>1625</v>
      </c>
      <c r="F65" s="6" t="s">
        <v>1800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" t="s">
        <v>13</v>
      </c>
    </row>
    <row r="66" spans="1:14" x14ac:dyDescent="0.2">
      <c r="A66" s="1" t="s">
        <v>1783</v>
      </c>
      <c r="B66" s="6" t="s">
        <v>1799</v>
      </c>
      <c r="C66" s="1" t="s">
        <v>1476</v>
      </c>
      <c r="D66" s="1" t="s">
        <v>1784</v>
      </c>
      <c r="E66" s="6" t="s">
        <v>1625</v>
      </c>
      <c r="F66" s="6" t="s">
        <v>1800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" t="s">
        <v>13</v>
      </c>
    </row>
  </sheetData>
  <mergeCells count="1">
    <mergeCell ref="A1:N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K1"/>
    </sheetView>
  </sheetViews>
  <sheetFormatPr defaultRowHeight="16.5" x14ac:dyDescent="0.3"/>
  <cols>
    <col min="1" max="1" width="11.75" customWidth="1"/>
    <col min="2" max="3" width="8.625" customWidth="1"/>
    <col min="4" max="4" width="31.25" customWidth="1"/>
    <col min="5" max="5" width="27.375" customWidth="1"/>
    <col min="6" max="6" width="8.625" customWidth="1"/>
    <col min="7" max="10" width="12.5" customWidth="1"/>
    <col min="11" max="11" width="12.875" customWidth="1"/>
  </cols>
  <sheetData>
    <row r="1" spans="1:11" ht="23.25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t="s">
        <v>1802</v>
      </c>
    </row>
    <row r="3" spans="1:1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x14ac:dyDescent="0.2">
      <c r="A4" s="1" t="s">
        <v>12</v>
      </c>
      <c r="B4" s="1" t="s">
        <v>13</v>
      </c>
      <c r="C4" s="1" t="s">
        <v>13</v>
      </c>
      <c r="D4" s="1" t="s">
        <v>14</v>
      </c>
      <c r="E4" s="1" t="s">
        <v>13</v>
      </c>
      <c r="F4" s="6" t="s">
        <v>13</v>
      </c>
      <c r="G4" s="5">
        <f>내역서!J6+내역서!J104+내역서!J125+내역서!J436+내역서!J521+내역서!J545+내역서!J556+내역서!J594+내역서!J599</f>
        <v>0</v>
      </c>
      <c r="H4" s="5">
        <f>내역서!L6+내역서!L104+내역서!L125+내역서!L436+내역서!L521+내역서!L545+내역서!L556+내역서!L594+내역서!L599</f>
        <v>0</v>
      </c>
      <c r="I4" s="5">
        <f>내역서!N6+내역서!N104+내역서!N125+내역서!N436+내역서!N521+내역서!N545+내역서!N556+내역서!N594+내역서!N599</f>
        <v>0</v>
      </c>
      <c r="J4" s="5">
        <f t="shared" ref="J4:J13" si="0">G4+H4+I4</f>
        <v>0</v>
      </c>
      <c r="K4" s="1" t="s">
        <v>13</v>
      </c>
    </row>
    <row r="5" spans="1:11" x14ac:dyDescent="0.2">
      <c r="A5" s="1" t="s">
        <v>15</v>
      </c>
      <c r="B5" s="1" t="s">
        <v>13</v>
      </c>
      <c r="C5" s="1" t="s">
        <v>13</v>
      </c>
      <c r="D5" s="1" t="s">
        <v>16</v>
      </c>
      <c r="E5" s="1" t="s">
        <v>13</v>
      </c>
      <c r="F5" s="6" t="s">
        <v>13</v>
      </c>
      <c r="G5" s="5">
        <f>TRUNC(SUMPRODUCT(내역서!J7:'내역서'!J102, 내역서!AB7:'내역서'!AB102), 0)</f>
        <v>0</v>
      </c>
      <c r="H5" s="5">
        <f>TRUNC(SUMPRODUCT(내역서!L7:'내역서'!L102, 내역서!AB7:'내역서'!AB102), 0)</f>
        <v>0</v>
      </c>
      <c r="I5" s="5">
        <f>TRUNC(SUMPRODUCT(내역서!N7:'내역서'!N102, 내역서!AB7:'내역서'!AB102), 0)</f>
        <v>0</v>
      </c>
      <c r="J5" s="5">
        <f t="shared" si="0"/>
        <v>0</v>
      </c>
      <c r="K5" s="1" t="s">
        <v>13</v>
      </c>
    </row>
    <row r="6" spans="1:11" x14ac:dyDescent="0.2">
      <c r="A6" s="1" t="s">
        <v>17</v>
      </c>
      <c r="B6" s="1" t="s">
        <v>13</v>
      </c>
      <c r="C6" s="1" t="s">
        <v>13</v>
      </c>
      <c r="D6" s="1" t="s">
        <v>18</v>
      </c>
      <c r="E6" s="1" t="s">
        <v>13</v>
      </c>
      <c r="F6" s="6" t="s">
        <v>13</v>
      </c>
      <c r="G6" s="5">
        <f>TRUNC(SUMPRODUCT(내역서!J105:'내역서'!J123, 내역서!AB105:'내역서'!AB123), 0)</f>
        <v>0</v>
      </c>
      <c r="H6" s="5">
        <f>TRUNC(SUMPRODUCT(내역서!L105:'내역서'!L123, 내역서!AB105:'내역서'!AB123), 0)</f>
        <v>0</v>
      </c>
      <c r="I6" s="5">
        <f>TRUNC(SUMPRODUCT(내역서!N105:'내역서'!N123, 내역서!AB105:'내역서'!AB123), 0)</f>
        <v>0</v>
      </c>
      <c r="J6" s="5">
        <f t="shared" si="0"/>
        <v>0</v>
      </c>
      <c r="K6" s="1" t="s">
        <v>13</v>
      </c>
    </row>
    <row r="7" spans="1:11" x14ac:dyDescent="0.2">
      <c r="A7" s="1" t="s">
        <v>19</v>
      </c>
      <c r="B7" s="1" t="s">
        <v>13</v>
      </c>
      <c r="C7" s="1" t="s">
        <v>13</v>
      </c>
      <c r="D7" s="1" t="s">
        <v>20</v>
      </c>
      <c r="E7" s="1" t="s">
        <v>13</v>
      </c>
      <c r="F7" s="6" t="s">
        <v>13</v>
      </c>
      <c r="G7" s="5">
        <f>TRUNC(SUMPRODUCT(내역서!J126:'내역서'!J434, 내역서!AB126:'내역서'!AB434), 0)</f>
        <v>0</v>
      </c>
      <c r="H7" s="5">
        <f>TRUNC(SUMPRODUCT(내역서!L126:'내역서'!L434, 내역서!AB126:'내역서'!AB434), 0)</f>
        <v>0</v>
      </c>
      <c r="I7" s="5">
        <f>TRUNC(SUMPRODUCT(내역서!N126:'내역서'!N434, 내역서!AB126:'내역서'!AB434), 0)</f>
        <v>0</v>
      </c>
      <c r="J7" s="5">
        <f t="shared" si="0"/>
        <v>0</v>
      </c>
      <c r="K7" s="1" t="s">
        <v>13</v>
      </c>
    </row>
    <row r="8" spans="1:11" x14ac:dyDescent="0.2">
      <c r="A8" s="1" t="s">
        <v>21</v>
      </c>
      <c r="B8" s="1" t="s">
        <v>13</v>
      </c>
      <c r="C8" s="1" t="s">
        <v>13</v>
      </c>
      <c r="D8" s="1" t="s">
        <v>22</v>
      </c>
      <c r="E8" s="1" t="s">
        <v>13</v>
      </c>
      <c r="F8" s="6" t="s">
        <v>13</v>
      </c>
      <c r="G8" s="5">
        <f>TRUNC(SUMPRODUCT(내역서!J437:'내역서'!J519, 내역서!AB437:'내역서'!AB519), 0)</f>
        <v>0</v>
      </c>
      <c r="H8" s="5">
        <f>TRUNC(SUMPRODUCT(내역서!L437:'내역서'!L519, 내역서!AB437:'내역서'!AB519), 0)</f>
        <v>0</v>
      </c>
      <c r="I8" s="5">
        <f>TRUNC(SUMPRODUCT(내역서!N437:'내역서'!N519, 내역서!AB437:'내역서'!AB519), 0)</f>
        <v>0</v>
      </c>
      <c r="J8" s="5">
        <f t="shared" si="0"/>
        <v>0</v>
      </c>
      <c r="K8" s="1" t="s">
        <v>13</v>
      </c>
    </row>
    <row r="9" spans="1:11" x14ac:dyDescent="0.2">
      <c r="A9" s="1" t="s">
        <v>23</v>
      </c>
      <c r="B9" s="1" t="s">
        <v>13</v>
      </c>
      <c r="C9" s="1" t="s">
        <v>13</v>
      </c>
      <c r="D9" s="1" t="s">
        <v>24</v>
      </c>
      <c r="E9" s="1" t="s">
        <v>13</v>
      </c>
      <c r="F9" s="6" t="s">
        <v>13</v>
      </c>
      <c r="G9" s="5">
        <f>TRUNC(SUMPRODUCT(내역서!J522:'내역서'!J543, 내역서!AB522:'내역서'!AB543), 0)</f>
        <v>0</v>
      </c>
      <c r="H9" s="5">
        <f>TRUNC(SUMPRODUCT(내역서!L522:'내역서'!L543, 내역서!AB522:'내역서'!AB543), 0)</f>
        <v>0</v>
      </c>
      <c r="I9" s="5">
        <f>TRUNC(SUMPRODUCT(내역서!N522:'내역서'!N543, 내역서!AB522:'내역서'!AB543), 0)</f>
        <v>0</v>
      </c>
      <c r="J9" s="5">
        <f t="shared" si="0"/>
        <v>0</v>
      </c>
      <c r="K9" s="1" t="s">
        <v>13</v>
      </c>
    </row>
    <row r="10" spans="1:11" x14ac:dyDescent="0.2">
      <c r="A10" s="1" t="s">
        <v>25</v>
      </c>
      <c r="B10" s="1" t="s">
        <v>13</v>
      </c>
      <c r="C10" s="1" t="s">
        <v>13</v>
      </c>
      <c r="D10" s="1" t="s">
        <v>26</v>
      </c>
      <c r="E10" s="1" t="s">
        <v>13</v>
      </c>
      <c r="F10" s="6" t="s">
        <v>13</v>
      </c>
      <c r="G10" s="5">
        <f>TRUNC(SUMPRODUCT(내역서!J546:'내역서'!J554, 내역서!AB546:'내역서'!AB554), 0)</f>
        <v>0</v>
      </c>
      <c r="H10" s="5">
        <f>TRUNC(SUMPRODUCT(내역서!L546:'내역서'!L554, 내역서!AB546:'내역서'!AB554), 0)</f>
        <v>0</v>
      </c>
      <c r="I10" s="5">
        <f>TRUNC(SUMPRODUCT(내역서!N546:'내역서'!N554, 내역서!AB546:'내역서'!AB554), 0)</f>
        <v>0</v>
      </c>
      <c r="J10" s="5">
        <f t="shared" si="0"/>
        <v>0</v>
      </c>
      <c r="K10" s="1" t="s">
        <v>13</v>
      </c>
    </row>
    <row r="11" spans="1:11" x14ac:dyDescent="0.2">
      <c r="A11" s="1" t="s">
        <v>27</v>
      </c>
      <c r="B11" s="1" t="s">
        <v>13</v>
      </c>
      <c r="C11" s="1" t="s">
        <v>13</v>
      </c>
      <c r="D11" s="1" t="s">
        <v>28</v>
      </c>
      <c r="E11" s="1" t="s">
        <v>13</v>
      </c>
      <c r="F11" s="6" t="s">
        <v>13</v>
      </c>
      <c r="G11" s="5">
        <f>TRUNC(SUMPRODUCT(내역서!J557:'내역서'!J592, 내역서!AB557:'내역서'!AB592), 0)</f>
        <v>0</v>
      </c>
      <c r="H11" s="5">
        <f>TRUNC(SUMPRODUCT(내역서!L557:'내역서'!L592, 내역서!AB557:'내역서'!AB592), 0)</f>
        <v>0</v>
      </c>
      <c r="I11" s="5">
        <f>TRUNC(SUMPRODUCT(내역서!N557:'내역서'!N592, 내역서!AB557:'내역서'!AB592), 0)</f>
        <v>0</v>
      </c>
      <c r="J11" s="5">
        <f t="shared" si="0"/>
        <v>0</v>
      </c>
      <c r="K11" s="1" t="s">
        <v>13</v>
      </c>
    </row>
    <row r="12" spans="1:11" x14ac:dyDescent="0.2">
      <c r="A12" s="1" t="s">
        <v>29</v>
      </c>
      <c r="B12" s="1" t="s">
        <v>13</v>
      </c>
      <c r="C12" s="1" t="s">
        <v>13</v>
      </c>
      <c r="D12" s="1" t="s">
        <v>30</v>
      </c>
      <c r="E12" s="1" t="s">
        <v>13</v>
      </c>
      <c r="F12" s="6" t="s">
        <v>13</v>
      </c>
      <c r="G12" s="5">
        <f>TRUNC(SUMPRODUCT(내역서!J595:'내역서'!J597, 내역서!AB595:'내역서'!AB597), 0)</f>
        <v>0</v>
      </c>
      <c r="H12" s="5">
        <f>TRUNC(SUMPRODUCT(내역서!L595:'내역서'!L597, 내역서!AB595:'내역서'!AB597), 0)</f>
        <v>0</v>
      </c>
      <c r="I12" s="5">
        <f>TRUNC(SUMPRODUCT(내역서!N595:'내역서'!N597, 내역서!AB595:'내역서'!AB597), 0)</f>
        <v>0</v>
      </c>
      <c r="J12" s="5">
        <f t="shared" si="0"/>
        <v>0</v>
      </c>
      <c r="K12" s="1" t="s">
        <v>13</v>
      </c>
    </row>
    <row r="13" spans="1:11" x14ac:dyDescent="0.2">
      <c r="A13" s="1" t="s">
        <v>31</v>
      </c>
      <c r="B13" s="1" t="s">
        <v>13</v>
      </c>
      <c r="C13" s="1" t="s">
        <v>13</v>
      </c>
      <c r="D13" s="1" t="s">
        <v>32</v>
      </c>
      <c r="E13" s="1" t="s">
        <v>13</v>
      </c>
      <c r="F13" s="6" t="s">
        <v>13</v>
      </c>
      <c r="G13" s="5">
        <f>TRUNC(SUMPRODUCT(내역서!J600:'내역서'!J625, 내역서!AB600:'내역서'!AB625), 0)</f>
        <v>0</v>
      </c>
      <c r="H13" s="5">
        <f>TRUNC(SUMPRODUCT(내역서!L600:'내역서'!L625, 내역서!AB600:'내역서'!AB625), 0)</f>
        <v>0</v>
      </c>
      <c r="I13" s="5">
        <f>TRUNC(SUMPRODUCT(내역서!N600:'내역서'!N625, 내역서!AB600:'내역서'!AB625), 0)</f>
        <v>0</v>
      </c>
      <c r="J13" s="5">
        <f t="shared" si="0"/>
        <v>0</v>
      </c>
      <c r="K13" s="1" t="s">
        <v>13</v>
      </c>
    </row>
  </sheetData>
  <mergeCells count="1">
    <mergeCell ref="A1:K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6"/>
  <sheetViews>
    <sheetView workbookViewId="0">
      <selection sqref="A1:X1"/>
    </sheetView>
  </sheetViews>
  <sheetFormatPr defaultRowHeight="16.5" x14ac:dyDescent="0.3"/>
  <cols>
    <col min="1" max="1" width="9.375" customWidth="1"/>
    <col min="2" max="2" width="14.875" customWidth="1"/>
    <col min="3" max="4" width="7.875" customWidth="1"/>
    <col min="5" max="5" width="27.375" customWidth="1"/>
    <col min="6" max="6" width="23.5" customWidth="1"/>
    <col min="7" max="8" width="8.625" customWidth="1"/>
    <col min="9" max="17" width="11" customWidth="1"/>
    <col min="18" max="20" width="13.625" customWidth="1"/>
    <col min="21" max="21" width="15.625" customWidth="1"/>
    <col min="22" max="23" width="13.625" customWidth="1"/>
    <col min="24" max="24" width="8.625" customWidth="1"/>
    <col min="25" max="28" width="0" hidden="1"/>
  </cols>
  <sheetData>
    <row r="1" spans="1:28" ht="23.25" x14ac:dyDescent="0.35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8" x14ac:dyDescent="0.3">
      <c r="A2" t="s">
        <v>1802</v>
      </c>
    </row>
    <row r="3" spans="1:28" x14ac:dyDescent="0.2">
      <c r="A3" s="26" t="s">
        <v>34</v>
      </c>
      <c r="B3" s="26" t="s">
        <v>35</v>
      </c>
      <c r="C3" s="26" t="s">
        <v>2</v>
      </c>
      <c r="D3" s="26" t="s">
        <v>3</v>
      </c>
      <c r="E3" s="26" t="s">
        <v>36</v>
      </c>
      <c r="F3" s="26" t="s">
        <v>5</v>
      </c>
      <c r="G3" s="26" t="s">
        <v>6</v>
      </c>
      <c r="H3" s="26" t="s">
        <v>37</v>
      </c>
      <c r="I3" s="26" t="s">
        <v>7</v>
      </c>
      <c r="J3" s="26"/>
      <c r="K3" s="26" t="s">
        <v>8</v>
      </c>
      <c r="L3" s="26"/>
      <c r="M3" s="26" t="s">
        <v>9</v>
      </c>
      <c r="N3" s="26"/>
      <c r="O3" s="26" t="s">
        <v>10</v>
      </c>
      <c r="P3" s="26"/>
      <c r="Q3" s="26" t="s">
        <v>38</v>
      </c>
      <c r="R3" s="26" t="s">
        <v>39</v>
      </c>
      <c r="S3" s="26" t="s">
        <v>40</v>
      </c>
      <c r="T3" s="26" t="s">
        <v>41</v>
      </c>
      <c r="U3" s="26" t="s">
        <v>42</v>
      </c>
      <c r="V3" s="26" t="s">
        <v>43</v>
      </c>
      <c r="W3" s="26" t="s">
        <v>44</v>
      </c>
      <c r="X3" s="26" t="s">
        <v>11</v>
      </c>
    </row>
    <row r="4" spans="1:28" x14ac:dyDescent="0.2">
      <c r="A4" s="26"/>
      <c r="B4" s="26"/>
      <c r="C4" s="26"/>
      <c r="D4" s="26"/>
      <c r="E4" s="26"/>
      <c r="F4" s="26"/>
      <c r="G4" s="26"/>
      <c r="H4" s="26"/>
      <c r="I4" s="7" t="s">
        <v>45</v>
      </c>
      <c r="J4" s="7" t="s">
        <v>46</v>
      </c>
      <c r="K4" s="7" t="s">
        <v>45</v>
      </c>
      <c r="L4" s="7" t="s">
        <v>46</v>
      </c>
      <c r="M4" s="7" t="s">
        <v>45</v>
      </c>
      <c r="N4" s="7" t="s">
        <v>46</v>
      </c>
      <c r="O4" s="7" t="s">
        <v>45</v>
      </c>
      <c r="P4" s="7" t="s">
        <v>46</v>
      </c>
      <c r="Q4" s="26"/>
      <c r="R4" s="26"/>
      <c r="S4" s="26"/>
      <c r="T4" s="26"/>
      <c r="U4" s="26"/>
      <c r="V4" s="26"/>
      <c r="W4" s="26"/>
      <c r="X4" s="26"/>
    </row>
    <row r="5" spans="1:28" x14ac:dyDescent="0.2">
      <c r="A5" s="6" t="s">
        <v>13</v>
      </c>
      <c r="B5" s="1" t="s">
        <v>12</v>
      </c>
      <c r="C5" s="1" t="s">
        <v>13</v>
      </c>
      <c r="D5" s="1" t="s">
        <v>13</v>
      </c>
      <c r="E5" s="1" t="s">
        <v>14</v>
      </c>
      <c r="F5" s="1" t="s">
        <v>13</v>
      </c>
      <c r="G5" s="6" t="s">
        <v>13</v>
      </c>
      <c r="H5" s="1" t="s">
        <v>13</v>
      </c>
      <c r="I5" s="1" t="s">
        <v>13</v>
      </c>
      <c r="J5" s="5">
        <f>J6+J104+J125+J436+J521+J545+J556+J594+J599</f>
        <v>0</v>
      </c>
      <c r="K5" s="1" t="s">
        <v>13</v>
      </c>
      <c r="L5" s="5">
        <f>L6+L104+L125+L436+L521+L545+L556+L594+L599</f>
        <v>0</v>
      </c>
      <c r="M5" s="1" t="s">
        <v>13</v>
      </c>
      <c r="N5" s="5">
        <f>N6+N104+N125+N436+N521+N545+N556+N594+N599</f>
        <v>0</v>
      </c>
      <c r="O5" s="1" t="s">
        <v>13</v>
      </c>
      <c r="P5" s="5">
        <f t="shared" ref="P5:P36" si="0">J5+L5+N5</f>
        <v>0</v>
      </c>
      <c r="Q5" s="1" t="s">
        <v>13</v>
      </c>
      <c r="R5" s="6" t="s">
        <v>13</v>
      </c>
      <c r="S5" s="6" t="s">
        <v>13</v>
      </c>
      <c r="T5" s="1" t="s">
        <v>13</v>
      </c>
      <c r="U5" s="2" t="s">
        <v>13</v>
      </c>
      <c r="V5" s="6" t="s">
        <v>13</v>
      </c>
      <c r="W5" s="6" t="s">
        <v>13</v>
      </c>
      <c r="X5" s="1" t="s">
        <v>13</v>
      </c>
      <c r="Y5" t="s">
        <v>13</v>
      </c>
      <c r="Z5" t="s">
        <v>13</v>
      </c>
      <c r="AA5" t="s">
        <v>13</v>
      </c>
      <c r="AB5">
        <v>1</v>
      </c>
    </row>
    <row r="6" spans="1:28" x14ac:dyDescent="0.2">
      <c r="A6" s="6" t="s">
        <v>13</v>
      </c>
      <c r="B6" s="1" t="s">
        <v>15</v>
      </c>
      <c r="C6" s="1" t="s">
        <v>13</v>
      </c>
      <c r="D6" s="1" t="s">
        <v>13</v>
      </c>
      <c r="E6" s="1" t="s">
        <v>16</v>
      </c>
      <c r="F6" s="1" t="s">
        <v>13</v>
      </c>
      <c r="G6" s="6" t="s">
        <v>13</v>
      </c>
      <c r="H6" s="1" t="s">
        <v>13</v>
      </c>
      <c r="I6" s="1" t="s">
        <v>13</v>
      </c>
      <c r="J6" s="5">
        <f>TRUNC(SUMPRODUCT(J7:J102, AB7:AB102), 0)</f>
        <v>0</v>
      </c>
      <c r="K6" s="1" t="s">
        <v>13</v>
      </c>
      <c r="L6" s="5">
        <f>TRUNC(SUMPRODUCT(L7:L102, AB7:AB102), 0)</f>
        <v>0</v>
      </c>
      <c r="M6" s="1" t="s">
        <v>13</v>
      </c>
      <c r="N6" s="5">
        <f>TRUNC(SUMPRODUCT(N7:N102, AB7:AB102), 0)</f>
        <v>0</v>
      </c>
      <c r="O6" s="1" t="s">
        <v>13</v>
      </c>
      <c r="P6" s="5">
        <f t="shared" si="0"/>
        <v>0</v>
      </c>
      <c r="Q6" s="1" t="s">
        <v>13</v>
      </c>
      <c r="R6" s="6" t="s">
        <v>13</v>
      </c>
      <c r="S6" s="6" t="s">
        <v>13</v>
      </c>
      <c r="T6" s="1" t="s">
        <v>13</v>
      </c>
      <c r="U6" s="2" t="s">
        <v>13</v>
      </c>
      <c r="V6" s="6" t="s">
        <v>13</v>
      </c>
      <c r="W6" s="6" t="s">
        <v>13</v>
      </c>
      <c r="X6" s="1" t="s">
        <v>13</v>
      </c>
      <c r="Y6" t="s">
        <v>13</v>
      </c>
      <c r="Z6" t="s">
        <v>13</v>
      </c>
      <c r="AA6" t="s">
        <v>13</v>
      </c>
      <c r="AB6">
        <v>1</v>
      </c>
    </row>
    <row r="7" spans="1:28" x14ac:dyDescent="0.2">
      <c r="A7" s="6" t="s">
        <v>47</v>
      </c>
      <c r="B7" s="1" t="s">
        <v>48</v>
      </c>
      <c r="C7" s="1" t="s">
        <v>13</v>
      </c>
      <c r="D7" s="1" t="s">
        <v>13</v>
      </c>
      <c r="E7" s="1" t="s">
        <v>49</v>
      </c>
      <c r="F7" s="1" t="s">
        <v>50</v>
      </c>
      <c r="G7" s="6" t="s">
        <v>51</v>
      </c>
      <c r="H7" s="3">
        <v>0</v>
      </c>
      <c r="I7" s="4">
        <f>일위대가!F11</f>
        <v>0</v>
      </c>
      <c r="J7" s="5">
        <f t="shared" ref="J7:J38" si="1">TRUNC(H7*I7, 0)</f>
        <v>0</v>
      </c>
      <c r="K7" s="4">
        <f>일위대가!G11</f>
        <v>0</v>
      </c>
      <c r="L7" s="5">
        <f t="shared" ref="L7:L38" si="2">TRUNC(H7*K7, 0)</f>
        <v>0</v>
      </c>
      <c r="M7" s="4">
        <f>일위대가!H11</f>
        <v>0</v>
      </c>
      <c r="N7" s="5">
        <f t="shared" ref="N7:N38" si="3">TRUNC(H7*M7, 0)</f>
        <v>0</v>
      </c>
      <c r="O7" s="4">
        <f t="shared" ref="O7:O38" si="4">I7+K7+M7</f>
        <v>0</v>
      </c>
      <c r="P7" s="5">
        <f t="shared" si="0"/>
        <v>0</v>
      </c>
      <c r="Q7" s="1" t="s">
        <v>13</v>
      </c>
      <c r="R7" s="6" t="s">
        <v>52</v>
      </c>
      <c r="S7" s="6" t="s">
        <v>53</v>
      </c>
      <c r="T7" s="1" t="s">
        <v>13</v>
      </c>
      <c r="U7" s="2" t="s">
        <v>13</v>
      </c>
      <c r="V7" s="6" t="s">
        <v>13</v>
      </c>
      <c r="W7" s="6" t="s">
        <v>13</v>
      </c>
      <c r="X7" s="1" t="s">
        <v>13</v>
      </c>
      <c r="Y7" t="s">
        <v>54</v>
      </c>
      <c r="Z7" t="s">
        <v>54</v>
      </c>
      <c r="AA7" t="s">
        <v>13</v>
      </c>
      <c r="AB7">
        <v>1</v>
      </c>
    </row>
    <row r="8" spans="1:28" x14ac:dyDescent="0.2">
      <c r="A8" s="6" t="s">
        <v>47</v>
      </c>
      <c r="B8" s="1" t="s">
        <v>55</v>
      </c>
      <c r="C8" s="1" t="s">
        <v>13</v>
      </c>
      <c r="D8" s="1" t="s">
        <v>13</v>
      </c>
      <c r="E8" s="1" t="s">
        <v>56</v>
      </c>
      <c r="F8" s="1" t="s">
        <v>50</v>
      </c>
      <c r="G8" s="6" t="s">
        <v>51</v>
      </c>
      <c r="H8" s="3">
        <v>0</v>
      </c>
      <c r="I8" s="4">
        <f>일위대가!F12</f>
        <v>0</v>
      </c>
      <c r="J8" s="5">
        <f t="shared" si="1"/>
        <v>0</v>
      </c>
      <c r="K8" s="4">
        <f>일위대가!G12</f>
        <v>0</v>
      </c>
      <c r="L8" s="5">
        <f t="shared" si="2"/>
        <v>0</v>
      </c>
      <c r="M8" s="4">
        <f>일위대가!H12</f>
        <v>0</v>
      </c>
      <c r="N8" s="5">
        <f t="shared" si="3"/>
        <v>0</v>
      </c>
      <c r="O8" s="4">
        <f t="shared" si="4"/>
        <v>0</v>
      </c>
      <c r="P8" s="5">
        <f t="shared" si="0"/>
        <v>0</v>
      </c>
      <c r="Q8" s="1" t="s">
        <v>13</v>
      </c>
      <c r="R8" s="6" t="s">
        <v>52</v>
      </c>
      <c r="S8" s="6" t="s">
        <v>53</v>
      </c>
      <c r="T8" s="1" t="s">
        <v>13</v>
      </c>
      <c r="U8" s="2" t="s">
        <v>13</v>
      </c>
      <c r="V8" s="6" t="s">
        <v>13</v>
      </c>
      <c r="W8" s="6" t="s">
        <v>13</v>
      </c>
      <c r="X8" s="1" t="s">
        <v>13</v>
      </c>
      <c r="Y8" t="s">
        <v>54</v>
      </c>
      <c r="Z8" t="s">
        <v>54</v>
      </c>
      <c r="AA8" t="s">
        <v>13</v>
      </c>
      <c r="AB8">
        <v>1</v>
      </c>
    </row>
    <row r="9" spans="1:28" x14ac:dyDescent="0.2">
      <c r="A9" s="6" t="s">
        <v>47</v>
      </c>
      <c r="B9" s="1" t="s">
        <v>57</v>
      </c>
      <c r="C9" s="1" t="s">
        <v>13</v>
      </c>
      <c r="D9" s="1" t="s">
        <v>13</v>
      </c>
      <c r="E9" s="1" t="s">
        <v>58</v>
      </c>
      <c r="F9" s="1" t="s">
        <v>50</v>
      </c>
      <c r="G9" s="6" t="s">
        <v>51</v>
      </c>
      <c r="H9" s="3">
        <v>0</v>
      </c>
      <c r="I9" s="4">
        <f>일위대가!F13</f>
        <v>0</v>
      </c>
      <c r="J9" s="5">
        <f t="shared" si="1"/>
        <v>0</v>
      </c>
      <c r="K9" s="4">
        <f>일위대가!G13</f>
        <v>0</v>
      </c>
      <c r="L9" s="5">
        <f t="shared" si="2"/>
        <v>0</v>
      </c>
      <c r="M9" s="4">
        <f>일위대가!H13</f>
        <v>0</v>
      </c>
      <c r="N9" s="5">
        <f t="shared" si="3"/>
        <v>0</v>
      </c>
      <c r="O9" s="4">
        <f t="shared" si="4"/>
        <v>0</v>
      </c>
      <c r="P9" s="5">
        <f t="shared" si="0"/>
        <v>0</v>
      </c>
      <c r="Q9" s="1" t="s">
        <v>13</v>
      </c>
      <c r="R9" s="6" t="s">
        <v>52</v>
      </c>
      <c r="S9" s="6" t="s">
        <v>53</v>
      </c>
      <c r="T9" s="1" t="s">
        <v>13</v>
      </c>
      <c r="U9" s="2" t="s">
        <v>13</v>
      </c>
      <c r="V9" s="6" t="s">
        <v>13</v>
      </c>
      <c r="W9" s="6" t="s">
        <v>13</v>
      </c>
      <c r="X9" s="1" t="s">
        <v>13</v>
      </c>
      <c r="Y9" t="s">
        <v>54</v>
      </c>
      <c r="Z9" t="s">
        <v>54</v>
      </c>
      <c r="AA9" t="s">
        <v>13</v>
      </c>
      <c r="AB9">
        <v>1</v>
      </c>
    </row>
    <row r="10" spans="1:28" x14ac:dyDescent="0.2">
      <c r="A10" s="6" t="s">
        <v>47</v>
      </c>
      <c r="B10" s="1" t="s">
        <v>59</v>
      </c>
      <c r="C10" s="1" t="s">
        <v>13</v>
      </c>
      <c r="D10" s="1" t="s">
        <v>13</v>
      </c>
      <c r="E10" s="1" t="s">
        <v>60</v>
      </c>
      <c r="F10" s="1" t="s">
        <v>61</v>
      </c>
      <c r="G10" s="6" t="s">
        <v>62</v>
      </c>
      <c r="H10" s="3">
        <v>0</v>
      </c>
      <c r="I10" s="4">
        <f>일위대가!F14</f>
        <v>0</v>
      </c>
      <c r="J10" s="5">
        <f t="shared" si="1"/>
        <v>0</v>
      </c>
      <c r="K10" s="4">
        <f>일위대가!G14</f>
        <v>0</v>
      </c>
      <c r="L10" s="5">
        <f t="shared" si="2"/>
        <v>0</v>
      </c>
      <c r="M10" s="4">
        <f>일위대가!H14</f>
        <v>0</v>
      </c>
      <c r="N10" s="5">
        <f t="shared" si="3"/>
        <v>0</v>
      </c>
      <c r="O10" s="4">
        <f t="shared" si="4"/>
        <v>0</v>
      </c>
      <c r="P10" s="5">
        <f t="shared" si="0"/>
        <v>0</v>
      </c>
      <c r="Q10" s="1" t="s">
        <v>13</v>
      </c>
      <c r="R10" s="6" t="s">
        <v>52</v>
      </c>
      <c r="S10" s="6" t="s">
        <v>53</v>
      </c>
      <c r="T10" s="1" t="s">
        <v>13</v>
      </c>
      <c r="U10" s="2" t="s">
        <v>13</v>
      </c>
      <c r="V10" s="6" t="s">
        <v>13</v>
      </c>
      <c r="W10" s="6" t="s">
        <v>13</v>
      </c>
      <c r="X10" s="1" t="s">
        <v>13</v>
      </c>
      <c r="Y10" t="s">
        <v>54</v>
      </c>
      <c r="Z10" t="s">
        <v>54</v>
      </c>
      <c r="AA10" t="s">
        <v>13</v>
      </c>
      <c r="AB10">
        <v>1</v>
      </c>
    </row>
    <row r="11" spans="1:28" x14ac:dyDescent="0.2">
      <c r="A11" s="6" t="s">
        <v>47</v>
      </c>
      <c r="B11" s="1" t="s">
        <v>63</v>
      </c>
      <c r="C11" s="1" t="s">
        <v>13</v>
      </c>
      <c r="D11" s="1" t="s">
        <v>13</v>
      </c>
      <c r="E11" s="1" t="s">
        <v>64</v>
      </c>
      <c r="F11" s="1" t="s">
        <v>61</v>
      </c>
      <c r="G11" s="6" t="s">
        <v>62</v>
      </c>
      <c r="H11" s="3">
        <v>0</v>
      </c>
      <c r="I11" s="4">
        <f>일위대가!F15</f>
        <v>0</v>
      </c>
      <c r="J11" s="5">
        <f t="shared" si="1"/>
        <v>0</v>
      </c>
      <c r="K11" s="4">
        <f>일위대가!G15</f>
        <v>0</v>
      </c>
      <c r="L11" s="5">
        <f t="shared" si="2"/>
        <v>0</v>
      </c>
      <c r="M11" s="4">
        <f>일위대가!H15</f>
        <v>0</v>
      </c>
      <c r="N11" s="5">
        <f t="shared" si="3"/>
        <v>0</v>
      </c>
      <c r="O11" s="4">
        <f t="shared" si="4"/>
        <v>0</v>
      </c>
      <c r="P11" s="5">
        <f t="shared" si="0"/>
        <v>0</v>
      </c>
      <c r="Q11" s="1" t="s">
        <v>13</v>
      </c>
      <c r="R11" s="6" t="s">
        <v>52</v>
      </c>
      <c r="S11" s="6" t="s">
        <v>53</v>
      </c>
      <c r="T11" s="1" t="s">
        <v>13</v>
      </c>
      <c r="U11" s="2" t="s">
        <v>13</v>
      </c>
      <c r="V11" s="6" t="s">
        <v>13</v>
      </c>
      <c r="W11" s="6" t="s">
        <v>13</v>
      </c>
      <c r="X11" s="1" t="s">
        <v>13</v>
      </c>
      <c r="Y11" t="s">
        <v>54</v>
      </c>
      <c r="Z11" t="s">
        <v>54</v>
      </c>
      <c r="AA11" t="s">
        <v>13</v>
      </c>
      <c r="AB11">
        <v>1</v>
      </c>
    </row>
    <row r="12" spans="1:28" x14ac:dyDescent="0.2">
      <c r="A12" s="6" t="s">
        <v>47</v>
      </c>
      <c r="B12" s="1" t="s">
        <v>65</v>
      </c>
      <c r="C12" s="1" t="s">
        <v>13</v>
      </c>
      <c r="D12" s="1" t="s">
        <v>13</v>
      </c>
      <c r="E12" s="1" t="s">
        <v>66</v>
      </c>
      <c r="F12" s="1" t="s">
        <v>61</v>
      </c>
      <c r="G12" s="6" t="s">
        <v>62</v>
      </c>
      <c r="H12" s="3">
        <v>0</v>
      </c>
      <c r="I12" s="4">
        <f>일위대가!F16</f>
        <v>0</v>
      </c>
      <c r="J12" s="5">
        <f t="shared" si="1"/>
        <v>0</v>
      </c>
      <c r="K12" s="4">
        <f>일위대가!G16</f>
        <v>0</v>
      </c>
      <c r="L12" s="5">
        <f t="shared" si="2"/>
        <v>0</v>
      </c>
      <c r="M12" s="4">
        <f>일위대가!H16</f>
        <v>0</v>
      </c>
      <c r="N12" s="5">
        <f t="shared" si="3"/>
        <v>0</v>
      </c>
      <c r="O12" s="4">
        <f t="shared" si="4"/>
        <v>0</v>
      </c>
      <c r="P12" s="5">
        <f t="shared" si="0"/>
        <v>0</v>
      </c>
      <c r="Q12" s="1" t="s">
        <v>13</v>
      </c>
      <c r="R12" s="6" t="s">
        <v>52</v>
      </c>
      <c r="S12" s="6" t="s">
        <v>53</v>
      </c>
      <c r="T12" s="1" t="s">
        <v>13</v>
      </c>
      <c r="U12" s="2" t="s">
        <v>13</v>
      </c>
      <c r="V12" s="6" t="s">
        <v>13</v>
      </c>
      <c r="W12" s="6" t="s">
        <v>13</v>
      </c>
      <c r="X12" s="1" t="s">
        <v>13</v>
      </c>
      <c r="Y12" t="s">
        <v>54</v>
      </c>
      <c r="Z12" t="s">
        <v>54</v>
      </c>
      <c r="AA12" t="s">
        <v>13</v>
      </c>
      <c r="AB12">
        <v>1</v>
      </c>
    </row>
    <row r="13" spans="1:28" x14ac:dyDescent="0.2">
      <c r="A13" s="6" t="s">
        <v>47</v>
      </c>
      <c r="B13" s="1" t="s">
        <v>67</v>
      </c>
      <c r="C13" s="1" t="s">
        <v>13</v>
      </c>
      <c r="D13" s="1" t="s">
        <v>13</v>
      </c>
      <c r="E13" s="1" t="s">
        <v>68</v>
      </c>
      <c r="F13" s="1" t="s">
        <v>69</v>
      </c>
      <c r="G13" s="6" t="s">
        <v>62</v>
      </c>
      <c r="H13" s="3">
        <v>0</v>
      </c>
      <c r="I13" s="4">
        <f>일위대가!F17</f>
        <v>0</v>
      </c>
      <c r="J13" s="5">
        <f t="shared" si="1"/>
        <v>0</v>
      </c>
      <c r="K13" s="4">
        <f>일위대가!G17</f>
        <v>0</v>
      </c>
      <c r="L13" s="5">
        <f t="shared" si="2"/>
        <v>0</v>
      </c>
      <c r="M13" s="4">
        <f>일위대가!H17</f>
        <v>0</v>
      </c>
      <c r="N13" s="5">
        <f t="shared" si="3"/>
        <v>0</v>
      </c>
      <c r="O13" s="4">
        <f t="shared" si="4"/>
        <v>0</v>
      </c>
      <c r="P13" s="5">
        <f t="shared" si="0"/>
        <v>0</v>
      </c>
      <c r="Q13" s="1" t="s">
        <v>13</v>
      </c>
      <c r="R13" s="6" t="s">
        <v>52</v>
      </c>
      <c r="S13" s="6" t="s">
        <v>53</v>
      </c>
      <c r="T13" s="1" t="s">
        <v>13</v>
      </c>
      <c r="U13" s="2" t="s">
        <v>13</v>
      </c>
      <c r="V13" s="6" t="s">
        <v>13</v>
      </c>
      <c r="W13" s="6" t="s">
        <v>13</v>
      </c>
      <c r="X13" s="1" t="s">
        <v>13</v>
      </c>
      <c r="Y13" t="s">
        <v>54</v>
      </c>
      <c r="Z13" t="s">
        <v>54</v>
      </c>
      <c r="AA13" t="s">
        <v>13</v>
      </c>
      <c r="AB13">
        <v>1</v>
      </c>
    </row>
    <row r="14" spans="1:28" x14ac:dyDescent="0.2">
      <c r="A14" s="6" t="s">
        <v>47</v>
      </c>
      <c r="B14" s="1" t="s">
        <v>70</v>
      </c>
      <c r="C14" s="1" t="s">
        <v>13</v>
      </c>
      <c r="D14" s="1" t="s">
        <v>13</v>
      </c>
      <c r="E14" s="1" t="s">
        <v>71</v>
      </c>
      <c r="F14" s="1" t="s">
        <v>69</v>
      </c>
      <c r="G14" s="6" t="s">
        <v>62</v>
      </c>
      <c r="H14" s="3">
        <v>0</v>
      </c>
      <c r="I14" s="4">
        <f>일위대가!F18</f>
        <v>0</v>
      </c>
      <c r="J14" s="5">
        <f t="shared" si="1"/>
        <v>0</v>
      </c>
      <c r="K14" s="4">
        <f>일위대가!G18</f>
        <v>0</v>
      </c>
      <c r="L14" s="5">
        <f t="shared" si="2"/>
        <v>0</v>
      </c>
      <c r="M14" s="4">
        <f>일위대가!H18</f>
        <v>0</v>
      </c>
      <c r="N14" s="5">
        <f t="shared" si="3"/>
        <v>0</v>
      </c>
      <c r="O14" s="4">
        <f t="shared" si="4"/>
        <v>0</v>
      </c>
      <c r="P14" s="5">
        <f t="shared" si="0"/>
        <v>0</v>
      </c>
      <c r="Q14" s="1" t="s">
        <v>13</v>
      </c>
      <c r="R14" s="6" t="s">
        <v>52</v>
      </c>
      <c r="S14" s="6" t="s">
        <v>53</v>
      </c>
      <c r="T14" s="1" t="s">
        <v>13</v>
      </c>
      <c r="U14" s="2" t="s">
        <v>13</v>
      </c>
      <c r="V14" s="6" t="s">
        <v>13</v>
      </c>
      <c r="W14" s="6" t="s">
        <v>13</v>
      </c>
      <c r="X14" s="1" t="s">
        <v>13</v>
      </c>
      <c r="Y14" t="s">
        <v>54</v>
      </c>
      <c r="Z14" t="s">
        <v>54</v>
      </c>
      <c r="AA14" t="s">
        <v>13</v>
      </c>
      <c r="AB14">
        <v>1</v>
      </c>
    </row>
    <row r="15" spans="1:28" x14ac:dyDescent="0.2">
      <c r="A15" s="6" t="s">
        <v>47</v>
      </c>
      <c r="B15" s="1" t="s">
        <v>72</v>
      </c>
      <c r="C15" s="1" t="s">
        <v>13</v>
      </c>
      <c r="D15" s="1" t="s">
        <v>13</v>
      </c>
      <c r="E15" s="1" t="s">
        <v>73</v>
      </c>
      <c r="F15" s="1" t="s">
        <v>69</v>
      </c>
      <c r="G15" s="6" t="s">
        <v>62</v>
      </c>
      <c r="H15" s="3">
        <v>0</v>
      </c>
      <c r="I15" s="4">
        <f>일위대가!F19</f>
        <v>0</v>
      </c>
      <c r="J15" s="5">
        <f t="shared" si="1"/>
        <v>0</v>
      </c>
      <c r="K15" s="4">
        <f>일위대가!G19</f>
        <v>0</v>
      </c>
      <c r="L15" s="5">
        <f t="shared" si="2"/>
        <v>0</v>
      </c>
      <c r="M15" s="4">
        <f>일위대가!H19</f>
        <v>0</v>
      </c>
      <c r="N15" s="5">
        <f t="shared" si="3"/>
        <v>0</v>
      </c>
      <c r="O15" s="4">
        <f t="shared" si="4"/>
        <v>0</v>
      </c>
      <c r="P15" s="5">
        <f t="shared" si="0"/>
        <v>0</v>
      </c>
      <c r="Q15" s="1" t="s">
        <v>13</v>
      </c>
      <c r="R15" s="6" t="s">
        <v>52</v>
      </c>
      <c r="S15" s="6" t="s">
        <v>53</v>
      </c>
      <c r="T15" s="1" t="s">
        <v>13</v>
      </c>
      <c r="U15" s="2" t="s">
        <v>13</v>
      </c>
      <c r="V15" s="6" t="s">
        <v>13</v>
      </c>
      <c r="W15" s="6" t="s">
        <v>13</v>
      </c>
      <c r="X15" s="1" t="s">
        <v>13</v>
      </c>
      <c r="Y15" t="s">
        <v>54</v>
      </c>
      <c r="Z15" t="s">
        <v>54</v>
      </c>
      <c r="AA15" t="s">
        <v>13</v>
      </c>
      <c r="AB15">
        <v>1</v>
      </c>
    </row>
    <row r="16" spans="1:28" x14ac:dyDescent="0.2">
      <c r="A16" s="6" t="s">
        <v>47</v>
      </c>
      <c r="B16" s="1" t="s">
        <v>74</v>
      </c>
      <c r="C16" s="1" t="s">
        <v>13</v>
      </c>
      <c r="D16" s="1" t="s">
        <v>13</v>
      </c>
      <c r="E16" s="1" t="s">
        <v>75</v>
      </c>
      <c r="F16" s="1" t="s">
        <v>76</v>
      </c>
      <c r="G16" s="6" t="s">
        <v>77</v>
      </c>
      <c r="H16" s="3">
        <v>0</v>
      </c>
      <c r="I16" s="4">
        <f>일위대가!F20</f>
        <v>0</v>
      </c>
      <c r="J16" s="5">
        <f t="shared" si="1"/>
        <v>0</v>
      </c>
      <c r="K16" s="4">
        <f>일위대가!G20</f>
        <v>0</v>
      </c>
      <c r="L16" s="5">
        <f t="shared" si="2"/>
        <v>0</v>
      </c>
      <c r="M16" s="4">
        <f>일위대가!H20</f>
        <v>0</v>
      </c>
      <c r="N16" s="5">
        <f t="shared" si="3"/>
        <v>0</v>
      </c>
      <c r="O16" s="4">
        <f t="shared" si="4"/>
        <v>0</v>
      </c>
      <c r="P16" s="5">
        <f t="shared" si="0"/>
        <v>0</v>
      </c>
      <c r="Q16" s="1" t="s">
        <v>13</v>
      </c>
      <c r="R16" s="6" t="s">
        <v>52</v>
      </c>
      <c r="S16" s="6" t="s">
        <v>53</v>
      </c>
      <c r="T16" s="1" t="s">
        <v>13</v>
      </c>
      <c r="U16" s="2" t="s">
        <v>13</v>
      </c>
      <c r="V16" s="6" t="s">
        <v>13</v>
      </c>
      <c r="W16" s="6" t="s">
        <v>13</v>
      </c>
      <c r="X16" s="1" t="s">
        <v>13</v>
      </c>
      <c r="Y16" t="s">
        <v>54</v>
      </c>
      <c r="Z16" t="s">
        <v>54</v>
      </c>
      <c r="AA16" t="s">
        <v>13</v>
      </c>
      <c r="AB16">
        <v>1</v>
      </c>
    </row>
    <row r="17" spans="1:28" x14ac:dyDescent="0.2">
      <c r="A17" s="6" t="s">
        <v>47</v>
      </c>
      <c r="B17" s="1" t="s">
        <v>78</v>
      </c>
      <c r="C17" s="1" t="s">
        <v>13</v>
      </c>
      <c r="D17" s="1" t="s">
        <v>13</v>
      </c>
      <c r="E17" s="1" t="s">
        <v>79</v>
      </c>
      <c r="F17" s="1" t="s">
        <v>76</v>
      </c>
      <c r="G17" s="6" t="s">
        <v>77</v>
      </c>
      <c r="H17" s="3">
        <v>0</v>
      </c>
      <c r="I17" s="4">
        <f>일위대가!F21</f>
        <v>0</v>
      </c>
      <c r="J17" s="5">
        <f t="shared" si="1"/>
        <v>0</v>
      </c>
      <c r="K17" s="4">
        <f>일위대가!G21</f>
        <v>0</v>
      </c>
      <c r="L17" s="5">
        <f t="shared" si="2"/>
        <v>0</v>
      </c>
      <c r="M17" s="4">
        <f>일위대가!H21</f>
        <v>0</v>
      </c>
      <c r="N17" s="5">
        <f t="shared" si="3"/>
        <v>0</v>
      </c>
      <c r="O17" s="4">
        <f t="shared" si="4"/>
        <v>0</v>
      </c>
      <c r="P17" s="5">
        <f t="shared" si="0"/>
        <v>0</v>
      </c>
      <c r="Q17" s="1" t="s">
        <v>13</v>
      </c>
      <c r="R17" s="6" t="s">
        <v>52</v>
      </c>
      <c r="S17" s="6" t="s">
        <v>53</v>
      </c>
      <c r="T17" s="1" t="s">
        <v>13</v>
      </c>
      <c r="U17" s="2" t="s">
        <v>13</v>
      </c>
      <c r="V17" s="6" t="s">
        <v>13</v>
      </c>
      <c r="W17" s="6" t="s">
        <v>13</v>
      </c>
      <c r="X17" s="1" t="s">
        <v>13</v>
      </c>
      <c r="Y17" t="s">
        <v>54</v>
      </c>
      <c r="Z17" t="s">
        <v>54</v>
      </c>
      <c r="AA17" t="s">
        <v>13</v>
      </c>
      <c r="AB17">
        <v>1</v>
      </c>
    </row>
    <row r="18" spans="1:28" x14ac:dyDescent="0.2">
      <c r="A18" s="6" t="s">
        <v>47</v>
      </c>
      <c r="B18" s="1" t="s">
        <v>80</v>
      </c>
      <c r="C18" s="1" t="s">
        <v>13</v>
      </c>
      <c r="D18" s="1" t="s">
        <v>13</v>
      </c>
      <c r="E18" s="1" t="s">
        <v>81</v>
      </c>
      <c r="F18" s="1" t="s">
        <v>76</v>
      </c>
      <c r="G18" s="6" t="s">
        <v>77</v>
      </c>
      <c r="H18" s="3">
        <v>0</v>
      </c>
      <c r="I18" s="4">
        <f>일위대가!F22</f>
        <v>0</v>
      </c>
      <c r="J18" s="5">
        <f t="shared" si="1"/>
        <v>0</v>
      </c>
      <c r="K18" s="4">
        <f>일위대가!G22</f>
        <v>0</v>
      </c>
      <c r="L18" s="5">
        <f t="shared" si="2"/>
        <v>0</v>
      </c>
      <c r="M18" s="4">
        <f>일위대가!H22</f>
        <v>0</v>
      </c>
      <c r="N18" s="5">
        <f t="shared" si="3"/>
        <v>0</v>
      </c>
      <c r="O18" s="4">
        <f t="shared" si="4"/>
        <v>0</v>
      </c>
      <c r="P18" s="5">
        <f t="shared" si="0"/>
        <v>0</v>
      </c>
      <c r="Q18" s="1" t="s">
        <v>13</v>
      </c>
      <c r="R18" s="6" t="s">
        <v>52</v>
      </c>
      <c r="S18" s="6" t="s">
        <v>53</v>
      </c>
      <c r="T18" s="1" t="s">
        <v>13</v>
      </c>
      <c r="U18" s="2" t="s">
        <v>13</v>
      </c>
      <c r="V18" s="6" t="s">
        <v>13</v>
      </c>
      <c r="W18" s="6" t="s">
        <v>13</v>
      </c>
      <c r="X18" s="1" t="s">
        <v>13</v>
      </c>
      <c r="Y18" t="s">
        <v>54</v>
      </c>
      <c r="Z18" t="s">
        <v>54</v>
      </c>
      <c r="AA18" t="s">
        <v>13</v>
      </c>
      <c r="AB18">
        <v>1</v>
      </c>
    </row>
    <row r="19" spans="1:28" x14ac:dyDescent="0.2">
      <c r="A19" s="6" t="s">
        <v>47</v>
      </c>
      <c r="B19" s="1" t="s">
        <v>82</v>
      </c>
      <c r="C19" s="1" t="s">
        <v>13</v>
      </c>
      <c r="D19" s="1" t="s">
        <v>13</v>
      </c>
      <c r="E19" s="1" t="s">
        <v>75</v>
      </c>
      <c r="F19" s="1" t="s">
        <v>83</v>
      </c>
      <c r="G19" s="6" t="s">
        <v>77</v>
      </c>
      <c r="H19" s="3">
        <v>0</v>
      </c>
      <c r="I19" s="4">
        <f>일위대가!F23</f>
        <v>0</v>
      </c>
      <c r="J19" s="5">
        <f t="shared" si="1"/>
        <v>0</v>
      </c>
      <c r="K19" s="4">
        <f>일위대가!G23</f>
        <v>0</v>
      </c>
      <c r="L19" s="5">
        <f t="shared" si="2"/>
        <v>0</v>
      </c>
      <c r="M19" s="4">
        <f>일위대가!H23</f>
        <v>0</v>
      </c>
      <c r="N19" s="5">
        <f t="shared" si="3"/>
        <v>0</v>
      </c>
      <c r="O19" s="4">
        <f t="shared" si="4"/>
        <v>0</v>
      </c>
      <c r="P19" s="5">
        <f t="shared" si="0"/>
        <v>0</v>
      </c>
      <c r="Q19" s="1" t="s">
        <v>13</v>
      </c>
      <c r="R19" s="6" t="s">
        <v>52</v>
      </c>
      <c r="S19" s="6" t="s">
        <v>53</v>
      </c>
      <c r="T19" s="1" t="s">
        <v>13</v>
      </c>
      <c r="U19" s="2" t="s">
        <v>13</v>
      </c>
      <c r="V19" s="6" t="s">
        <v>13</v>
      </c>
      <c r="W19" s="6" t="s">
        <v>13</v>
      </c>
      <c r="X19" s="1" t="s">
        <v>13</v>
      </c>
      <c r="Y19" t="s">
        <v>54</v>
      </c>
      <c r="Z19" t="s">
        <v>54</v>
      </c>
      <c r="AA19" t="s">
        <v>13</v>
      </c>
      <c r="AB19">
        <v>1</v>
      </c>
    </row>
    <row r="20" spans="1:28" x14ac:dyDescent="0.2">
      <c r="A20" s="6" t="s">
        <v>47</v>
      </c>
      <c r="B20" s="1" t="s">
        <v>84</v>
      </c>
      <c r="C20" s="1" t="s">
        <v>13</v>
      </c>
      <c r="D20" s="1" t="s">
        <v>13</v>
      </c>
      <c r="E20" s="1" t="s">
        <v>79</v>
      </c>
      <c r="F20" s="1" t="s">
        <v>83</v>
      </c>
      <c r="G20" s="6" t="s">
        <v>77</v>
      </c>
      <c r="H20" s="3">
        <v>0</v>
      </c>
      <c r="I20" s="4">
        <f>일위대가!F24</f>
        <v>0</v>
      </c>
      <c r="J20" s="5">
        <f t="shared" si="1"/>
        <v>0</v>
      </c>
      <c r="K20" s="4">
        <f>일위대가!G24</f>
        <v>0</v>
      </c>
      <c r="L20" s="5">
        <f t="shared" si="2"/>
        <v>0</v>
      </c>
      <c r="M20" s="4">
        <f>일위대가!H24</f>
        <v>0</v>
      </c>
      <c r="N20" s="5">
        <f t="shared" si="3"/>
        <v>0</v>
      </c>
      <c r="O20" s="4">
        <f t="shared" si="4"/>
        <v>0</v>
      </c>
      <c r="P20" s="5">
        <f t="shared" si="0"/>
        <v>0</v>
      </c>
      <c r="Q20" s="1" t="s">
        <v>13</v>
      </c>
      <c r="R20" s="6" t="s">
        <v>52</v>
      </c>
      <c r="S20" s="6" t="s">
        <v>53</v>
      </c>
      <c r="T20" s="1" t="s">
        <v>13</v>
      </c>
      <c r="U20" s="2" t="s">
        <v>13</v>
      </c>
      <c r="V20" s="6" t="s">
        <v>13</v>
      </c>
      <c r="W20" s="6" t="s">
        <v>13</v>
      </c>
      <c r="X20" s="1" t="s">
        <v>13</v>
      </c>
      <c r="Y20" t="s">
        <v>54</v>
      </c>
      <c r="Z20" t="s">
        <v>54</v>
      </c>
      <c r="AA20" t="s">
        <v>13</v>
      </c>
      <c r="AB20">
        <v>1</v>
      </c>
    </row>
    <row r="21" spans="1:28" x14ac:dyDescent="0.2">
      <c r="A21" s="6" t="s">
        <v>47</v>
      </c>
      <c r="B21" s="1" t="s">
        <v>85</v>
      </c>
      <c r="C21" s="1" t="s">
        <v>13</v>
      </c>
      <c r="D21" s="1" t="s">
        <v>13</v>
      </c>
      <c r="E21" s="1" t="s">
        <v>81</v>
      </c>
      <c r="F21" s="1" t="s">
        <v>83</v>
      </c>
      <c r="G21" s="6" t="s">
        <v>77</v>
      </c>
      <c r="H21" s="3">
        <v>0</v>
      </c>
      <c r="I21" s="4">
        <f>일위대가!F25</f>
        <v>0</v>
      </c>
      <c r="J21" s="5">
        <f t="shared" si="1"/>
        <v>0</v>
      </c>
      <c r="K21" s="4">
        <f>일위대가!G25</f>
        <v>0</v>
      </c>
      <c r="L21" s="5">
        <f t="shared" si="2"/>
        <v>0</v>
      </c>
      <c r="M21" s="4">
        <f>일위대가!H25</f>
        <v>0</v>
      </c>
      <c r="N21" s="5">
        <f t="shared" si="3"/>
        <v>0</v>
      </c>
      <c r="O21" s="4">
        <f t="shared" si="4"/>
        <v>0</v>
      </c>
      <c r="P21" s="5">
        <f t="shared" si="0"/>
        <v>0</v>
      </c>
      <c r="Q21" s="1" t="s">
        <v>13</v>
      </c>
      <c r="R21" s="6" t="s">
        <v>52</v>
      </c>
      <c r="S21" s="6" t="s">
        <v>53</v>
      </c>
      <c r="T21" s="1" t="s">
        <v>13</v>
      </c>
      <c r="U21" s="2" t="s">
        <v>13</v>
      </c>
      <c r="V21" s="6" t="s">
        <v>13</v>
      </c>
      <c r="W21" s="6" t="s">
        <v>13</v>
      </c>
      <c r="X21" s="1" t="s">
        <v>13</v>
      </c>
      <c r="Y21" t="s">
        <v>54</v>
      </c>
      <c r="Z21" t="s">
        <v>54</v>
      </c>
      <c r="AA21" t="s">
        <v>13</v>
      </c>
      <c r="AB21">
        <v>1</v>
      </c>
    </row>
    <row r="22" spans="1:28" x14ac:dyDescent="0.2">
      <c r="A22" s="6" t="s">
        <v>47</v>
      </c>
      <c r="B22" s="1" t="s">
        <v>86</v>
      </c>
      <c r="C22" s="1" t="s">
        <v>13</v>
      </c>
      <c r="D22" s="1" t="s">
        <v>13</v>
      </c>
      <c r="E22" s="1" t="s">
        <v>75</v>
      </c>
      <c r="F22" s="1" t="s">
        <v>87</v>
      </c>
      <c r="G22" s="6" t="s">
        <v>77</v>
      </c>
      <c r="H22" s="3">
        <v>0</v>
      </c>
      <c r="I22" s="4">
        <f>일위대가!F26</f>
        <v>0</v>
      </c>
      <c r="J22" s="5">
        <f t="shared" si="1"/>
        <v>0</v>
      </c>
      <c r="K22" s="4">
        <f>일위대가!G26</f>
        <v>0</v>
      </c>
      <c r="L22" s="5">
        <f t="shared" si="2"/>
        <v>0</v>
      </c>
      <c r="M22" s="4">
        <f>일위대가!H26</f>
        <v>0</v>
      </c>
      <c r="N22" s="5">
        <f t="shared" si="3"/>
        <v>0</v>
      </c>
      <c r="O22" s="4">
        <f t="shared" si="4"/>
        <v>0</v>
      </c>
      <c r="P22" s="5">
        <f t="shared" si="0"/>
        <v>0</v>
      </c>
      <c r="Q22" s="1" t="s">
        <v>13</v>
      </c>
      <c r="R22" s="6" t="s">
        <v>52</v>
      </c>
      <c r="S22" s="6" t="s">
        <v>53</v>
      </c>
      <c r="T22" s="1" t="s">
        <v>13</v>
      </c>
      <c r="U22" s="2" t="s">
        <v>13</v>
      </c>
      <c r="V22" s="6" t="s">
        <v>13</v>
      </c>
      <c r="W22" s="6" t="s">
        <v>13</v>
      </c>
      <c r="X22" s="1" t="s">
        <v>13</v>
      </c>
      <c r="Y22" t="s">
        <v>54</v>
      </c>
      <c r="Z22" t="s">
        <v>54</v>
      </c>
      <c r="AA22" t="s">
        <v>13</v>
      </c>
      <c r="AB22">
        <v>1</v>
      </c>
    </row>
    <row r="23" spans="1:28" x14ac:dyDescent="0.2">
      <c r="A23" s="6" t="s">
        <v>47</v>
      </c>
      <c r="B23" s="1" t="s">
        <v>88</v>
      </c>
      <c r="C23" s="1" t="s">
        <v>13</v>
      </c>
      <c r="D23" s="1" t="s">
        <v>13</v>
      </c>
      <c r="E23" s="1" t="s">
        <v>79</v>
      </c>
      <c r="F23" s="1" t="s">
        <v>87</v>
      </c>
      <c r="G23" s="6" t="s">
        <v>77</v>
      </c>
      <c r="H23" s="3">
        <v>0</v>
      </c>
      <c r="I23" s="4">
        <f>일위대가!F27</f>
        <v>0</v>
      </c>
      <c r="J23" s="5">
        <f t="shared" si="1"/>
        <v>0</v>
      </c>
      <c r="K23" s="4">
        <f>일위대가!G27</f>
        <v>0</v>
      </c>
      <c r="L23" s="5">
        <f t="shared" si="2"/>
        <v>0</v>
      </c>
      <c r="M23" s="4">
        <f>일위대가!H27</f>
        <v>0</v>
      </c>
      <c r="N23" s="5">
        <f t="shared" si="3"/>
        <v>0</v>
      </c>
      <c r="O23" s="4">
        <f t="shared" si="4"/>
        <v>0</v>
      </c>
      <c r="P23" s="5">
        <f t="shared" si="0"/>
        <v>0</v>
      </c>
      <c r="Q23" s="1" t="s">
        <v>13</v>
      </c>
      <c r="R23" s="6" t="s">
        <v>52</v>
      </c>
      <c r="S23" s="6" t="s">
        <v>53</v>
      </c>
      <c r="T23" s="1" t="s">
        <v>13</v>
      </c>
      <c r="U23" s="2" t="s">
        <v>13</v>
      </c>
      <c r="V23" s="6" t="s">
        <v>13</v>
      </c>
      <c r="W23" s="6" t="s">
        <v>13</v>
      </c>
      <c r="X23" s="1" t="s">
        <v>13</v>
      </c>
      <c r="Y23" t="s">
        <v>54</v>
      </c>
      <c r="Z23" t="s">
        <v>54</v>
      </c>
      <c r="AA23" t="s">
        <v>13</v>
      </c>
      <c r="AB23">
        <v>1</v>
      </c>
    </row>
    <row r="24" spans="1:28" x14ac:dyDescent="0.2">
      <c r="A24" s="6" t="s">
        <v>47</v>
      </c>
      <c r="B24" s="1" t="s">
        <v>89</v>
      </c>
      <c r="C24" s="1" t="s">
        <v>13</v>
      </c>
      <c r="D24" s="1" t="s">
        <v>13</v>
      </c>
      <c r="E24" s="1" t="s">
        <v>81</v>
      </c>
      <c r="F24" s="1" t="s">
        <v>87</v>
      </c>
      <c r="G24" s="6" t="s">
        <v>77</v>
      </c>
      <c r="H24" s="3">
        <v>0</v>
      </c>
      <c r="I24" s="4">
        <f>일위대가!F28</f>
        <v>0</v>
      </c>
      <c r="J24" s="5">
        <f t="shared" si="1"/>
        <v>0</v>
      </c>
      <c r="K24" s="4">
        <f>일위대가!G28</f>
        <v>0</v>
      </c>
      <c r="L24" s="5">
        <f t="shared" si="2"/>
        <v>0</v>
      </c>
      <c r="M24" s="4">
        <f>일위대가!H28</f>
        <v>0</v>
      </c>
      <c r="N24" s="5">
        <f t="shared" si="3"/>
        <v>0</v>
      </c>
      <c r="O24" s="4">
        <f t="shared" si="4"/>
        <v>0</v>
      </c>
      <c r="P24" s="5">
        <f t="shared" si="0"/>
        <v>0</v>
      </c>
      <c r="Q24" s="1" t="s">
        <v>13</v>
      </c>
      <c r="R24" s="6" t="s">
        <v>52</v>
      </c>
      <c r="S24" s="6" t="s">
        <v>53</v>
      </c>
      <c r="T24" s="1" t="s">
        <v>13</v>
      </c>
      <c r="U24" s="2" t="s">
        <v>13</v>
      </c>
      <c r="V24" s="6" t="s">
        <v>13</v>
      </c>
      <c r="W24" s="6" t="s">
        <v>13</v>
      </c>
      <c r="X24" s="1" t="s">
        <v>13</v>
      </c>
      <c r="Y24" t="s">
        <v>54</v>
      </c>
      <c r="Z24" t="s">
        <v>54</v>
      </c>
      <c r="AA24" t="s">
        <v>13</v>
      </c>
      <c r="AB24">
        <v>1</v>
      </c>
    </row>
    <row r="25" spans="1:28" x14ac:dyDescent="0.2">
      <c r="A25" s="6" t="s">
        <v>47</v>
      </c>
      <c r="B25" s="1" t="s">
        <v>90</v>
      </c>
      <c r="C25" s="1" t="s">
        <v>13</v>
      </c>
      <c r="D25" s="1" t="s">
        <v>13</v>
      </c>
      <c r="E25" s="1" t="s">
        <v>91</v>
      </c>
      <c r="F25" s="1" t="s">
        <v>92</v>
      </c>
      <c r="G25" s="6" t="s">
        <v>93</v>
      </c>
      <c r="H25" s="3">
        <v>0</v>
      </c>
      <c r="I25" s="4">
        <f>일위대가!F29</f>
        <v>0</v>
      </c>
      <c r="J25" s="5">
        <f t="shared" si="1"/>
        <v>0</v>
      </c>
      <c r="K25" s="4">
        <f>일위대가!G29</f>
        <v>0</v>
      </c>
      <c r="L25" s="5">
        <f t="shared" si="2"/>
        <v>0</v>
      </c>
      <c r="M25" s="4">
        <f>일위대가!H29</f>
        <v>0</v>
      </c>
      <c r="N25" s="5">
        <f t="shared" si="3"/>
        <v>0</v>
      </c>
      <c r="O25" s="4">
        <f t="shared" si="4"/>
        <v>0</v>
      </c>
      <c r="P25" s="5">
        <f t="shared" si="0"/>
        <v>0</v>
      </c>
      <c r="Q25" s="1" t="s">
        <v>13</v>
      </c>
      <c r="R25" s="6" t="s">
        <v>52</v>
      </c>
      <c r="S25" s="6" t="s">
        <v>53</v>
      </c>
      <c r="T25" s="1" t="s">
        <v>13</v>
      </c>
      <c r="U25" s="2" t="s">
        <v>13</v>
      </c>
      <c r="V25" s="6" t="s">
        <v>13</v>
      </c>
      <c r="W25" s="6" t="s">
        <v>13</v>
      </c>
      <c r="X25" s="1" t="s">
        <v>13</v>
      </c>
      <c r="Y25" t="s">
        <v>54</v>
      </c>
      <c r="Z25" t="s">
        <v>54</v>
      </c>
      <c r="AA25" t="s">
        <v>13</v>
      </c>
      <c r="AB25">
        <v>1</v>
      </c>
    </row>
    <row r="26" spans="1:28" x14ac:dyDescent="0.2">
      <c r="A26" s="6" t="s">
        <v>47</v>
      </c>
      <c r="B26" s="1" t="s">
        <v>94</v>
      </c>
      <c r="C26" s="1" t="s">
        <v>13</v>
      </c>
      <c r="D26" s="1" t="s">
        <v>13</v>
      </c>
      <c r="E26" s="1" t="s">
        <v>95</v>
      </c>
      <c r="F26" s="1" t="s">
        <v>96</v>
      </c>
      <c r="G26" s="6" t="s">
        <v>77</v>
      </c>
      <c r="H26" s="3">
        <v>0</v>
      </c>
      <c r="I26" s="4">
        <f>일위대가!F30</f>
        <v>0</v>
      </c>
      <c r="J26" s="5">
        <f t="shared" si="1"/>
        <v>0</v>
      </c>
      <c r="K26" s="4">
        <f>일위대가!G30</f>
        <v>0</v>
      </c>
      <c r="L26" s="5">
        <f t="shared" si="2"/>
        <v>0</v>
      </c>
      <c r="M26" s="4">
        <f>일위대가!H30</f>
        <v>0</v>
      </c>
      <c r="N26" s="5">
        <f t="shared" si="3"/>
        <v>0</v>
      </c>
      <c r="O26" s="4">
        <f t="shared" si="4"/>
        <v>0</v>
      </c>
      <c r="P26" s="5">
        <f t="shared" si="0"/>
        <v>0</v>
      </c>
      <c r="Q26" s="1" t="s">
        <v>13</v>
      </c>
      <c r="R26" s="6" t="s">
        <v>52</v>
      </c>
      <c r="S26" s="6" t="s">
        <v>53</v>
      </c>
      <c r="T26" s="1" t="s">
        <v>13</v>
      </c>
      <c r="U26" s="2" t="s">
        <v>13</v>
      </c>
      <c r="V26" s="6" t="s">
        <v>13</v>
      </c>
      <c r="W26" s="6" t="s">
        <v>13</v>
      </c>
      <c r="X26" s="1" t="s">
        <v>13</v>
      </c>
      <c r="Y26" t="s">
        <v>54</v>
      </c>
      <c r="Z26" t="s">
        <v>54</v>
      </c>
      <c r="AA26" t="s">
        <v>13</v>
      </c>
      <c r="AB26">
        <v>1</v>
      </c>
    </row>
    <row r="27" spans="1:28" x14ac:dyDescent="0.2">
      <c r="A27" s="6" t="s">
        <v>47</v>
      </c>
      <c r="B27" s="1" t="s">
        <v>97</v>
      </c>
      <c r="C27" s="1" t="s">
        <v>13</v>
      </c>
      <c r="D27" s="1" t="s">
        <v>13</v>
      </c>
      <c r="E27" s="1" t="s">
        <v>98</v>
      </c>
      <c r="F27" s="1" t="s">
        <v>96</v>
      </c>
      <c r="G27" s="6" t="s">
        <v>77</v>
      </c>
      <c r="H27" s="3">
        <v>0</v>
      </c>
      <c r="I27" s="4">
        <f>일위대가!F31</f>
        <v>0</v>
      </c>
      <c r="J27" s="5">
        <f t="shared" si="1"/>
        <v>0</v>
      </c>
      <c r="K27" s="4">
        <f>일위대가!G31</f>
        <v>0</v>
      </c>
      <c r="L27" s="5">
        <f t="shared" si="2"/>
        <v>0</v>
      </c>
      <c r="M27" s="4">
        <f>일위대가!H31</f>
        <v>0</v>
      </c>
      <c r="N27" s="5">
        <f t="shared" si="3"/>
        <v>0</v>
      </c>
      <c r="O27" s="4">
        <f t="shared" si="4"/>
        <v>0</v>
      </c>
      <c r="P27" s="5">
        <f t="shared" si="0"/>
        <v>0</v>
      </c>
      <c r="Q27" s="1" t="s">
        <v>13</v>
      </c>
      <c r="R27" s="6" t="s">
        <v>52</v>
      </c>
      <c r="S27" s="6" t="s">
        <v>53</v>
      </c>
      <c r="T27" s="1" t="s">
        <v>13</v>
      </c>
      <c r="U27" s="2" t="s">
        <v>13</v>
      </c>
      <c r="V27" s="6" t="s">
        <v>13</v>
      </c>
      <c r="W27" s="6" t="s">
        <v>13</v>
      </c>
      <c r="X27" s="1" t="s">
        <v>13</v>
      </c>
      <c r="Y27" t="s">
        <v>54</v>
      </c>
      <c r="Z27" t="s">
        <v>54</v>
      </c>
      <c r="AA27" t="s">
        <v>13</v>
      </c>
      <c r="AB27">
        <v>1</v>
      </c>
    </row>
    <row r="28" spans="1:28" x14ac:dyDescent="0.2">
      <c r="A28" s="6" t="s">
        <v>47</v>
      </c>
      <c r="B28" s="1" t="s">
        <v>99</v>
      </c>
      <c r="C28" s="1" t="s">
        <v>13</v>
      </c>
      <c r="D28" s="1" t="s">
        <v>13</v>
      </c>
      <c r="E28" s="1" t="s">
        <v>100</v>
      </c>
      <c r="F28" s="1" t="s">
        <v>96</v>
      </c>
      <c r="G28" s="6" t="s">
        <v>77</v>
      </c>
      <c r="H28" s="3">
        <v>0</v>
      </c>
      <c r="I28" s="4">
        <f>일위대가!F32</f>
        <v>0</v>
      </c>
      <c r="J28" s="5">
        <f t="shared" si="1"/>
        <v>0</v>
      </c>
      <c r="K28" s="4">
        <f>일위대가!G32</f>
        <v>0</v>
      </c>
      <c r="L28" s="5">
        <f t="shared" si="2"/>
        <v>0</v>
      </c>
      <c r="M28" s="4">
        <f>일위대가!H32</f>
        <v>0</v>
      </c>
      <c r="N28" s="5">
        <f t="shared" si="3"/>
        <v>0</v>
      </c>
      <c r="O28" s="4">
        <f t="shared" si="4"/>
        <v>0</v>
      </c>
      <c r="P28" s="5">
        <f t="shared" si="0"/>
        <v>0</v>
      </c>
      <c r="Q28" s="1" t="s">
        <v>13</v>
      </c>
      <c r="R28" s="6" t="s">
        <v>52</v>
      </c>
      <c r="S28" s="6" t="s">
        <v>53</v>
      </c>
      <c r="T28" s="1" t="s">
        <v>13</v>
      </c>
      <c r="U28" s="2" t="s">
        <v>13</v>
      </c>
      <c r="V28" s="6" t="s">
        <v>13</v>
      </c>
      <c r="W28" s="6" t="s">
        <v>13</v>
      </c>
      <c r="X28" s="1" t="s">
        <v>13</v>
      </c>
      <c r="Y28" t="s">
        <v>54</v>
      </c>
      <c r="Z28" t="s">
        <v>54</v>
      </c>
      <c r="AA28" t="s">
        <v>13</v>
      </c>
      <c r="AB28">
        <v>1</v>
      </c>
    </row>
    <row r="29" spans="1:28" x14ac:dyDescent="0.2">
      <c r="A29" s="6" t="s">
        <v>47</v>
      </c>
      <c r="B29" s="1" t="s">
        <v>101</v>
      </c>
      <c r="C29" s="1" t="s">
        <v>13</v>
      </c>
      <c r="D29" s="1" t="s">
        <v>13</v>
      </c>
      <c r="E29" s="1" t="s">
        <v>95</v>
      </c>
      <c r="F29" s="1" t="s">
        <v>102</v>
      </c>
      <c r="G29" s="6" t="s">
        <v>77</v>
      </c>
      <c r="H29" s="3">
        <v>0</v>
      </c>
      <c r="I29" s="4">
        <f>일위대가!F33</f>
        <v>0</v>
      </c>
      <c r="J29" s="5">
        <f t="shared" si="1"/>
        <v>0</v>
      </c>
      <c r="K29" s="4">
        <f>일위대가!G33</f>
        <v>0</v>
      </c>
      <c r="L29" s="5">
        <f t="shared" si="2"/>
        <v>0</v>
      </c>
      <c r="M29" s="4">
        <f>일위대가!H33</f>
        <v>0</v>
      </c>
      <c r="N29" s="5">
        <f t="shared" si="3"/>
        <v>0</v>
      </c>
      <c r="O29" s="4">
        <f t="shared" si="4"/>
        <v>0</v>
      </c>
      <c r="P29" s="5">
        <f t="shared" si="0"/>
        <v>0</v>
      </c>
      <c r="Q29" s="1" t="s">
        <v>13</v>
      </c>
      <c r="R29" s="6" t="s">
        <v>52</v>
      </c>
      <c r="S29" s="6" t="s">
        <v>53</v>
      </c>
      <c r="T29" s="1" t="s">
        <v>13</v>
      </c>
      <c r="U29" s="2" t="s">
        <v>13</v>
      </c>
      <c r="V29" s="6" t="s">
        <v>13</v>
      </c>
      <c r="W29" s="6" t="s">
        <v>13</v>
      </c>
      <c r="X29" s="1" t="s">
        <v>13</v>
      </c>
      <c r="Y29" t="s">
        <v>54</v>
      </c>
      <c r="Z29" t="s">
        <v>54</v>
      </c>
      <c r="AA29" t="s">
        <v>13</v>
      </c>
      <c r="AB29">
        <v>1</v>
      </c>
    </row>
    <row r="30" spans="1:28" x14ac:dyDescent="0.2">
      <c r="A30" s="6" t="s">
        <v>47</v>
      </c>
      <c r="B30" s="1" t="s">
        <v>103</v>
      </c>
      <c r="C30" s="1" t="s">
        <v>13</v>
      </c>
      <c r="D30" s="1" t="s">
        <v>13</v>
      </c>
      <c r="E30" s="1" t="s">
        <v>98</v>
      </c>
      <c r="F30" s="1" t="s">
        <v>102</v>
      </c>
      <c r="G30" s="6" t="s">
        <v>77</v>
      </c>
      <c r="H30" s="3">
        <v>0</v>
      </c>
      <c r="I30" s="4">
        <f>일위대가!F34</f>
        <v>0</v>
      </c>
      <c r="J30" s="5">
        <f t="shared" si="1"/>
        <v>0</v>
      </c>
      <c r="K30" s="4">
        <f>일위대가!G34</f>
        <v>0</v>
      </c>
      <c r="L30" s="5">
        <f t="shared" si="2"/>
        <v>0</v>
      </c>
      <c r="M30" s="4">
        <f>일위대가!H34</f>
        <v>0</v>
      </c>
      <c r="N30" s="5">
        <f t="shared" si="3"/>
        <v>0</v>
      </c>
      <c r="O30" s="4">
        <f t="shared" si="4"/>
        <v>0</v>
      </c>
      <c r="P30" s="5">
        <f t="shared" si="0"/>
        <v>0</v>
      </c>
      <c r="Q30" s="1" t="s">
        <v>13</v>
      </c>
      <c r="R30" s="6" t="s">
        <v>52</v>
      </c>
      <c r="S30" s="6" t="s">
        <v>53</v>
      </c>
      <c r="T30" s="1" t="s">
        <v>13</v>
      </c>
      <c r="U30" s="2" t="s">
        <v>13</v>
      </c>
      <c r="V30" s="6" t="s">
        <v>13</v>
      </c>
      <c r="W30" s="6" t="s">
        <v>13</v>
      </c>
      <c r="X30" s="1" t="s">
        <v>13</v>
      </c>
      <c r="Y30" t="s">
        <v>54</v>
      </c>
      <c r="Z30" t="s">
        <v>54</v>
      </c>
      <c r="AA30" t="s">
        <v>13</v>
      </c>
      <c r="AB30">
        <v>1</v>
      </c>
    </row>
    <row r="31" spans="1:28" x14ac:dyDescent="0.2">
      <c r="A31" s="6" t="s">
        <v>47</v>
      </c>
      <c r="B31" s="1" t="s">
        <v>104</v>
      </c>
      <c r="C31" s="1" t="s">
        <v>13</v>
      </c>
      <c r="D31" s="1" t="s">
        <v>13</v>
      </c>
      <c r="E31" s="1" t="s">
        <v>100</v>
      </c>
      <c r="F31" s="1" t="s">
        <v>102</v>
      </c>
      <c r="G31" s="6" t="s">
        <v>77</v>
      </c>
      <c r="H31" s="3">
        <v>0</v>
      </c>
      <c r="I31" s="4">
        <f>일위대가!F35</f>
        <v>0</v>
      </c>
      <c r="J31" s="5">
        <f t="shared" si="1"/>
        <v>0</v>
      </c>
      <c r="K31" s="4">
        <f>일위대가!G35</f>
        <v>0</v>
      </c>
      <c r="L31" s="5">
        <f t="shared" si="2"/>
        <v>0</v>
      </c>
      <c r="M31" s="4">
        <f>일위대가!H35</f>
        <v>0</v>
      </c>
      <c r="N31" s="5">
        <f t="shared" si="3"/>
        <v>0</v>
      </c>
      <c r="O31" s="4">
        <f t="shared" si="4"/>
        <v>0</v>
      </c>
      <c r="P31" s="5">
        <f t="shared" si="0"/>
        <v>0</v>
      </c>
      <c r="Q31" s="1" t="s">
        <v>13</v>
      </c>
      <c r="R31" s="6" t="s">
        <v>52</v>
      </c>
      <c r="S31" s="6" t="s">
        <v>53</v>
      </c>
      <c r="T31" s="1" t="s">
        <v>13</v>
      </c>
      <c r="U31" s="2" t="s">
        <v>13</v>
      </c>
      <c r="V31" s="6" t="s">
        <v>13</v>
      </c>
      <c r="W31" s="6" t="s">
        <v>13</v>
      </c>
      <c r="X31" s="1" t="s">
        <v>13</v>
      </c>
      <c r="Y31" t="s">
        <v>54</v>
      </c>
      <c r="Z31" t="s">
        <v>54</v>
      </c>
      <c r="AA31" t="s">
        <v>13</v>
      </c>
      <c r="AB31">
        <v>1</v>
      </c>
    </row>
    <row r="32" spans="1:28" x14ac:dyDescent="0.2">
      <c r="A32" s="6" t="s">
        <v>47</v>
      </c>
      <c r="B32" s="1" t="s">
        <v>105</v>
      </c>
      <c r="C32" s="1" t="s">
        <v>13</v>
      </c>
      <c r="D32" s="1" t="s">
        <v>13</v>
      </c>
      <c r="E32" s="1" t="s">
        <v>95</v>
      </c>
      <c r="F32" s="1" t="s">
        <v>106</v>
      </c>
      <c r="G32" s="6" t="s">
        <v>77</v>
      </c>
      <c r="H32" s="3">
        <v>0</v>
      </c>
      <c r="I32" s="4">
        <f>일위대가!F36</f>
        <v>0</v>
      </c>
      <c r="J32" s="5">
        <f t="shared" si="1"/>
        <v>0</v>
      </c>
      <c r="K32" s="4">
        <f>일위대가!G36</f>
        <v>0</v>
      </c>
      <c r="L32" s="5">
        <f t="shared" si="2"/>
        <v>0</v>
      </c>
      <c r="M32" s="4">
        <f>일위대가!H36</f>
        <v>0</v>
      </c>
      <c r="N32" s="5">
        <f t="shared" si="3"/>
        <v>0</v>
      </c>
      <c r="O32" s="4">
        <f t="shared" si="4"/>
        <v>0</v>
      </c>
      <c r="P32" s="5">
        <f t="shared" si="0"/>
        <v>0</v>
      </c>
      <c r="Q32" s="1" t="s">
        <v>13</v>
      </c>
      <c r="R32" s="6" t="s">
        <v>52</v>
      </c>
      <c r="S32" s="6" t="s">
        <v>53</v>
      </c>
      <c r="T32" s="1" t="s">
        <v>13</v>
      </c>
      <c r="U32" s="2" t="s">
        <v>13</v>
      </c>
      <c r="V32" s="6" t="s">
        <v>13</v>
      </c>
      <c r="W32" s="6" t="s">
        <v>13</v>
      </c>
      <c r="X32" s="1" t="s">
        <v>13</v>
      </c>
      <c r="Y32" t="s">
        <v>54</v>
      </c>
      <c r="Z32" t="s">
        <v>54</v>
      </c>
      <c r="AA32" t="s">
        <v>13</v>
      </c>
      <c r="AB32">
        <v>1</v>
      </c>
    </row>
    <row r="33" spans="1:28" x14ac:dyDescent="0.2">
      <c r="A33" s="6" t="s">
        <v>47</v>
      </c>
      <c r="B33" s="1" t="s">
        <v>107</v>
      </c>
      <c r="C33" s="1" t="s">
        <v>13</v>
      </c>
      <c r="D33" s="1" t="s">
        <v>13</v>
      </c>
      <c r="E33" s="1" t="s">
        <v>98</v>
      </c>
      <c r="F33" s="1" t="s">
        <v>106</v>
      </c>
      <c r="G33" s="6" t="s">
        <v>77</v>
      </c>
      <c r="H33" s="3">
        <v>0</v>
      </c>
      <c r="I33" s="4">
        <f>일위대가!F37</f>
        <v>0</v>
      </c>
      <c r="J33" s="5">
        <f t="shared" si="1"/>
        <v>0</v>
      </c>
      <c r="K33" s="4">
        <f>일위대가!G37</f>
        <v>0</v>
      </c>
      <c r="L33" s="5">
        <f t="shared" si="2"/>
        <v>0</v>
      </c>
      <c r="M33" s="4">
        <f>일위대가!H37</f>
        <v>0</v>
      </c>
      <c r="N33" s="5">
        <f t="shared" si="3"/>
        <v>0</v>
      </c>
      <c r="O33" s="4">
        <f t="shared" si="4"/>
        <v>0</v>
      </c>
      <c r="P33" s="5">
        <f t="shared" si="0"/>
        <v>0</v>
      </c>
      <c r="Q33" s="1" t="s">
        <v>13</v>
      </c>
      <c r="R33" s="6" t="s">
        <v>52</v>
      </c>
      <c r="S33" s="6" t="s">
        <v>53</v>
      </c>
      <c r="T33" s="1" t="s">
        <v>13</v>
      </c>
      <c r="U33" s="2" t="s">
        <v>13</v>
      </c>
      <c r="V33" s="6" t="s">
        <v>13</v>
      </c>
      <c r="W33" s="6" t="s">
        <v>13</v>
      </c>
      <c r="X33" s="1" t="s">
        <v>13</v>
      </c>
      <c r="Y33" t="s">
        <v>54</v>
      </c>
      <c r="Z33" t="s">
        <v>54</v>
      </c>
      <c r="AA33" t="s">
        <v>13</v>
      </c>
      <c r="AB33">
        <v>1</v>
      </c>
    </row>
    <row r="34" spans="1:28" x14ac:dyDescent="0.2">
      <c r="A34" s="6" t="s">
        <v>47</v>
      </c>
      <c r="B34" s="1" t="s">
        <v>108</v>
      </c>
      <c r="C34" s="1" t="s">
        <v>13</v>
      </c>
      <c r="D34" s="1" t="s">
        <v>13</v>
      </c>
      <c r="E34" s="1" t="s">
        <v>100</v>
      </c>
      <c r="F34" s="1" t="s">
        <v>106</v>
      </c>
      <c r="G34" s="6" t="s">
        <v>77</v>
      </c>
      <c r="H34" s="3">
        <v>0</v>
      </c>
      <c r="I34" s="4">
        <f>일위대가!F38</f>
        <v>0</v>
      </c>
      <c r="J34" s="5">
        <f t="shared" si="1"/>
        <v>0</v>
      </c>
      <c r="K34" s="4">
        <f>일위대가!G38</f>
        <v>0</v>
      </c>
      <c r="L34" s="5">
        <f t="shared" si="2"/>
        <v>0</v>
      </c>
      <c r="M34" s="4">
        <f>일위대가!H38</f>
        <v>0</v>
      </c>
      <c r="N34" s="5">
        <f t="shared" si="3"/>
        <v>0</v>
      </c>
      <c r="O34" s="4">
        <f t="shared" si="4"/>
        <v>0</v>
      </c>
      <c r="P34" s="5">
        <f t="shared" si="0"/>
        <v>0</v>
      </c>
      <c r="Q34" s="1" t="s">
        <v>13</v>
      </c>
      <c r="R34" s="6" t="s">
        <v>52</v>
      </c>
      <c r="S34" s="6" t="s">
        <v>53</v>
      </c>
      <c r="T34" s="1" t="s">
        <v>13</v>
      </c>
      <c r="U34" s="2" t="s">
        <v>13</v>
      </c>
      <c r="V34" s="6" t="s">
        <v>13</v>
      </c>
      <c r="W34" s="6" t="s">
        <v>13</v>
      </c>
      <c r="X34" s="1" t="s">
        <v>13</v>
      </c>
      <c r="Y34" t="s">
        <v>54</v>
      </c>
      <c r="Z34" t="s">
        <v>54</v>
      </c>
      <c r="AA34" t="s">
        <v>13</v>
      </c>
      <c r="AB34">
        <v>1</v>
      </c>
    </row>
    <row r="35" spans="1:28" x14ac:dyDescent="0.2">
      <c r="A35" s="6" t="s">
        <v>47</v>
      </c>
      <c r="B35" s="1" t="s">
        <v>109</v>
      </c>
      <c r="C35" s="1" t="s">
        <v>13</v>
      </c>
      <c r="D35" s="1" t="s">
        <v>13</v>
      </c>
      <c r="E35" s="1" t="s">
        <v>110</v>
      </c>
      <c r="F35" s="1" t="s">
        <v>96</v>
      </c>
      <c r="G35" s="6" t="s">
        <v>111</v>
      </c>
      <c r="H35" s="3">
        <v>0</v>
      </c>
      <c r="I35" s="4">
        <f>일위대가!F39</f>
        <v>0</v>
      </c>
      <c r="J35" s="5">
        <f t="shared" si="1"/>
        <v>0</v>
      </c>
      <c r="K35" s="4">
        <f>일위대가!G39</f>
        <v>0</v>
      </c>
      <c r="L35" s="5">
        <f t="shared" si="2"/>
        <v>0</v>
      </c>
      <c r="M35" s="4">
        <f>일위대가!H39</f>
        <v>0</v>
      </c>
      <c r="N35" s="5">
        <f t="shared" si="3"/>
        <v>0</v>
      </c>
      <c r="O35" s="4">
        <f t="shared" si="4"/>
        <v>0</v>
      </c>
      <c r="P35" s="5">
        <f t="shared" si="0"/>
        <v>0</v>
      </c>
      <c r="Q35" s="1" t="s">
        <v>13</v>
      </c>
      <c r="R35" s="6" t="s">
        <v>52</v>
      </c>
      <c r="S35" s="6" t="s">
        <v>53</v>
      </c>
      <c r="T35" s="1" t="s">
        <v>13</v>
      </c>
      <c r="U35" s="2" t="s">
        <v>13</v>
      </c>
      <c r="V35" s="6" t="s">
        <v>13</v>
      </c>
      <c r="W35" s="6" t="s">
        <v>13</v>
      </c>
      <c r="X35" s="1" t="s">
        <v>13</v>
      </c>
      <c r="Y35" t="s">
        <v>54</v>
      </c>
      <c r="Z35" t="s">
        <v>54</v>
      </c>
      <c r="AA35" t="s">
        <v>13</v>
      </c>
      <c r="AB35">
        <v>1</v>
      </c>
    </row>
    <row r="36" spans="1:28" x14ac:dyDescent="0.2">
      <c r="A36" s="6" t="s">
        <v>47</v>
      </c>
      <c r="B36" s="1" t="s">
        <v>112</v>
      </c>
      <c r="C36" s="1" t="s">
        <v>13</v>
      </c>
      <c r="D36" s="1" t="s">
        <v>13</v>
      </c>
      <c r="E36" s="1" t="s">
        <v>110</v>
      </c>
      <c r="F36" s="1" t="s">
        <v>102</v>
      </c>
      <c r="G36" s="6" t="s">
        <v>111</v>
      </c>
      <c r="H36" s="3">
        <v>0</v>
      </c>
      <c r="I36" s="4">
        <f>일위대가!F40</f>
        <v>0</v>
      </c>
      <c r="J36" s="5">
        <f t="shared" si="1"/>
        <v>0</v>
      </c>
      <c r="K36" s="4">
        <f>일위대가!G40</f>
        <v>0</v>
      </c>
      <c r="L36" s="5">
        <f t="shared" si="2"/>
        <v>0</v>
      </c>
      <c r="M36" s="4">
        <f>일위대가!H40</f>
        <v>0</v>
      </c>
      <c r="N36" s="5">
        <f t="shared" si="3"/>
        <v>0</v>
      </c>
      <c r="O36" s="4">
        <f t="shared" si="4"/>
        <v>0</v>
      </c>
      <c r="P36" s="5">
        <f t="shared" si="0"/>
        <v>0</v>
      </c>
      <c r="Q36" s="1" t="s">
        <v>13</v>
      </c>
      <c r="R36" s="6" t="s">
        <v>52</v>
      </c>
      <c r="S36" s="6" t="s">
        <v>53</v>
      </c>
      <c r="T36" s="1" t="s">
        <v>13</v>
      </c>
      <c r="U36" s="2" t="s">
        <v>13</v>
      </c>
      <c r="V36" s="6" t="s">
        <v>13</v>
      </c>
      <c r="W36" s="6" t="s">
        <v>13</v>
      </c>
      <c r="X36" s="1" t="s">
        <v>13</v>
      </c>
      <c r="Y36" t="s">
        <v>54</v>
      </c>
      <c r="Z36" t="s">
        <v>54</v>
      </c>
      <c r="AA36" t="s">
        <v>13</v>
      </c>
      <c r="AB36">
        <v>1</v>
      </c>
    </row>
    <row r="37" spans="1:28" x14ac:dyDescent="0.2">
      <c r="A37" s="6" t="s">
        <v>47</v>
      </c>
      <c r="B37" s="1" t="s">
        <v>113</v>
      </c>
      <c r="C37" s="1" t="s">
        <v>13</v>
      </c>
      <c r="D37" s="1" t="s">
        <v>13</v>
      </c>
      <c r="E37" s="1" t="s">
        <v>110</v>
      </c>
      <c r="F37" s="1" t="s">
        <v>106</v>
      </c>
      <c r="G37" s="6" t="s">
        <v>111</v>
      </c>
      <c r="H37" s="3">
        <v>0</v>
      </c>
      <c r="I37" s="4">
        <f>일위대가!F41</f>
        <v>0</v>
      </c>
      <c r="J37" s="5">
        <f t="shared" si="1"/>
        <v>0</v>
      </c>
      <c r="K37" s="4">
        <f>일위대가!G41</f>
        <v>0</v>
      </c>
      <c r="L37" s="5">
        <f t="shared" si="2"/>
        <v>0</v>
      </c>
      <c r="M37" s="4">
        <f>일위대가!H41</f>
        <v>0</v>
      </c>
      <c r="N37" s="5">
        <f t="shared" si="3"/>
        <v>0</v>
      </c>
      <c r="O37" s="4">
        <f t="shared" si="4"/>
        <v>0</v>
      </c>
      <c r="P37" s="5">
        <f t="shared" ref="P37:P68" si="5">J37+L37+N37</f>
        <v>0</v>
      </c>
      <c r="Q37" s="1" t="s">
        <v>13</v>
      </c>
      <c r="R37" s="6" t="s">
        <v>52</v>
      </c>
      <c r="S37" s="6" t="s">
        <v>53</v>
      </c>
      <c r="T37" s="1" t="s">
        <v>13</v>
      </c>
      <c r="U37" s="2" t="s">
        <v>13</v>
      </c>
      <c r="V37" s="6" t="s">
        <v>13</v>
      </c>
      <c r="W37" s="6" t="s">
        <v>13</v>
      </c>
      <c r="X37" s="1" t="s">
        <v>13</v>
      </c>
      <c r="Y37" t="s">
        <v>54</v>
      </c>
      <c r="Z37" t="s">
        <v>54</v>
      </c>
      <c r="AA37" t="s">
        <v>13</v>
      </c>
      <c r="AB37">
        <v>1</v>
      </c>
    </row>
    <row r="38" spans="1:28" x14ac:dyDescent="0.2">
      <c r="A38" s="6" t="s">
        <v>47</v>
      </c>
      <c r="B38" s="1" t="s">
        <v>114</v>
      </c>
      <c r="C38" s="1" t="s">
        <v>13</v>
      </c>
      <c r="D38" s="1" t="s">
        <v>13</v>
      </c>
      <c r="E38" s="1" t="s">
        <v>115</v>
      </c>
      <c r="F38" s="1" t="s">
        <v>96</v>
      </c>
      <c r="G38" s="6" t="s">
        <v>111</v>
      </c>
      <c r="H38" s="3">
        <v>0</v>
      </c>
      <c r="I38" s="4">
        <f>일위대가!F42</f>
        <v>0</v>
      </c>
      <c r="J38" s="5">
        <f t="shared" si="1"/>
        <v>0</v>
      </c>
      <c r="K38" s="4">
        <f>일위대가!G42</f>
        <v>0</v>
      </c>
      <c r="L38" s="5">
        <f t="shared" si="2"/>
        <v>0</v>
      </c>
      <c r="M38" s="4">
        <f>일위대가!H42</f>
        <v>0</v>
      </c>
      <c r="N38" s="5">
        <f t="shared" si="3"/>
        <v>0</v>
      </c>
      <c r="O38" s="4">
        <f t="shared" si="4"/>
        <v>0</v>
      </c>
      <c r="P38" s="5">
        <f t="shared" si="5"/>
        <v>0</v>
      </c>
      <c r="Q38" s="1" t="s">
        <v>13</v>
      </c>
      <c r="R38" s="6" t="s">
        <v>52</v>
      </c>
      <c r="S38" s="6" t="s">
        <v>53</v>
      </c>
      <c r="T38" s="1" t="s">
        <v>13</v>
      </c>
      <c r="U38" s="2" t="s">
        <v>13</v>
      </c>
      <c r="V38" s="6" t="s">
        <v>13</v>
      </c>
      <c r="W38" s="6" t="s">
        <v>13</v>
      </c>
      <c r="X38" s="1" t="s">
        <v>13</v>
      </c>
      <c r="Y38" t="s">
        <v>54</v>
      </c>
      <c r="Z38" t="s">
        <v>54</v>
      </c>
      <c r="AA38" t="s">
        <v>13</v>
      </c>
      <c r="AB38">
        <v>1</v>
      </c>
    </row>
    <row r="39" spans="1:28" x14ac:dyDescent="0.2">
      <c r="A39" s="6" t="s">
        <v>47</v>
      </c>
      <c r="B39" s="1" t="s">
        <v>116</v>
      </c>
      <c r="C39" s="1" t="s">
        <v>13</v>
      </c>
      <c r="D39" s="1" t="s">
        <v>13</v>
      </c>
      <c r="E39" s="1" t="s">
        <v>115</v>
      </c>
      <c r="F39" s="1" t="s">
        <v>102</v>
      </c>
      <c r="G39" s="6" t="s">
        <v>111</v>
      </c>
      <c r="H39" s="3">
        <v>0</v>
      </c>
      <c r="I39" s="4">
        <f>일위대가!F43</f>
        <v>0</v>
      </c>
      <c r="J39" s="5">
        <f t="shared" ref="J39:J70" si="6">TRUNC(H39*I39, 0)</f>
        <v>0</v>
      </c>
      <c r="K39" s="4">
        <f>일위대가!G43</f>
        <v>0</v>
      </c>
      <c r="L39" s="5">
        <f t="shared" ref="L39:L70" si="7">TRUNC(H39*K39, 0)</f>
        <v>0</v>
      </c>
      <c r="M39" s="4">
        <f>일위대가!H43</f>
        <v>0</v>
      </c>
      <c r="N39" s="5">
        <f t="shared" ref="N39:N70" si="8">TRUNC(H39*M39, 0)</f>
        <v>0</v>
      </c>
      <c r="O39" s="4">
        <f t="shared" ref="O39:O70" si="9">I39+K39+M39</f>
        <v>0</v>
      </c>
      <c r="P39" s="5">
        <f t="shared" si="5"/>
        <v>0</v>
      </c>
      <c r="Q39" s="1" t="s">
        <v>13</v>
      </c>
      <c r="R39" s="6" t="s">
        <v>52</v>
      </c>
      <c r="S39" s="6" t="s">
        <v>53</v>
      </c>
      <c r="T39" s="1" t="s">
        <v>13</v>
      </c>
      <c r="U39" s="2" t="s">
        <v>13</v>
      </c>
      <c r="V39" s="6" t="s">
        <v>13</v>
      </c>
      <c r="W39" s="6" t="s">
        <v>13</v>
      </c>
      <c r="X39" s="1" t="s">
        <v>13</v>
      </c>
      <c r="Y39" t="s">
        <v>54</v>
      </c>
      <c r="Z39" t="s">
        <v>54</v>
      </c>
      <c r="AA39" t="s">
        <v>13</v>
      </c>
      <c r="AB39">
        <v>1</v>
      </c>
    </row>
    <row r="40" spans="1:28" x14ac:dyDescent="0.2">
      <c r="A40" s="6" t="s">
        <v>47</v>
      </c>
      <c r="B40" s="1" t="s">
        <v>117</v>
      </c>
      <c r="C40" s="1" t="s">
        <v>13</v>
      </c>
      <c r="D40" s="1" t="s">
        <v>13</v>
      </c>
      <c r="E40" s="1" t="s">
        <v>115</v>
      </c>
      <c r="F40" s="1" t="s">
        <v>106</v>
      </c>
      <c r="G40" s="6" t="s">
        <v>111</v>
      </c>
      <c r="H40" s="3">
        <v>0</v>
      </c>
      <c r="I40" s="4">
        <f>일위대가!F44</f>
        <v>0</v>
      </c>
      <c r="J40" s="5">
        <f t="shared" si="6"/>
        <v>0</v>
      </c>
      <c r="K40" s="4">
        <f>일위대가!G44</f>
        <v>0</v>
      </c>
      <c r="L40" s="5">
        <f t="shared" si="7"/>
        <v>0</v>
      </c>
      <c r="M40" s="4">
        <f>일위대가!H44</f>
        <v>0</v>
      </c>
      <c r="N40" s="5">
        <f t="shared" si="8"/>
        <v>0</v>
      </c>
      <c r="O40" s="4">
        <f t="shared" si="9"/>
        <v>0</v>
      </c>
      <c r="P40" s="5">
        <f t="shared" si="5"/>
        <v>0</v>
      </c>
      <c r="Q40" s="1" t="s">
        <v>13</v>
      </c>
      <c r="R40" s="6" t="s">
        <v>52</v>
      </c>
      <c r="S40" s="6" t="s">
        <v>53</v>
      </c>
      <c r="T40" s="1" t="s">
        <v>13</v>
      </c>
      <c r="U40" s="2" t="s">
        <v>13</v>
      </c>
      <c r="V40" s="6" t="s">
        <v>13</v>
      </c>
      <c r="W40" s="6" t="s">
        <v>13</v>
      </c>
      <c r="X40" s="1" t="s">
        <v>13</v>
      </c>
      <c r="Y40" t="s">
        <v>54</v>
      </c>
      <c r="Z40" t="s">
        <v>54</v>
      </c>
      <c r="AA40" t="s">
        <v>13</v>
      </c>
      <c r="AB40">
        <v>1</v>
      </c>
    </row>
    <row r="41" spans="1:28" x14ac:dyDescent="0.2">
      <c r="A41" s="6" t="s">
        <v>47</v>
      </c>
      <c r="B41" s="1" t="s">
        <v>118</v>
      </c>
      <c r="C41" s="1" t="s">
        <v>13</v>
      </c>
      <c r="D41" s="1" t="s">
        <v>13</v>
      </c>
      <c r="E41" s="1" t="s">
        <v>119</v>
      </c>
      <c r="F41" s="1" t="s">
        <v>120</v>
      </c>
      <c r="G41" s="6" t="s">
        <v>121</v>
      </c>
      <c r="H41" s="3">
        <v>0</v>
      </c>
      <c r="I41" s="4">
        <f>일위대가!F45</f>
        <v>0</v>
      </c>
      <c r="J41" s="5">
        <f t="shared" si="6"/>
        <v>0</v>
      </c>
      <c r="K41" s="4">
        <f>일위대가!G45</f>
        <v>0</v>
      </c>
      <c r="L41" s="5">
        <f t="shared" si="7"/>
        <v>0</v>
      </c>
      <c r="M41" s="4">
        <f>일위대가!H45</f>
        <v>0</v>
      </c>
      <c r="N41" s="5">
        <f t="shared" si="8"/>
        <v>0</v>
      </c>
      <c r="O41" s="4">
        <f t="shared" si="9"/>
        <v>0</v>
      </c>
      <c r="P41" s="5">
        <f t="shared" si="5"/>
        <v>0</v>
      </c>
      <c r="Q41" s="1" t="s">
        <v>13</v>
      </c>
      <c r="R41" s="6" t="s">
        <v>52</v>
      </c>
      <c r="S41" s="6" t="s">
        <v>53</v>
      </c>
      <c r="T41" s="1" t="s">
        <v>13</v>
      </c>
      <c r="U41" s="2" t="s">
        <v>13</v>
      </c>
      <c r="V41" s="6" t="s">
        <v>13</v>
      </c>
      <c r="W41" s="6" t="s">
        <v>13</v>
      </c>
      <c r="X41" s="1" t="s">
        <v>13</v>
      </c>
      <c r="Y41" t="s">
        <v>54</v>
      </c>
      <c r="Z41" t="s">
        <v>54</v>
      </c>
      <c r="AA41" t="s">
        <v>13</v>
      </c>
      <c r="AB41">
        <v>1</v>
      </c>
    </row>
    <row r="42" spans="1:28" x14ac:dyDescent="0.2">
      <c r="A42" s="6" t="s">
        <v>47</v>
      </c>
      <c r="B42" s="1" t="s">
        <v>122</v>
      </c>
      <c r="C42" s="1" t="s">
        <v>13</v>
      </c>
      <c r="D42" s="1" t="s">
        <v>13</v>
      </c>
      <c r="E42" s="1" t="s">
        <v>119</v>
      </c>
      <c r="F42" s="1" t="s">
        <v>123</v>
      </c>
      <c r="G42" s="6" t="s">
        <v>121</v>
      </c>
      <c r="H42" s="3">
        <v>0</v>
      </c>
      <c r="I42" s="4">
        <f>일위대가!F46</f>
        <v>0</v>
      </c>
      <c r="J42" s="5">
        <f t="shared" si="6"/>
        <v>0</v>
      </c>
      <c r="K42" s="4">
        <f>일위대가!G46</f>
        <v>0</v>
      </c>
      <c r="L42" s="5">
        <f t="shared" si="7"/>
        <v>0</v>
      </c>
      <c r="M42" s="4">
        <f>일위대가!H46</f>
        <v>0</v>
      </c>
      <c r="N42" s="5">
        <f t="shared" si="8"/>
        <v>0</v>
      </c>
      <c r="O42" s="4">
        <f t="shared" si="9"/>
        <v>0</v>
      </c>
      <c r="P42" s="5">
        <f t="shared" si="5"/>
        <v>0</v>
      </c>
      <c r="Q42" s="1" t="s">
        <v>13</v>
      </c>
      <c r="R42" s="6" t="s">
        <v>52</v>
      </c>
      <c r="S42" s="6" t="s">
        <v>53</v>
      </c>
      <c r="T42" s="1" t="s">
        <v>13</v>
      </c>
      <c r="U42" s="2" t="s">
        <v>13</v>
      </c>
      <c r="V42" s="6" t="s">
        <v>13</v>
      </c>
      <c r="W42" s="6" t="s">
        <v>13</v>
      </c>
      <c r="X42" s="1" t="s">
        <v>13</v>
      </c>
      <c r="Y42" t="s">
        <v>54</v>
      </c>
      <c r="Z42" t="s">
        <v>54</v>
      </c>
      <c r="AA42" t="s">
        <v>13</v>
      </c>
      <c r="AB42">
        <v>1</v>
      </c>
    </row>
    <row r="43" spans="1:28" x14ac:dyDescent="0.2">
      <c r="A43" s="6" t="s">
        <v>47</v>
      </c>
      <c r="B43" s="1" t="s">
        <v>124</v>
      </c>
      <c r="C43" s="1" t="s">
        <v>13</v>
      </c>
      <c r="D43" s="1" t="s">
        <v>13</v>
      </c>
      <c r="E43" s="1" t="s">
        <v>125</v>
      </c>
      <c r="F43" s="1" t="s">
        <v>126</v>
      </c>
      <c r="G43" s="6" t="s">
        <v>127</v>
      </c>
      <c r="H43" s="3">
        <v>0</v>
      </c>
      <c r="I43" s="4">
        <f>일위대가!F47</f>
        <v>0</v>
      </c>
      <c r="J43" s="5">
        <f t="shared" si="6"/>
        <v>0</v>
      </c>
      <c r="K43" s="4">
        <f>일위대가!G47</f>
        <v>0</v>
      </c>
      <c r="L43" s="5">
        <f t="shared" si="7"/>
        <v>0</v>
      </c>
      <c r="M43" s="4">
        <f>일위대가!H47</f>
        <v>0</v>
      </c>
      <c r="N43" s="5">
        <f t="shared" si="8"/>
        <v>0</v>
      </c>
      <c r="O43" s="4">
        <f t="shared" si="9"/>
        <v>0</v>
      </c>
      <c r="P43" s="5">
        <f t="shared" si="5"/>
        <v>0</v>
      </c>
      <c r="Q43" s="1" t="s">
        <v>13</v>
      </c>
      <c r="R43" s="6" t="s">
        <v>52</v>
      </c>
      <c r="S43" s="6" t="s">
        <v>53</v>
      </c>
      <c r="T43" s="1" t="s">
        <v>13</v>
      </c>
      <c r="U43" s="2" t="s">
        <v>13</v>
      </c>
      <c r="V43" s="6" t="s">
        <v>13</v>
      </c>
      <c r="W43" s="6" t="s">
        <v>13</v>
      </c>
      <c r="X43" s="1" t="s">
        <v>13</v>
      </c>
      <c r="Y43" t="s">
        <v>54</v>
      </c>
      <c r="Z43" t="s">
        <v>54</v>
      </c>
      <c r="AA43" t="s">
        <v>13</v>
      </c>
      <c r="AB43">
        <v>1</v>
      </c>
    </row>
    <row r="44" spans="1:28" x14ac:dyDescent="0.2">
      <c r="A44" s="6" t="s">
        <v>47</v>
      </c>
      <c r="B44" s="1" t="s">
        <v>128</v>
      </c>
      <c r="C44" s="1" t="s">
        <v>13</v>
      </c>
      <c r="D44" s="1" t="s">
        <v>13</v>
      </c>
      <c r="E44" s="1" t="s">
        <v>129</v>
      </c>
      <c r="F44" s="1" t="s">
        <v>126</v>
      </c>
      <c r="G44" s="6" t="s">
        <v>127</v>
      </c>
      <c r="H44" s="3">
        <v>0</v>
      </c>
      <c r="I44" s="4">
        <f>일위대가!F48</f>
        <v>0</v>
      </c>
      <c r="J44" s="5">
        <f t="shared" si="6"/>
        <v>0</v>
      </c>
      <c r="K44" s="4">
        <f>일위대가!G48</f>
        <v>0</v>
      </c>
      <c r="L44" s="5">
        <f t="shared" si="7"/>
        <v>0</v>
      </c>
      <c r="M44" s="4">
        <f>일위대가!H48</f>
        <v>0</v>
      </c>
      <c r="N44" s="5">
        <f t="shared" si="8"/>
        <v>0</v>
      </c>
      <c r="O44" s="4">
        <f t="shared" si="9"/>
        <v>0</v>
      </c>
      <c r="P44" s="5">
        <f t="shared" si="5"/>
        <v>0</v>
      </c>
      <c r="Q44" s="1" t="s">
        <v>13</v>
      </c>
      <c r="R44" s="6" t="s">
        <v>52</v>
      </c>
      <c r="S44" s="6" t="s">
        <v>53</v>
      </c>
      <c r="T44" s="1" t="s">
        <v>13</v>
      </c>
      <c r="U44" s="2" t="s">
        <v>13</v>
      </c>
      <c r="V44" s="6" t="s">
        <v>13</v>
      </c>
      <c r="W44" s="6" t="s">
        <v>13</v>
      </c>
      <c r="X44" s="1" t="s">
        <v>13</v>
      </c>
      <c r="Y44" t="s">
        <v>54</v>
      </c>
      <c r="Z44" t="s">
        <v>54</v>
      </c>
      <c r="AA44" t="s">
        <v>13</v>
      </c>
      <c r="AB44">
        <v>1</v>
      </c>
    </row>
    <row r="45" spans="1:28" x14ac:dyDescent="0.2">
      <c r="A45" s="6" t="s">
        <v>47</v>
      </c>
      <c r="B45" s="1" t="s">
        <v>130</v>
      </c>
      <c r="C45" s="1" t="s">
        <v>13</v>
      </c>
      <c r="D45" s="1" t="s">
        <v>13</v>
      </c>
      <c r="E45" s="1" t="s">
        <v>125</v>
      </c>
      <c r="F45" s="1" t="s">
        <v>131</v>
      </c>
      <c r="G45" s="6" t="s">
        <v>127</v>
      </c>
      <c r="H45" s="3">
        <v>0</v>
      </c>
      <c r="I45" s="4">
        <f>일위대가!F49</f>
        <v>0</v>
      </c>
      <c r="J45" s="5">
        <f t="shared" si="6"/>
        <v>0</v>
      </c>
      <c r="K45" s="4">
        <f>일위대가!G49</f>
        <v>0</v>
      </c>
      <c r="L45" s="5">
        <f t="shared" si="7"/>
        <v>0</v>
      </c>
      <c r="M45" s="4">
        <f>일위대가!H49</f>
        <v>0</v>
      </c>
      <c r="N45" s="5">
        <f t="shared" si="8"/>
        <v>0</v>
      </c>
      <c r="O45" s="4">
        <f t="shared" si="9"/>
        <v>0</v>
      </c>
      <c r="P45" s="5">
        <f t="shared" si="5"/>
        <v>0</v>
      </c>
      <c r="Q45" s="1" t="s">
        <v>13</v>
      </c>
      <c r="R45" s="6" t="s">
        <v>52</v>
      </c>
      <c r="S45" s="6" t="s">
        <v>53</v>
      </c>
      <c r="T45" s="1" t="s">
        <v>13</v>
      </c>
      <c r="U45" s="2" t="s">
        <v>13</v>
      </c>
      <c r="V45" s="6" t="s">
        <v>13</v>
      </c>
      <c r="W45" s="6" t="s">
        <v>13</v>
      </c>
      <c r="X45" s="1" t="s">
        <v>13</v>
      </c>
      <c r="Y45" t="s">
        <v>54</v>
      </c>
      <c r="Z45" t="s">
        <v>54</v>
      </c>
      <c r="AA45" t="s">
        <v>13</v>
      </c>
      <c r="AB45">
        <v>1</v>
      </c>
    </row>
    <row r="46" spans="1:28" x14ac:dyDescent="0.2">
      <c r="A46" s="6" t="s">
        <v>47</v>
      </c>
      <c r="B46" s="1" t="s">
        <v>132</v>
      </c>
      <c r="C46" s="1" t="s">
        <v>13</v>
      </c>
      <c r="D46" s="1" t="s">
        <v>13</v>
      </c>
      <c r="E46" s="1" t="s">
        <v>129</v>
      </c>
      <c r="F46" s="1" t="s">
        <v>131</v>
      </c>
      <c r="G46" s="6" t="s">
        <v>127</v>
      </c>
      <c r="H46" s="3">
        <v>0</v>
      </c>
      <c r="I46" s="4">
        <f>일위대가!F50</f>
        <v>0</v>
      </c>
      <c r="J46" s="5">
        <f t="shared" si="6"/>
        <v>0</v>
      </c>
      <c r="K46" s="4">
        <f>일위대가!G50</f>
        <v>0</v>
      </c>
      <c r="L46" s="5">
        <f t="shared" si="7"/>
        <v>0</v>
      </c>
      <c r="M46" s="4">
        <f>일위대가!H50</f>
        <v>0</v>
      </c>
      <c r="N46" s="5">
        <f t="shared" si="8"/>
        <v>0</v>
      </c>
      <c r="O46" s="4">
        <f t="shared" si="9"/>
        <v>0</v>
      </c>
      <c r="P46" s="5">
        <f t="shared" si="5"/>
        <v>0</v>
      </c>
      <c r="Q46" s="1" t="s">
        <v>13</v>
      </c>
      <c r="R46" s="6" t="s">
        <v>52</v>
      </c>
      <c r="S46" s="6" t="s">
        <v>53</v>
      </c>
      <c r="T46" s="1" t="s">
        <v>13</v>
      </c>
      <c r="U46" s="2" t="s">
        <v>13</v>
      </c>
      <c r="V46" s="6" t="s">
        <v>13</v>
      </c>
      <c r="W46" s="6" t="s">
        <v>13</v>
      </c>
      <c r="X46" s="1" t="s">
        <v>13</v>
      </c>
      <c r="Y46" t="s">
        <v>54</v>
      </c>
      <c r="Z46" t="s">
        <v>54</v>
      </c>
      <c r="AA46" t="s">
        <v>13</v>
      </c>
      <c r="AB46">
        <v>1</v>
      </c>
    </row>
    <row r="47" spans="1:28" x14ac:dyDescent="0.2">
      <c r="A47" s="6" t="s">
        <v>47</v>
      </c>
      <c r="B47" s="1" t="s">
        <v>133</v>
      </c>
      <c r="C47" s="1" t="s">
        <v>13</v>
      </c>
      <c r="D47" s="1" t="s">
        <v>13</v>
      </c>
      <c r="E47" s="1" t="s">
        <v>134</v>
      </c>
      <c r="F47" s="1" t="s">
        <v>135</v>
      </c>
      <c r="G47" s="6" t="s">
        <v>136</v>
      </c>
      <c r="H47" s="3">
        <v>0</v>
      </c>
      <c r="I47" s="4">
        <f>일위대가!F51</f>
        <v>0</v>
      </c>
      <c r="J47" s="5">
        <f t="shared" si="6"/>
        <v>0</v>
      </c>
      <c r="K47" s="4">
        <f>일위대가!G51</f>
        <v>0</v>
      </c>
      <c r="L47" s="5">
        <f t="shared" si="7"/>
        <v>0</v>
      </c>
      <c r="M47" s="4">
        <f>일위대가!H51</f>
        <v>0</v>
      </c>
      <c r="N47" s="5">
        <f t="shared" si="8"/>
        <v>0</v>
      </c>
      <c r="O47" s="4">
        <f t="shared" si="9"/>
        <v>0</v>
      </c>
      <c r="P47" s="5">
        <f t="shared" si="5"/>
        <v>0</v>
      </c>
      <c r="Q47" s="1" t="s">
        <v>13</v>
      </c>
      <c r="R47" s="6" t="s">
        <v>52</v>
      </c>
      <c r="S47" s="6" t="s">
        <v>53</v>
      </c>
      <c r="T47" s="1" t="s">
        <v>13</v>
      </c>
      <c r="U47" s="2" t="s">
        <v>13</v>
      </c>
      <c r="V47" s="6" t="s">
        <v>13</v>
      </c>
      <c r="W47" s="6" t="s">
        <v>13</v>
      </c>
      <c r="X47" s="1" t="s">
        <v>13</v>
      </c>
      <c r="Y47" t="s">
        <v>54</v>
      </c>
      <c r="Z47" t="s">
        <v>54</v>
      </c>
      <c r="AA47" t="s">
        <v>13</v>
      </c>
      <c r="AB47">
        <v>1</v>
      </c>
    </row>
    <row r="48" spans="1:28" x14ac:dyDescent="0.2">
      <c r="A48" s="6" t="s">
        <v>47</v>
      </c>
      <c r="B48" s="1" t="s">
        <v>137</v>
      </c>
      <c r="C48" s="1" t="s">
        <v>13</v>
      </c>
      <c r="D48" s="1" t="s">
        <v>13</v>
      </c>
      <c r="E48" s="1" t="s">
        <v>138</v>
      </c>
      <c r="F48" s="1" t="s">
        <v>13</v>
      </c>
      <c r="G48" s="6" t="s">
        <v>139</v>
      </c>
      <c r="H48" s="3">
        <v>0</v>
      </c>
      <c r="I48" s="4">
        <f>일위대가!F52</f>
        <v>0</v>
      </c>
      <c r="J48" s="5">
        <f t="shared" si="6"/>
        <v>0</v>
      </c>
      <c r="K48" s="4">
        <f>일위대가!G52</f>
        <v>0</v>
      </c>
      <c r="L48" s="5">
        <f t="shared" si="7"/>
        <v>0</v>
      </c>
      <c r="M48" s="4">
        <f>일위대가!H52</f>
        <v>0</v>
      </c>
      <c r="N48" s="5">
        <f t="shared" si="8"/>
        <v>0</v>
      </c>
      <c r="O48" s="4">
        <f t="shared" si="9"/>
        <v>0</v>
      </c>
      <c r="P48" s="5">
        <f t="shared" si="5"/>
        <v>0</v>
      </c>
      <c r="Q48" s="1" t="s">
        <v>13</v>
      </c>
      <c r="R48" s="6" t="s">
        <v>52</v>
      </c>
      <c r="S48" s="6" t="s">
        <v>53</v>
      </c>
      <c r="T48" s="1" t="s">
        <v>13</v>
      </c>
      <c r="U48" s="2" t="s">
        <v>13</v>
      </c>
      <c r="V48" s="6" t="s">
        <v>13</v>
      </c>
      <c r="W48" s="6" t="s">
        <v>13</v>
      </c>
      <c r="X48" s="1" t="s">
        <v>13</v>
      </c>
      <c r="Y48" t="s">
        <v>54</v>
      </c>
      <c r="Z48" t="s">
        <v>54</v>
      </c>
      <c r="AA48" t="s">
        <v>13</v>
      </c>
      <c r="AB48">
        <v>1</v>
      </c>
    </row>
    <row r="49" spans="1:28" x14ac:dyDescent="0.2">
      <c r="A49" s="6" t="s">
        <v>47</v>
      </c>
      <c r="B49" s="1" t="s">
        <v>140</v>
      </c>
      <c r="C49" s="1" t="s">
        <v>13</v>
      </c>
      <c r="D49" s="1" t="s">
        <v>13</v>
      </c>
      <c r="E49" s="1" t="s">
        <v>141</v>
      </c>
      <c r="F49" s="1" t="s">
        <v>142</v>
      </c>
      <c r="G49" s="6" t="s">
        <v>143</v>
      </c>
      <c r="H49" s="3">
        <v>0</v>
      </c>
      <c r="I49" s="4">
        <f>일위대가!F53</f>
        <v>0</v>
      </c>
      <c r="J49" s="5">
        <f t="shared" si="6"/>
        <v>0</v>
      </c>
      <c r="K49" s="4">
        <f>일위대가!G53</f>
        <v>0</v>
      </c>
      <c r="L49" s="5">
        <f t="shared" si="7"/>
        <v>0</v>
      </c>
      <c r="M49" s="4">
        <f>일위대가!H53</f>
        <v>0</v>
      </c>
      <c r="N49" s="5">
        <f t="shared" si="8"/>
        <v>0</v>
      </c>
      <c r="O49" s="4">
        <f t="shared" si="9"/>
        <v>0</v>
      </c>
      <c r="P49" s="5">
        <f t="shared" si="5"/>
        <v>0</v>
      </c>
      <c r="Q49" s="1" t="s">
        <v>13</v>
      </c>
      <c r="R49" s="6" t="s">
        <v>52</v>
      </c>
      <c r="S49" s="6" t="s">
        <v>53</v>
      </c>
      <c r="T49" s="1" t="s">
        <v>13</v>
      </c>
      <c r="U49" s="2" t="s">
        <v>13</v>
      </c>
      <c r="V49" s="6" t="s">
        <v>13</v>
      </c>
      <c r="W49" s="6" t="s">
        <v>13</v>
      </c>
      <c r="X49" s="1" t="s">
        <v>13</v>
      </c>
      <c r="Y49" t="s">
        <v>54</v>
      </c>
      <c r="Z49" t="s">
        <v>54</v>
      </c>
      <c r="AA49" t="s">
        <v>13</v>
      </c>
      <c r="AB49">
        <v>1</v>
      </c>
    </row>
    <row r="50" spans="1:28" x14ac:dyDescent="0.2">
      <c r="A50" s="6" t="s">
        <v>47</v>
      </c>
      <c r="B50" s="1" t="s">
        <v>144</v>
      </c>
      <c r="C50" s="1" t="s">
        <v>13</v>
      </c>
      <c r="D50" s="1" t="s">
        <v>13</v>
      </c>
      <c r="E50" s="1" t="s">
        <v>145</v>
      </c>
      <c r="F50" s="1" t="s">
        <v>146</v>
      </c>
      <c r="G50" s="6" t="s">
        <v>143</v>
      </c>
      <c r="H50" s="3">
        <v>0</v>
      </c>
      <c r="I50" s="4">
        <f>일위대가!F54</f>
        <v>0</v>
      </c>
      <c r="J50" s="5">
        <f t="shared" si="6"/>
        <v>0</v>
      </c>
      <c r="K50" s="4">
        <f>일위대가!G54</f>
        <v>0</v>
      </c>
      <c r="L50" s="5">
        <f t="shared" si="7"/>
        <v>0</v>
      </c>
      <c r="M50" s="4">
        <f>일위대가!H54</f>
        <v>0</v>
      </c>
      <c r="N50" s="5">
        <f t="shared" si="8"/>
        <v>0</v>
      </c>
      <c r="O50" s="4">
        <f t="shared" si="9"/>
        <v>0</v>
      </c>
      <c r="P50" s="5">
        <f t="shared" si="5"/>
        <v>0</v>
      </c>
      <c r="Q50" s="1" t="s">
        <v>13</v>
      </c>
      <c r="R50" s="6" t="s">
        <v>52</v>
      </c>
      <c r="S50" s="6" t="s">
        <v>53</v>
      </c>
      <c r="T50" s="1" t="s">
        <v>13</v>
      </c>
      <c r="U50" s="2" t="s">
        <v>13</v>
      </c>
      <c r="V50" s="6" t="s">
        <v>13</v>
      </c>
      <c r="W50" s="6" t="s">
        <v>13</v>
      </c>
      <c r="X50" s="1" t="s">
        <v>13</v>
      </c>
      <c r="Y50" t="s">
        <v>54</v>
      </c>
      <c r="Z50" t="s">
        <v>54</v>
      </c>
      <c r="AA50" t="s">
        <v>13</v>
      </c>
      <c r="AB50">
        <v>1</v>
      </c>
    </row>
    <row r="51" spans="1:28" x14ac:dyDescent="0.2">
      <c r="A51" s="6" t="s">
        <v>47</v>
      </c>
      <c r="B51" s="1" t="s">
        <v>147</v>
      </c>
      <c r="C51" s="1" t="s">
        <v>13</v>
      </c>
      <c r="D51" s="1" t="s">
        <v>13</v>
      </c>
      <c r="E51" s="1" t="s">
        <v>148</v>
      </c>
      <c r="F51" s="1" t="s">
        <v>149</v>
      </c>
      <c r="G51" s="6" t="s">
        <v>150</v>
      </c>
      <c r="H51" s="3">
        <v>0</v>
      </c>
      <c r="I51" s="4">
        <f>일위대가!F55</f>
        <v>0</v>
      </c>
      <c r="J51" s="5">
        <f t="shared" si="6"/>
        <v>0</v>
      </c>
      <c r="K51" s="4">
        <f>일위대가!G55</f>
        <v>0</v>
      </c>
      <c r="L51" s="5">
        <f t="shared" si="7"/>
        <v>0</v>
      </c>
      <c r="M51" s="4">
        <f>일위대가!H55</f>
        <v>0</v>
      </c>
      <c r="N51" s="5">
        <f t="shared" si="8"/>
        <v>0</v>
      </c>
      <c r="O51" s="4">
        <f t="shared" si="9"/>
        <v>0</v>
      </c>
      <c r="P51" s="5">
        <f t="shared" si="5"/>
        <v>0</v>
      </c>
      <c r="Q51" s="1" t="s">
        <v>13</v>
      </c>
      <c r="R51" s="6" t="s">
        <v>52</v>
      </c>
      <c r="S51" s="6" t="s">
        <v>53</v>
      </c>
      <c r="T51" s="1" t="s">
        <v>13</v>
      </c>
      <c r="U51" s="2" t="s">
        <v>13</v>
      </c>
      <c r="V51" s="6" t="s">
        <v>13</v>
      </c>
      <c r="W51" s="6" t="s">
        <v>13</v>
      </c>
      <c r="X51" s="1" t="s">
        <v>13</v>
      </c>
      <c r="Y51" t="s">
        <v>54</v>
      </c>
      <c r="Z51" t="s">
        <v>54</v>
      </c>
      <c r="AA51" t="s">
        <v>13</v>
      </c>
      <c r="AB51">
        <v>1</v>
      </c>
    </row>
    <row r="52" spans="1:28" x14ac:dyDescent="0.2">
      <c r="A52" s="6" t="s">
        <v>47</v>
      </c>
      <c r="B52" s="1" t="s">
        <v>151</v>
      </c>
      <c r="C52" s="1" t="s">
        <v>13</v>
      </c>
      <c r="D52" s="1" t="s">
        <v>13</v>
      </c>
      <c r="E52" s="1" t="s">
        <v>148</v>
      </c>
      <c r="F52" s="1" t="s">
        <v>152</v>
      </c>
      <c r="G52" s="6" t="s">
        <v>150</v>
      </c>
      <c r="H52" s="3">
        <v>0</v>
      </c>
      <c r="I52" s="4">
        <f>일위대가!F56</f>
        <v>0</v>
      </c>
      <c r="J52" s="5">
        <f t="shared" si="6"/>
        <v>0</v>
      </c>
      <c r="K52" s="4">
        <f>일위대가!G56</f>
        <v>0</v>
      </c>
      <c r="L52" s="5">
        <f t="shared" si="7"/>
        <v>0</v>
      </c>
      <c r="M52" s="4">
        <f>일위대가!H56</f>
        <v>0</v>
      </c>
      <c r="N52" s="5">
        <f t="shared" si="8"/>
        <v>0</v>
      </c>
      <c r="O52" s="4">
        <f t="shared" si="9"/>
        <v>0</v>
      </c>
      <c r="P52" s="5">
        <f t="shared" si="5"/>
        <v>0</v>
      </c>
      <c r="Q52" s="1" t="s">
        <v>13</v>
      </c>
      <c r="R52" s="6" t="s">
        <v>52</v>
      </c>
      <c r="S52" s="6" t="s">
        <v>53</v>
      </c>
      <c r="T52" s="1" t="s">
        <v>13</v>
      </c>
      <c r="U52" s="2" t="s">
        <v>13</v>
      </c>
      <c r="V52" s="6" t="s">
        <v>13</v>
      </c>
      <c r="W52" s="6" t="s">
        <v>13</v>
      </c>
      <c r="X52" s="1" t="s">
        <v>13</v>
      </c>
      <c r="Y52" t="s">
        <v>54</v>
      </c>
      <c r="Z52" t="s">
        <v>54</v>
      </c>
      <c r="AA52" t="s">
        <v>13</v>
      </c>
      <c r="AB52">
        <v>1</v>
      </c>
    </row>
    <row r="53" spans="1:28" x14ac:dyDescent="0.2">
      <c r="A53" s="6" t="s">
        <v>47</v>
      </c>
      <c r="B53" s="1" t="s">
        <v>153</v>
      </c>
      <c r="C53" s="1" t="s">
        <v>13</v>
      </c>
      <c r="D53" s="1" t="s">
        <v>13</v>
      </c>
      <c r="E53" s="1" t="s">
        <v>148</v>
      </c>
      <c r="F53" s="1" t="s">
        <v>154</v>
      </c>
      <c r="G53" s="6" t="s">
        <v>150</v>
      </c>
      <c r="H53" s="3">
        <v>0</v>
      </c>
      <c r="I53" s="4">
        <f>일위대가!F57</f>
        <v>0</v>
      </c>
      <c r="J53" s="5">
        <f t="shared" si="6"/>
        <v>0</v>
      </c>
      <c r="K53" s="4">
        <f>일위대가!G57</f>
        <v>0</v>
      </c>
      <c r="L53" s="5">
        <f t="shared" si="7"/>
        <v>0</v>
      </c>
      <c r="M53" s="4">
        <f>일위대가!H57</f>
        <v>0</v>
      </c>
      <c r="N53" s="5">
        <f t="shared" si="8"/>
        <v>0</v>
      </c>
      <c r="O53" s="4">
        <f t="shared" si="9"/>
        <v>0</v>
      </c>
      <c r="P53" s="5">
        <f t="shared" si="5"/>
        <v>0</v>
      </c>
      <c r="Q53" s="1" t="s">
        <v>13</v>
      </c>
      <c r="R53" s="6" t="s">
        <v>52</v>
      </c>
      <c r="S53" s="6" t="s">
        <v>53</v>
      </c>
      <c r="T53" s="1" t="s">
        <v>13</v>
      </c>
      <c r="U53" s="2" t="s">
        <v>13</v>
      </c>
      <c r="V53" s="6" t="s">
        <v>13</v>
      </c>
      <c r="W53" s="6" t="s">
        <v>13</v>
      </c>
      <c r="X53" s="1" t="s">
        <v>13</v>
      </c>
      <c r="Y53" t="s">
        <v>54</v>
      </c>
      <c r="Z53" t="s">
        <v>54</v>
      </c>
      <c r="AA53" t="s">
        <v>13</v>
      </c>
      <c r="AB53">
        <v>1</v>
      </c>
    </row>
    <row r="54" spans="1:28" x14ac:dyDescent="0.2">
      <c r="A54" s="6" t="s">
        <v>47</v>
      </c>
      <c r="B54" s="1" t="s">
        <v>155</v>
      </c>
      <c r="C54" s="1" t="s">
        <v>13</v>
      </c>
      <c r="D54" s="1" t="s">
        <v>13</v>
      </c>
      <c r="E54" s="1" t="s">
        <v>156</v>
      </c>
      <c r="F54" s="1" t="s">
        <v>157</v>
      </c>
      <c r="G54" s="6" t="s">
        <v>150</v>
      </c>
      <c r="H54" s="3">
        <v>0</v>
      </c>
      <c r="I54" s="4">
        <f>일위대가!F58</f>
        <v>0</v>
      </c>
      <c r="J54" s="5">
        <f t="shared" si="6"/>
        <v>0</v>
      </c>
      <c r="K54" s="4">
        <f>일위대가!G58</f>
        <v>0</v>
      </c>
      <c r="L54" s="5">
        <f t="shared" si="7"/>
        <v>0</v>
      </c>
      <c r="M54" s="4">
        <f>일위대가!H58</f>
        <v>0</v>
      </c>
      <c r="N54" s="5">
        <f t="shared" si="8"/>
        <v>0</v>
      </c>
      <c r="O54" s="4">
        <f t="shared" si="9"/>
        <v>0</v>
      </c>
      <c r="P54" s="5">
        <f t="shared" si="5"/>
        <v>0</v>
      </c>
      <c r="Q54" s="1" t="s">
        <v>13</v>
      </c>
      <c r="R54" s="6" t="s">
        <v>52</v>
      </c>
      <c r="S54" s="6" t="s">
        <v>53</v>
      </c>
      <c r="T54" s="1" t="s">
        <v>13</v>
      </c>
      <c r="U54" s="2" t="s">
        <v>13</v>
      </c>
      <c r="V54" s="6" t="s">
        <v>13</v>
      </c>
      <c r="W54" s="6" t="s">
        <v>13</v>
      </c>
      <c r="X54" s="1" t="s">
        <v>13</v>
      </c>
      <c r="Y54" t="s">
        <v>54</v>
      </c>
      <c r="Z54" t="s">
        <v>54</v>
      </c>
      <c r="AA54" t="s">
        <v>13</v>
      </c>
      <c r="AB54">
        <v>1</v>
      </c>
    </row>
    <row r="55" spans="1:28" x14ac:dyDescent="0.2">
      <c r="A55" s="6" t="s">
        <v>47</v>
      </c>
      <c r="B55" s="1" t="s">
        <v>158</v>
      </c>
      <c r="C55" s="1" t="s">
        <v>13</v>
      </c>
      <c r="D55" s="1" t="s">
        <v>13</v>
      </c>
      <c r="E55" s="1" t="s">
        <v>159</v>
      </c>
      <c r="F55" s="1" t="s">
        <v>160</v>
      </c>
      <c r="G55" s="6" t="s">
        <v>161</v>
      </c>
      <c r="H55" s="3">
        <v>0</v>
      </c>
      <c r="I55" s="4">
        <f>일위대가!F60</f>
        <v>0</v>
      </c>
      <c r="J55" s="5">
        <f t="shared" si="6"/>
        <v>0</v>
      </c>
      <c r="K55" s="4">
        <f>일위대가!G60</f>
        <v>0</v>
      </c>
      <c r="L55" s="5">
        <f t="shared" si="7"/>
        <v>0</v>
      </c>
      <c r="M55" s="4">
        <f>일위대가!H60</f>
        <v>0</v>
      </c>
      <c r="N55" s="5">
        <f t="shared" si="8"/>
        <v>0</v>
      </c>
      <c r="O55" s="4">
        <f t="shared" si="9"/>
        <v>0</v>
      </c>
      <c r="P55" s="5">
        <f t="shared" si="5"/>
        <v>0</v>
      </c>
      <c r="Q55" s="1" t="s">
        <v>13</v>
      </c>
      <c r="R55" s="6" t="s">
        <v>52</v>
      </c>
      <c r="S55" s="6" t="s">
        <v>53</v>
      </c>
      <c r="T55" s="1" t="s">
        <v>13</v>
      </c>
      <c r="U55" s="2" t="s">
        <v>13</v>
      </c>
      <c r="V55" s="6" t="s">
        <v>13</v>
      </c>
      <c r="W55" s="6" t="s">
        <v>13</v>
      </c>
      <c r="X55" s="1" t="s">
        <v>13</v>
      </c>
      <c r="Y55" t="s">
        <v>54</v>
      </c>
      <c r="Z55" t="s">
        <v>54</v>
      </c>
      <c r="AA55" t="s">
        <v>13</v>
      </c>
      <c r="AB55">
        <v>1</v>
      </c>
    </row>
    <row r="56" spans="1:28" x14ac:dyDescent="0.2">
      <c r="A56" s="6" t="s">
        <v>47</v>
      </c>
      <c r="B56" s="1" t="s">
        <v>162</v>
      </c>
      <c r="C56" s="1" t="s">
        <v>13</v>
      </c>
      <c r="D56" s="1" t="s">
        <v>13</v>
      </c>
      <c r="E56" s="1" t="s">
        <v>159</v>
      </c>
      <c r="F56" s="1" t="s">
        <v>163</v>
      </c>
      <c r="G56" s="6" t="s">
        <v>161</v>
      </c>
      <c r="H56" s="3">
        <v>0</v>
      </c>
      <c r="I56" s="4">
        <f>일위대가!F61</f>
        <v>0</v>
      </c>
      <c r="J56" s="5">
        <f t="shared" si="6"/>
        <v>0</v>
      </c>
      <c r="K56" s="4">
        <f>일위대가!G61</f>
        <v>0</v>
      </c>
      <c r="L56" s="5">
        <f t="shared" si="7"/>
        <v>0</v>
      </c>
      <c r="M56" s="4">
        <f>일위대가!H61</f>
        <v>0</v>
      </c>
      <c r="N56" s="5">
        <f t="shared" si="8"/>
        <v>0</v>
      </c>
      <c r="O56" s="4">
        <f t="shared" si="9"/>
        <v>0</v>
      </c>
      <c r="P56" s="5">
        <f t="shared" si="5"/>
        <v>0</v>
      </c>
      <c r="Q56" s="1" t="s">
        <v>13</v>
      </c>
      <c r="R56" s="6" t="s">
        <v>52</v>
      </c>
      <c r="S56" s="6" t="s">
        <v>53</v>
      </c>
      <c r="T56" s="1" t="s">
        <v>13</v>
      </c>
      <c r="U56" s="2" t="s">
        <v>13</v>
      </c>
      <c r="V56" s="6" t="s">
        <v>13</v>
      </c>
      <c r="W56" s="6" t="s">
        <v>13</v>
      </c>
      <c r="X56" s="1" t="s">
        <v>13</v>
      </c>
      <c r="Y56" t="s">
        <v>54</v>
      </c>
      <c r="Z56" t="s">
        <v>54</v>
      </c>
      <c r="AA56" t="s">
        <v>13</v>
      </c>
      <c r="AB56">
        <v>1</v>
      </c>
    </row>
    <row r="57" spans="1:28" x14ac:dyDescent="0.2">
      <c r="A57" s="6" t="s">
        <v>47</v>
      </c>
      <c r="B57" s="1" t="s">
        <v>164</v>
      </c>
      <c r="C57" s="1" t="s">
        <v>13</v>
      </c>
      <c r="D57" s="1" t="s">
        <v>13</v>
      </c>
      <c r="E57" s="1" t="s">
        <v>159</v>
      </c>
      <c r="F57" s="1" t="s">
        <v>165</v>
      </c>
      <c r="G57" s="6" t="s">
        <v>161</v>
      </c>
      <c r="H57" s="3">
        <v>0</v>
      </c>
      <c r="I57" s="4">
        <f>일위대가!F62</f>
        <v>0</v>
      </c>
      <c r="J57" s="5">
        <f t="shared" si="6"/>
        <v>0</v>
      </c>
      <c r="K57" s="4">
        <f>일위대가!G62</f>
        <v>0</v>
      </c>
      <c r="L57" s="5">
        <f t="shared" si="7"/>
        <v>0</v>
      </c>
      <c r="M57" s="4">
        <f>일위대가!H62</f>
        <v>0</v>
      </c>
      <c r="N57" s="5">
        <f t="shared" si="8"/>
        <v>0</v>
      </c>
      <c r="O57" s="4">
        <f t="shared" si="9"/>
        <v>0</v>
      </c>
      <c r="P57" s="5">
        <f t="shared" si="5"/>
        <v>0</v>
      </c>
      <c r="Q57" s="1" t="s">
        <v>13</v>
      </c>
      <c r="R57" s="6" t="s">
        <v>52</v>
      </c>
      <c r="S57" s="6" t="s">
        <v>53</v>
      </c>
      <c r="T57" s="1" t="s">
        <v>13</v>
      </c>
      <c r="U57" s="2" t="s">
        <v>13</v>
      </c>
      <c r="V57" s="6" t="s">
        <v>13</v>
      </c>
      <c r="W57" s="6" t="s">
        <v>13</v>
      </c>
      <c r="X57" s="1" t="s">
        <v>13</v>
      </c>
      <c r="Y57" t="s">
        <v>54</v>
      </c>
      <c r="Z57" t="s">
        <v>54</v>
      </c>
      <c r="AA57" t="s">
        <v>13</v>
      </c>
      <c r="AB57">
        <v>1</v>
      </c>
    </row>
    <row r="58" spans="1:28" x14ac:dyDescent="0.2">
      <c r="A58" s="6" t="s">
        <v>47</v>
      </c>
      <c r="B58" s="1" t="s">
        <v>166</v>
      </c>
      <c r="C58" s="1" t="s">
        <v>13</v>
      </c>
      <c r="D58" s="1" t="s">
        <v>13</v>
      </c>
      <c r="E58" s="1" t="s">
        <v>159</v>
      </c>
      <c r="F58" s="1" t="s">
        <v>167</v>
      </c>
      <c r="G58" s="6" t="s">
        <v>161</v>
      </c>
      <c r="H58" s="3">
        <v>0</v>
      </c>
      <c r="I58" s="4">
        <f>일위대가!F63</f>
        <v>0</v>
      </c>
      <c r="J58" s="5">
        <f t="shared" si="6"/>
        <v>0</v>
      </c>
      <c r="K58" s="4">
        <f>일위대가!G63</f>
        <v>0</v>
      </c>
      <c r="L58" s="5">
        <f t="shared" si="7"/>
        <v>0</v>
      </c>
      <c r="M58" s="4">
        <f>일위대가!H63</f>
        <v>0</v>
      </c>
      <c r="N58" s="5">
        <f t="shared" si="8"/>
        <v>0</v>
      </c>
      <c r="O58" s="4">
        <f t="shared" si="9"/>
        <v>0</v>
      </c>
      <c r="P58" s="5">
        <f t="shared" si="5"/>
        <v>0</v>
      </c>
      <c r="Q58" s="1" t="s">
        <v>13</v>
      </c>
      <c r="R58" s="6" t="s">
        <v>52</v>
      </c>
      <c r="S58" s="6" t="s">
        <v>53</v>
      </c>
      <c r="T58" s="1" t="s">
        <v>13</v>
      </c>
      <c r="U58" s="2" t="s">
        <v>13</v>
      </c>
      <c r="V58" s="6" t="s">
        <v>13</v>
      </c>
      <c r="W58" s="6" t="s">
        <v>13</v>
      </c>
      <c r="X58" s="1" t="s">
        <v>13</v>
      </c>
      <c r="Y58" t="s">
        <v>54</v>
      </c>
      <c r="Z58" t="s">
        <v>54</v>
      </c>
      <c r="AA58" t="s">
        <v>13</v>
      </c>
      <c r="AB58">
        <v>1</v>
      </c>
    </row>
    <row r="59" spans="1:28" x14ac:dyDescent="0.2">
      <c r="A59" s="6" t="s">
        <v>47</v>
      </c>
      <c r="B59" s="1" t="s">
        <v>168</v>
      </c>
      <c r="C59" s="1" t="s">
        <v>13</v>
      </c>
      <c r="D59" s="1" t="s">
        <v>13</v>
      </c>
      <c r="E59" s="1" t="s">
        <v>159</v>
      </c>
      <c r="F59" s="1" t="s">
        <v>169</v>
      </c>
      <c r="G59" s="6" t="s">
        <v>161</v>
      </c>
      <c r="H59" s="3">
        <v>0</v>
      </c>
      <c r="I59" s="4">
        <f>일위대가!F64</f>
        <v>0</v>
      </c>
      <c r="J59" s="5">
        <f t="shared" si="6"/>
        <v>0</v>
      </c>
      <c r="K59" s="4">
        <f>일위대가!G64</f>
        <v>0</v>
      </c>
      <c r="L59" s="5">
        <f t="shared" si="7"/>
        <v>0</v>
      </c>
      <c r="M59" s="4">
        <f>일위대가!H64</f>
        <v>0</v>
      </c>
      <c r="N59" s="5">
        <f t="shared" si="8"/>
        <v>0</v>
      </c>
      <c r="O59" s="4">
        <f t="shared" si="9"/>
        <v>0</v>
      </c>
      <c r="P59" s="5">
        <f t="shared" si="5"/>
        <v>0</v>
      </c>
      <c r="Q59" s="1" t="s">
        <v>13</v>
      </c>
      <c r="R59" s="6" t="s">
        <v>52</v>
      </c>
      <c r="S59" s="6" t="s">
        <v>53</v>
      </c>
      <c r="T59" s="1" t="s">
        <v>13</v>
      </c>
      <c r="U59" s="2" t="s">
        <v>13</v>
      </c>
      <c r="V59" s="6" t="s">
        <v>13</v>
      </c>
      <c r="W59" s="6" t="s">
        <v>13</v>
      </c>
      <c r="X59" s="1" t="s">
        <v>13</v>
      </c>
      <c r="Y59" t="s">
        <v>54</v>
      </c>
      <c r="Z59" t="s">
        <v>54</v>
      </c>
      <c r="AA59" t="s">
        <v>13</v>
      </c>
      <c r="AB59">
        <v>1</v>
      </c>
    </row>
    <row r="60" spans="1:28" x14ac:dyDescent="0.2">
      <c r="A60" s="6" t="s">
        <v>47</v>
      </c>
      <c r="B60" s="1" t="s">
        <v>170</v>
      </c>
      <c r="C60" s="1" t="s">
        <v>13</v>
      </c>
      <c r="D60" s="1" t="s">
        <v>13</v>
      </c>
      <c r="E60" s="1" t="s">
        <v>171</v>
      </c>
      <c r="F60" s="1" t="s">
        <v>160</v>
      </c>
      <c r="G60" s="6" t="s">
        <v>161</v>
      </c>
      <c r="H60" s="3">
        <v>0</v>
      </c>
      <c r="I60" s="4">
        <f>일위대가!F65</f>
        <v>0</v>
      </c>
      <c r="J60" s="5">
        <f t="shared" si="6"/>
        <v>0</v>
      </c>
      <c r="K60" s="4">
        <f>일위대가!G65</f>
        <v>0</v>
      </c>
      <c r="L60" s="5">
        <f t="shared" si="7"/>
        <v>0</v>
      </c>
      <c r="M60" s="4">
        <f>일위대가!H65</f>
        <v>0</v>
      </c>
      <c r="N60" s="5">
        <f t="shared" si="8"/>
        <v>0</v>
      </c>
      <c r="O60" s="4">
        <f t="shared" si="9"/>
        <v>0</v>
      </c>
      <c r="P60" s="5">
        <f t="shared" si="5"/>
        <v>0</v>
      </c>
      <c r="Q60" s="1" t="s">
        <v>13</v>
      </c>
      <c r="R60" s="6" t="s">
        <v>52</v>
      </c>
      <c r="S60" s="6" t="s">
        <v>53</v>
      </c>
      <c r="T60" s="1" t="s">
        <v>13</v>
      </c>
      <c r="U60" s="2" t="s">
        <v>13</v>
      </c>
      <c r="V60" s="6" t="s">
        <v>13</v>
      </c>
      <c r="W60" s="6" t="s">
        <v>13</v>
      </c>
      <c r="X60" s="1" t="s">
        <v>13</v>
      </c>
      <c r="Y60" t="s">
        <v>54</v>
      </c>
      <c r="Z60" t="s">
        <v>54</v>
      </c>
      <c r="AA60" t="s">
        <v>13</v>
      </c>
      <c r="AB60">
        <v>1</v>
      </c>
    </row>
    <row r="61" spans="1:28" x14ac:dyDescent="0.2">
      <c r="A61" s="6" t="s">
        <v>47</v>
      </c>
      <c r="B61" s="1" t="s">
        <v>172</v>
      </c>
      <c r="C61" s="1" t="s">
        <v>13</v>
      </c>
      <c r="D61" s="1" t="s">
        <v>13</v>
      </c>
      <c r="E61" s="1" t="s">
        <v>171</v>
      </c>
      <c r="F61" s="1" t="s">
        <v>163</v>
      </c>
      <c r="G61" s="6" t="s">
        <v>161</v>
      </c>
      <c r="H61" s="3">
        <v>0</v>
      </c>
      <c r="I61" s="4">
        <f>일위대가!F66</f>
        <v>0</v>
      </c>
      <c r="J61" s="5">
        <f t="shared" si="6"/>
        <v>0</v>
      </c>
      <c r="K61" s="4">
        <f>일위대가!G66</f>
        <v>0</v>
      </c>
      <c r="L61" s="5">
        <f t="shared" si="7"/>
        <v>0</v>
      </c>
      <c r="M61" s="4">
        <f>일위대가!H66</f>
        <v>0</v>
      </c>
      <c r="N61" s="5">
        <f t="shared" si="8"/>
        <v>0</v>
      </c>
      <c r="O61" s="4">
        <f t="shared" si="9"/>
        <v>0</v>
      </c>
      <c r="P61" s="5">
        <f t="shared" si="5"/>
        <v>0</v>
      </c>
      <c r="Q61" s="1" t="s">
        <v>13</v>
      </c>
      <c r="R61" s="6" t="s">
        <v>52</v>
      </c>
      <c r="S61" s="6" t="s">
        <v>53</v>
      </c>
      <c r="T61" s="1" t="s">
        <v>13</v>
      </c>
      <c r="U61" s="2" t="s">
        <v>13</v>
      </c>
      <c r="V61" s="6" t="s">
        <v>13</v>
      </c>
      <c r="W61" s="6" t="s">
        <v>13</v>
      </c>
      <c r="X61" s="1" t="s">
        <v>13</v>
      </c>
      <c r="Y61" t="s">
        <v>54</v>
      </c>
      <c r="Z61" t="s">
        <v>54</v>
      </c>
      <c r="AA61" t="s">
        <v>13</v>
      </c>
      <c r="AB61">
        <v>1</v>
      </c>
    </row>
    <row r="62" spans="1:28" x14ac:dyDescent="0.2">
      <c r="A62" s="6" t="s">
        <v>47</v>
      </c>
      <c r="B62" s="1" t="s">
        <v>173</v>
      </c>
      <c r="C62" s="1" t="s">
        <v>13</v>
      </c>
      <c r="D62" s="1" t="s">
        <v>13</v>
      </c>
      <c r="E62" s="1" t="s">
        <v>171</v>
      </c>
      <c r="F62" s="1" t="s">
        <v>165</v>
      </c>
      <c r="G62" s="6" t="s">
        <v>161</v>
      </c>
      <c r="H62" s="3">
        <v>0</v>
      </c>
      <c r="I62" s="4">
        <f>일위대가!F67</f>
        <v>0</v>
      </c>
      <c r="J62" s="5">
        <f t="shared" si="6"/>
        <v>0</v>
      </c>
      <c r="K62" s="4">
        <f>일위대가!G67</f>
        <v>0</v>
      </c>
      <c r="L62" s="5">
        <f t="shared" si="7"/>
        <v>0</v>
      </c>
      <c r="M62" s="4">
        <f>일위대가!H67</f>
        <v>0</v>
      </c>
      <c r="N62" s="5">
        <f t="shared" si="8"/>
        <v>0</v>
      </c>
      <c r="O62" s="4">
        <f t="shared" si="9"/>
        <v>0</v>
      </c>
      <c r="P62" s="5">
        <f t="shared" si="5"/>
        <v>0</v>
      </c>
      <c r="Q62" s="1" t="s">
        <v>13</v>
      </c>
      <c r="R62" s="6" t="s">
        <v>52</v>
      </c>
      <c r="S62" s="6" t="s">
        <v>53</v>
      </c>
      <c r="T62" s="1" t="s">
        <v>13</v>
      </c>
      <c r="U62" s="2" t="s">
        <v>13</v>
      </c>
      <c r="V62" s="6" t="s">
        <v>13</v>
      </c>
      <c r="W62" s="6" t="s">
        <v>13</v>
      </c>
      <c r="X62" s="1" t="s">
        <v>13</v>
      </c>
      <c r="Y62" t="s">
        <v>54</v>
      </c>
      <c r="Z62" t="s">
        <v>54</v>
      </c>
      <c r="AA62" t="s">
        <v>13</v>
      </c>
      <c r="AB62">
        <v>1</v>
      </c>
    </row>
    <row r="63" spans="1:28" x14ac:dyDescent="0.2">
      <c r="A63" s="6" t="s">
        <v>47</v>
      </c>
      <c r="B63" s="1" t="s">
        <v>174</v>
      </c>
      <c r="C63" s="1" t="s">
        <v>13</v>
      </c>
      <c r="D63" s="1" t="s">
        <v>13</v>
      </c>
      <c r="E63" s="1" t="s">
        <v>171</v>
      </c>
      <c r="F63" s="1" t="s">
        <v>167</v>
      </c>
      <c r="G63" s="6" t="s">
        <v>161</v>
      </c>
      <c r="H63" s="3">
        <v>0</v>
      </c>
      <c r="I63" s="4">
        <f>일위대가!F68</f>
        <v>0</v>
      </c>
      <c r="J63" s="5">
        <f t="shared" si="6"/>
        <v>0</v>
      </c>
      <c r="K63" s="4">
        <f>일위대가!G68</f>
        <v>0</v>
      </c>
      <c r="L63" s="5">
        <f t="shared" si="7"/>
        <v>0</v>
      </c>
      <c r="M63" s="4">
        <f>일위대가!H68</f>
        <v>0</v>
      </c>
      <c r="N63" s="5">
        <f t="shared" si="8"/>
        <v>0</v>
      </c>
      <c r="O63" s="4">
        <f t="shared" si="9"/>
        <v>0</v>
      </c>
      <c r="P63" s="5">
        <f t="shared" si="5"/>
        <v>0</v>
      </c>
      <c r="Q63" s="1" t="s">
        <v>13</v>
      </c>
      <c r="R63" s="6" t="s">
        <v>52</v>
      </c>
      <c r="S63" s="6" t="s">
        <v>53</v>
      </c>
      <c r="T63" s="1" t="s">
        <v>13</v>
      </c>
      <c r="U63" s="2" t="s">
        <v>13</v>
      </c>
      <c r="V63" s="6" t="s">
        <v>13</v>
      </c>
      <c r="W63" s="6" t="s">
        <v>13</v>
      </c>
      <c r="X63" s="1" t="s">
        <v>13</v>
      </c>
      <c r="Y63" t="s">
        <v>54</v>
      </c>
      <c r="Z63" t="s">
        <v>54</v>
      </c>
      <c r="AA63" t="s">
        <v>13</v>
      </c>
      <c r="AB63">
        <v>1</v>
      </c>
    </row>
    <row r="64" spans="1:28" x14ac:dyDescent="0.2">
      <c r="A64" s="6" t="s">
        <v>47</v>
      </c>
      <c r="B64" s="1" t="s">
        <v>175</v>
      </c>
      <c r="C64" s="1" t="s">
        <v>13</v>
      </c>
      <c r="D64" s="1" t="s">
        <v>13</v>
      </c>
      <c r="E64" s="1" t="s">
        <v>171</v>
      </c>
      <c r="F64" s="1" t="s">
        <v>169</v>
      </c>
      <c r="G64" s="6" t="s">
        <v>161</v>
      </c>
      <c r="H64" s="3">
        <v>0</v>
      </c>
      <c r="I64" s="4">
        <f>일위대가!F69</f>
        <v>0</v>
      </c>
      <c r="J64" s="5">
        <f t="shared" si="6"/>
        <v>0</v>
      </c>
      <c r="K64" s="4">
        <f>일위대가!G69</f>
        <v>0</v>
      </c>
      <c r="L64" s="5">
        <f t="shared" si="7"/>
        <v>0</v>
      </c>
      <c r="M64" s="4">
        <f>일위대가!H69</f>
        <v>0</v>
      </c>
      <c r="N64" s="5">
        <f t="shared" si="8"/>
        <v>0</v>
      </c>
      <c r="O64" s="4">
        <f t="shared" si="9"/>
        <v>0</v>
      </c>
      <c r="P64" s="5">
        <f t="shared" si="5"/>
        <v>0</v>
      </c>
      <c r="Q64" s="1" t="s">
        <v>13</v>
      </c>
      <c r="R64" s="6" t="s">
        <v>52</v>
      </c>
      <c r="S64" s="6" t="s">
        <v>53</v>
      </c>
      <c r="T64" s="1" t="s">
        <v>13</v>
      </c>
      <c r="U64" s="2" t="s">
        <v>13</v>
      </c>
      <c r="V64" s="6" t="s">
        <v>13</v>
      </c>
      <c r="W64" s="6" t="s">
        <v>13</v>
      </c>
      <c r="X64" s="1" t="s">
        <v>13</v>
      </c>
      <c r="Y64" t="s">
        <v>54</v>
      </c>
      <c r="Z64" t="s">
        <v>54</v>
      </c>
      <c r="AA64" t="s">
        <v>13</v>
      </c>
      <c r="AB64">
        <v>1</v>
      </c>
    </row>
    <row r="65" spans="1:28" x14ac:dyDescent="0.2">
      <c r="A65" s="6" t="s">
        <v>47</v>
      </c>
      <c r="B65" s="1" t="s">
        <v>176</v>
      </c>
      <c r="C65" s="1" t="s">
        <v>13</v>
      </c>
      <c r="D65" s="1" t="s">
        <v>13</v>
      </c>
      <c r="E65" s="1" t="s">
        <v>159</v>
      </c>
      <c r="F65" s="1" t="s">
        <v>177</v>
      </c>
      <c r="G65" s="6" t="s">
        <v>161</v>
      </c>
      <c r="H65" s="3">
        <v>0</v>
      </c>
      <c r="I65" s="4">
        <f>일위대가!F70</f>
        <v>0</v>
      </c>
      <c r="J65" s="5">
        <f t="shared" si="6"/>
        <v>0</v>
      </c>
      <c r="K65" s="4">
        <f>일위대가!G70</f>
        <v>0</v>
      </c>
      <c r="L65" s="5">
        <f t="shared" si="7"/>
        <v>0</v>
      </c>
      <c r="M65" s="4">
        <f>일위대가!H70</f>
        <v>0</v>
      </c>
      <c r="N65" s="5">
        <f t="shared" si="8"/>
        <v>0</v>
      </c>
      <c r="O65" s="4">
        <f t="shared" si="9"/>
        <v>0</v>
      </c>
      <c r="P65" s="5">
        <f t="shared" si="5"/>
        <v>0</v>
      </c>
      <c r="Q65" s="1" t="s">
        <v>13</v>
      </c>
      <c r="R65" s="6" t="s">
        <v>52</v>
      </c>
      <c r="S65" s="6" t="s">
        <v>53</v>
      </c>
      <c r="T65" s="1" t="s">
        <v>13</v>
      </c>
      <c r="U65" s="2" t="s">
        <v>13</v>
      </c>
      <c r="V65" s="6" t="s">
        <v>13</v>
      </c>
      <c r="W65" s="6" t="s">
        <v>13</v>
      </c>
      <c r="X65" s="1" t="s">
        <v>13</v>
      </c>
      <c r="Y65" t="s">
        <v>54</v>
      </c>
      <c r="Z65" t="s">
        <v>54</v>
      </c>
      <c r="AA65" t="s">
        <v>13</v>
      </c>
      <c r="AB65">
        <v>1</v>
      </c>
    </row>
    <row r="66" spans="1:28" x14ac:dyDescent="0.2">
      <c r="A66" s="6" t="s">
        <v>47</v>
      </c>
      <c r="B66" s="1" t="s">
        <v>178</v>
      </c>
      <c r="C66" s="1" t="s">
        <v>13</v>
      </c>
      <c r="D66" s="1" t="s">
        <v>13</v>
      </c>
      <c r="E66" s="1" t="s">
        <v>159</v>
      </c>
      <c r="F66" s="1" t="s">
        <v>179</v>
      </c>
      <c r="G66" s="6" t="s">
        <v>161</v>
      </c>
      <c r="H66" s="3">
        <v>0</v>
      </c>
      <c r="I66" s="4">
        <f>일위대가!F71</f>
        <v>0</v>
      </c>
      <c r="J66" s="5">
        <f t="shared" si="6"/>
        <v>0</v>
      </c>
      <c r="K66" s="4">
        <f>일위대가!G71</f>
        <v>0</v>
      </c>
      <c r="L66" s="5">
        <f t="shared" si="7"/>
        <v>0</v>
      </c>
      <c r="M66" s="4">
        <f>일위대가!H71</f>
        <v>0</v>
      </c>
      <c r="N66" s="5">
        <f t="shared" si="8"/>
        <v>0</v>
      </c>
      <c r="O66" s="4">
        <f t="shared" si="9"/>
        <v>0</v>
      </c>
      <c r="P66" s="5">
        <f t="shared" si="5"/>
        <v>0</v>
      </c>
      <c r="Q66" s="1" t="s">
        <v>13</v>
      </c>
      <c r="R66" s="6" t="s">
        <v>52</v>
      </c>
      <c r="S66" s="6" t="s">
        <v>53</v>
      </c>
      <c r="T66" s="1" t="s">
        <v>13</v>
      </c>
      <c r="U66" s="2" t="s">
        <v>13</v>
      </c>
      <c r="V66" s="6" t="s">
        <v>13</v>
      </c>
      <c r="W66" s="6" t="s">
        <v>13</v>
      </c>
      <c r="X66" s="1" t="s">
        <v>13</v>
      </c>
      <c r="Y66" t="s">
        <v>54</v>
      </c>
      <c r="Z66" t="s">
        <v>54</v>
      </c>
      <c r="AA66" t="s">
        <v>13</v>
      </c>
      <c r="AB66">
        <v>1</v>
      </c>
    </row>
    <row r="67" spans="1:28" x14ac:dyDescent="0.2">
      <c r="A67" s="6" t="s">
        <v>47</v>
      </c>
      <c r="B67" s="1" t="s">
        <v>180</v>
      </c>
      <c r="C67" s="1" t="s">
        <v>13</v>
      </c>
      <c r="D67" s="1" t="s">
        <v>13</v>
      </c>
      <c r="E67" s="1" t="s">
        <v>159</v>
      </c>
      <c r="F67" s="1" t="s">
        <v>181</v>
      </c>
      <c r="G67" s="6" t="s">
        <v>161</v>
      </c>
      <c r="H67" s="3">
        <v>0</v>
      </c>
      <c r="I67" s="4">
        <f>일위대가!F72</f>
        <v>0</v>
      </c>
      <c r="J67" s="5">
        <f t="shared" si="6"/>
        <v>0</v>
      </c>
      <c r="K67" s="4">
        <f>일위대가!G72</f>
        <v>0</v>
      </c>
      <c r="L67" s="5">
        <f t="shared" si="7"/>
        <v>0</v>
      </c>
      <c r="M67" s="4">
        <f>일위대가!H72</f>
        <v>0</v>
      </c>
      <c r="N67" s="5">
        <f t="shared" si="8"/>
        <v>0</v>
      </c>
      <c r="O67" s="4">
        <f t="shared" si="9"/>
        <v>0</v>
      </c>
      <c r="P67" s="5">
        <f t="shared" si="5"/>
        <v>0</v>
      </c>
      <c r="Q67" s="1" t="s">
        <v>13</v>
      </c>
      <c r="R67" s="6" t="s">
        <v>52</v>
      </c>
      <c r="S67" s="6" t="s">
        <v>53</v>
      </c>
      <c r="T67" s="1" t="s">
        <v>13</v>
      </c>
      <c r="U67" s="2" t="s">
        <v>13</v>
      </c>
      <c r="V67" s="6" t="s">
        <v>13</v>
      </c>
      <c r="W67" s="6" t="s">
        <v>13</v>
      </c>
      <c r="X67" s="1" t="s">
        <v>13</v>
      </c>
      <c r="Y67" t="s">
        <v>54</v>
      </c>
      <c r="Z67" t="s">
        <v>54</v>
      </c>
      <c r="AA67" t="s">
        <v>13</v>
      </c>
      <c r="AB67">
        <v>1</v>
      </c>
    </row>
    <row r="68" spans="1:28" x14ac:dyDescent="0.2">
      <c r="A68" s="6" t="s">
        <v>47</v>
      </c>
      <c r="B68" s="1" t="s">
        <v>182</v>
      </c>
      <c r="C68" s="1" t="s">
        <v>13</v>
      </c>
      <c r="D68" s="1" t="s">
        <v>13</v>
      </c>
      <c r="E68" s="1" t="s">
        <v>159</v>
      </c>
      <c r="F68" s="1" t="s">
        <v>183</v>
      </c>
      <c r="G68" s="6" t="s">
        <v>161</v>
      </c>
      <c r="H68" s="3">
        <v>0</v>
      </c>
      <c r="I68" s="4">
        <f>일위대가!F73</f>
        <v>0</v>
      </c>
      <c r="J68" s="5">
        <f t="shared" si="6"/>
        <v>0</v>
      </c>
      <c r="K68" s="4">
        <f>일위대가!G73</f>
        <v>0</v>
      </c>
      <c r="L68" s="5">
        <f t="shared" si="7"/>
        <v>0</v>
      </c>
      <c r="M68" s="4">
        <f>일위대가!H73</f>
        <v>0</v>
      </c>
      <c r="N68" s="5">
        <f t="shared" si="8"/>
        <v>0</v>
      </c>
      <c r="O68" s="4">
        <f t="shared" si="9"/>
        <v>0</v>
      </c>
      <c r="P68" s="5">
        <f t="shared" si="5"/>
        <v>0</v>
      </c>
      <c r="Q68" s="1" t="s">
        <v>13</v>
      </c>
      <c r="R68" s="6" t="s">
        <v>52</v>
      </c>
      <c r="S68" s="6" t="s">
        <v>53</v>
      </c>
      <c r="T68" s="1" t="s">
        <v>13</v>
      </c>
      <c r="U68" s="2" t="s">
        <v>13</v>
      </c>
      <c r="V68" s="6" t="s">
        <v>13</v>
      </c>
      <c r="W68" s="6" t="s">
        <v>13</v>
      </c>
      <c r="X68" s="1" t="s">
        <v>13</v>
      </c>
      <c r="Y68" t="s">
        <v>54</v>
      </c>
      <c r="Z68" t="s">
        <v>54</v>
      </c>
      <c r="AA68" t="s">
        <v>13</v>
      </c>
      <c r="AB68">
        <v>1</v>
      </c>
    </row>
    <row r="69" spans="1:28" x14ac:dyDescent="0.2">
      <c r="A69" s="6" t="s">
        <v>47</v>
      </c>
      <c r="B69" s="1" t="s">
        <v>184</v>
      </c>
      <c r="C69" s="1" t="s">
        <v>13</v>
      </c>
      <c r="D69" s="1" t="s">
        <v>13</v>
      </c>
      <c r="E69" s="1" t="s">
        <v>159</v>
      </c>
      <c r="F69" s="1" t="s">
        <v>185</v>
      </c>
      <c r="G69" s="6" t="s">
        <v>161</v>
      </c>
      <c r="H69" s="3">
        <v>0</v>
      </c>
      <c r="I69" s="4">
        <f>일위대가!F74</f>
        <v>0</v>
      </c>
      <c r="J69" s="5">
        <f t="shared" si="6"/>
        <v>0</v>
      </c>
      <c r="K69" s="4">
        <f>일위대가!G74</f>
        <v>0</v>
      </c>
      <c r="L69" s="5">
        <f t="shared" si="7"/>
        <v>0</v>
      </c>
      <c r="M69" s="4">
        <f>일위대가!H74</f>
        <v>0</v>
      </c>
      <c r="N69" s="5">
        <f t="shared" si="8"/>
        <v>0</v>
      </c>
      <c r="O69" s="4">
        <f t="shared" si="9"/>
        <v>0</v>
      </c>
      <c r="P69" s="5">
        <f t="shared" ref="P69:P102" si="10">J69+L69+N69</f>
        <v>0</v>
      </c>
      <c r="Q69" s="1" t="s">
        <v>13</v>
      </c>
      <c r="R69" s="6" t="s">
        <v>52</v>
      </c>
      <c r="S69" s="6" t="s">
        <v>53</v>
      </c>
      <c r="T69" s="1" t="s">
        <v>13</v>
      </c>
      <c r="U69" s="2" t="s">
        <v>13</v>
      </c>
      <c r="V69" s="6" t="s">
        <v>13</v>
      </c>
      <c r="W69" s="6" t="s">
        <v>13</v>
      </c>
      <c r="X69" s="1" t="s">
        <v>13</v>
      </c>
      <c r="Y69" t="s">
        <v>54</v>
      </c>
      <c r="Z69" t="s">
        <v>54</v>
      </c>
      <c r="AA69" t="s">
        <v>13</v>
      </c>
      <c r="AB69">
        <v>1</v>
      </c>
    </row>
    <row r="70" spans="1:28" x14ac:dyDescent="0.2">
      <c r="A70" s="6" t="s">
        <v>47</v>
      </c>
      <c r="B70" s="1" t="s">
        <v>186</v>
      </c>
      <c r="C70" s="1" t="s">
        <v>13</v>
      </c>
      <c r="D70" s="1" t="s">
        <v>13</v>
      </c>
      <c r="E70" s="1" t="s">
        <v>171</v>
      </c>
      <c r="F70" s="1" t="s">
        <v>177</v>
      </c>
      <c r="G70" s="6" t="s">
        <v>161</v>
      </c>
      <c r="H70" s="3">
        <v>0</v>
      </c>
      <c r="I70" s="4">
        <f>일위대가!F75</f>
        <v>0</v>
      </c>
      <c r="J70" s="5">
        <f t="shared" si="6"/>
        <v>0</v>
      </c>
      <c r="K70" s="4">
        <f>일위대가!G75</f>
        <v>0</v>
      </c>
      <c r="L70" s="5">
        <f t="shared" si="7"/>
        <v>0</v>
      </c>
      <c r="M70" s="4">
        <f>일위대가!H75</f>
        <v>0</v>
      </c>
      <c r="N70" s="5">
        <f t="shared" si="8"/>
        <v>0</v>
      </c>
      <c r="O70" s="4">
        <f t="shared" si="9"/>
        <v>0</v>
      </c>
      <c r="P70" s="5">
        <f t="shared" si="10"/>
        <v>0</v>
      </c>
      <c r="Q70" s="1" t="s">
        <v>13</v>
      </c>
      <c r="R70" s="6" t="s">
        <v>52</v>
      </c>
      <c r="S70" s="6" t="s">
        <v>53</v>
      </c>
      <c r="T70" s="1" t="s">
        <v>13</v>
      </c>
      <c r="U70" s="2" t="s">
        <v>13</v>
      </c>
      <c r="V70" s="6" t="s">
        <v>13</v>
      </c>
      <c r="W70" s="6" t="s">
        <v>13</v>
      </c>
      <c r="X70" s="1" t="s">
        <v>13</v>
      </c>
      <c r="Y70" t="s">
        <v>54</v>
      </c>
      <c r="Z70" t="s">
        <v>54</v>
      </c>
      <c r="AA70" t="s">
        <v>13</v>
      </c>
      <c r="AB70">
        <v>1</v>
      </c>
    </row>
    <row r="71" spans="1:28" x14ac:dyDescent="0.2">
      <c r="A71" s="6" t="s">
        <v>47</v>
      </c>
      <c r="B71" s="1" t="s">
        <v>187</v>
      </c>
      <c r="C71" s="1" t="s">
        <v>13</v>
      </c>
      <c r="D71" s="1" t="s">
        <v>13</v>
      </c>
      <c r="E71" s="1" t="s">
        <v>171</v>
      </c>
      <c r="F71" s="1" t="s">
        <v>179</v>
      </c>
      <c r="G71" s="6" t="s">
        <v>161</v>
      </c>
      <c r="H71" s="3">
        <v>0</v>
      </c>
      <c r="I71" s="4">
        <f>일위대가!F76</f>
        <v>0</v>
      </c>
      <c r="J71" s="5">
        <f t="shared" ref="J71:J102" si="11">TRUNC(H71*I71, 0)</f>
        <v>0</v>
      </c>
      <c r="K71" s="4">
        <f>일위대가!G76</f>
        <v>0</v>
      </c>
      <c r="L71" s="5">
        <f t="shared" ref="L71:L102" si="12">TRUNC(H71*K71, 0)</f>
        <v>0</v>
      </c>
      <c r="M71" s="4">
        <f>일위대가!H76</f>
        <v>0</v>
      </c>
      <c r="N71" s="5">
        <f t="shared" ref="N71:N102" si="13">TRUNC(H71*M71, 0)</f>
        <v>0</v>
      </c>
      <c r="O71" s="4">
        <f t="shared" ref="O71:O102" si="14">I71+K71+M71</f>
        <v>0</v>
      </c>
      <c r="P71" s="5">
        <f t="shared" si="10"/>
        <v>0</v>
      </c>
      <c r="Q71" s="1" t="s">
        <v>13</v>
      </c>
      <c r="R71" s="6" t="s">
        <v>52</v>
      </c>
      <c r="S71" s="6" t="s">
        <v>53</v>
      </c>
      <c r="T71" s="1" t="s">
        <v>13</v>
      </c>
      <c r="U71" s="2" t="s">
        <v>13</v>
      </c>
      <c r="V71" s="6" t="s">
        <v>13</v>
      </c>
      <c r="W71" s="6" t="s">
        <v>13</v>
      </c>
      <c r="X71" s="1" t="s">
        <v>13</v>
      </c>
      <c r="Y71" t="s">
        <v>54</v>
      </c>
      <c r="Z71" t="s">
        <v>54</v>
      </c>
      <c r="AA71" t="s">
        <v>13</v>
      </c>
      <c r="AB71">
        <v>1</v>
      </c>
    </row>
    <row r="72" spans="1:28" x14ac:dyDescent="0.2">
      <c r="A72" s="6" t="s">
        <v>47</v>
      </c>
      <c r="B72" s="1" t="s">
        <v>188</v>
      </c>
      <c r="C72" s="1" t="s">
        <v>13</v>
      </c>
      <c r="D72" s="1" t="s">
        <v>13</v>
      </c>
      <c r="E72" s="1" t="s">
        <v>171</v>
      </c>
      <c r="F72" s="1" t="s">
        <v>181</v>
      </c>
      <c r="G72" s="6" t="s">
        <v>161</v>
      </c>
      <c r="H72" s="3">
        <v>0</v>
      </c>
      <c r="I72" s="4">
        <f>일위대가!F77</f>
        <v>0</v>
      </c>
      <c r="J72" s="5">
        <f t="shared" si="11"/>
        <v>0</v>
      </c>
      <c r="K72" s="4">
        <f>일위대가!G77</f>
        <v>0</v>
      </c>
      <c r="L72" s="5">
        <f t="shared" si="12"/>
        <v>0</v>
      </c>
      <c r="M72" s="4">
        <f>일위대가!H77</f>
        <v>0</v>
      </c>
      <c r="N72" s="5">
        <f t="shared" si="13"/>
        <v>0</v>
      </c>
      <c r="O72" s="4">
        <f t="shared" si="14"/>
        <v>0</v>
      </c>
      <c r="P72" s="5">
        <f t="shared" si="10"/>
        <v>0</v>
      </c>
      <c r="Q72" s="1" t="s">
        <v>13</v>
      </c>
      <c r="R72" s="6" t="s">
        <v>52</v>
      </c>
      <c r="S72" s="6" t="s">
        <v>53</v>
      </c>
      <c r="T72" s="1" t="s">
        <v>13</v>
      </c>
      <c r="U72" s="2" t="s">
        <v>13</v>
      </c>
      <c r="V72" s="6" t="s">
        <v>13</v>
      </c>
      <c r="W72" s="6" t="s">
        <v>13</v>
      </c>
      <c r="X72" s="1" t="s">
        <v>13</v>
      </c>
      <c r="Y72" t="s">
        <v>54</v>
      </c>
      <c r="Z72" t="s">
        <v>54</v>
      </c>
      <c r="AA72" t="s">
        <v>13</v>
      </c>
      <c r="AB72">
        <v>1</v>
      </c>
    </row>
    <row r="73" spans="1:28" x14ac:dyDescent="0.2">
      <c r="A73" s="6" t="s">
        <v>47</v>
      </c>
      <c r="B73" s="1" t="s">
        <v>189</v>
      </c>
      <c r="C73" s="1" t="s">
        <v>13</v>
      </c>
      <c r="D73" s="1" t="s">
        <v>13</v>
      </c>
      <c r="E73" s="1" t="s">
        <v>171</v>
      </c>
      <c r="F73" s="1" t="s">
        <v>183</v>
      </c>
      <c r="G73" s="6" t="s">
        <v>161</v>
      </c>
      <c r="H73" s="3">
        <v>0</v>
      </c>
      <c r="I73" s="4">
        <f>일위대가!F78</f>
        <v>0</v>
      </c>
      <c r="J73" s="5">
        <f t="shared" si="11"/>
        <v>0</v>
      </c>
      <c r="K73" s="4">
        <f>일위대가!G78</f>
        <v>0</v>
      </c>
      <c r="L73" s="5">
        <f t="shared" si="12"/>
        <v>0</v>
      </c>
      <c r="M73" s="4">
        <f>일위대가!H78</f>
        <v>0</v>
      </c>
      <c r="N73" s="5">
        <f t="shared" si="13"/>
        <v>0</v>
      </c>
      <c r="O73" s="4">
        <f t="shared" si="14"/>
        <v>0</v>
      </c>
      <c r="P73" s="5">
        <f t="shared" si="10"/>
        <v>0</v>
      </c>
      <c r="Q73" s="1" t="s">
        <v>13</v>
      </c>
      <c r="R73" s="6" t="s">
        <v>52</v>
      </c>
      <c r="S73" s="6" t="s">
        <v>53</v>
      </c>
      <c r="T73" s="1" t="s">
        <v>13</v>
      </c>
      <c r="U73" s="2" t="s">
        <v>13</v>
      </c>
      <c r="V73" s="6" t="s">
        <v>13</v>
      </c>
      <c r="W73" s="6" t="s">
        <v>13</v>
      </c>
      <c r="X73" s="1" t="s">
        <v>13</v>
      </c>
      <c r="Y73" t="s">
        <v>54</v>
      </c>
      <c r="Z73" t="s">
        <v>54</v>
      </c>
      <c r="AA73" t="s">
        <v>13</v>
      </c>
      <c r="AB73">
        <v>1</v>
      </c>
    </row>
    <row r="74" spans="1:28" x14ac:dyDescent="0.2">
      <c r="A74" s="6" t="s">
        <v>47</v>
      </c>
      <c r="B74" s="1" t="s">
        <v>190</v>
      </c>
      <c r="C74" s="1" t="s">
        <v>13</v>
      </c>
      <c r="D74" s="1" t="s">
        <v>13</v>
      </c>
      <c r="E74" s="1" t="s">
        <v>171</v>
      </c>
      <c r="F74" s="1" t="s">
        <v>185</v>
      </c>
      <c r="G74" s="6" t="s">
        <v>161</v>
      </c>
      <c r="H74" s="3">
        <v>0</v>
      </c>
      <c r="I74" s="4">
        <f>일위대가!F79</f>
        <v>0</v>
      </c>
      <c r="J74" s="5">
        <f t="shared" si="11"/>
        <v>0</v>
      </c>
      <c r="K74" s="4">
        <f>일위대가!G79</f>
        <v>0</v>
      </c>
      <c r="L74" s="5">
        <f t="shared" si="12"/>
        <v>0</v>
      </c>
      <c r="M74" s="4">
        <f>일위대가!H79</f>
        <v>0</v>
      </c>
      <c r="N74" s="5">
        <f t="shared" si="13"/>
        <v>0</v>
      </c>
      <c r="O74" s="4">
        <f t="shared" si="14"/>
        <v>0</v>
      </c>
      <c r="P74" s="5">
        <f t="shared" si="10"/>
        <v>0</v>
      </c>
      <c r="Q74" s="1" t="s">
        <v>13</v>
      </c>
      <c r="R74" s="6" t="s">
        <v>52</v>
      </c>
      <c r="S74" s="6" t="s">
        <v>53</v>
      </c>
      <c r="T74" s="1" t="s">
        <v>13</v>
      </c>
      <c r="U74" s="2" t="s">
        <v>13</v>
      </c>
      <c r="V74" s="6" t="s">
        <v>13</v>
      </c>
      <c r="W74" s="6" t="s">
        <v>13</v>
      </c>
      <c r="X74" s="1" t="s">
        <v>13</v>
      </c>
      <c r="Y74" t="s">
        <v>54</v>
      </c>
      <c r="Z74" t="s">
        <v>54</v>
      </c>
      <c r="AA74" t="s">
        <v>13</v>
      </c>
      <c r="AB74">
        <v>1</v>
      </c>
    </row>
    <row r="75" spans="1:28" x14ac:dyDescent="0.2">
      <c r="A75" s="6" t="s">
        <v>47</v>
      </c>
      <c r="B75" s="1" t="s">
        <v>191</v>
      </c>
      <c r="C75" s="1" t="s">
        <v>13</v>
      </c>
      <c r="D75" s="1" t="s">
        <v>13</v>
      </c>
      <c r="E75" s="1" t="s">
        <v>192</v>
      </c>
      <c r="F75" s="1" t="s">
        <v>160</v>
      </c>
      <c r="G75" s="6" t="s">
        <v>161</v>
      </c>
      <c r="H75" s="3">
        <v>0</v>
      </c>
      <c r="I75" s="4">
        <f>일위대가!F80</f>
        <v>0</v>
      </c>
      <c r="J75" s="5">
        <f t="shared" si="11"/>
        <v>0</v>
      </c>
      <c r="K75" s="4">
        <f>일위대가!G80</f>
        <v>0</v>
      </c>
      <c r="L75" s="5">
        <f t="shared" si="12"/>
        <v>0</v>
      </c>
      <c r="M75" s="4">
        <f>일위대가!H80</f>
        <v>0</v>
      </c>
      <c r="N75" s="5">
        <f t="shared" si="13"/>
        <v>0</v>
      </c>
      <c r="O75" s="4">
        <f t="shared" si="14"/>
        <v>0</v>
      </c>
      <c r="P75" s="5">
        <f t="shared" si="10"/>
        <v>0</v>
      </c>
      <c r="Q75" s="1" t="s">
        <v>13</v>
      </c>
      <c r="R75" s="6" t="s">
        <v>52</v>
      </c>
      <c r="S75" s="6" t="s">
        <v>53</v>
      </c>
      <c r="T75" s="1" t="s">
        <v>13</v>
      </c>
      <c r="U75" s="2" t="s">
        <v>13</v>
      </c>
      <c r="V75" s="6" t="s">
        <v>13</v>
      </c>
      <c r="W75" s="6" t="s">
        <v>13</v>
      </c>
      <c r="X75" s="1" t="s">
        <v>13</v>
      </c>
      <c r="Y75" t="s">
        <v>54</v>
      </c>
      <c r="Z75" t="s">
        <v>54</v>
      </c>
      <c r="AA75" t="s">
        <v>13</v>
      </c>
      <c r="AB75">
        <v>1</v>
      </c>
    </row>
    <row r="76" spans="1:28" x14ac:dyDescent="0.2">
      <c r="A76" s="6" t="s">
        <v>47</v>
      </c>
      <c r="B76" s="1" t="s">
        <v>193</v>
      </c>
      <c r="C76" s="1" t="s">
        <v>13</v>
      </c>
      <c r="D76" s="1" t="s">
        <v>13</v>
      </c>
      <c r="E76" s="1" t="s">
        <v>192</v>
      </c>
      <c r="F76" s="1" t="s">
        <v>163</v>
      </c>
      <c r="G76" s="6" t="s">
        <v>161</v>
      </c>
      <c r="H76" s="3">
        <v>0</v>
      </c>
      <c r="I76" s="4">
        <f>일위대가!F81</f>
        <v>0</v>
      </c>
      <c r="J76" s="5">
        <f t="shared" si="11"/>
        <v>0</v>
      </c>
      <c r="K76" s="4">
        <f>일위대가!G81</f>
        <v>0</v>
      </c>
      <c r="L76" s="5">
        <f t="shared" si="12"/>
        <v>0</v>
      </c>
      <c r="M76" s="4">
        <f>일위대가!H81</f>
        <v>0</v>
      </c>
      <c r="N76" s="5">
        <f t="shared" si="13"/>
        <v>0</v>
      </c>
      <c r="O76" s="4">
        <f t="shared" si="14"/>
        <v>0</v>
      </c>
      <c r="P76" s="5">
        <f t="shared" si="10"/>
        <v>0</v>
      </c>
      <c r="Q76" s="1" t="s">
        <v>13</v>
      </c>
      <c r="R76" s="6" t="s">
        <v>52</v>
      </c>
      <c r="S76" s="6" t="s">
        <v>53</v>
      </c>
      <c r="T76" s="1" t="s">
        <v>13</v>
      </c>
      <c r="U76" s="2" t="s">
        <v>13</v>
      </c>
      <c r="V76" s="6" t="s">
        <v>13</v>
      </c>
      <c r="W76" s="6" t="s">
        <v>13</v>
      </c>
      <c r="X76" s="1" t="s">
        <v>13</v>
      </c>
      <c r="Y76" t="s">
        <v>54</v>
      </c>
      <c r="Z76" t="s">
        <v>54</v>
      </c>
      <c r="AA76" t="s">
        <v>13</v>
      </c>
      <c r="AB76">
        <v>1</v>
      </c>
    </row>
    <row r="77" spans="1:28" x14ac:dyDescent="0.2">
      <c r="A77" s="6" t="s">
        <v>47</v>
      </c>
      <c r="B77" s="1" t="s">
        <v>194</v>
      </c>
      <c r="C77" s="1" t="s">
        <v>13</v>
      </c>
      <c r="D77" s="1" t="s">
        <v>13</v>
      </c>
      <c r="E77" s="1" t="s">
        <v>192</v>
      </c>
      <c r="F77" s="1" t="s">
        <v>195</v>
      </c>
      <c r="G77" s="6" t="s">
        <v>161</v>
      </c>
      <c r="H77" s="3">
        <v>0</v>
      </c>
      <c r="I77" s="4">
        <f>일위대가!F82</f>
        <v>0</v>
      </c>
      <c r="J77" s="5">
        <f t="shared" si="11"/>
        <v>0</v>
      </c>
      <c r="K77" s="4">
        <f>일위대가!G82</f>
        <v>0</v>
      </c>
      <c r="L77" s="5">
        <f t="shared" si="12"/>
        <v>0</v>
      </c>
      <c r="M77" s="4">
        <f>일위대가!H82</f>
        <v>0</v>
      </c>
      <c r="N77" s="5">
        <f t="shared" si="13"/>
        <v>0</v>
      </c>
      <c r="O77" s="4">
        <f t="shared" si="14"/>
        <v>0</v>
      </c>
      <c r="P77" s="5">
        <f t="shared" si="10"/>
        <v>0</v>
      </c>
      <c r="Q77" s="1" t="s">
        <v>13</v>
      </c>
      <c r="R77" s="6" t="s">
        <v>52</v>
      </c>
      <c r="S77" s="6" t="s">
        <v>53</v>
      </c>
      <c r="T77" s="1" t="s">
        <v>13</v>
      </c>
      <c r="U77" s="2" t="s">
        <v>13</v>
      </c>
      <c r="V77" s="6" t="s">
        <v>13</v>
      </c>
      <c r="W77" s="6" t="s">
        <v>13</v>
      </c>
      <c r="X77" s="1" t="s">
        <v>13</v>
      </c>
      <c r="Y77" t="s">
        <v>54</v>
      </c>
      <c r="Z77" t="s">
        <v>54</v>
      </c>
      <c r="AA77" t="s">
        <v>13</v>
      </c>
      <c r="AB77">
        <v>1</v>
      </c>
    </row>
    <row r="78" spans="1:28" x14ac:dyDescent="0.2">
      <c r="A78" s="6" t="s">
        <v>47</v>
      </c>
      <c r="B78" s="1" t="s">
        <v>196</v>
      </c>
      <c r="C78" s="1" t="s">
        <v>13</v>
      </c>
      <c r="D78" s="1" t="s">
        <v>13</v>
      </c>
      <c r="E78" s="1" t="s">
        <v>192</v>
      </c>
      <c r="F78" s="1" t="s">
        <v>197</v>
      </c>
      <c r="G78" s="6" t="s">
        <v>161</v>
      </c>
      <c r="H78" s="3">
        <v>0</v>
      </c>
      <c r="I78" s="4">
        <f>일위대가!F83</f>
        <v>0</v>
      </c>
      <c r="J78" s="5">
        <f t="shared" si="11"/>
        <v>0</v>
      </c>
      <c r="K78" s="4">
        <f>일위대가!G83</f>
        <v>0</v>
      </c>
      <c r="L78" s="5">
        <f t="shared" si="12"/>
        <v>0</v>
      </c>
      <c r="M78" s="4">
        <f>일위대가!H83</f>
        <v>0</v>
      </c>
      <c r="N78" s="5">
        <f t="shared" si="13"/>
        <v>0</v>
      </c>
      <c r="O78" s="4">
        <f t="shared" si="14"/>
        <v>0</v>
      </c>
      <c r="P78" s="5">
        <f t="shared" si="10"/>
        <v>0</v>
      </c>
      <c r="Q78" s="1" t="s">
        <v>13</v>
      </c>
      <c r="R78" s="6" t="s">
        <v>52</v>
      </c>
      <c r="S78" s="6" t="s">
        <v>53</v>
      </c>
      <c r="T78" s="1" t="s">
        <v>13</v>
      </c>
      <c r="U78" s="2" t="s">
        <v>13</v>
      </c>
      <c r="V78" s="6" t="s">
        <v>13</v>
      </c>
      <c r="W78" s="6" t="s">
        <v>13</v>
      </c>
      <c r="X78" s="1" t="s">
        <v>13</v>
      </c>
      <c r="Y78" t="s">
        <v>54</v>
      </c>
      <c r="Z78" t="s">
        <v>54</v>
      </c>
      <c r="AA78" t="s">
        <v>13</v>
      </c>
      <c r="AB78">
        <v>1</v>
      </c>
    </row>
    <row r="79" spans="1:28" x14ac:dyDescent="0.2">
      <c r="A79" s="6" t="s">
        <v>47</v>
      </c>
      <c r="B79" s="1" t="s">
        <v>198</v>
      </c>
      <c r="C79" s="1" t="s">
        <v>13</v>
      </c>
      <c r="D79" s="1" t="s">
        <v>13</v>
      </c>
      <c r="E79" s="1" t="s">
        <v>192</v>
      </c>
      <c r="F79" s="1" t="s">
        <v>199</v>
      </c>
      <c r="G79" s="6" t="s">
        <v>161</v>
      </c>
      <c r="H79" s="3">
        <v>0</v>
      </c>
      <c r="I79" s="4">
        <f>일위대가!F84</f>
        <v>0</v>
      </c>
      <c r="J79" s="5">
        <f t="shared" si="11"/>
        <v>0</v>
      </c>
      <c r="K79" s="4">
        <f>일위대가!G84</f>
        <v>0</v>
      </c>
      <c r="L79" s="5">
        <f t="shared" si="12"/>
        <v>0</v>
      </c>
      <c r="M79" s="4">
        <f>일위대가!H84</f>
        <v>0</v>
      </c>
      <c r="N79" s="5">
        <f t="shared" si="13"/>
        <v>0</v>
      </c>
      <c r="O79" s="4">
        <f t="shared" si="14"/>
        <v>0</v>
      </c>
      <c r="P79" s="5">
        <f t="shared" si="10"/>
        <v>0</v>
      </c>
      <c r="Q79" s="1" t="s">
        <v>13</v>
      </c>
      <c r="R79" s="6" t="s">
        <v>52</v>
      </c>
      <c r="S79" s="6" t="s">
        <v>53</v>
      </c>
      <c r="T79" s="1" t="s">
        <v>13</v>
      </c>
      <c r="U79" s="2" t="s">
        <v>13</v>
      </c>
      <c r="V79" s="6" t="s">
        <v>13</v>
      </c>
      <c r="W79" s="6" t="s">
        <v>13</v>
      </c>
      <c r="X79" s="1" t="s">
        <v>13</v>
      </c>
      <c r="Y79" t="s">
        <v>54</v>
      </c>
      <c r="Z79" t="s">
        <v>54</v>
      </c>
      <c r="AA79" t="s">
        <v>13</v>
      </c>
      <c r="AB79">
        <v>1</v>
      </c>
    </row>
    <row r="80" spans="1:28" x14ac:dyDescent="0.2">
      <c r="A80" s="6" t="s">
        <v>47</v>
      </c>
      <c r="B80" s="1" t="s">
        <v>200</v>
      </c>
      <c r="C80" s="1" t="s">
        <v>13</v>
      </c>
      <c r="D80" s="1" t="s">
        <v>13</v>
      </c>
      <c r="E80" s="1" t="s">
        <v>201</v>
      </c>
      <c r="F80" s="1" t="s">
        <v>160</v>
      </c>
      <c r="G80" s="6" t="s">
        <v>161</v>
      </c>
      <c r="H80" s="3">
        <v>0</v>
      </c>
      <c r="I80" s="4">
        <f>일위대가!F85</f>
        <v>0</v>
      </c>
      <c r="J80" s="5">
        <f t="shared" si="11"/>
        <v>0</v>
      </c>
      <c r="K80" s="4">
        <f>일위대가!G85</f>
        <v>0</v>
      </c>
      <c r="L80" s="5">
        <f t="shared" si="12"/>
        <v>0</v>
      </c>
      <c r="M80" s="4">
        <f>일위대가!H85</f>
        <v>0</v>
      </c>
      <c r="N80" s="5">
        <f t="shared" si="13"/>
        <v>0</v>
      </c>
      <c r="O80" s="4">
        <f t="shared" si="14"/>
        <v>0</v>
      </c>
      <c r="P80" s="5">
        <f t="shared" si="10"/>
        <v>0</v>
      </c>
      <c r="Q80" s="1" t="s">
        <v>13</v>
      </c>
      <c r="R80" s="6" t="s">
        <v>52</v>
      </c>
      <c r="S80" s="6" t="s">
        <v>53</v>
      </c>
      <c r="T80" s="1" t="s">
        <v>13</v>
      </c>
      <c r="U80" s="2" t="s">
        <v>13</v>
      </c>
      <c r="V80" s="6" t="s">
        <v>13</v>
      </c>
      <c r="W80" s="6" t="s">
        <v>13</v>
      </c>
      <c r="X80" s="1" t="s">
        <v>13</v>
      </c>
      <c r="Y80" t="s">
        <v>54</v>
      </c>
      <c r="Z80" t="s">
        <v>54</v>
      </c>
      <c r="AA80" t="s">
        <v>13</v>
      </c>
      <c r="AB80">
        <v>1</v>
      </c>
    </row>
    <row r="81" spans="1:28" x14ac:dyDescent="0.2">
      <c r="A81" s="6" t="s">
        <v>47</v>
      </c>
      <c r="B81" s="1" t="s">
        <v>202</v>
      </c>
      <c r="C81" s="1" t="s">
        <v>13</v>
      </c>
      <c r="D81" s="1" t="s">
        <v>13</v>
      </c>
      <c r="E81" s="1" t="s">
        <v>201</v>
      </c>
      <c r="F81" s="1" t="s">
        <v>163</v>
      </c>
      <c r="G81" s="6" t="s">
        <v>161</v>
      </c>
      <c r="H81" s="3">
        <v>0</v>
      </c>
      <c r="I81" s="4">
        <f>일위대가!F86</f>
        <v>0</v>
      </c>
      <c r="J81" s="5">
        <f t="shared" si="11"/>
        <v>0</v>
      </c>
      <c r="K81" s="4">
        <f>일위대가!G86</f>
        <v>0</v>
      </c>
      <c r="L81" s="5">
        <f t="shared" si="12"/>
        <v>0</v>
      </c>
      <c r="M81" s="4">
        <f>일위대가!H86</f>
        <v>0</v>
      </c>
      <c r="N81" s="5">
        <f t="shared" si="13"/>
        <v>0</v>
      </c>
      <c r="O81" s="4">
        <f t="shared" si="14"/>
        <v>0</v>
      </c>
      <c r="P81" s="5">
        <f t="shared" si="10"/>
        <v>0</v>
      </c>
      <c r="Q81" s="1" t="s">
        <v>13</v>
      </c>
      <c r="R81" s="6" t="s">
        <v>52</v>
      </c>
      <c r="S81" s="6" t="s">
        <v>53</v>
      </c>
      <c r="T81" s="1" t="s">
        <v>13</v>
      </c>
      <c r="U81" s="2" t="s">
        <v>13</v>
      </c>
      <c r="V81" s="6" t="s">
        <v>13</v>
      </c>
      <c r="W81" s="6" t="s">
        <v>13</v>
      </c>
      <c r="X81" s="1" t="s">
        <v>13</v>
      </c>
      <c r="Y81" t="s">
        <v>54</v>
      </c>
      <c r="Z81" t="s">
        <v>54</v>
      </c>
      <c r="AA81" t="s">
        <v>13</v>
      </c>
      <c r="AB81">
        <v>1</v>
      </c>
    </row>
    <row r="82" spans="1:28" x14ac:dyDescent="0.2">
      <c r="A82" s="6" t="s">
        <v>47</v>
      </c>
      <c r="B82" s="1" t="s">
        <v>203</v>
      </c>
      <c r="C82" s="1" t="s">
        <v>13</v>
      </c>
      <c r="D82" s="1" t="s">
        <v>13</v>
      </c>
      <c r="E82" s="1" t="s">
        <v>201</v>
      </c>
      <c r="F82" s="1" t="s">
        <v>195</v>
      </c>
      <c r="G82" s="6" t="s">
        <v>161</v>
      </c>
      <c r="H82" s="3">
        <v>0</v>
      </c>
      <c r="I82" s="4">
        <f>일위대가!F87</f>
        <v>0</v>
      </c>
      <c r="J82" s="5">
        <f t="shared" si="11"/>
        <v>0</v>
      </c>
      <c r="K82" s="4">
        <f>일위대가!G87</f>
        <v>0</v>
      </c>
      <c r="L82" s="5">
        <f t="shared" si="12"/>
        <v>0</v>
      </c>
      <c r="M82" s="4">
        <f>일위대가!H87</f>
        <v>0</v>
      </c>
      <c r="N82" s="5">
        <f t="shared" si="13"/>
        <v>0</v>
      </c>
      <c r="O82" s="4">
        <f t="shared" si="14"/>
        <v>0</v>
      </c>
      <c r="P82" s="5">
        <f t="shared" si="10"/>
        <v>0</v>
      </c>
      <c r="Q82" s="1" t="s">
        <v>13</v>
      </c>
      <c r="R82" s="6" t="s">
        <v>52</v>
      </c>
      <c r="S82" s="6" t="s">
        <v>53</v>
      </c>
      <c r="T82" s="1" t="s">
        <v>13</v>
      </c>
      <c r="U82" s="2" t="s">
        <v>13</v>
      </c>
      <c r="V82" s="6" t="s">
        <v>13</v>
      </c>
      <c r="W82" s="6" t="s">
        <v>13</v>
      </c>
      <c r="X82" s="1" t="s">
        <v>13</v>
      </c>
      <c r="Y82" t="s">
        <v>54</v>
      </c>
      <c r="Z82" t="s">
        <v>54</v>
      </c>
      <c r="AA82" t="s">
        <v>13</v>
      </c>
      <c r="AB82">
        <v>1</v>
      </c>
    </row>
    <row r="83" spans="1:28" x14ac:dyDescent="0.2">
      <c r="A83" s="6" t="s">
        <v>47</v>
      </c>
      <c r="B83" s="1" t="s">
        <v>204</v>
      </c>
      <c r="C83" s="1" t="s">
        <v>13</v>
      </c>
      <c r="D83" s="1" t="s">
        <v>13</v>
      </c>
      <c r="E83" s="1" t="s">
        <v>201</v>
      </c>
      <c r="F83" s="1" t="s">
        <v>197</v>
      </c>
      <c r="G83" s="6" t="s">
        <v>161</v>
      </c>
      <c r="H83" s="3">
        <v>0</v>
      </c>
      <c r="I83" s="4">
        <f>일위대가!F88</f>
        <v>0</v>
      </c>
      <c r="J83" s="5">
        <f t="shared" si="11"/>
        <v>0</v>
      </c>
      <c r="K83" s="4">
        <f>일위대가!G88</f>
        <v>0</v>
      </c>
      <c r="L83" s="5">
        <f t="shared" si="12"/>
        <v>0</v>
      </c>
      <c r="M83" s="4">
        <f>일위대가!H88</f>
        <v>0</v>
      </c>
      <c r="N83" s="5">
        <f t="shared" si="13"/>
        <v>0</v>
      </c>
      <c r="O83" s="4">
        <f t="shared" si="14"/>
        <v>0</v>
      </c>
      <c r="P83" s="5">
        <f t="shared" si="10"/>
        <v>0</v>
      </c>
      <c r="Q83" s="1" t="s">
        <v>13</v>
      </c>
      <c r="R83" s="6" t="s">
        <v>52</v>
      </c>
      <c r="S83" s="6" t="s">
        <v>53</v>
      </c>
      <c r="T83" s="1" t="s">
        <v>13</v>
      </c>
      <c r="U83" s="2" t="s">
        <v>13</v>
      </c>
      <c r="V83" s="6" t="s">
        <v>13</v>
      </c>
      <c r="W83" s="6" t="s">
        <v>13</v>
      </c>
      <c r="X83" s="1" t="s">
        <v>13</v>
      </c>
      <c r="Y83" t="s">
        <v>54</v>
      </c>
      <c r="Z83" t="s">
        <v>54</v>
      </c>
      <c r="AA83" t="s">
        <v>13</v>
      </c>
      <c r="AB83">
        <v>1</v>
      </c>
    </row>
    <row r="84" spans="1:28" x14ac:dyDescent="0.2">
      <c r="A84" s="6" t="s">
        <v>47</v>
      </c>
      <c r="B84" s="1" t="s">
        <v>205</v>
      </c>
      <c r="C84" s="1" t="s">
        <v>13</v>
      </c>
      <c r="D84" s="1" t="s">
        <v>13</v>
      </c>
      <c r="E84" s="1" t="s">
        <v>201</v>
      </c>
      <c r="F84" s="1" t="s">
        <v>199</v>
      </c>
      <c r="G84" s="6" t="s">
        <v>161</v>
      </c>
      <c r="H84" s="3">
        <v>0</v>
      </c>
      <c r="I84" s="4">
        <f>일위대가!F89</f>
        <v>0</v>
      </c>
      <c r="J84" s="5">
        <f t="shared" si="11"/>
        <v>0</v>
      </c>
      <c r="K84" s="4">
        <f>일위대가!G89</f>
        <v>0</v>
      </c>
      <c r="L84" s="5">
        <f t="shared" si="12"/>
        <v>0</v>
      </c>
      <c r="M84" s="4">
        <f>일위대가!H89</f>
        <v>0</v>
      </c>
      <c r="N84" s="5">
        <f t="shared" si="13"/>
        <v>0</v>
      </c>
      <c r="O84" s="4">
        <f t="shared" si="14"/>
        <v>0</v>
      </c>
      <c r="P84" s="5">
        <f t="shared" si="10"/>
        <v>0</v>
      </c>
      <c r="Q84" s="1" t="s">
        <v>13</v>
      </c>
      <c r="R84" s="6" t="s">
        <v>52</v>
      </c>
      <c r="S84" s="6" t="s">
        <v>53</v>
      </c>
      <c r="T84" s="1" t="s">
        <v>13</v>
      </c>
      <c r="U84" s="2" t="s">
        <v>13</v>
      </c>
      <c r="V84" s="6" t="s">
        <v>13</v>
      </c>
      <c r="W84" s="6" t="s">
        <v>13</v>
      </c>
      <c r="X84" s="1" t="s">
        <v>13</v>
      </c>
      <c r="Y84" t="s">
        <v>54</v>
      </c>
      <c r="Z84" t="s">
        <v>54</v>
      </c>
      <c r="AA84" t="s">
        <v>13</v>
      </c>
      <c r="AB84">
        <v>1</v>
      </c>
    </row>
    <row r="85" spans="1:28" x14ac:dyDescent="0.2">
      <c r="A85" s="6" t="s">
        <v>47</v>
      </c>
      <c r="B85" s="1" t="s">
        <v>206</v>
      </c>
      <c r="C85" s="1" t="s">
        <v>13</v>
      </c>
      <c r="D85" s="1" t="s">
        <v>13</v>
      </c>
      <c r="E85" s="1" t="s">
        <v>192</v>
      </c>
      <c r="F85" s="1" t="s">
        <v>177</v>
      </c>
      <c r="G85" s="6" t="s">
        <v>161</v>
      </c>
      <c r="H85" s="3">
        <v>0</v>
      </c>
      <c r="I85" s="4">
        <f>일위대가!F90</f>
        <v>0</v>
      </c>
      <c r="J85" s="5">
        <f t="shared" si="11"/>
        <v>0</v>
      </c>
      <c r="K85" s="4">
        <f>일위대가!G90</f>
        <v>0</v>
      </c>
      <c r="L85" s="5">
        <f t="shared" si="12"/>
        <v>0</v>
      </c>
      <c r="M85" s="4">
        <f>일위대가!H90</f>
        <v>0</v>
      </c>
      <c r="N85" s="5">
        <f t="shared" si="13"/>
        <v>0</v>
      </c>
      <c r="O85" s="4">
        <f t="shared" si="14"/>
        <v>0</v>
      </c>
      <c r="P85" s="5">
        <f t="shared" si="10"/>
        <v>0</v>
      </c>
      <c r="Q85" s="1" t="s">
        <v>13</v>
      </c>
      <c r="R85" s="6" t="s">
        <v>52</v>
      </c>
      <c r="S85" s="6" t="s">
        <v>53</v>
      </c>
      <c r="T85" s="1" t="s">
        <v>13</v>
      </c>
      <c r="U85" s="2" t="s">
        <v>13</v>
      </c>
      <c r="V85" s="6" t="s">
        <v>13</v>
      </c>
      <c r="W85" s="6" t="s">
        <v>13</v>
      </c>
      <c r="X85" s="1" t="s">
        <v>13</v>
      </c>
      <c r="Y85" t="s">
        <v>54</v>
      </c>
      <c r="Z85" t="s">
        <v>54</v>
      </c>
      <c r="AA85" t="s">
        <v>13</v>
      </c>
      <c r="AB85">
        <v>1</v>
      </c>
    </row>
    <row r="86" spans="1:28" x14ac:dyDescent="0.2">
      <c r="A86" s="6" t="s">
        <v>47</v>
      </c>
      <c r="B86" s="1" t="s">
        <v>207</v>
      </c>
      <c r="C86" s="1" t="s">
        <v>13</v>
      </c>
      <c r="D86" s="1" t="s">
        <v>13</v>
      </c>
      <c r="E86" s="1" t="s">
        <v>192</v>
      </c>
      <c r="F86" s="1" t="s">
        <v>179</v>
      </c>
      <c r="G86" s="6" t="s">
        <v>161</v>
      </c>
      <c r="H86" s="3">
        <v>0</v>
      </c>
      <c r="I86" s="4">
        <f>일위대가!F91</f>
        <v>0</v>
      </c>
      <c r="J86" s="5">
        <f t="shared" si="11"/>
        <v>0</v>
      </c>
      <c r="K86" s="4">
        <f>일위대가!G91</f>
        <v>0</v>
      </c>
      <c r="L86" s="5">
        <f t="shared" si="12"/>
        <v>0</v>
      </c>
      <c r="M86" s="4">
        <f>일위대가!H91</f>
        <v>0</v>
      </c>
      <c r="N86" s="5">
        <f t="shared" si="13"/>
        <v>0</v>
      </c>
      <c r="O86" s="4">
        <f t="shared" si="14"/>
        <v>0</v>
      </c>
      <c r="P86" s="5">
        <f t="shared" si="10"/>
        <v>0</v>
      </c>
      <c r="Q86" s="1" t="s">
        <v>13</v>
      </c>
      <c r="R86" s="6" t="s">
        <v>52</v>
      </c>
      <c r="S86" s="6" t="s">
        <v>53</v>
      </c>
      <c r="T86" s="1" t="s">
        <v>13</v>
      </c>
      <c r="U86" s="2" t="s">
        <v>13</v>
      </c>
      <c r="V86" s="6" t="s">
        <v>13</v>
      </c>
      <c r="W86" s="6" t="s">
        <v>13</v>
      </c>
      <c r="X86" s="1" t="s">
        <v>13</v>
      </c>
      <c r="Y86" t="s">
        <v>54</v>
      </c>
      <c r="Z86" t="s">
        <v>54</v>
      </c>
      <c r="AA86" t="s">
        <v>13</v>
      </c>
      <c r="AB86">
        <v>1</v>
      </c>
    </row>
    <row r="87" spans="1:28" x14ac:dyDescent="0.2">
      <c r="A87" s="6" t="s">
        <v>47</v>
      </c>
      <c r="B87" s="1" t="s">
        <v>208</v>
      </c>
      <c r="C87" s="1" t="s">
        <v>13</v>
      </c>
      <c r="D87" s="1" t="s">
        <v>13</v>
      </c>
      <c r="E87" s="1" t="s">
        <v>192</v>
      </c>
      <c r="F87" s="1" t="s">
        <v>181</v>
      </c>
      <c r="G87" s="6" t="s">
        <v>161</v>
      </c>
      <c r="H87" s="3">
        <v>0</v>
      </c>
      <c r="I87" s="4">
        <f>일위대가!F92</f>
        <v>0</v>
      </c>
      <c r="J87" s="5">
        <f t="shared" si="11"/>
        <v>0</v>
      </c>
      <c r="K87" s="4">
        <f>일위대가!G92</f>
        <v>0</v>
      </c>
      <c r="L87" s="5">
        <f t="shared" si="12"/>
        <v>0</v>
      </c>
      <c r="M87" s="4">
        <f>일위대가!H92</f>
        <v>0</v>
      </c>
      <c r="N87" s="5">
        <f t="shared" si="13"/>
        <v>0</v>
      </c>
      <c r="O87" s="4">
        <f t="shared" si="14"/>
        <v>0</v>
      </c>
      <c r="P87" s="5">
        <f t="shared" si="10"/>
        <v>0</v>
      </c>
      <c r="Q87" s="1" t="s">
        <v>13</v>
      </c>
      <c r="R87" s="6" t="s">
        <v>52</v>
      </c>
      <c r="S87" s="6" t="s">
        <v>53</v>
      </c>
      <c r="T87" s="1" t="s">
        <v>13</v>
      </c>
      <c r="U87" s="2" t="s">
        <v>13</v>
      </c>
      <c r="V87" s="6" t="s">
        <v>13</v>
      </c>
      <c r="W87" s="6" t="s">
        <v>13</v>
      </c>
      <c r="X87" s="1" t="s">
        <v>13</v>
      </c>
      <c r="Y87" t="s">
        <v>54</v>
      </c>
      <c r="Z87" t="s">
        <v>54</v>
      </c>
      <c r="AA87" t="s">
        <v>13</v>
      </c>
      <c r="AB87">
        <v>1</v>
      </c>
    </row>
    <row r="88" spans="1:28" x14ac:dyDescent="0.2">
      <c r="A88" s="6" t="s">
        <v>47</v>
      </c>
      <c r="B88" s="1" t="s">
        <v>209</v>
      </c>
      <c r="C88" s="1" t="s">
        <v>13</v>
      </c>
      <c r="D88" s="1" t="s">
        <v>13</v>
      </c>
      <c r="E88" s="1" t="s">
        <v>192</v>
      </c>
      <c r="F88" s="1" t="s">
        <v>183</v>
      </c>
      <c r="G88" s="6" t="s">
        <v>161</v>
      </c>
      <c r="H88" s="3">
        <v>0</v>
      </c>
      <c r="I88" s="4">
        <f>일위대가!F93</f>
        <v>0</v>
      </c>
      <c r="J88" s="5">
        <f t="shared" si="11"/>
        <v>0</v>
      </c>
      <c r="K88" s="4">
        <f>일위대가!G93</f>
        <v>0</v>
      </c>
      <c r="L88" s="5">
        <f t="shared" si="12"/>
        <v>0</v>
      </c>
      <c r="M88" s="4">
        <f>일위대가!H93</f>
        <v>0</v>
      </c>
      <c r="N88" s="5">
        <f t="shared" si="13"/>
        <v>0</v>
      </c>
      <c r="O88" s="4">
        <f t="shared" si="14"/>
        <v>0</v>
      </c>
      <c r="P88" s="5">
        <f t="shared" si="10"/>
        <v>0</v>
      </c>
      <c r="Q88" s="1" t="s">
        <v>13</v>
      </c>
      <c r="R88" s="6" t="s">
        <v>52</v>
      </c>
      <c r="S88" s="6" t="s">
        <v>53</v>
      </c>
      <c r="T88" s="1" t="s">
        <v>13</v>
      </c>
      <c r="U88" s="2" t="s">
        <v>13</v>
      </c>
      <c r="V88" s="6" t="s">
        <v>13</v>
      </c>
      <c r="W88" s="6" t="s">
        <v>13</v>
      </c>
      <c r="X88" s="1" t="s">
        <v>13</v>
      </c>
      <c r="Y88" t="s">
        <v>54</v>
      </c>
      <c r="Z88" t="s">
        <v>54</v>
      </c>
      <c r="AA88" t="s">
        <v>13</v>
      </c>
      <c r="AB88">
        <v>1</v>
      </c>
    </row>
    <row r="89" spans="1:28" x14ac:dyDescent="0.2">
      <c r="A89" s="6" t="s">
        <v>47</v>
      </c>
      <c r="B89" s="1" t="s">
        <v>210</v>
      </c>
      <c r="C89" s="1" t="s">
        <v>13</v>
      </c>
      <c r="D89" s="1" t="s">
        <v>13</v>
      </c>
      <c r="E89" s="1" t="s">
        <v>192</v>
      </c>
      <c r="F89" s="1" t="s">
        <v>185</v>
      </c>
      <c r="G89" s="6" t="s">
        <v>161</v>
      </c>
      <c r="H89" s="3">
        <v>0</v>
      </c>
      <c r="I89" s="4">
        <f>일위대가!F94</f>
        <v>0</v>
      </c>
      <c r="J89" s="5">
        <f t="shared" si="11"/>
        <v>0</v>
      </c>
      <c r="K89" s="4">
        <f>일위대가!G94</f>
        <v>0</v>
      </c>
      <c r="L89" s="5">
        <f t="shared" si="12"/>
        <v>0</v>
      </c>
      <c r="M89" s="4">
        <f>일위대가!H94</f>
        <v>0</v>
      </c>
      <c r="N89" s="5">
        <f t="shared" si="13"/>
        <v>0</v>
      </c>
      <c r="O89" s="4">
        <f t="shared" si="14"/>
        <v>0</v>
      </c>
      <c r="P89" s="5">
        <f t="shared" si="10"/>
        <v>0</v>
      </c>
      <c r="Q89" s="1" t="s">
        <v>13</v>
      </c>
      <c r="R89" s="6" t="s">
        <v>52</v>
      </c>
      <c r="S89" s="6" t="s">
        <v>53</v>
      </c>
      <c r="T89" s="1" t="s">
        <v>13</v>
      </c>
      <c r="U89" s="2" t="s">
        <v>13</v>
      </c>
      <c r="V89" s="6" t="s">
        <v>13</v>
      </c>
      <c r="W89" s="6" t="s">
        <v>13</v>
      </c>
      <c r="X89" s="1" t="s">
        <v>13</v>
      </c>
      <c r="Y89" t="s">
        <v>54</v>
      </c>
      <c r="Z89" t="s">
        <v>54</v>
      </c>
      <c r="AA89" t="s">
        <v>13</v>
      </c>
      <c r="AB89">
        <v>1</v>
      </c>
    </row>
    <row r="90" spans="1:28" x14ac:dyDescent="0.2">
      <c r="A90" s="6" t="s">
        <v>47</v>
      </c>
      <c r="B90" s="1" t="s">
        <v>211</v>
      </c>
      <c r="C90" s="1" t="s">
        <v>13</v>
      </c>
      <c r="D90" s="1" t="s">
        <v>13</v>
      </c>
      <c r="E90" s="1" t="s">
        <v>201</v>
      </c>
      <c r="F90" s="1" t="s">
        <v>177</v>
      </c>
      <c r="G90" s="6" t="s">
        <v>161</v>
      </c>
      <c r="H90" s="3">
        <v>0</v>
      </c>
      <c r="I90" s="4">
        <f>일위대가!F95</f>
        <v>0</v>
      </c>
      <c r="J90" s="5">
        <f t="shared" si="11"/>
        <v>0</v>
      </c>
      <c r="K90" s="4">
        <f>일위대가!G95</f>
        <v>0</v>
      </c>
      <c r="L90" s="5">
        <f t="shared" si="12"/>
        <v>0</v>
      </c>
      <c r="M90" s="4">
        <f>일위대가!H95</f>
        <v>0</v>
      </c>
      <c r="N90" s="5">
        <f t="shared" si="13"/>
        <v>0</v>
      </c>
      <c r="O90" s="4">
        <f t="shared" si="14"/>
        <v>0</v>
      </c>
      <c r="P90" s="5">
        <f t="shared" si="10"/>
        <v>0</v>
      </c>
      <c r="Q90" s="1" t="s">
        <v>13</v>
      </c>
      <c r="R90" s="6" t="s">
        <v>52</v>
      </c>
      <c r="S90" s="6" t="s">
        <v>53</v>
      </c>
      <c r="T90" s="1" t="s">
        <v>13</v>
      </c>
      <c r="U90" s="2" t="s">
        <v>13</v>
      </c>
      <c r="V90" s="6" t="s">
        <v>13</v>
      </c>
      <c r="W90" s="6" t="s">
        <v>13</v>
      </c>
      <c r="X90" s="1" t="s">
        <v>13</v>
      </c>
      <c r="Y90" t="s">
        <v>54</v>
      </c>
      <c r="Z90" t="s">
        <v>54</v>
      </c>
      <c r="AA90" t="s">
        <v>13</v>
      </c>
      <c r="AB90">
        <v>1</v>
      </c>
    </row>
    <row r="91" spans="1:28" x14ac:dyDescent="0.2">
      <c r="A91" s="6" t="s">
        <v>47</v>
      </c>
      <c r="B91" s="1" t="s">
        <v>212</v>
      </c>
      <c r="C91" s="1" t="s">
        <v>13</v>
      </c>
      <c r="D91" s="1" t="s">
        <v>13</v>
      </c>
      <c r="E91" s="1" t="s">
        <v>201</v>
      </c>
      <c r="F91" s="1" t="s">
        <v>179</v>
      </c>
      <c r="G91" s="6" t="s">
        <v>161</v>
      </c>
      <c r="H91" s="3">
        <v>0</v>
      </c>
      <c r="I91" s="4">
        <f>일위대가!F96</f>
        <v>0</v>
      </c>
      <c r="J91" s="5">
        <f t="shared" si="11"/>
        <v>0</v>
      </c>
      <c r="K91" s="4">
        <f>일위대가!G96</f>
        <v>0</v>
      </c>
      <c r="L91" s="5">
        <f t="shared" si="12"/>
        <v>0</v>
      </c>
      <c r="M91" s="4">
        <f>일위대가!H96</f>
        <v>0</v>
      </c>
      <c r="N91" s="5">
        <f t="shared" si="13"/>
        <v>0</v>
      </c>
      <c r="O91" s="4">
        <f t="shared" si="14"/>
        <v>0</v>
      </c>
      <c r="P91" s="5">
        <f t="shared" si="10"/>
        <v>0</v>
      </c>
      <c r="Q91" s="1" t="s">
        <v>13</v>
      </c>
      <c r="R91" s="6" t="s">
        <v>52</v>
      </c>
      <c r="S91" s="6" t="s">
        <v>53</v>
      </c>
      <c r="T91" s="1" t="s">
        <v>13</v>
      </c>
      <c r="U91" s="2" t="s">
        <v>13</v>
      </c>
      <c r="V91" s="6" t="s">
        <v>13</v>
      </c>
      <c r="W91" s="6" t="s">
        <v>13</v>
      </c>
      <c r="X91" s="1" t="s">
        <v>13</v>
      </c>
      <c r="Y91" t="s">
        <v>54</v>
      </c>
      <c r="Z91" t="s">
        <v>54</v>
      </c>
      <c r="AA91" t="s">
        <v>13</v>
      </c>
      <c r="AB91">
        <v>1</v>
      </c>
    </row>
    <row r="92" spans="1:28" x14ac:dyDescent="0.2">
      <c r="A92" s="6" t="s">
        <v>47</v>
      </c>
      <c r="B92" s="1" t="s">
        <v>213</v>
      </c>
      <c r="C92" s="1" t="s">
        <v>13</v>
      </c>
      <c r="D92" s="1" t="s">
        <v>13</v>
      </c>
      <c r="E92" s="1" t="s">
        <v>201</v>
      </c>
      <c r="F92" s="1" t="s">
        <v>181</v>
      </c>
      <c r="G92" s="6" t="s">
        <v>161</v>
      </c>
      <c r="H92" s="3">
        <v>0</v>
      </c>
      <c r="I92" s="4">
        <f>일위대가!F97</f>
        <v>0</v>
      </c>
      <c r="J92" s="5">
        <f t="shared" si="11"/>
        <v>0</v>
      </c>
      <c r="K92" s="4">
        <f>일위대가!G97</f>
        <v>0</v>
      </c>
      <c r="L92" s="5">
        <f t="shared" si="12"/>
        <v>0</v>
      </c>
      <c r="M92" s="4">
        <f>일위대가!H97</f>
        <v>0</v>
      </c>
      <c r="N92" s="5">
        <f t="shared" si="13"/>
        <v>0</v>
      </c>
      <c r="O92" s="4">
        <f t="shared" si="14"/>
        <v>0</v>
      </c>
      <c r="P92" s="5">
        <f t="shared" si="10"/>
        <v>0</v>
      </c>
      <c r="Q92" s="1" t="s">
        <v>13</v>
      </c>
      <c r="R92" s="6" t="s">
        <v>52</v>
      </c>
      <c r="S92" s="6" t="s">
        <v>53</v>
      </c>
      <c r="T92" s="1" t="s">
        <v>13</v>
      </c>
      <c r="U92" s="2" t="s">
        <v>13</v>
      </c>
      <c r="V92" s="6" t="s">
        <v>13</v>
      </c>
      <c r="W92" s="6" t="s">
        <v>13</v>
      </c>
      <c r="X92" s="1" t="s">
        <v>13</v>
      </c>
      <c r="Y92" t="s">
        <v>54</v>
      </c>
      <c r="Z92" t="s">
        <v>54</v>
      </c>
      <c r="AA92" t="s">
        <v>13</v>
      </c>
      <c r="AB92">
        <v>1</v>
      </c>
    </row>
    <row r="93" spans="1:28" x14ac:dyDescent="0.2">
      <c r="A93" s="6" t="s">
        <v>47</v>
      </c>
      <c r="B93" s="1" t="s">
        <v>214</v>
      </c>
      <c r="C93" s="1" t="s">
        <v>13</v>
      </c>
      <c r="D93" s="1" t="s">
        <v>13</v>
      </c>
      <c r="E93" s="1" t="s">
        <v>201</v>
      </c>
      <c r="F93" s="1" t="s">
        <v>183</v>
      </c>
      <c r="G93" s="6" t="s">
        <v>161</v>
      </c>
      <c r="H93" s="3">
        <v>0</v>
      </c>
      <c r="I93" s="4">
        <f>일위대가!F98</f>
        <v>0</v>
      </c>
      <c r="J93" s="5">
        <f t="shared" si="11"/>
        <v>0</v>
      </c>
      <c r="K93" s="4">
        <f>일위대가!G98</f>
        <v>0</v>
      </c>
      <c r="L93" s="5">
        <f t="shared" si="12"/>
        <v>0</v>
      </c>
      <c r="M93" s="4">
        <f>일위대가!H98</f>
        <v>0</v>
      </c>
      <c r="N93" s="5">
        <f t="shared" si="13"/>
        <v>0</v>
      </c>
      <c r="O93" s="4">
        <f t="shared" si="14"/>
        <v>0</v>
      </c>
      <c r="P93" s="5">
        <f t="shared" si="10"/>
        <v>0</v>
      </c>
      <c r="Q93" s="1" t="s">
        <v>13</v>
      </c>
      <c r="R93" s="6" t="s">
        <v>52</v>
      </c>
      <c r="S93" s="6" t="s">
        <v>53</v>
      </c>
      <c r="T93" s="1" t="s">
        <v>13</v>
      </c>
      <c r="U93" s="2" t="s">
        <v>13</v>
      </c>
      <c r="V93" s="6" t="s">
        <v>13</v>
      </c>
      <c r="W93" s="6" t="s">
        <v>13</v>
      </c>
      <c r="X93" s="1" t="s">
        <v>13</v>
      </c>
      <c r="Y93" t="s">
        <v>54</v>
      </c>
      <c r="Z93" t="s">
        <v>54</v>
      </c>
      <c r="AA93" t="s">
        <v>13</v>
      </c>
      <c r="AB93">
        <v>1</v>
      </c>
    </row>
    <row r="94" spans="1:28" x14ac:dyDescent="0.2">
      <c r="A94" s="6" t="s">
        <v>47</v>
      </c>
      <c r="B94" s="1" t="s">
        <v>215</v>
      </c>
      <c r="C94" s="1" t="s">
        <v>13</v>
      </c>
      <c r="D94" s="1" t="s">
        <v>13</v>
      </c>
      <c r="E94" s="1" t="s">
        <v>201</v>
      </c>
      <c r="F94" s="1" t="s">
        <v>185</v>
      </c>
      <c r="G94" s="6" t="s">
        <v>161</v>
      </c>
      <c r="H94" s="3">
        <v>0</v>
      </c>
      <c r="I94" s="4">
        <f>일위대가!F99</f>
        <v>0</v>
      </c>
      <c r="J94" s="5">
        <f t="shared" si="11"/>
        <v>0</v>
      </c>
      <c r="K94" s="4">
        <f>일위대가!G99</f>
        <v>0</v>
      </c>
      <c r="L94" s="5">
        <f t="shared" si="12"/>
        <v>0</v>
      </c>
      <c r="M94" s="4">
        <f>일위대가!H99</f>
        <v>0</v>
      </c>
      <c r="N94" s="5">
        <f t="shared" si="13"/>
        <v>0</v>
      </c>
      <c r="O94" s="4">
        <f t="shared" si="14"/>
        <v>0</v>
      </c>
      <c r="P94" s="5">
        <f t="shared" si="10"/>
        <v>0</v>
      </c>
      <c r="Q94" s="1" t="s">
        <v>13</v>
      </c>
      <c r="R94" s="6" t="s">
        <v>52</v>
      </c>
      <c r="S94" s="6" t="s">
        <v>53</v>
      </c>
      <c r="T94" s="1" t="s">
        <v>13</v>
      </c>
      <c r="U94" s="2" t="s">
        <v>13</v>
      </c>
      <c r="V94" s="6" t="s">
        <v>13</v>
      </c>
      <c r="W94" s="6" t="s">
        <v>13</v>
      </c>
      <c r="X94" s="1" t="s">
        <v>13</v>
      </c>
      <c r="Y94" t="s">
        <v>54</v>
      </c>
      <c r="Z94" t="s">
        <v>54</v>
      </c>
      <c r="AA94" t="s">
        <v>13</v>
      </c>
      <c r="AB94">
        <v>1</v>
      </c>
    </row>
    <row r="95" spans="1:28" x14ac:dyDescent="0.2">
      <c r="A95" s="6" t="s">
        <v>47</v>
      </c>
      <c r="B95" s="1" t="s">
        <v>216</v>
      </c>
      <c r="C95" s="1" t="s">
        <v>13</v>
      </c>
      <c r="D95" s="1" t="s">
        <v>13</v>
      </c>
      <c r="E95" s="1" t="s">
        <v>217</v>
      </c>
      <c r="F95" s="1" t="s">
        <v>218</v>
      </c>
      <c r="G95" s="6" t="s">
        <v>219</v>
      </c>
      <c r="H95" s="3">
        <v>0</v>
      </c>
      <c r="I95" s="4">
        <f>일위대가!F100</f>
        <v>0</v>
      </c>
      <c r="J95" s="5">
        <f t="shared" si="11"/>
        <v>0</v>
      </c>
      <c r="K95" s="4">
        <f>일위대가!G100</f>
        <v>0</v>
      </c>
      <c r="L95" s="5">
        <f t="shared" si="12"/>
        <v>0</v>
      </c>
      <c r="M95" s="4">
        <f>일위대가!H100</f>
        <v>0</v>
      </c>
      <c r="N95" s="5">
        <f t="shared" si="13"/>
        <v>0</v>
      </c>
      <c r="O95" s="4">
        <f t="shared" si="14"/>
        <v>0</v>
      </c>
      <c r="P95" s="5">
        <f t="shared" si="10"/>
        <v>0</v>
      </c>
      <c r="Q95" s="1" t="s">
        <v>13</v>
      </c>
      <c r="R95" s="6" t="s">
        <v>52</v>
      </c>
      <c r="S95" s="6" t="s">
        <v>53</v>
      </c>
      <c r="T95" s="1" t="s">
        <v>13</v>
      </c>
      <c r="U95" s="2" t="s">
        <v>13</v>
      </c>
      <c r="V95" s="6" t="s">
        <v>13</v>
      </c>
      <c r="W95" s="6" t="s">
        <v>13</v>
      </c>
      <c r="X95" s="1" t="s">
        <v>13</v>
      </c>
      <c r="Y95" t="s">
        <v>54</v>
      </c>
      <c r="Z95" t="s">
        <v>54</v>
      </c>
      <c r="AA95" t="s">
        <v>13</v>
      </c>
      <c r="AB95">
        <v>1</v>
      </c>
    </row>
    <row r="96" spans="1:28" x14ac:dyDescent="0.2">
      <c r="A96" s="6" t="s">
        <v>47</v>
      </c>
      <c r="B96" s="1" t="s">
        <v>220</v>
      </c>
      <c r="C96" s="1" t="s">
        <v>13</v>
      </c>
      <c r="D96" s="1" t="s">
        <v>13</v>
      </c>
      <c r="E96" s="1" t="s">
        <v>221</v>
      </c>
      <c r="F96" s="1" t="s">
        <v>222</v>
      </c>
      <c r="G96" s="6" t="s">
        <v>136</v>
      </c>
      <c r="H96" s="3">
        <v>0</v>
      </c>
      <c r="I96" s="4">
        <f>일위대가!F101</f>
        <v>0</v>
      </c>
      <c r="J96" s="5">
        <f t="shared" si="11"/>
        <v>0</v>
      </c>
      <c r="K96" s="4">
        <f>일위대가!G101</f>
        <v>0</v>
      </c>
      <c r="L96" s="5">
        <f t="shared" si="12"/>
        <v>0</v>
      </c>
      <c r="M96" s="4">
        <f>일위대가!H101</f>
        <v>0</v>
      </c>
      <c r="N96" s="5">
        <f t="shared" si="13"/>
        <v>0</v>
      </c>
      <c r="O96" s="4">
        <f t="shared" si="14"/>
        <v>0</v>
      </c>
      <c r="P96" s="5">
        <f t="shared" si="10"/>
        <v>0</v>
      </c>
      <c r="Q96" s="1" t="s">
        <v>13</v>
      </c>
      <c r="R96" s="6" t="s">
        <v>52</v>
      </c>
      <c r="S96" s="6" t="s">
        <v>53</v>
      </c>
      <c r="T96" s="1" t="s">
        <v>13</v>
      </c>
      <c r="U96" s="2" t="s">
        <v>13</v>
      </c>
      <c r="V96" s="6" t="s">
        <v>13</v>
      </c>
      <c r="W96" s="6" t="s">
        <v>13</v>
      </c>
      <c r="X96" s="1" t="s">
        <v>13</v>
      </c>
      <c r="Y96" t="s">
        <v>54</v>
      </c>
      <c r="Z96" t="s">
        <v>54</v>
      </c>
      <c r="AA96" t="s">
        <v>13</v>
      </c>
      <c r="AB96">
        <v>1</v>
      </c>
    </row>
    <row r="97" spans="1:28" x14ac:dyDescent="0.2">
      <c r="A97" s="6" t="s">
        <v>47</v>
      </c>
      <c r="B97" s="1" t="s">
        <v>223</v>
      </c>
      <c r="C97" s="1" t="s">
        <v>13</v>
      </c>
      <c r="D97" s="1" t="s">
        <v>13</v>
      </c>
      <c r="E97" s="1" t="s">
        <v>221</v>
      </c>
      <c r="F97" s="1" t="s">
        <v>224</v>
      </c>
      <c r="G97" s="6" t="s">
        <v>136</v>
      </c>
      <c r="H97" s="3">
        <v>0</v>
      </c>
      <c r="I97" s="4">
        <f>일위대가!F102</f>
        <v>0</v>
      </c>
      <c r="J97" s="5">
        <f t="shared" si="11"/>
        <v>0</v>
      </c>
      <c r="K97" s="4">
        <f>일위대가!G102</f>
        <v>0</v>
      </c>
      <c r="L97" s="5">
        <f t="shared" si="12"/>
        <v>0</v>
      </c>
      <c r="M97" s="4">
        <f>일위대가!H102</f>
        <v>0</v>
      </c>
      <c r="N97" s="5">
        <f t="shared" si="13"/>
        <v>0</v>
      </c>
      <c r="O97" s="4">
        <f t="shared" si="14"/>
        <v>0</v>
      </c>
      <c r="P97" s="5">
        <f t="shared" si="10"/>
        <v>0</v>
      </c>
      <c r="Q97" s="1" t="s">
        <v>13</v>
      </c>
      <c r="R97" s="6" t="s">
        <v>52</v>
      </c>
      <c r="S97" s="6" t="s">
        <v>53</v>
      </c>
      <c r="T97" s="1" t="s">
        <v>13</v>
      </c>
      <c r="U97" s="2" t="s">
        <v>13</v>
      </c>
      <c r="V97" s="6" t="s">
        <v>13</v>
      </c>
      <c r="W97" s="6" t="s">
        <v>13</v>
      </c>
      <c r="X97" s="1" t="s">
        <v>13</v>
      </c>
      <c r="Y97" t="s">
        <v>54</v>
      </c>
      <c r="Z97" t="s">
        <v>54</v>
      </c>
      <c r="AA97" t="s">
        <v>13</v>
      </c>
      <c r="AB97">
        <v>1</v>
      </c>
    </row>
    <row r="98" spans="1:28" x14ac:dyDescent="0.2">
      <c r="A98" s="6" t="s">
        <v>47</v>
      </c>
      <c r="B98" s="1" t="s">
        <v>225</v>
      </c>
      <c r="C98" s="1" t="s">
        <v>13</v>
      </c>
      <c r="D98" s="1" t="s">
        <v>13</v>
      </c>
      <c r="E98" s="1" t="s">
        <v>221</v>
      </c>
      <c r="F98" s="1" t="s">
        <v>226</v>
      </c>
      <c r="G98" s="6" t="s">
        <v>136</v>
      </c>
      <c r="H98" s="3">
        <v>0</v>
      </c>
      <c r="I98" s="4">
        <f>일위대가!F103</f>
        <v>0</v>
      </c>
      <c r="J98" s="5">
        <f t="shared" si="11"/>
        <v>0</v>
      </c>
      <c r="K98" s="4">
        <f>일위대가!G103</f>
        <v>0</v>
      </c>
      <c r="L98" s="5">
        <f t="shared" si="12"/>
        <v>0</v>
      </c>
      <c r="M98" s="4">
        <f>일위대가!H103</f>
        <v>0</v>
      </c>
      <c r="N98" s="5">
        <f t="shared" si="13"/>
        <v>0</v>
      </c>
      <c r="O98" s="4">
        <f t="shared" si="14"/>
        <v>0</v>
      </c>
      <c r="P98" s="5">
        <f t="shared" si="10"/>
        <v>0</v>
      </c>
      <c r="Q98" s="1" t="s">
        <v>13</v>
      </c>
      <c r="R98" s="6" t="s">
        <v>52</v>
      </c>
      <c r="S98" s="6" t="s">
        <v>53</v>
      </c>
      <c r="T98" s="1" t="s">
        <v>13</v>
      </c>
      <c r="U98" s="2" t="s">
        <v>13</v>
      </c>
      <c r="V98" s="6" t="s">
        <v>13</v>
      </c>
      <c r="W98" s="6" t="s">
        <v>13</v>
      </c>
      <c r="X98" s="1" t="s">
        <v>13</v>
      </c>
      <c r="Y98" t="s">
        <v>54</v>
      </c>
      <c r="Z98" t="s">
        <v>54</v>
      </c>
      <c r="AA98" t="s">
        <v>13</v>
      </c>
      <c r="AB98">
        <v>1</v>
      </c>
    </row>
    <row r="99" spans="1:28" x14ac:dyDescent="0.2">
      <c r="A99" s="6" t="s">
        <v>47</v>
      </c>
      <c r="B99" s="1" t="s">
        <v>227</v>
      </c>
      <c r="C99" s="1" t="s">
        <v>13</v>
      </c>
      <c r="D99" s="1" t="s">
        <v>13</v>
      </c>
      <c r="E99" s="1" t="s">
        <v>221</v>
      </c>
      <c r="F99" s="1" t="s">
        <v>228</v>
      </c>
      <c r="G99" s="6" t="s">
        <v>136</v>
      </c>
      <c r="H99" s="3">
        <v>0</v>
      </c>
      <c r="I99" s="4">
        <f>일위대가!F104</f>
        <v>0</v>
      </c>
      <c r="J99" s="5">
        <f t="shared" si="11"/>
        <v>0</v>
      </c>
      <c r="K99" s="4">
        <f>일위대가!G104</f>
        <v>0</v>
      </c>
      <c r="L99" s="5">
        <f t="shared" si="12"/>
        <v>0</v>
      </c>
      <c r="M99" s="4">
        <f>일위대가!H104</f>
        <v>0</v>
      </c>
      <c r="N99" s="5">
        <f t="shared" si="13"/>
        <v>0</v>
      </c>
      <c r="O99" s="4">
        <f t="shared" si="14"/>
        <v>0</v>
      </c>
      <c r="P99" s="5">
        <f t="shared" si="10"/>
        <v>0</v>
      </c>
      <c r="Q99" s="1" t="s">
        <v>13</v>
      </c>
      <c r="R99" s="6" t="s">
        <v>52</v>
      </c>
      <c r="S99" s="6" t="s">
        <v>53</v>
      </c>
      <c r="T99" s="1" t="s">
        <v>13</v>
      </c>
      <c r="U99" s="2" t="s">
        <v>13</v>
      </c>
      <c r="V99" s="6" t="s">
        <v>13</v>
      </c>
      <c r="W99" s="6" t="s">
        <v>13</v>
      </c>
      <c r="X99" s="1" t="s">
        <v>13</v>
      </c>
      <c r="Y99" t="s">
        <v>54</v>
      </c>
      <c r="Z99" t="s">
        <v>54</v>
      </c>
      <c r="AA99" t="s">
        <v>13</v>
      </c>
      <c r="AB99">
        <v>1</v>
      </c>
    </row>
    <row r="100" spans="1:28" x14ac:dyDescent="0.2">
      <c r="A100" s="6" t="s">
        <v>47</v>
      </c>
      <c r="B100" s="1" t="s">
        <v>229</v>
      </c>
      <c r="C100" s="1" t="s">
        <v>13</v>
      </c>
      <c r="D100" s="1" t="s">
        <v>13</v>
      </c>
      <c r="E100" s="1" t="s">
        <v>221</v>
      </c>
      <c r="F100" s="1" t="s">
        <v>230</v>
      </c>
      <c r="G100" s="6" t="s">
        <v>136</v>
      </c>
      <c r="H100" s="3">
        <v>0</v>
      </c>
      <c r="I100" s="4">
        <f>일위대가!F105</f>
        <v>0</v>
      </c>
      <c r="J100" s="5">
        <f t="shared" si="11"/>
        <v>0</v>
      </c>
      <c r="K100" s="4">
        <f>일위대가!G105</f>
        <v>0</v>
      </c>
      <c r="L100" s="5">
        <f t="shared" si="12"/>
        <v>0</v>
      </c>
      <c r="M100" s="4">
        <f>일위대가!H105</f>
        <v>0</v>
      </c>
      <c r="N100" s="5">
        <f t="shared" si="13"/>
        <v>0</v>
      </c>
      <c r="O100" s="4">
        <f t="shared" si="14"/>
        <v>0</v>
      </c>
      <c r="P100" s="5">
        <f t="shared" si="10"/>
        <v>0</v>
      </c>
      <c r="Q100" s="1" t="s">
        <v>13</v>
      </c>
      <c r="R100" s="6" t="s">
        <v>52</v>
      </c>
      <c r="S100" s="6" t="s">
        <v>53</v>
      </c>
      <c r="T100" s="1" t="s">
        <v>13</v>
      </c>
      <c r="U100" s="2" t="s">
        <v>13</v>
      </c>
      <c r="V100" s="6" t="s">
        <v>13</v>
      </c>
      <c r="W100" s="6" t="s">
        <v>13</v>
      </c>
      <c r="X100" s="1" t="s">
        <v>13</v>
      </c>
      <c r="Y100" t="s">
        <v>54</v>
      </c>
      <c r="Z100" t="s">
        <v>54</v>
      </c>
      <c r="AA100" t="s">
        <v>13</v>
      </c>
      <c r="AB100">
        <v>1</v>
      </c>
    </row>
    <row r="101" spans="1:28" x14ac:dyDescent="0.2">
      <c r="A101" s="6" t="s">
        <v>47</v>
      </c>
      <c r="B101" s="1" t="s">
        <v>231</v>
      </c>
      <c r="C101" s="1" t="s">
        <v>13</v>
      </c>
      <c r="D101" s="1" t="s">
        <v>13</v>
      </c>
      <c r="E101" s="1" t="s">
        <v>232</v>
      </c>
      <c r="F101" s="1" t="s">
        <v>13</v>
      </c>
      <c r="G101" s="6" t="s">
        <v>136</v>
      </c>
      <c r="H101" s="3">
        <v>0</v>
      </c>
      <c r="I101" s="4">
        <f>일위대가!F106</f>
        <v>0</v>
      </c>
      <c r="J101" s="5">
        <f t="shared" si="11"/>
        <v>0</v>
      </c>
      <c r="K101" s="4">
        <f>일위대가!G106</f>
        <v>0</v>
      </c>
      <c r="L101" s="5">
        <f t="shared" si="12"/>
        <v>0</v>
      </c>
      <c r="M101" s="4">
        <f>일위대가!H106</f>
        <v>0</v>
      </c>
      <c r="N101" s="5">
        <f t="shared" si="13"/>
        <v>0</v>
      </c>
      <c r="O101" s="4">
        <f t="shared" si="14"/>
        <v>0</v>
      </c>
      <c r="P101" s="5">
        <f t="shared" si="10"/>
        <v>0</v>
      </c>
      <c r="Q101" s="1" t="s">
        <v>13</v>
      </c>
      <c r="R101" s="6" t="s">
        <v>52</v>
      </c>
      <c r="S101" s="6" t="s">
        <v>53</v>
      </c>
      <c r="T101" s="1" t="s">
        <v>13</v>
      </c>
      <c r="U101" s="2" t="s">
        <v>13</v>
      </c>
      <c r="V101" s="6" t="s">
        <v>13</v>
      </c>
      <c r="W101" s="6" t="s">
        <v>13</v>
      </c>
      <c r="X101" s="1" t="s">
        <v>13</v>
      </c>
      <c r="Y101" t="s">
        <v>54</v>
      </c>
      <c r="Z101" t="s">
        <v>54</v>
      </c>
      <c r="AA101" t="s">
        <v>13</v>
      </c>
      <c r="AB101">
        <v>1</v>
      </c>
    </row>
    <row r="102" spans="1:28" x14ac:dyDescent="0.2">
      <c r="A102" s="6" t="s">
        <v>47</v>
      </c>
      <c r="B102" s="1" t="s">
        <v>233</v>
      </c>
      <c r="C102" s="1" t="s">
        <v>13</v>
      </c>
      <c r="D102" s="1" t="s">
        <v>13</v>
      </c>
      <c r="E102" s="1" t="s">
        <v>234</v>
      </c>
      <c r="F102" s="1" t="s">
        <v>235</v>
      </c>
      <c r="G102" s="6" t="s">
        <v>143</v>
      </c>
      <c r="H102" s="3">
        <v>0</v>
      </c>
      <c r="I102" s="4">
        <f>일위대가!F59</f>
        <v>0</v>
      </c>
      <c r="J102" s="5">
        <f t="shared" si="11"/>
        <v>0</v>
      </c>
      <c r="K102" s="4">
        <f>일위대가!G59</f>
        <v>0</v>
      </c>
      <c r="L102" s="5">
        <f t="shared" si="12"/>
        <v>0</v>
      </c>
      <c r="M102" s="4">
        <f>일위대가!H59</f>
        <v>0</v>
      </c>
      <c r="N102" s="5">
        <f t="shared" si="13"/>
        <v>0</v>
      </c>
      <c r="O102" s="4">
        <f t="shared" si="14"/>
        <v>0</v>
      </c>
      <c r="P102" s="5">
        <f t="shared" si="10"/>
        <v>0</v>
      </c>
      <c r="Q102" s="1" t="s">
        <v>13</v>
      </c>
      <c r="R102" s="6" t="s">
        <v>52</v>
      </c>
      <c r="S102" s="6" t="s">
        <v>53</v>
      </c>
      <c r="T102" s="1" t="s">
        <v>13</v>
      </c>
      <c r="U102" s="2" t="s">
        <v>13</v>
      </c>
      <c r="V102" s="6" t="s">
        <v>13</v>
      </c>
      <c r="W102" s="6" t="s">
        <v>13</v>
      </c>
      <c r="X102" s="1" t="s">
        <v>13</v>
      </c>
      <c r="Y102" t="s">
        <v>54</v>
      </c>
      <c r="Z102" t="s">
        <v>54</v>
      </c>
      <c r="AA102" t="s">
        <v>13</v>
      </c>
      <c r="AB102">
        <v>1</v>
      </c>
    </row>
    <row r="103" spans="1:28" x14ac:dyDescent="0.2">
      <c r="A103" s="6" t="s">
        <v>13</v>
      </c>
      <c r="B103" s="1" t="s">
        <v>13</v>
      </c>
      <c r="C103" s="1" t="s">
        <v>13</v>
      </c>
      <c r="D103" s="1" t="s">
        <v>13</v>
      </c>
      <c r="E103" s="1" t="s">
        <v>13</v>
      </c>
      <c r="F103" s="1" t="s">
        <v>13</v>
      </c>
      <c r="G103" s="6" t="s">
        <v>13</v>
      </c>
      <c r="H103" s="1" t="s">
        <v>13</v>
      </c>
      <c r="I103" s="1" t="s">
        <v>13</v>
      </c>
      <c r="J103" s="1" t="s">
        <v>13</v>
      </c>
      <c r="K103" s="1" t="s">
        <v>13</v>
      </c>
      <c r="L103" s="1" t="s">
        <v>13</v>
      </c>
      <c r="M103" s="1" t="s">
        <v>13</v>
      </c>
      <c r="N103" s="1" t="s">
        <v>13</v>
      </c>
      <c r="O103" s="1" t="s">
        <v>13</v>
      </c>
      <c r="P103" s="1" t="s">
        <v>13</v>
      </c>
      <c r="Q103" s="1" t="s">
        <v>13</v>
      </c>
      <c r="R103" s="6" t="s">
        <v>13</v>
      </c>
      <c r="S103" s="6" t="s">
        <v>13</v>
      </c>
      <c r="T103" s="1" t="s">
        <v>13</v>
      </c>
      <c r="U103" s="2" t="s">
        <v>13</v>
      </c>
      <c r="V103" s="6" t="s">
        <v>13</v>
      </c>
      <c r="W103" s="6" t="s">
        <v>13</v>
      </c>
      <c r="X103" s="1" t="s">
        <v>13</v>
      </c>
      <c r="Y103" t="s">
        <v>13</v>
      </c>
      <c r="Z103" t="s">
        <v>13</v>
      </c>
      <c r="AA103" t="s">
        <v>13</v>
      </c>
      <c r="AB103">
        <v>1</v>
      </c>
    </row>
    <row r="104" spans="1:28" x14ac:dyDescent="0.2">
      <c r="A104" s="6" t="s">
        <v>13</v>
      </c>
      <c r="B104" s="1" t="s">
        <v>17</v>
      </c>
      <c r="C104" s="1" t="s">
        <v>13</v>
      </c>
      <c r="D104" s="1" t="s">
        <v>13</v>
      </c>
      <c r="E104" s="1" t="s">
        <v>18</v>
      </c>
      <c r="F104" s="1" t="s">
        <v>13</v>
      </c>
      <c r="G104" s="6" t="s">
        <v>13</v>
      </c>
      <c r="H104" s="1" t="s">
        <v>13</v>
      </c>
      <c r="I104" s="1" t="s">
        <v>13</v>
      </c>
      <c r="J104" s="5">
        <f>TRUNC(SUMPRODUCT(J105:J123, AB105:AB123), 0)</f>
        <v>0</v>
      </c>
      <c r="K104" s="1" t="s">
        <v>13</v>
      </c>
      <c r="L104" s="5">
        <f>TRUNC(SUMPRODUCT(L105:L123, AB105:AB123), 0)</f>
        <v>0</v>
      </c>
      <c r="M104" s="1" t="s">
        <v>13</v>
      </c>
      <c r="N104" s="5">
        <f>TRUNC(SUMPRODUCT(N105:N123, AB105:AB123), 0)</f>
        <v>0</v>
      </c>
      <c r="O104" s="1" t="s">
        <v>13</v>
      </c>
      <c r="P104" s="5">
        <f t="shared" ref="P104:P123" si="15">J104+L104+N104</f>
        <v>0</v>
      </c>
      <c r="Q104" s="1" t="s">
        <v>13</v>
      </c>
      <c r="R104" s="6" t="s">
        <v>13</v>
      </c>
      <c r="S104" s="6" t="s">
        <v>13</v>
      </c>
      <c r="T104" s="1" t="s">
        <v>13</v>
      </c>
      <c r="U104" s="2" t="s">
        <v>13</v>
      </c>
      <c r="V104" s="6" t="s">
        <v>13</v>
      </c>
      <c r="W104" s="6" t="s">
        <v>13</v>
      </c>
      <c r="X104" s="1" t="s">
        <v>13</v>
      </c>
      <c r="Y104" t="s">
        <v>13</v>
      </c>
      <c r="Z104" t="s">
        <v>13</v>
      </c>
      <c r="AA104" t="s">
        <v>13</v>
      </c>
      <c r="AB104">
        <v>1</v>
      </c>
    </row>
    <row r="105" spans="1:28" x14ac:dyDescent="0.2">
      <c r="A105" s="6" t="s">
        <v>47</v>
      </c>
      <c r="B105" s="1" t="s">
        <v>236</v>
      </c>
      <c r="C105" s="1" t="s">
        <v>13</v>
      </c>
      <c r="D105" s="1" t="s">
        <v>13</v>
      </c>
      <c r="E105" s="1" t="s">
        <v>237</v>
      </c>
      <c r="F105" s="1" t="s">
        <v>238</v>
      </c>
      <c r="G105" s="6" t="s">
        <v>239</v>
      </c>
      <c r="H105" s="3">
        <v>0</v>
      </c>
      <c r="I105" s="4">
        <f>일위대가!F107</f>
        <v>0</v>
      </c>
      <c r="J105" s="5">
        <f t="shared" ref="J105:J123" si="16">TRUNC(H105*I105, 0)</f>
        <v>0</v>
      </c>
      <c r="K105" s="4">
        <f>일위대가!G107</f>
        <v>0</v>
      </c>
      <c r="L105" s="5">
        <f t="shared" ref="L105:L123" si="17">TRUNC(H105*K105, 0)</f>
        <v>0</v>
      </c>
      <c r="M105" s="4">
        <f>일위대가!H107</f>
        <v>0</v>
      </c>
      <c r="N105" s="5">
        <f t="shared" ref="N105:N123" si="18">TRUNC(H105*M105, 0)</f>
        <v>0</v>
      </c>
      <c r="O105" s="4">
        <f t="shared" ref="O105:O123" si="19">I105+K105+M105</f>
        <v>0</v>
      </c>
      <c r="P105" s="5">
        <f t="shared" si="15"/>
        <v>0</v>
      </c>
      <c r="Q105" s="1" t="s">
        <v>13</v>
      </c>
      <c r="R105" s="6" t="s">
        <v>52</v>
      </c>
      <c r="S105" s="6" t="s">
        <v>53</v>
      </c>
      <c r="T105" s="1" t="s">
        <v>13</v>
      </c>
      <c r="U105" s="2" t="s">
        <v>13</v>
      </c>
      <c r="V105" s="6" t="s">
        <v>13</v>
      </c>
      <c r="W105" s="6" t="s">
        <v>13</v>
      </c>
      <c r="X105" s="1" t="s">
        <v>13</v>
      </c>
      <c r="Y105" t="s">
        <v>54</v>
      </c>
      <c r="Z105" t="s">
        <v>54</v>
      </c>
      <c r="AA105" t="s">
        <v>13</v>
      </c>
      <c r="AB105">
        <v>1</v>
      </c>
    </row>
    <row r="106" spans="1:28" x14ac:dyDescent="0.2">
      <c r="A106" s="6" t="s">
        <v>47</v>
      </c>
      <c r="B106" s="1" t="s">
        <v>240</v>
      </c>
      <c r="C106" s="1" t="s">
        <v>13</v>
      </c>
      <c r="D106" s="1" t="s">
        <v>13</v>
      </c>
      <c r="E106" s="1" t="s">
        <v>237</v>
      </c>
      <c r="F106" s="1" t="s">
        <v>241</v>
      </c>
      <c r="G106" s="6" t="s">
        <v>239</v>
      </c>
      <c r="H106" s="3">
        <v>0</v>
      </c>
      <c r="I106" s="4">
        <f>일위대가!F108</f>
        <v>0</v>
      </c>
      <c r="J106" s="5">
        <f t="shared" si="16"/>
        <v>0</v>
      </c>
      <c r="K106" s="4">
        <f>일위대가!G108</f>
        <v>0</v>
      </c>
      <c r="L106" s="5">
        <f t="shared" si="17"/>
        <v>0</v>
      </c>
      <c r="M106" s="4">
        <f>일위대가!H108</f>
        <v>0</v>
      </c>
      <c r="N106" s="5">
        <f t="shared" si="18"/>
        <v>0</v>
      </c>
      <c r="O106" s="4">
        <f t="shared" si="19"/>
        <v>0</v>
      </c>
      <c r="P106" s="5">
        <f t="shared" si="15"/>
        <v>0</v>
      </c>
      <c r="Q106" s="1" t="s">
        <v>13</v>
      </c>
      <c r="R106" s="6" t="s">
        <v>52</v>
      </c>
      <c r="S106" s="6" t="s">
        <v>53</v>
      </c>
      <c r="T106" s="1" t="s">
        <v>13</v>
      </c>
      <c r="U106" s="2" t="s">
        <v>13</v>
      </c>
      <c r="V106" s="6" t="s">
        <v>13</v>
      </c>
      <c r="W106" s="6" t="s">
        <v>13</v>
      </c>
      <c r="X106" s="1" t="s">
        <v>13</v>
      </c>
      <c r="Y106" t="s">
        <v>54</v>
      </c>
      <c r="Z106" t="s">
        <v>54</v>
      </c>
      <c r="AA106" t="s">
        <v>13</v>
      </c>
      <c r="AB106">
        <v>1</v>
      </c>
    </row>
    <row r="107" spans="1:28" x14ac:dyDescent="0.2">
      <c r="A107" s="6" t="s">
        <v>47</v>
      </c>
      <c r="B107" s="1" t="s">
        <v>242</v>
      </c>
      <c r="C107" s="1" t="s">
        <v>13</v>
      </c>
      <c r="D107" s="1" t="s">
        <v>13</v>
      </c>
      <c r="E107" s="1" t="s">
        <v>237</v>
      </c>
      <c r="F107" s="1" t="s">
        <v>243</v>
      </c>
      <c r="G107" s="6" t="s">
        <v>219</v>
      </c>
      <c r="H107" s="3">
        <v>0</v>
      </c>
      <c r="I107" s="4">
        <f>일위대가!F109</f>
        <v>0</v>
      </c>
      <c r="J107" s="5">
        <f t="shared" si="16"/>
        <v>0</v>
      </c>
      <c r="K107" s="4">
        <f>일위대가!G109</f>
        <v>0</v>
      </c>
      <c r="L107" s="5">
        <f t="shared" si="17"/>
        <v>0</v>
      </c>
      <c r="M107" s="4">
        <f>일위대가!H109</f>
        <v>0</v>
      </c>
      <c r="N107" s="5">
        <f t="shared" si="18"/>
        <v>0</v>
      </c>
      <c r="O107" s="4">
        <f t="shared" si="19"/>
        <v>0</v>
      </c>
      <c r="P107" s="5">
        <f t="shared" si="15"/>
        <v>0</v>
      </c>
      <c r="Q107" s="1" t="s">
        <v>13</v>
      </c>
      <c r="R107" s="6" t="s">
        <v>52</v>
      </c>
      <c r="S107" s="6" t="s">
        <v>53</v>
      </c>
      <c r="T107" s="1" t="s">
        <v>13</v>
      </c>
      <c r="U107" s="2" t="s">
        <v>13</v>
      </c>
      <c r="V107" s="6" t="s">
        <v>13</v>
      </c>
      <c r="W107" s="6" t="s">
        <v>13</v>
      </c>
      <c r="X107" s="1" t="s">
        <v>13</v>
      </c>
      <c r="Y107" t="s">
        <v>54</v>
      </c>
      <c r="Z107" t="s">
        <v>54</v>
      </c>
      <c r="AA107" t="s">
        <v>13</v>
      </c>
      <c r="AB107">
        <v>1</v>
      </c>
    </row>
    <row r="108" spans="1:28" x14ac:dyDescent="0.2">
      <c r="A108" s="6" t="s">
        <v>47</v>
      </c>
      <c r="B108" s="1" t="s">
        <v>244</v>
      </c>
      <c r="C108" s="1" t="s">
        <v>13</v>
      </c>
      <c r="D108" s="1" t="s">
        <v>13</v>
      </c>
      <c r="E108" s="1" t="s">
        <v>237</v>
      </c>
      <c r="F108" s="1" t="s">
        <v>245</v>
      </c>
      <c r="G108" s="6" t="s">
        <v>219</v>
      </c>
      <c r="H108" s="3">
        <v>0</v>
      </c>
      <c r="I108" s="4">
        <f>일위대가!F110</f>
        <v>0</v>
      </c>
      <c r="J108" s="5">
        <f t="shared" si="16"/>
        <v>0</v>
      </c>
      <c r="K108" s="4">
        <f>일위대가!G110</f>
        <v>0</v>
      </c>
      <c r="L108" s="5">
        <f t="shared" si="17"/>
        <v>0</v>
      </c>
      <c r="M108" s="4">
        <f>일위대가!H110</f>
        <v>0</v>
      </c>
      <c r="N108" s="5">
        <f t="shared" si="18"/>
        <v>0</v>
      </c>
      <c r="O108" s="4">
        <f t="shared" si="19"/>
        <v>0</v>
      </c>
      <c r="P108" s="5">
        <f t="shared" si="15"/>
        <v>0</v>
      </c>
      <c r="Q108" s="1" t="s">
        <v>13</v>
      </c>
      <c r="R108" s="6" t="s">
        <v>52</v>
      </c>
      <c r="S108" s="6" t="s">
        <v>53</v>
      </c>
      <c r="T108" s="1" t="s">
        <v>13</v>
      </c>
      <c r="U108" s="2" t="s">
        <v>13</v>
      </c>
      <c r="V108" s="6" t="s">
        <v>13</v>
      </c>
      <c r="W108" s="6" t="s">
        <v>13</v>
      </c>
      <c r="X108" s="1" t="s">
        <v>13</v>
      </c>
      <c r="Y108" t="s">
        <v>54</v>
      </c>
      <c r="Z108" t="s">
        <v>54</v>
      </c>
      <c r="AA108" t="s">
        <v>13</v>
      </c>
      <c r="AB108">
        <v>1</v>
      </c>
    </row>
    <row r="109" spans="1:28" x14ac:dyDescent="0.2">
      <c r="A109" s="6" t="s">
        <v>47</v>
      </c>
      <c r="B109" s="1" t="s">
        <v>246</v>
      </c>
      <c r="C109" s="1" t="s">
        <v>13</v>
      </c>
      <c r="D109" s="1" t="s">
        <v>13</v>
      </c>
      <c r="E109" s="1" t="s">
        <v>247</v>
      </c>
      <c r="F109" s="1" t="s">
        <v>248</v>
      </c>
      <c r="G109" s="6" t="s">
        <v>249</v>
      </c>
      <c r="H109" s="3">
        <v>0</v>
      </c>
      <c r="I109" s="4">
        <f>일위대가!F111</f>
        <v>0</v>
      </c>
      <c r="J109" s="5">
        <f t="shared" si="16"/>
        <v>0</v>
      </c>
      <c r="K109" s="4">
        <f>일위대가!G111</f>
        <v>0</v>
      </c>
      <c r="L109" s="5">
        <f t="shared" si="17"/>
        <v>0</v>
      </c>
      <c r="M109" s="4">
        <f>일위대가!H111</f>
        <v>0</v>
      </c>
      <c r="N109" s="5">
        <f t="shared" si="18"/>
        <v>0</v>
      </c>
      <c r="O109" s="4">
        <f t="shared" si="19"/>
        <v>0</v>
      </c>
      <c r="P109" s="5">
        <f t="shared" si="15"/>
        <v>0</v>
      </c>
      <c r="Q109" s="1" t="s">
        <v>13</v>
      </c>
      <c r="R109" s="6" t="s">
        <v>52</v>
      </c>
      <c r="S109" s="6" t="s">
        <v>53</v>
      </c>
      <c r="T109" s="1" t="s">
        <v>13</v>
      </c>
      <c r="U109" s="2" t="s">
        <v>13</v>
      </c>
      <c r="V109" s="6" t="s">
        <v>13</v>
      </c>
      <c r="W109" s="6" t="s">
        <v>13</v>
      </c>
      <c r="X109" s="1" t="s">
        <v>13</v>
      </c>
      <c r="Y109" t="s">
        <v>54</v>
      </c>
      <c r="Z109" t="s">
        <v>54</v>
      </c>
      <c r="AA109" t="s">
        <v>13</v>
      </c>
      <c r="AB109">
        <v>1</v>
      </c>
    </row>
    <row r="110" spans="1:28" x14ac:dyDescent="0.2">
      <c r="A110" s="6" t="s">
        <v>47</v>
      </c>
      <c r="B110" s="1" t="s">
        <v>250</v>
      </c>
      <c r="C110" s="1" t="s">
        <v>13</v>
      </c>
      <c r="D110" s="1" t="s">
        <v>13</v>
      </c>
      <c r="E110" s="1" t="s">
        <v>251</v>
      </c>
      <c r="F110" s="1" t="s">
        <v>248</v>
      </c>
      <c r="G110" s="6" t="s">
        <v>249</v>
      </c>
      <c r="H110" s="3">
        <v>0</v>
      </c>
      <c r="I110" s="4">
        <f>일위대가!F112</f>
        <v>0</v>
      </c>
      <c r="J110" s="5">
        <f t="shared" si="16"/>
        <v>0</v>
      </c>
      <c r="K110" s="4">
        <f>일위대가!G112</f>
        <v>0</v>
      </c>
      <c r="L110" s="5">
        <f t="shared" si="17"/>
        <v>0</v>
      </c>
      <c r="M110" s="4">
        <f>일위대가!H112</f>
        <v>0</v>
      </c>
      <c r="N110" s="5">
        <f t="shared" si="18"/>
        <v>0</v>
      </c>
      <c r="O110" s="4">
        <f t="shared" si="19"/>
        <v>0</v>
      </c>
      <c r="P110" s="5">
        <f t="shared" si="15"/>
        <v>0</v>
      </c>
      <c r="Q110" s="1" t="s">
        <v>13</v>
      </c>
      <c r="R110" s="6" t="s">
        <v>52</v>
      </c>
      <c r="S110" s="6" t="s">
        <v>53</v>
      </c>
      <c r="T110" s="1" t="s">
        <v>13</v>
      </c>
      <c r="U110" s="2" t="s">
        <v>13</v>
      </c>
      <c r="V110" s="6" t="s">
        <v>13</v>
      </c>
      <c r="W110" s="6" t="s">
        <v>13</v>
      </c>
      <c r="X110" s="1" t="s">
        <v>13</v>
      </c>
      <c r="Y110" t="s">
        <v>54</v>
      </c>
      <c r="Z110" t="s">
        <v>54</v>
      </c>
      <c r="AA110" t="s">
        <v>13</v>
      </c>
      <c r="AB110">
        <v>1</v>
      </c>
    </row>
    <row r="111" spans="1:28" x14ac:dyDescent="0.2">
      <c r="A111" s="6" t="s">
        <v>47</v>
      </c>
      <c r="B111" s="1" t="s">
        <v>252</v>
      </c>
      <c r="C111" s="1" t="s">
        <v>13</v>
      </c>
      <c r="D111" s="1" t="s">
        <v>13</v>
      </c>
      <c r="E111" s="1" t="s">
        <v>253</v>
      </c>
      <c r="F111" s="1" t="s">
        <v>254</v>
      </c>
      <c r="G111" s="6" t="s">
        <v>219</v>
      </c>
      <c r="H111" s="3">
        <v>0</v>
      </c>
      <c r="I111" s="4">
        <f>일위대가!F113</f>
        <v>0</v>
      </c>
      <c r="J111" s="5">
        <f t="shared" si="16"/>
        <v>0</v>
      </c>
      <c r="K111" s="4">
        <f>일위대가!G113</f>
        <v>0</v>
      </c>
      <c r="L111" s="5">
        <f t="shared" si="17"/>
        <v>0</v>
      </c>
      <c r="M111" s="4">
        <f>일위대가!H113</f>
        <v>0</v>
      </c>
      <c r="N111" s="5">
        <f t="shared" si="18"/>
        <v>0</v>
      </c>
      <c r="O111" s="4">
        <f t="shared" si="19"/>
        <v>0</v>
      </c>
      <c r="P111" s="5">
        <f t="shared" si="15"/>
        <v>0</v>
      </c>
      <c r="Q111" s="1" t="s">
        <v>13</v>
      </c>
      <c r="R111" s="6" t="s">
        <v>52</v>
      </c>
      <c r="S111" s="6" t="s">
        <v>53</v>
      </c>
      <c r="T111" s="1" t="s">
        <v>13</v>
      </c>
      <c r="U111" s="2" t="s">
        <v>13</v>
      </c>
      <c r="V111" s="6" t="s">
        <v>13</v>
      </c>
      <c r="W111" s="6" t="s">
        <v>13</v>
      </c>
      <c r="X111" s="1" t="s">
        <v>13</v>
      </c>
      <c r="Y111" t="s">
        <v>54</v>
      </c>
      <c r="Z111" t="s">
        <v>54</v>
      </c>
      <c r="AA111" t="s">
        <v>13</v>
      </c>
      <c r="AB111">
        <v>1</v>
      </c>
    </row>
    <row r="112" spans="1:28" x14ac:dyDescent="0.2">
      <c r="A112" s="6" t="s">
        <v>47</v>
      </c>
      <c r="B112" s="1" t="s">
        <v>255</v>
      </c>
      <c r="C112" s="1" t="s">
        <v>13</v>
      </c>
      <c r="D112" s="1" t="s">
        <v>13</v>
      </c>
      <c r="E112" s="1" t="s">
        <v>253</v>
      </c>
      <c r="F112" s="1" t="s">
        <v>256</v>
      </c>
      <c r="G112" s="6" t="s">
        <v>219</v>
      </c>
      <c r="H112" s="3">
        <v>0</v>
      </c>
      <c r="I112" s="4">
        <f>일위대가!F114</f>
        <v>0</v>
      </c>
      <c r="J112" s="5">
        <f t="shared" si="16"/>
        <v>0</v>
      </c>
      <c r="K112" s="4">
        <f>일위대가!G114</f>
        <v>0</v>
      </c>
      <c r="L112" s="5">
        <f t="shared" si="17"/>
        <v>0</v>
      </c>
      <c r="M112" s="4">
        <f>일위대가!H114</f>
        <v>0</v>
      </c>
      <c r="N112" s="5">
        <f t="shared" si="18"/>
        <v>0</v>
      </c>
      <c r="O112" s="4">
        <f t="shared" si="19"/>
        <v>0</v>
      </c>
      <c r="P112" s="5">
        <f t="shared" si="15"/>
        <v>0</v>
      </c>
      <c r="Q112" s="1" t="s">
        <v>13</v>
      </c>
      <c r="R112" s="6" t="s">
        <v>52</v>
      </c>
      <c r="S112" s="6" t="s">
        <v>53</v>
      </c>
      <c r="T112" s="1" t="s">
        <v>13</v>
      </c>
      <c r="U112" s="2" t="s">
        <v>13</v>
      </c>
      <c r="V112" s="6" t="s">
        <v>13</v>
      </c>
      <c r="W112" s="6" t="s">
        <v>13</v>
      </c>
      <c r="X112" s="1" t="s">
        <v>13</v>
      </c>
      <c r="Y112" t="s">
        <v>54</v>
      </c>
      <c r="Z112" t="s">
        <v>54</v>
      </c>
      <c r="AA112" t="s">
        <v>13</v>
      </c>
      <c r="AB112">
        <v>1</v>
      </c>
    </row>
    <row r="113" spans="1:28" x14ac:dyDescent="0.2">
      <c r="A113" s="6" t="s">
        <v>47</v>
      </c>
      <c r="B113" s="1" t="s">
        <v>257</v>
      </c>
      <c r="C113" s="1" t="s">
        <v>13</v>
      </c>
      <c r="D113" s="1" t="s">
        <v>13</v>
      </c>
      <c r="E113" s="1" t="s">
        <v>258</v>
      </c>
      <c r="F113" s="1" t="s">
        <v>259</v>
      </c>
      <c r="G113" s="6" t="s">
        <v>260</v>
      </c>
      <c r="H113" s="3">
        <v>0</v>
      </c>
      <c r="I113" s="4">
        <f>일위대가!F115</f>
        <v>0</v>
      </c>
      <c r="J113" s="5">
        <f t="shared" si="16"/>
        <v>0</v>
      </c>
      <c r="K113" s="4">
        <f>일위대가!G115</f>
        <v>0</v>
      </c>
      <c r="L113" s="5">
        <f t="shared" si="17"/>
        <v>0</v>
      </c>
      <c r="M113" s="4">
        <f>일위대가!H115</f>
        <v>0</v>
      </c>
      <c r="N113" s="5">
        <f t="shared" si="18"/>
        <v>0</v>
      </c>
      <c r="O113" s="4">
        <f t="shared" si="19"/>
        <v>0</v>
      </c>
      <c r="P113" s="5">
        <f t="shared" si="15"/>
        <v>0</v>
      </c>
      <c r="Q113" s="1" t="s">
        <v>13</v>
      </c>
      <c r="R113" s="6" t="s">
        <v>52</v>
      </c>
      <c r="S113" s="6" t="s">
        <v>53</v>
      </c>
      <c r="T113" s="1" t="s">
        <v>13</v>
      </c>
      <c r="U113" s="2" t="s">
        <v>13</v>
      </c>
      <c r="V113" s="6" t="s">
        <v>13</v>
      </c>
      <c r="W113" s="6" t="s">
        <v>13</v>
      </c>
      <c r="X113" s="1" t="s">
        <v>13</v>
      </c>
      <c r="Y113" t="s">
        <v>54</v>
      </c>
      <c r="Z113" t="s">
        <v>54</v>
      </c>
      <c r="AA113" t="s">
        <v>13</v>
      </c>
      <c r="AB113">
        <v>1</v>
      </c>
    </row>
    <row r="114" spans="1:28" x14ac:dyDescent="0.2">
      <c r="A114" s="6" t="s">
        <v>47</v>
      </c>
      <c r="B114" s="1" t="s">
        <v>261</v>
      </c>
      <c r="C114" s="1" t="s">
        <v>13</v>
      </c>
      <c r="D114" s="1" t="s">
        <v>13</v>
      </c>
      <c r="E114" s="1" t="s">
        <v>262</v>
      </c>
      <c r="F114" s="1" t="s">
        <v>263</v>
      </c>
      <c r="G114" s="6" t="s">
        <v>219</v>
      </c>
      <c r="H114" s="3">
        <v>0</v>
      </c>
      <c r="I114" s="4">
        <f>일위대가!F116</f>
        <v>0</v>
      </c>
      <c r="J114" s="5">
        <f t="shared" si="16"/>
        <v>0</v>
      </c>
      <c r="K114" s="4">
        <f>일위대가!G116</f>
        <v>0</v>
      </c>
      <c r="L114" s="5">
        <f t="shared" si="17"/>
        <v>0</v>
      </c>
      <c r="M114" s="4">
        <f>일위대가!H116</f>
        <v>0</v>
      </c>
      <c r="N114" s="5">
        <f t="shared" si="18"/>
        <v>0</v>
      </c>
      <c r="O114" s="4">
        <f t="shared" si="19"/>
        <v>0</v>
      </c>
      <c r="P114" s="5">
        <f t="shared" si="15"/>
        <v>0</v>
      </c>
      <c r="Q114" s="1" t="s">
        <v>13</v>
      </c>
      <c r="R114" s="6" t="s">
        <v>52</v>
      </c>
      <c r="S114" s="6" t="s">
        <v>53</v>
      </c>
      <c r="T114" s="1" t="s">
        <v>13</v>
      </c>
      <c r="U114" s="2" t="s">
        <v>13</v>
      </c>
      <c r="V114" s="6" t="s">
        <v>13</v>
      </c>
      <c r="W114" s="6" t="s">
        <v>13</v>
      </c>
      <c r="X114" s="1" t="s">
        <v>13</v>
      </c>
      <c r="Y114" t="s">
        <v>54</v>
      </c>
      <c r="Z114" t="s">
        <v>54</v>
      </c>
      <c r="AA114" t="s">
        <v>13</v>
      </c>
      <c r="AB114">
        <v>1</v>
      </c>
    </row>
    <row r="115" spans="1:28" x14ac:dyDescent="0.2">
      <c r="A115" s="6" t="s">
        <v>47</v>
      </c>
      <c r="B115" s="1" t="s">
        <v>264</v>
      </c>
      <c r="C115" s="1" t="s">
        <v>13</v>
      </c>
      <c r="D115" s="1" t="s">
        <v>13</v>
      </c>
      <c r="E115" s="1" t="s">
        <v>265</v>
      </c>
      <c r="F115" s="1" t="s">
        <v>266</v>
      </c>
      <c r="G115" s="6" t="s">
        <v>219</v>
      </c>
      <c r="H115" s="3">
        <v>0</v>
      </c>
      <c r="I115" s="4">
        <f>일위대가!F117</f>
        <v>0</v>
      </c>
      <c r="J115" s="5">
        <f t="shared" si="16"/>
        <v>0</v>
      </c>
      <c r="K115" s="4">
        <f>일위대가!G117</f>
        <v>0</v>
      </c>
      <c r="L115" s="5">
        <f t="shared" si="17"/>
        <v>0</v>
      </c>
      <c r="M115" s="4">
        <f>일위대가!H117</f>
        <v>0</v>
      </c>
      <c r="N115" s="5">
        <f t="shared" si="18"/>
        <v>0</v>
      </c>
      <c r="O115" s="4">
        <f t="shared" si="19"/>
        <v>0</v>
      </c>
      <c r="P115" s="5">
        <f t="shared" si="15"/>
        <v>0</v>
      </c>
      <c r="Q115" s="1" t="s">
        <v>13</v>
      </c>
      <c r="R115" s="6" t="s">
        <v>52</v>
      </c>
      <c r="S115" s="6" t="s">
        <v>53</v>
      </c>
      <c r="T115" s="1" t="s">
        <v>13</v>
      </c>
      <c r="U115" s="2" t="s">
        <v>13</v>
      </c>
      <c r="V115" s="6" t="s">
        <v>13</v>
      </c>
      <c r="W115" s="6" t="s">
        <v>13</v>
      </c>
      <c r="X115" s="1" t="s">
        <v>13</v>
      </c>
      <c r="Y115" t="s">
        <v>54</v>
      </c>
      <c r="Z115" t="s">
        <v>54</v>
      </c>
      <c r="AA115" t="s">
        <v>13</v>
      </c>
      <c r="AB115">
        <v>1</v>
      </c>
    </row>
    <row r="116" spans="1:28" x14ac:dyDescent="0.2">
      <c r="A116" s="6" t="s">
        <v>47</v>
      </c>
      <c r="B116" s="1" t="s">
        <v>267</v>
      </c>
      <c r="C116" s="1" t="s">
        <v>13</v>
      </c>
      <c r="D116" s="1" t="s">
        <v>13</v>
      </c>
      <c r="E116" s="1" t="s">
        <v>268</v>
      </c>
      <c r="F116" s="1" t="s">
        <v>269</v>
      </c>
      <c r="G116" s="6" t="s">
        <v>239</v>
      </c>
      <c r="H116" s="3">
        <v>0</v>
      </c>
      <c r="I116" s="4">
        <f>일위대가!F118</f>
        <v>0</v>
      </c>
      <c r="J116" s="5">
        <f t="shared" si="16"/>
        <v>0</v>
      </c>
      <c r="K116" s="4">
        <f>일위대가!G118</f>
        <v>0</v>
      </c>
      <c r="L116" s="5">
        <f t="shared" si="17"/>
        <v>0</v>
      </c>
      <c r="M116" s="4">
        <f>일위대가!H118</f>
        <v>0</v>
      </c>
      <c r="N116" s="5">
        <f t="shared" si="18"/>
        <v>0</v>
      </c>
      <c r="O116" s="4">
        <f t="shared" si="19"/>
        <v>0</v>
      </c>
      <c r="P116" s="5">
        <f t="shared" si="15"/>
        <v>0</v>
      </c>
      <c r="Q116" s="1" t="s">
        <v>13</v>
      </c>
      <c r="R116" s="6" t="s">
        <v>52</v>
      </c>
      <c r="S116" s="6" t="s">
        <v>53</v>
      </c>
      <c r="T116" s="1" t="s">
        <v>13</v>
      </c>
      <c r="U116" s="2" t="s">
        <v>13</v>
      </c>
      <c r="V116" s="6" t="s">
        <v>13</v>
      </c>
      <c r="W116" s="6" t="s">
        <v>13</v>
      </c>
      <c r="X116" s="1" t="s">
        <v>13</v>
      </c>
      <c r="Y116" t="s">
        <v>54</v>
      </c>
      <c r="Z116" t="s">
        <v>54</v>
      </c>
      <c r="AA116" t="s">
        <v>13</v>
      </c>
      <c r="AB116">
        <v>1</v>
      </c>
    </row>
    <row r="117" spans="1:28" x14ac:dyDescent="0.2">
      <c r="A117" s="6" t="s">
        <v>47</v>
      </c>
      <c r="B117" s="1" t="s">
        <v>270</v>
      </c>
      <c r="C117" s="1" t="s">
        <v>13</v>
      </c>
      <c r="D117" s="1" t="s">
        <v>13</v>
      </c>
      <c r="E117" s="1" t="s">
        <v>271</v>
      </c>
      <c r="F117" s="1" t="s">
        <v>13</v>
      </c>
      <c r="G117" s="6" t="s">
        <v>93</v>
      </c>
      <c r="H117" s="3">
        <v>0</v>
      </c>
      <c r="I117" s="4">
        <f>일위대가!F119</f>
        <v>0</v>
      </c>
      <c r="J117" s="5">
        <f t="shared" si="16"/>
        <v>0</v>
      </c>
      <c r="K117" s="4">
        <f>일위대가!G119</f>
        <v>0</v>
      </c>
      <c r="L117" s="5">
        <f t="shared" si="17"/>
        <v>0</v>
      </c>
      <c r="M117" s="4">
        <f>일위대가!H119</f>
        <v>0</v>
      </c>
      <c r="N117" s="5">
        <f t="shared" si="18"/>
        <v>0</v>
      </c>
      <c r="O117" s="4">
        <f t="shared" si="19"/>
        <v>0</v>
      </c>
      <c r="P117" s="5">
        <f t="shared" si="15"/>
        <v>0</v>
      </c>
      <c r="Q117" s="1" t="s">
        <v>13</v>
      </c>
      <c r="R117" s="6" t="s">
        <v>52</v>
      </c>
      <c r="S117" s="6" t="s">
        <v>53</v>
      </c>
      <c r="T117" s="1" t="s">
        <v>13</v>
      </c>
      <c r="U117" s="2" t="s">
        <v>13</v>
      </c>
      <c r="V117" s="6" t="s">
        <v>13</v>
      </c>
      <c r="W117" s="6" t="s">
        <v>13</v>
      </c>
      <c r="X117" s="1" t="s">
        <v>13</v>
      </c>
      <c r="Y117" t="s">
        <v>54</v>
      </c>
      <c r="Z117" t="s">
        <v>54</v>
      </c>
      <c r="AA117" t="s">
        <v>13</v>
      </c>
      <c r="AB117">
        <v>1</v>
      </c>
    </row>
    <row r="118" spans="1:28" x14ac:dyDescent="0.2">
      <c r="A118" s="6" t="s">
        <v>47</v>
      </c>
      <c r="B118" s="1" t="s">
        <v>272</v>
      </c>
      <c r="C118" s="1" t="s">
        <v>13</v>
      </c>
      <c r="D118" s="1" t="s">
        <v>13</v>
      </c>
      <c r="E118" s="1" t="s">
        <v>273</v>
      </c>
      <c r="F118" s="1" t="s">
        <v>274</v>
      </c>
      <c r="G118" s="6" t="s">
        <v>93</v>
      </c>
      <c r="H118" s="3">
        <v>0</v>
      </c>
      <c r="I118" s="4">
        <f>일위대가!F120</f>
        <v>0</v>
      </c>
      <c r="J118" s="5">
        <f t="shared" si="16"/>
        <v>0</v>
      </c>
      <c r="K118" s="4">
        <f>일위대가!G120</f>
        <v>0</v>
      </c>
      <c r="L118" s="5">
        <f t="shared" si="17"/>
        <v>0</v>
      </c>
      <c r="M118" s="4">
        <f>일위대가!H120</f>
        <v>0</v>
      </c>
      <c r="N118" s="5">
        <f t="shared" si="18"/>
        <v>0</v>
      </c>
      <c r="O118" s="4">
        <f t="shared" si="19"/>
        <v>0</v>
      </c>
      <c r="P118" s="5">
        <f t="shared" si="15"/>
        <v>0</v>
      </c>
      <c r="Q118" s="1" t="s">
        <v>13</v>
      </c>
      <c r="R118" s="6" t="s">
        <v>52</v>
      </c>
      <c r="S118" s="6" t="s">
        <v>53</v>
      </c>
      <c r="T118" s="1" t="s">
        <v>13</v>
      </c>
      <c r="U118" s="2" t="s">
        <v>13</v>
      </c>
      <c r="V118" s="6" t="s">
        <v>13</v>
      </c>
      <c r="W118" s="6" t="s">
        <v>13</v>
      </c>
      <c r="X118" s="1" t="s">
        <v>13</v>
      </c>
      <c r="Y118" t="s">
        <v>54</v>
      </c>
      <c r="Z118" t="s">
        <v>54</v>
      </c>
      <c r="AA118" t="s">
        <v>13</v>
      </c>
      <c r="AB118">
        <v>1</v>
      </c>
    </row>
    <row r="119" spans="1:28" x14ac:dyDescent="0.2">
      <c r="A119" s="6" t="s">
        <v>47</v>
      </c>
      <c r="B119" s="1" t="s">
        <v>275</v>
      </c>
      <c r="C119" s="1" t="s">
        <v>13</v>
      </c>
      <c r="D119" s="1" t="s">
        <v>13</v>
      </c>
      <c r="E119" s="1" t="s">
        <v>276</v>
      </c>
      <c r="F119" s="1" t="s">
        <v>277</v>
      </c>
      <c r="G119" s="6" t="s">
        <v>93</v>
      </c>
      <c r="H119" s="3">
        <v>0</v>
      </c>
      <c r="I119" s="4">
        <f>일위대가!F121</f>
        <v>0</v>
      </c>
      <c r="J119" s="5">
        <f t="shared" si="16"/>
        <v>0</v>
      </c>
      <c r="K119" s="4">
        <f>일위대가!G121</f>
        <v>0</v>
      </c>
      <c r="L119" s="5">
        <f t="shared" si="17"/>
        <v>0</v>
      </c>
      <c r="M119" s="4">
        <f>일위대가!H121</f>
        <v>0</v>
      </c>
      <c r="N119" s="5">
        <f t="shared" si="18"/>
        <v>0</v>
      </c>
      <c r="O119" s="4">
        <f t="shared" si="19"/>
        <v>0</v>
      </c>
      <c r="P119" s="5">
        <f t="shared" si="15"/>
        <v>0</v>
      </c>
      <c r="Q119" s="1" t="s">
        <v>13</v>
      </c>
      <c r="R119" s="6" t="s">
        <v>52</v>
      </c>
      <c r="S119" s="6" t="s">
        <v>53</v>
      </c>
      <c r="T119" s="1" t="s">
        <v>13</v>
      </c>
      <c r="U119" s="2" t="s">
        <v>13</v>
      </c>
      <c r="V119" s="6" t="s">
        <v>13</v>
      </c>
      <c r="W119" s="6" t="s">
        <v>13</v>
      </c>
      <c r="X119" s="1" t="s">
        <v>13</v>
      </c>
      <c r="Y119" t="s">
        <v>54</v>
      </c>
      <c r="Z119" t="s">
        <v>54</v>
      </c>
      <c r="AA119" t="s">
        <v>13</v>
      </c>
      <c r="AB119">
        <v>1</v>
      </c>
    </row>
    <row r="120" spans="1:28" x14ac:dyDescent="0.2">
      <c r="A120" s="6" t="s">
        <v>47</v>
      </c>
      <c r="B120" s="1" t="s">
        <v>278</v>
      </c>
      <c r="C120" s="1" t="s">
        <v>13</v>
      </c>
      <c r="D120" s="1" t="s">
        <v>13</v>
      </c>
      <c r="E120" s="1" t="s">
        <v>279</v>
      </c>
      <c r="F120" s="1" t="s">
        <v>280</v>
      </c>
      <c r="G120" s="6" t="s">
        <v>93</v>
      </c>
      <c r="H120" s="3">
        <v>0</v>
      </c>
      <c r="I120" s="4">
        <f>일위대가!F122</f>
        <v>0</v>
      </c>
      <c r="J120" s="5">
        <f t="shared" si="16"/>
        <v>0</v>
      </c>
      <c r="K120" s="4">
        <f>일위대가!G122</f>
        <v>0</v>
      </c>
      <c r="L120" s="5">
        <f t="shared" si="17"/>
        <v>0</v>
      </c>
      <c r="M120" s="4">
        <f>일위대가!H122</f>
        <v>0</v>
      </c>
      <c r="N120" s="5">
        <f t="shared" si="18"/>
        <v>0</v>
      </c>
      <c r="O120" s="4">
        <f t="shared" si="19"/>
        <v>0</v>
      </c>
      <c r="P120" s="5">
        <f t="shared" si="15"/>
        <v>0</v>
      </c>
      <c r="Q120" s="1" t="s">
        <v>13</v>
      </c>
      <c r="R120" s="6" t="s">
        <v>52</v>
      </c>
      <c r="S120" s="6" t="s">
        <v>53</v>
      </c>
      <c r="T120" s="1" t="s">
        <v>13</v>
      </c>
      <c r="U120" s="2" t="s">
        <v>13</v>
      </c>
      <c r="V120" s="6" t="s">
        <v>13</v>
      </c>
      <c r="W120" s="6" t="s">
        <v>13</v>
      </c>
      <c r="X120" s="1" t="s">
        <v>13</v>
      </c>
      <c r="Y120" t="s">
        <v>54</v>
      </c>
      <c r="Z120" t="s">
        <v>54</v>
      </c>
      <c r="AA120" t="s">
        <v>13</v>
      </c>
      <c r="AB120">
        <v>1</v>
      </c>
    </row>
    <row r="121" spans="1:28" x14ac:dyDescent="0.2">
      <c r="A121" s="6" t="s">
        <v>47</v>
      </c>
      <c r="B121" s="1" t="s">
        <v>281</v>
      </c>
      <c r="C121" s="1" t="s">
        <v>13</v>
      </c>
      <c r="D121" s="1" t="s">
        <v>13</v>
      </c>
      <c r="E121" s="1" t="s">
        <v>282</v>
      </c>
      <c r="F121" s="1" t="s">
        <v>280</v>
      </c>
      <c r="G121" s="6" t="s">
        <v>93</v>
      </c>
      <c r="H121" s="3">
        <v>0</v>
      </c>
      <c r="I121" s="4">
        <f>일위대가!F123</f>
        <v>0</v>
      </c>
      <c r="J121" s="5">
        <f t="shared" si="16"/>
        <v>0</v>
      </c>
      <c r="K121" s="4">
        <f>일위대가!G123</f>
        <v>0</v>
      </c>
      <c r="L121" s="5">
        <f t="shared" si="17"/>
        <v>0</v>
      </c>
      <c r="M121" s="4">
        <f>일위대가!H123</f>
        <v>0</v>
      </c>
      <c r="N121" s="5">
        <f t="shared" si="18"/>
        <v>0</v>
      </c>
      <c r="O121" s="4">
        <f t="shared" si="19"/>
        <v>0</v>
      </c>
      <c r="P121" s="5">
        <f t="shared" si="15"/>
        <v>0</v>
      </c>
      <c r="Q121" s="1" t="s">
        <v>13</v>
      </c>
      <c r="R121" s="6" t="s">
        <v>52</v>
      </c>
      <c r="S121" s="6" t="s">
        <v>53</v>
      </c>
      <c r="T121" s="1" t="s">
        <v>13</v>
      </c>
      <c r="U121" s="2" t="s">
        <v>13</v>
      </c>
      <c r="V121" s="6" t="s">
        <v>13</v>
      </c>
      <c r="W121" s="6" t="s">
        <v>13</v>
      </c>
      <c r="X121" s="1" t="s">
        <v>13</v>
      </c>
      <c r="Y121" t="s">
        <v>54</v>
      </c>
      <c r="Z121" t="s">
        <v>54</v>
      </c>
      <c r="AA121" t="s">
        <v>13</v>
      </c>
      <c r="AB121">
        <v>1</v>
      </c>
    </row>
    <row r="122" spans="1:28" x14ac:dyDescent="0.2">
      <c r="A122" s="6" t="s">
        <v>47</v>
      </c>
      <c r="B122" s="1" t="s">
        <v>283</v>
      </c>
      <c r="C122" s="1" t="s">
        <v>13</v>
      </c>
      <c r="D122" s="1" t="s">
        <v>13</v>
      </c>
      <c r="E122" s="1" t="s">
        <v>284</v>
      </c>
      <c r="F122" s="1" t="s">
        <v>285</v>
      </c>
      <c r="G122" s="6" t="s">
        <v>286</v>
      </c>
      <c r="H122" s="3">
        <v>0</v>
      </c>
      <c r="I122" s="4">
        <f>일위대가!F124</f>
        <v>0</v>
      </c>
      <c r="J122" s="5">
        <f t="shared" si="16"/>
        <v>0</v>
      </c>
      <c r="K122" s="4">
        <f>일위대가!G124</f>
        <v>0</v>
      </c>
      <c r="L122" s="5">
        <f t="shared" si="17"/>
        <v>0</v>
      </c>
      <c r="M122" s="4">
        <f>일위대가!H124</f>
        <v>0</v>
      </c>
      <c r="N122" s="5">
        <f t="shared" si="18"/>
        <v>0</v>
      </c>
      <c r="O122" s="4">
        <f t="shared" si="19"/>
        <v>0</v>
      </c>
      <c r="P122" s="5">
        <f t="shared" si="15"/>
        <v>0</v>
      </c>
      <c r="Q122" s="1" t="s">
        <v>13</v>
      </c>
      <c r="R122" s="6" t="s">
        <v>52</v>
      </c>
      <c r="S122" s="6" t="s">
        <v>53</v>
      </c>
      <c r="T122" s="1" t="s">
        <v>13</v>
      </c>
      <c r="U122" s="2" t="s">
        <v>13</v>
      </c>
      <c r="V122" s="6" t="s">
        <v>13</v>
      </c>
      <c r="W122" s="6" t="s">
        <v>13</v>
      </c>
      <c r="X122" s="1" t="s">
        <v>13</v>
      </c>
      <c r="Y122" t="s">
        <v>54</v>
      </c>
      <c r="Z122" t="s">
        <v>54</v>
      </c>
      <c r="AA122" t="s">
        <v>13</v>
      </c>
      <c r="AB122">
        <v>1</v>
      </c>
    </row>
    <row r="123" spans="1:28" x14ac:dyDescent="0.2">
      <c r="A123" s="6" t="s">
        <v>47</v>
      </c>
      <c r="B123" s="1" t="s">
        <v>287</v>
      </c>
      <c r="C123" s="1" t="s">
        <v>13</v>
      </c>
      <c r="D123" s="1" t="s">
        <v>13</v>
      </c>
      <c r="E123" s="1" t="s">
        <v>288</v>
      </c>
      <c r="F123" s="1" t="s">
        <v>13</v>
      </c>
      <c r="G123" s="6" t="s">
        <v>289</v>
      </c>
      <c r="H123" s="3">
        <v>0</v>
      </c>
      <c r="I123" s="4">
        <f>일위대가!F125</f>
        <v>0</v>
      </c>
      <c r="J123" s="5">
        <f t="shared" si="16"/>
        <v>0</v>
      </c>
      <c r="K123" s="4">
        <f>일위대가!G125</f>
        <v>0</v>
      </c>
      <c r="L123" s="5">
        <f t="shared" si="17"/>
        <v>0</v>
      </c>
      <c r="M123" s="4">
        <f>일위대가!H125</f>
        <v>0</v>
      </c>
      <c r="N123" s="5">
        <f t="shared" si="18"/>
        <v>0</v>
      </c>
      <c r="O123" s="4">
        <f t="shared" si="19"/>
        <v>0</v>
      </c>
      <c r="P123" s="5">
        <f t="shared" si="15"/>
        <v>0</v>
      </c>
      <c r="Q123" s="1" t="s">
        <v>13</v>
      </c>
      <c r="R123" s="6" t="s">
        <v>52</v>
      </c>
      <c r="S123" s="6" t="s">
        <v>53</v>
      </c>
      <c r="T123" s="1" t="s">
        <v>13</v>
      </c>
      <c r="U123" s="2" t="s">
        <v>13</v>
      </c>
      <c r="V123" s="6" t="s">
        <v>13</v>
      </c>
      <c r="W123" s="6" t="s">
        <v>13</v>
      </c>
      <c r="X123" s="1" t="s">
        <v>13</v>
      </c>
      <c r="Y123" t="s">
        <v>54</v>
      </c>
      <c r="Z123" t="s">
        <v>54</v>
      </c>
      <c r="AA123" t="s">
        <v>13</v>
      </c>
      <c r="AB123">
        <v>1</v>
      </c>
    </row>
    <row r="124" spans="1:28" x14ac:dyDescent="0.2">
      <c r="A124" s="6" t="s">
        <v>13</v>
      </c>
      <c r="B124" s="1" t="s">
        <v>13</v>
      </c>
      <c r="C124" s="1" t="s">
        <v>13</v>
      </c>
      <c r="D124" s="1" t="s">
        <v>13</v>
      </c>
      <c r="E124" s="1" t="s">
        <v>13</v>
      </c>
      <c r="F124" s="1" t="s">
        <v>13</v>
      </c>
      <c r="G124" s="6" t="s">
        <v>13</v>
      </c>
      <c r="H124" s="1" t="s">
        <v>13</v>
      </c>
      <c r="I124" s="1" t="s">
        <v>13</v>
      </c>
      <c r="J124" s="1" t="s">
        <v>13</v>
      </c>
      <c r="K124" s="1" t="s">
        <v>13</v>
      </c>
      <c r="L124" s="1" t="s">
        <v>13</v>
      </c>
      <c r="M124" s="1" t="s">
        <v>13</v>
      </c>
      <c r="N124" s="1" t="s">
        <v>13</v>
      </c>
      <c r="O124" s="1" t="s">
        <v>13</v>
      </c>
      <c r="P124" s="1" t="s">
        <v>13</v>
      </c>
      <c r="Q124" s="1" t="s">
        <v>13</v>
      </c>
      <c r="R124" s="6" t="s">
        <v>13</v>
      </c>
      <c r="S124" s="6" t="s">
        <v>13</v>
      </c>
      <c r="T124" s="1" t="s">
        <v>13</v>
      </c>
      <c r="U124" s="2" t="s">
        <v>13</v>
      </c>
      <c r="V124" s="6" t="s">
        <v>13</v>
      </c>
      <c r="W124" s="6" t="s">
        <v>13</v>
      </c>
      <c r="X124" s="1" t="s">
        <v>13</v>
      </c>
      <c r="Y124" t="s">
        <v>13</v>
      </c>
      <c r="Z124" t="s">
        <v>13</v>
      </c>
      <c r="AA124" t="s">
        <v>13</v>
      </c>
      <c r="AB124">
        <v>1</v>
      </c>
    </row>
    <row r="125" spans="1:28" x14ac:dyDescent="0.2">
      <c r="A125" s="6" t="s">
        <v>13</v>
      </c>
      <c r="B125" s="1" t="s">
        <v>19</v>
      </c>
      <c r="C125" s="1" t="s">
        <v>13</v>
      </c>
      <c r="D125" s="1" t="s">
        <v>13</v>
      </c>
      <c r="E125" s="1" t="s">
        <v>20</v>
      </c>
      <c r="F125" s="1" t="s">
        <v>13</v>
      </c>
      <c r="G125" s="6" t="s">
        <v>13</v>
      </c>
      <c r="H125" s="1" t="s">
        <v>13</v>
      </c>
      <c r="I125" s="1" t="s">
        <v>13</v>
      </c>
      <c r="J125" s="5">
        <f>TRUNC(SUMPRODUCT(J126:J434, AB126:AB434), 0)</f>
        <v>0</v>
      </c>
      <c r="K125" s="1" t="s">
        <v>13</v>
      </c>
      <c r="L125" s="5">
        <f>TRUNC(SUMPRODUCT(L126:L434, AB126:AB434), 0)</f>
        <v>0</v>
      </c>
      <c r="M125" s="1" t="s">
        <v>13</v>
      </c>
      <c r="N125" s="5">
        <f>TRUNC(SUMPRODUCT(N126:N434, AB126:AB434), 0)</f>
        <v>0</v>
      </c>
      <c r="O125" s="1" t="s">
        <v>13</v>
      </c>
      <c r="P125" s="5">
        <f t="shared" ref="P125:P188" si="20">J125+L125+N125</f>
        <v>0</v>
      </c>
      <c r="Q125" s="1" t="s">
        <v>13</v>
      </c>
      <c r="R125" s="6" t="s">
        <v>13</v>
      </c>
      <c r="S125" s="6" t="s">
        <v>13</v>
      </c>
      <c r="T125" s="1" t="s">
        <v>13</v>
      </c>
      <c r="U125" s="2" t="s">
        <v>13</v>
      </c>
      <c r="V125" s="6" t="s">
        <v>13</v>
      </c>
      <c r="W125" s="6" t="s">
        <v>13</v>
      </c>
      <c r="X125" s="1" t="s">
        <v>13</v>
      </c>
      <c r="Y125" t="s">
        <v>13</v>
      </c>
      <c r="Z125" t="s">
        <v>13</v>
      </c>
      <c r="AA125" t="s">
        <v>13</v>
      </c>
      <c r="AB125">
        <v>1</v>
      </c>
    </row>
    <row r="126" spans="1:28" x14ac:dyDescent="0.2">
      <c r="A126" s="6" t="s">
        <v>47</v>
      </c>
      <c r="B126" s="1" t="s">
        <v>290</v>
      </c>
      <c r="C126" s="1" t="s">
        <v>13</v>
      </c>
      <c r="D126" s="1" t="s">
        <v>13</v>
      </c>
      <c r="E126" s="1" t="s">
        <v>291</v>
      </c>
      <c r="F126" s="1" t="s">
        <v>292</v>
      </c>
      <c r="G126" s="6" t="s">
        <v>293</v>
      </c>
      <c r="H126" s="3">
        <v>0</v>
      </c>
      <c r="I126" s="4">
        <f>일위대가!F126</f>
        <v>0</v>
      </c>
      <c r="J126" s="5">
        <f t="shared" ref="J126:J189" si="21">TRUNC(H126*I126, 0)</f>
        <v>0</v>
      </c>
      <c r="K126" s="4">
        <f>일위대가!G126</f>
        <v>0</v>
      </c>
      <c r="L126" s="5">
        <f t="shared" ref="L126:L189" si="22">TRUNC(H126*K126, 0)</f>
        <v>0</v>
      </c>
      <c r="M126" s="4">
        <f>일위대가!H126</f>
        <v>0</v>
      </c>
      <c r="N126" s="5">
        <f t="shared" ref="N126:N189" si="23">TRUNC(H126*M126, 0)</f>
        <v>0</v>
      </c>
      <c r="O126" s="4">
        <f t="shared" ref="O126:O189" si="24">I126+K126+M126</f>
        <v>0</v>
      </c>
      <c r="P126" s="5">
        <f t="shared" si="20"/>
        <v>0</v>
      </c>
      <c r="Q126" s="1" t="s">
        <v>13</v>
      </c>
      <c r="R126" s="6" t="s">
        <v>52</v>
      </c>
      <c r="S126" s="6" t="s">
        <v>53</v>
      </c>
      <c r="T126" s="1" t="s">
        <v>13</v>
      </c>
      <c r="U126" s="2" t="s">
        <v>13</v>
      </c>
      <c r="V126" s="6" t="s">
        <v>13</v>
      </c>
      <c r="W126" s="6" t="s">
        <v>13</v>
      </c>
      <c r="X126" s="1" t="s">
        <v>13</v>
      </c>
      <c r="Y126" t="s">
        <v>54</v>
      </c>
      <c r="Z126" t="s">
        <v>54</v>
      </c>
      <c r="AA126" t="s">
        <v>13</v>
      </c>
      <c r="AB126">
        <v>1</v>
      </c>
    </row>
    <row r="127" spans="1:28" x14ac:dyDescent="0.2">
      <c r="A127" s="6" t="s">
        <v>47</v>
      </c>
      <c r="B127" s="1" t="s">
        <v>294</v>
      </c>
      <c r="C127" s="1" t="s">
        <v>13</v>
      </c>
      <c r="D127" s="1" t="s">
        <v>13</v>
      </c>
      <c r="E127" s="1" t="s">
        <v>295</v>
      </c>
      <c r="F127" s="1" t="s">
        <v>292</v>
      </c>
      <c r="G127" s="6" t="s">
        <v>293</v>
      </c>
      <c r="H127" s="3">
        <v>0</v>
      </c>
      <c r="I127" s="4">
        <f>일위대가!F127</f>
        <v>0</v>
      </c>
      <c r="J127" s="5">
        <f t="shared" si="21"/>
        <v>0</v>
      </c>
      <c r="K127" s="4">
        <f>일위대가!G127</f>
        <v>0</v>
      </c>
      <c r="L127" s="5">
        <f t="shared" si="22"/>
        <v>0</v>
      </c>
      <c r="M127" s="4">
        <f>일위대가!H127</f>
        <v>0</v>
      </c>
      <c r="N127" s="5">
        <f t="shared" si="23"/>
        <v>0</v>
      </c>
      <c r="O127" s="4">
        <f t="shared" si="24"/>
        <v>0</v>
      </c>
      <c r="P127" s="5">
        <f t="shared" si="20"/>
        <v>0</v>
      </c>
      <c r="Q127" s="1" t="s">
        <v>13</v>
      </c>
      <c r="R127" s="6" t="s">
        <v>52</v>
      </c>
      <c r="S127" s="6" t="s">
        <v>53</v>
      </c>
      <c r="T127" s="1" t="s">
        <v>13</v>
      </c>
      <c r="U127" s="2" t="s">
        <v>13</v>
      </c>
      <c r="V127" s="6" t="s">
        <v>13</v>
      </c>
      <c r="W127" s="6" t="s">
        <v>13</v>
      </c>
      <c r="X127" s="1" t="s">
        <v>13</v>
      </c>
      <c r="Y127" t="s">
        <v>54</v>
      </c>
      <c r="Z127" t="s">
        <v>54</v>
      </c>
      <c r="AA127" t="s">
        <v>13</v>
      </c>
      <c r="AB127">
        <v>1</v>
      </c>
    </row>
    <row r="128" spans="1:28" x14ac:dyDescent="0.2">
      <c r="A128" s="6" t="s">
        <v>47</v>
      </c>
      <c r="B128" s="1" t="s">
        <v>296</v>
      </c>
      <c r="C128" s="1" t="s">
        <v>13</v>
      </c>
      <c r="D128" s="1" t="s">
        <v>13</v>
      </c>
      <c r="E128" s="1" t="s">
        <v>297</v>
      </c>
      <c r="F128" s="1" t="s">
        <v>292</v>
      </c>
      <c r="G128" s="6" t="s">
        <v>293</v>
      </c>
      <c r="H128" s="3">
        <v>0</v>
      </c>
      <c r="I128" s="4">
        <f>일위대가!F128</f>
        <v>0</v>
      </c>
      <c r="J128" s="5">
        <f t="shared" si="21"/>
        <v>0</v>
      </c>
      <c r="K128" s="4">
        <f>일위대가!G128</f>
        <v>0</v>
      </c>
      <c r="L128" s="5">
        <f t="shared" si="22"/>
        <v>0</v>
      </c>
      <c r="M128" s="4">
        <f>일위대가!H128</f>
        <v>0</v>
      </c>
      <c r="N128" s="5">
        <f t="shared" si="23"/>
        <v>0</v>
      </c>
      <c r="O128" s="4">
        <f t="shared" si="24"/>
        <v>0</v>
      </c>
      <c r="P128" s="5">
        <f t="shared" si="20"/>
        <v>0</v>
      </c>
      <c r="Q128" s="1" t="s">
        <v>13</v>
      </c>
      <c r="R128" s="6" t="s">
        <v>52</v>
      </c>
      <c r="S128" s="6" t="s">
        <v>53</v>
      </c>
      <c r="T128" s="1" t="s">
        <v>13</v>
      </c>
      <c r="U128" s="2" t="s">
        <v>13</v>
      </c>
      <c r="V128" s="6" t="s">
        <v>13</v>
      </c>
      <c r="W128" s="6" t="s">
        <v>13</v>
      </c>
      <c r="X128" s="1" t="s">
        <v>13</v>
      </c>
      <c r="Y128" t="s">
        <v>54</v>
      </c>
      <c r="Z128" t="s">
        <v>54</v>
      </c>
      <c r="AA128" t="s">
        <v>13</v>
      </c>
      <c r="AB128">
        <v>1</v>
      </c>
    </row>
    <row r="129" spans="1:28" x14ac:dyDescent="0.2">
      <c r="A129" s="6" t="s">
        <v>47</v>
      </c>
      <c r="B129" s="1" t="s">
        <v>298</v>
      </c>
      <c r="C129" s="1" t="s">
        <v>13</v>
      </c>
      <c r="D129" s="1" t="s">
        <v>13</v>
      </c>
      <c r="E129" s="1" t="s">
        <v>299</v>
      </c>
      <c r="F129" s="1" t="s">
        <v>300</v>
      </c>
      <c r="G129" s="6" t="s">
        <v>301</v>
      </c>
      <c r="H129" s="3">
        <v>0</v>
      </c>
      <c r="I129" s="4">
        <f>일위대가!F129</f>
        <v>0</v>
      </c>
      <c r="J129" s="5">
        <f t="shared" si="21"/>
        <v>0</v>
      </c>
      <c r="K129" s="4">
        <f>일위대가!G129</f>
        <v>0</v>
      </c>
      <c r="L129" s="5">
        <f t="shared" si="22"/>
        <v>0</v>
      </c>
      <c r="M129" s="4">
        <f>일위대가!H129</f>
        <v>0</v>
      </c>
      <c r="N129" s="5">
        <f t="shared" si="23"/>
        <v>0</v>
      </c>
      <c r="O129" s="4">
        <f t="shared" si="24"/>
        <v>0</v>
      </c>
      <c r="P129" s="5">
        <f t="shared" si="20"/>
        <v>0</v>
      </c>
      <c r="Q129" s="1" t="s">
        <v>13</v>
      </c>
      <c r="R129" s="6" t="s">
        <v>52</v>
      </c>
      <c r="S129" s="6" t="s">
        <v>53</v>
      </c>
      <c r="T129" s="1" t="s">
        <v>13</v>
      </c>
      <c r="U129" s="2" t="s">
        <v>13</v>
      </c>
      <c r="V129" s="6" t="s">
        <v>13</v>
      </c>
      <c r="W129" s="6" t="s">
        <v>13</v>
      </c>
      <c r="X129" s="1" t="s">
        <v>13</v>
      </c>
      <c r="Y129" t="s">
        <v>54</v>
      </c>
      <c r="Z129" t="s">
        <v>54</v>
      </c>
      <c r="AA129" t="s">
        <v>13</v>
      </c>
      <c r="AB129">
        <v>1</v>
      </c>
    </row>
    <row r="130" spans="1:28" x14ac:dyDescent="0.2">
      <c r="A130" s="6" t="s">
        <v>47</v>
      </c>
      <c r="B130" s="1" t="s">
        <v>302</v>
      </c>
      <c r="C130" s="1" t="s">
        <v>13</v>
      </c>
      <c r="D130" s="1" t="s">
        <v>13</v>
      </c>
      <c r="E130" s="1" t="s">
        <v>303</v>
      </c>
      <c r="F130" s="1" t="s">
        <v>218</v>
      </c>
      <c r="G130" s="6" t="s">
        <v>219</v>
      </c>
      <c r="H130" s="3">
        <v>0</v>
      </c>
      <c r="I130" s="4">
        <f>일위대가!F130</f>
        <v>0</v>
      </c>
      <c r="J130" s="5">
        <f t="shared" si="21"/>
        <v>0</v>
      </c>
      <c r="K130" s="4">
        <f>일위대가!G130</f>
        <v>0</v>
      </c>
      <c r="L130" s="5">
        <f t="shared" si="22"/>
        <v>0</v>
      </c>
      <c r="M130" s="4">
        <f>일위대가!H130</f>
        <v>0</v>
      </c>
      <c r="N130" s="5">
        <f t="shared" si="23"/>
        <v>0</v>
      </c>
      <c r="O130" s="4">
        <f t="shared" si="24"/>
        <v>0</v>
      </c>
      <c r="P130" s="5">
        <f t="shared" si="20"/>
        <v>0</v>
      </c>
      <c r="Q130" s="1" t="s">
        <v>13</v>
      </c>
      <c r="R130" s="6" t="s">
        <v>52</v>
      </c>
      <c r="S130" s="6" t="s">
        <v>53</v>
      </c>
      <c r="T130" s="1" t="s">
        <v>13</v>
      </c>
      <c r="U130" s="2" t="s">
        <v>13</v>
      </c>
      <c r="V130" s="6" t="s">
        <v>13</v>
      </c>
      <c r="W130" s="6" t="s">
        <v>13</v>
      </c>
      <c r="X130" s="1" t="s">
        <v>13</v>
      </c>
      <c r="Y130" t="s">
        <v>54</v>
      </c>
      <c r="Z130" t="s">
        <v>54</v>
      </c>
      <c r="AA130" t="s">
        <v>13</v>
      </c>
      <c r="AB130">
        <v>1</v>
      </c>
    </row>
    <row r="131" spans="1:28" x14ac:dyDescent="0.2">
      <c r="A131" s="6" t="s">
        <v>47</v>
      </c>
      <c r="B131" s="1" t="s">
        <v>304</v>
      </c>
      <c r="C131" s="1" t="s">
        <v>13</v>
      </c>
      <c r="D131" s="1" t="s">
        <v>13</v>
      </c>
      <c r="E131" s="1" t="s">
        <v>303</v>
      </c>
      <c r="F131" s="1" t="s">
        <v>305</v>
      </c>
      <c r="G131" s="6" t="s">
        <v>306</v>
      </c>
      <c r="H131" s="3">
        <v>0</v>
      </c>
      <c r="I131" s="4">
        <f>일위대가!F131</f>
        <v>0</v>
      </c>
      <c r="J131" s="5">
        <f t="shared" si="21"/>
        <v>0</v>
      </c>
      <c r="K131" s="4">
        <f>일위대가!G131</f>
        <v>0</v>
      </c>
      <c r="L131" s="5">
        <f t="shared" si="22"/>
        <v>0</v>
      </c>
      <c r="M131" s="4">
        <f>일위대가!H131</f>
        <v>0</v>
      </c>
      <c r="N131" s="5">
        <f t="shared" si="23"/>
        <v>0</v>
      </c>
      <c r="O131" s="4">
        <f t="shared" si="24"/>
        <v>0</v>
      </c>
      <c r="P131" s="5">
        <f t="shared" si="20"/>
        <v>0</v>
      </c>
      <c r="Q131" s="1" t="s">
        <v>13</v>
      </c>
      <c r="R131" s="6" t="s">
        <v>52</v>
      </c>
      <c r="S131" s="6" t="s">
        <v>53</v>
      </c>
      <c r="T131" s="1" t="s">
        <v>13</v>
      </c>
      <c r="U131" s="2" t="s">
        <v>13</v>
      </c>
      <c r="V131" s="6" t="s">
        <v>13</v>
      </c>
      <c r="W131" s="6" t="s">
        <v>13</v>
      </c>
      <c r="X131" s="1" t="s">
        <v>13</v>
      </c>
      <c r="Y131" t="s">
        <v>54</v>
      </c>
      <c r="Z131" t="s">
        <v>54</v>
      </c>
      <c r="AA131" t="s">
        <v>13</v>
      </c>
      <c r="AB131">
        <v>1</v>
      </c>
    </row>
    <row r="132" spans="1:28" x14ac:dyDescent="0.2">
      <c r="A132" s="6" t="s">
        <v>47</v>
      </c>
      <c r="B132" s="1" t="s">
        <v>307</v>
      </c>
      <c r="C132" s="1" t="s">
        <v>13</v>
      </c>
      <c r="D132" s="1" t="s">
        <v>13</v>
      </c>
      <c r="E132" s="1" t="s">
        <v>308</v>
      </c>
      <c r="F132" s="1" t="s">
        <v>309</v>
      </c>
      <c r="G132" s="6" t="s">
        <v>219</v>
      </c>
      <c r="H132" s="3">
        <v>0</v>
      </c>
      <c r="I132" s="4">
        <f>일위대가!F132</f>
        <v>0</v>
      </c>
      <c r="J132" s="5">
        <f t="shared" si="21"/>
        <v>0</v>
      </c>
      <c r="K132" s="4">
        <f>일위대가!G132</f>
        <v>0</v>
      </c>
      <c r="L132" s="5">
        <f t="shared" si="22"/>
        <v>0</v>
      </c>
      <c r="M132" s="4">
        <f>일위대가!H132</f>
        <v>0</v>
      </c>
      <c r="N132" s="5">
        <f t="shared" si="23"/>
        <v>0</v>
      </c>
      <c r="O132" s="4">
        <f t="shared" si="24"/>
        <v>0</v>
      </c>
      <c r="P132" s="5">
        <f t="shared" si="20"/>
        <v>0</v>
      </c>
      <c r="Q132" s="1" t="s">
        <v>13</v>
      </c>
      <c r="R132" s="6" t="s">
        <v>52</v>
      </c>
      <c r="S132" s="6" t="s">
        <v>53</v>
      </c>
      <c r="T132" s="1" t="s">
        <v>13</v>
      </c>
      <c r="U132" s="2" t="s">
        <v>13</v>
      </c>
      <c r="V132" s="6" t="s">
        <v>13</v>
      </c>
      <c r="W132" s="6" t="s">
        <v>13</v>
      </c>
      <c r="X132" s="1" t="s">
        <v>13</v>
      </c>
      <c r="Y132" t="s">
        <v>54</v>
      </c>
      <c r="Z132" t="s">
        <v>54</v>
      </c>
      <c r="AA132" t="s">
        <v>13</v>
      </c>
      <c r="AB132">
        <v>1</v>
      </c>
    </row>
    <row r="133" spans="1:28" x14ac:dyDescent="0.2">
      <c r="A133" s="6" t="s">
        <v>47</v>
      </c>
      <c r="B133" s="1" t="s">
        <v>310</v>
      </c>
      <c r="C133" s="1" t="s">
        <v>13</v>
      </c>
      <c r="D133" s="1" t="s">
        <v>13</v>
      </c>
      <c r="E133" s="1" t="s">
        <v>311</v>
      </c>
      <c r="F133" s="1" t="s">
        <v>312</v>
      </c>
      <c r="G133" s="6" t="s">
        <v>93</v>
      </c>
      <c r="H133" s="3">
        <v>0</v>
      </c>
      <c r="I133" s="4">
        <f>일위대가!F133</f>
        <v>0</v>
      </c>
      <c r="J133" s="5">
        <f t="shared" si="21"/>
        <v>0</v>
      </c>
      <c r="K133" s="4">
        <f>일위대가!G133</f>
        <v>0</v>
      </c>
      <c r="L133" s="5">
        <f t="shared" si="22"/>
        <v>0</v>
      </c>
      <c r="M133" s="4">
        <f>일위대가!H133</f>
        <v>0</v>
      </c>
      <c r="N133" s="5">
        <f t="shared" si="23"/>
        <v>0</v>
      </c>
      <c r="O133" s="4">
        <f t="shared" si="24"/>
        <v>0</v>
      </c>
      <c r="P133" s="5">
        <f t="shared" si="20"/>
        <v>0</v>
      </c>
      <c r="Q133" s="1" t="s">
        <v>13</v>
      </c>
      <c r="R133" s="6" t="s">
        <v>52</v>
      </c>
      <c r="S133" s="6" t="s">
        <v>53</v>
      </c>
      <c r="T133" s="1" t="s">
        <v>13</v>
      </c>
      <c r="U133" s="2" t="s">
        <v>13</v>
      </c>
      <c r="V133" s="6" t="s">
        <v>13</v>
      </c>
      <c r="W133" s="6" t="s">
        <v>13</v>
      </c>
      <c r="X133" s="1" t="s">
        <v>13</v>
      </c>
      <c r="Y133" t="s">
        <v>54</v>
      </c>
      <c r="Z133" t="s">
        <v>54</v>
      </c>
      <c r="AA133" t="s">
        <v>13</v>
      </c>
      <c r="AB133">
        <v>1</v>
      </c>
    </row>
    <row r="134" spans="1:28" x14ac:dyDescent="0.2">
      <c r="A134" s="6" t="s">
        <v>47</v>
      </c>
      <c r="B134" s="1" t="s">
        <v>313</v>
      </c>
      <c r="C134" s="1" t="s">
        <v>13</v>
      </c>
      <c r="D134" s="1" t="s">
        <v>13</v>
      </c>
      <c r="E134" s="1" t="s">
        <v>311</v>
      </c>
      <c r="F134" s="1" t="s">
        <v>314</v>
      </c>
      <c r="G134" s="6" t="s">
        <v>93</v>
      </c>
      <c r="H134" s="3">
        <v>0</v>
      </c>
      <c r="I134" s="4">
        <f>일위대가!F134</f>
        <v>0</v>
      </c>
      <c r="J134" s="5">
        <f t="shared" si="21"/>
        <v>0</v>
      </c>
      <c r="K134" s="4">
        <f>일위대가!G134</f>
        <v>0</v>
      </c>
      <c r="L134" s="5">
        <f t="shared" si="22"/>
        <v>0</v>
      </c>
      <c r="M134" s="4">
        <f>일위대가!H134</f>
        <v>0</v>
      </c>
      <c r="N134" s="5">
        <f t="shared" si="23"/>
        <v>0</v>
      </c>
      <c r="O134" s="4">
        <f t="shared" si="24"/>
        <v>0</v>
      </c>
      <c r="P134" s="5">
        <f t="shared" si="20"/>
        <v>0</v>
      </c>
      <c r="Q134" s="1" t="s">
        <v>13</v>
      </c>
      <c r="R134" s="6" t="s">
        <v>52</v>
      </c>
      <c r="S134" s="6" t="s">
        <v>53</v>
      </c>
      <c r="T134" s="1" t="s">
        <v>13</v>
      </c>
      <c r="U134" s="2" t="s">
        <v>13</v>
      </c>
      <c r="V134" s="6" t="s">
        <v>13</v>
      </c>
      <c r="W134" s="6" t="s">
        <v>13</v>
      </c>
      <c r="X134" s="1" t="s">
        <v>13</v>
      </c>
      <c r="Y134" t="s">
        <v>54</v>
      </c>
      <c r="Z134" t="s">
        <v>54</v>
      </c>
      <c r="AA134" t="s">
        <v>13</v>
      </c>
      <c r="AB134">
        <v>1</v>
      </c>
    </row>
    <row r="135" spans="1:28" x14ac:dyDescent="0.2">
      <c r="A135" s="6" t="s">
        <v>47</v>
      </c>
      <c r="B135" s="1" t="s">
        <v>315</v>
      </c>
      <c r="C135" s="1" t="s">
        <v>13</v>
      </c>
      <c r="D135" s="1" t="s">
        <v>13</v>
      </c>
      <c r="E135" s="1" t="s">
        <v>311</v>
      </c>
      <c r="F135" s="1" t="s">
        <v>316</v>
      </c>
      <c r="G135" s="6" t="s">
        <v>93</v>
      </c>
      <c r="H135" s="3">
        <v>0</v>
      </c>
      <c r="I135" s="4">
        <f>일위대가!F135</f>
        <v>0</v>
      </c>
      <c r="J135" s="5">
        <f t="shared" si="21"/>
        <v>0</v>
      </c>
      <c r="K135" s="4">
        <f>일위대가!G135</f>
        <v>0</v>
      </c>
      <c r="L135" s="5">
        <f t="shared" si="22"/>
        <v>0</v>
      </c>
      <c r="M135" s="4">
        <f>일위대가!H135</f>
        <v>0</v>
      </c>
      <c r="N135" s="5">
        <f t="shared" si="23"/>
        <v>0</v>
      </c>
      <c r="O135" s="4">
        <f t="shared" si="24"/>
        <v>0</v>
      </c>
      <c r="P135" s="5">
        <f t="shared" si="20"/>
        <v>0</v>
      </c>
      <c r="Q135" s="1" t="s">
        <v>13</v>
      </c>
      <c r="R135" s="6" t="s">
        <v>52</v>
      </c>
      <c r="S135" s="6" t="s">
        <v>53</v>
      </c>
      <c r="T135" s="1" t="s">
        <v>13</v>
      </c>
      <c r="U135" s="2" t="s">
        <v>13</v>
      </c>
      <c r="V135" s="6" t="s">
        <v>13</v>
      </c>
      <c r="W135" s="6" t="s">
        <v>13</v>
      </c>
      <c r="X135" s="1" t="s">
        <v>13</v>
      </c>
      <c r="Y135" t="s">
        <v>54</v>
      </c>
      <c r="Z135" t="s">
        <v>54</v>
      </c>
      <c r="AA135" t="s">
        <v>13</v>
      </c>
      <c r="AB135">
        <v>1</v>
      </c>
    </row>
    <row r="136" spans="1:28" x14ac:dyDescent="0.2">
      <c r="A136" s="6" t="s">
        <v>47</v>
      </c>
      <c r="B136" s="1" t="s">
        <v>317</v>
      </c>
      <c r="C136" s="1" t="s">
        <v>13</v>
      </c>
      <c r="D136" s="1" t="s">
        <v>13</v>
      </c>
      <c r="E136" s="1" t="s">
        <v>311</v>
      </c>
      <c r="F136" s="1" t="s">
        <v>318</v>
      </c>
      <c r="G136" s="6" t="s">
        <v>93</v>
      </c>
      <c r="H136" s="3">
        <v>0</v>
      </c>
      <c r="I136" s="4">
        <f>일위대가!F136</f>
        <v>0</v>
      </c>
      <c r="J136" s="5">
        <f t="shared" si="21"/>
        <v>0</v>
      </c>
      <c r="K136" s="4">
        <f>일위대가!G136</f>
        <v>0</v>
      </c>
      <c r="L136" s="5">
        <f t="shared" si="22"/>
        <v>0</v>
      </c>
      <c r="M136" s="4">
        <f>일위대가!H136</f>
        <v>0</v>
      </c>
      <c r="N136" s="5">
        <f t="shared" si="23"/>
        <v>0</v>
      </c>
      <c r="O136" s="4">
        <f t="shared" si="24"/>
        <v>0</v>
      </c>
      <c r="P136" s="5">
        <f t="shared" si="20"/>
        <v>0</v>
      </c>
      <c r="Q136" s="1" t="s">
        <v>13</v>
      </c>
      <c r="R136" s="6" t="s">
        <v>52</v>
      </c>
      <c r="S136" s="6" t="s">
        <v>53</v>
      </c>
      <c r="T136" s="1" t="s">
        <v>13</v>
      </c>
      <c r="U136" s="2" t="s">
        <v>13</v>
      </c>
      <c r="V136" s="6" t="s">
        <v>13</v>
      </c>
      <c r="W136" s="6" t="s">
        <v>13</v>
      </c>
      <c r="X136" s="1" t="s">
        <v>13</v>
      </c>
      <c r="Y136" t="s">
        <v>54</v>
      </c>
      <c r="Z136" t="s">
        <v>54</v>
      </c>
      <c r="AA136" t="s">
        <v>13</v>
      </c>
      <c r="AB136">
        <v>1</v>
      </c>
    </row>
    <row r="137" spans="1:28" x14ac:dyDescent="0.2">
      <c r="A137" s="6" t="s">
        <v>47</v>
      </c>
      <c r="B137" s="1" t="s">
        <v>319</v>
      </c>
      <c r="C137" s="1" t="s">
        <v>13</v>
      </c>
      <c r="D137" s="1" t="s">
        <v>13</v>
      </c>
      <c r="E137" s="1" t="s">
        <v>311</v>
      </c>
      <c r="F137" s="1" t="s">
        <v>320</v>
      </c>
      <c r="G137" s="6" t="s">
        <v>93</v>
      </c>
      <c r="H137" s="3">
        <v>0</v>
      </c>
      <c r="I137" s="4">
        <f>일위대가!F137</f>
        <v>0</v>
      </c>
      <c r="J137" s="5">
        <f t="shared" si="21"/>
        <v>0</v>
      </c>
      <c r="K137" s="4">
        <f>일위대가!G137</f>
        <v>0</v>
      </c>
      <c r="L137" s="5">
        <f t="shared" si="22"/>
        <v>0</v>
      </c>
      <c r="M137" s="4">
        <f>일위대가!H137</f>
        <v>0</v>
      </c>
      <c r="N137" s="5">
        <f t="shared" si="23"/>
        <v>0</v>
      </c>
      <c r="O137" s="4">
        <f t="shared" si="24"/>
        <v>0</v>
      </c>
      <c r="P137" s="5">
        <f t="shared" si="20"/>
        <v>0</v>
      </c>
      <c r="Q137" s="1" t="s">
        <v>13</v>
      </c>
      <c r="R137" s="6" t="s">
        <v>52</v>
      </c>
      <c r="S137" s="6" t="s">
        <v>53</v>
      </c>
      <c r="T137" s="1" t="s">
        <v>13</v>
      </c>
      <c r="U137" s="2" t="s">
        <v>13</v>
      </c>
      <c r="V137" s="6" t="s">
        <v>13</v>
      </c>
      <c r="W137" s="6" t="s">
        <v>13</v>
      </c>
      <c r="X137" s="1" t="s">
        <v>13</v>
      </c>
      <c r="Y137" t="s">
        <v>54</v>
      </c>
      <c r="Z137" t="s">
        <v>54</v>
      </c>
      <c r="AA137" t="s">
        <v>13</v>
      </c>
      <c r="AB137">
        <v>1</v>
      </c>
    </row>
    <row r="138" spans="1:28" x14ac:dyDescent="0.2">
      <c r="A138" s="6" t="s">
        <v>47</v>
      </c>
      <c r="B138" s="1" t="s">
        <v>321</v>
      </c>
      <c r="C138" s="1" t="s">
        <v>13</v>
      </c>
      <c r="D138" s="1" t="s">
        <v>13</v>
      </c>
      <c r="E138" s="1" t="s">
        <v>311</v>
      </c>
      <c r="F138" s="1" t="s">
        <v>322</v>
      </c>
      <c r="G138" s="6" t="s">
        <v>93</v>
      </c>
      <c r="H138" s="3">
        <v>0</v>
      </c>
      <c r="I138" s="4">
        <f>일위대가!F138</f>
        <v>0</v>
      </c>
      <c r="J138" s="5">
        <f t="shared" si="21"/>
        <v>0</v>
      </c>
      <c r="K138" s="4">
        <f>일위대가!G138</f>
        <v>0</v>
      </c>
      <c r="L138" s="5">
        <f t="shared" si="22"/>
        <v>0</v>
      </c>
      <c r="M138" s="4">
        <f>일위대가!H138</f>
        <v>0</v>
      </c>
      <c r="N138" s="5">
        <f t="shared" si="23"/>
        <v>0</v>
      </c>
      <c r="O138" s="4">
        <f t="shared" si="24"/>
        <v>0</v>
      </c>
      <c r="P138" s="5">
        <f t="shared" si="20"/>
        <v>0</v>
      </c>
      <c r="Q138" s="1" t="s">
        <v>13</v>
      </c>
      <c r="R138" s="6" t="s">
        <v>52</v>
      </c>
      <c r="S138" s="6" t="s">
        <v>53</v>
      </c>
      <c r="T138" s="1" t="s">
        <v>13</v>
      </c>
      <c r="U138" s="2" t="s">
        <v>13</v>
      </c>
      <c r="V138" s="6" t="s">
        <v>13</v>
      </c>
      <c r="W138" s="6" t="s">
        <v>13</v>
      </c>
      <c r="X138" s="1" t="s">
        <v>13</v>
      </c>
      <c r="Y138" t="s">
        <v>54</v>
      </c>
      <c r="Z138" t="s">
        <v>54</v>
      </c>
      <c r="AA138" t="s">
        <v>13</v>
      </c>
      <c r="AB138">
        <v>1</v>
      </c>
    </row>
    <row r="139" spans="1:28" x14ac:dyDescent="0.2">
      <c r="A139" s="6" t="s">
        <v>47</v>
      </c>
      <c r="B139" s="1" t="s">
        <v>323</v>
      </c>
      <c r="C139" s="1" t="s">
        <v>13</v>
      </c>
      <c r="D139" s="1" t="s">
        <v>13</v>
      </c>
      <c r="E139" s="1" t="s">
        <v>324</v>
      </c>
      <c r="F139" s="1" t="s">
        <v>325</v>
      </c>
      <c r="G139" s="6" t="s">
        <v>51</v>
      </c>
      <c r="H139" s="3">
        <v>0</v>
      </c>
      <c r="I139" s="4">
        <f>일위대가!F139</f>
        <v>0</v>
      </c>
      <c r="J139" s="5">
        <f t="shared" si="21"/>
        <v>0</v>
      </c>
      <c r="K139" s="4">
        <f>일위대가!G139</f>
        <v>0</v>
      </c>
      <c r="L139" s="5">
        <f t="shared" si="22"/>
        <v>0</v>
      </c>
      <c r="M139" s="4">
        <f>일위대가!H139</f>
        <v>0</v>
      </c>
      <c r="N139" s="5">
        <f t="shared" si="23"/>
        <v>0</v>
      </c>
      <c r="O139" s="4">
        <f t="shared" si="24"/>
        <v>0</v>
      </c>
      <c r="P139" s="5">
        <f t="shared" si="20"/>
        <v>0</v>
      </c>
      <c r="Q139" s="1" t="s">
        <v>13</v>
      </c>
      <c r="R139" s="6" t="s">
        <v>52</v>
      </c>
      <c r="S139" s="6" t="s">
        <v>53</v>
      </c>
      <c r="T139" s="1" t="s">
        <v>13</v>
      </c>
      <c r="U139" s="2" t="s">
        <v>13</v>
      </c>
      <c r="V139" s="6" t="s">
        <v>13</v>
      </c>
      <c r="W139" s="6" t="s">
        <v>13</v>
      </c>
      <c r="X139" s="1" t="s">
        <v>13</v>
      </c>
      <c r="Y139" t="s">
        <v>54</v>
      </c>
      <c r="Z139" t="s">
        <v>54</v>
      </c>
      <c r="AA139" t="s">
        <v>13</v>
      </c>
      <c r="AB139">
        <v>1</v>
      </c>
    </row>
    <row r="140" spans="1:28" x14ac:dyDescent="0.2">
      <c r="A140" s="6" t="s">
        <v>47</v>
      </c>
      <c r="B140" s="1" t="s">
        <v>326</v>
      </c>
      <c r="C140" s="1" t="s">
        <v>13</v>
      </c>
      <c r="D140" s="1" t="s">
        <v>13</v>
      </c>
      <c r="E140" s="1" t="s">
        <v>324</v>
      </c>
      <c r="F140" s="1" t="s">
        <v>327</v>
      </c>
      <c r="G140" s="6" t="s">
        <v>51</v>
      </c>
      <c r="H140" s="3">
        <v>0</v>
      </c>
      <c r="I140" s="4">
        <f>일위대가!F140</f>
        <v>0</v>
      </c>
      <c r="J140" s="5">
        <f t="shared" si="21"/>
        <v>0</v>
      </c>
      <c r="K140" s="4">
        <f>일위대가!G140</f>
        <v>0</v>
      </c>
      <c r="L140" s="5">
        <f t="shared" si="22"/>
        <v>0</v>
      </c>
      <c r="M140" s="4">
        <f>일위대가!H140</f>
        <v>0</v>
      </c>
      <c r="N140" s="5">
        <f t="shared" si="23"/>
        <v>0</v>
      </c>
      <c r="O140" s="4">
        <f t="shared" si="24"/>
        <v>0</v>
      </c>
      <c r="P140" s="5">
        <f t="shared" si="20"/>
        <v>0</v>
      </c>
      <c r="Q140" s="1" t="s">
        <v>13</v>
      </c>
      <c r="R140" s="6" t="s">
        <v>52</v>
      </c>
      <c r="S140" s="6" t="s">
        <v>53</v>
      </c>
      <c r="T140" s="1" t="s">
        <v>13</v>
      </c>
      <c r="U140" s="2" t="s">
        <v>13</v>
      </c>
      <c r="V140" s="6" t="s">
        <v>13</v>
      </c>
      <c r="W140" s="6" t="s">
        <v>13</v>
      </c>
      <c r="X140" s="1" t="s">
        <v>13</v>
      </c>
      <c r="Y140" t="s">
        <v>54</v>
      </c>
      <c r="Z140" t="s">
        <v>54</v>
      </c>
      <c r="AA140" t="s">
        <v>13</v>
      </c>
      <c r="AB140">
        <v>1</v>
      </c>
    </row>
    <row r="141" spans="1:28" x14ac:dyDescent="0.2">
      <c r="A141" s="6" t="s">
        <v>47</v>
      </c>
      <c r="B141" s="1" t="s">
        <v>328</v>
      </c>
      <c r="C141" s="1" t="s">
        <v>13</v>
      </c>
      <c r="D141" s="1" t="s">
        <v>13</v>
      </c>
      <c r="E141" s="1" t="s">
        <v>324</v>
      </c>
      <c r="F141" s="1" t="s">
        <v>329</v>
      </c>
      <c r="G141" s="6" t="s">
        <v>51</v>
      </c>
      <c r="H141" s="3">
        <v>0</v>
      </c>
      <c r="I141" s="4">
        <f>일위대가!F141</f>
        <v>0</v>
      </c>
      <c r="J141" s="5">
        <f t="shared" si="21"/>
        <v>0</v>
      </c>
      <c r="K141" s="4">
        <f>일위대가!G141</f>
        <v>0</v>
      </c>
      <c r="L141" s="5">
        <f t="shared" si="22"/>
        <v>0</v>
      </c>
      <c r="M141" s="4">
        <f>일위대가!H141</f>
        <v>0</v>
      </c>
      <c r="N141" s="5">
        <f t="shared" si="23"/>
        <v>0</v>
      </c>
      <c r="O141" s="4">
        <f t="shared" si="24"/>
        <v>0</v>
      </c>
      <c r="P141" s="5">
        <f t="shared" si="20"/>
        <v>0</v>
      </c>
      <c r="Q141" s="1" t="s">
        <v>13</v>
      </c>
      <c r="R141" s="6" t="s">
        <v>52</v>
      </c>
      <c r="S141" s="6" t="s">
        <v>53</v>
      </c>
      <c r="T141" s="1" t="s">
        <v>13</v>
      </c>
      <c r="U141" s="2" t="s">
        <v>13</v>
      </c>
      <c r="V141" s="6" t="s">
        <v>13</v>
      </c>
      <c r="W141" s="6" t="s">
        <v>13</v>
      </c>
      <c r="X141" s="1" t="s">
        <v>13</v>
      </c>
      <c r="Y141" t="s">
        <v>54</v>
      </c>
      <c r="Z141" t="s">
        <v>54</v>
      </c>
      <c r="AA141" t="s">
        <v>13</v>
      </c>
      <c r="AB141">
        <v>1</v>
      </c>
    </row>
    <row r="142" spans="1:28" x14ac:dyDescent="0.2">
      <c r="A142" s="6" t="s">
        <v>47</v>
      </c>
      <c r="B142" s="1" t="s">
        <v>330</v>
      </c>
      <c r="C142" s="1" t="s">
        <v>13</v>
      </c>
      <c r="D142" s="1" t="s">
        <v>13</v>
      </c>
      <c r="E142" s="1" t="s">
        <v>324</v>
      </c>
      <c r="F142" s="1" t="s">
        <v>331</v>
      </c>
      <c r="G142" s="6" t="s">
        <v>51</v>
      </c>
      <c r="H142" s="3">
        <v>0</v>
      </c>
      <c r="I142" s="4">
        <f>일위대가!F142</f>
        <v>0</v>
      </c>
      <c r="J142" s="5">
        <f t="shared" si="21"/>
        <v>0</v>
      </c>
      <c r="K142" s="4">
        <f>일위대가!G142</f>
        <v>0</v>
      </c>
      <c r="L142" s="5">
        <f t="shared" si="22"/>
        <v>0</v>
      </c>
      <c r="M142" s="4">
        <f>일위대가!H142</f>
        <v>0</v>
      </c>
      <c r="N142" s="5">
        <f t="shared" si="23"/>
        <v>0</v>
      </c>
      <c r="O142" s="4">
        <f t="shared" si="24"/>
        <v>0</v>
      </c>
      <c r="P142" s="5">
        <f t="shared" si="20"/>
        <v>0</v>
      </c>
      <c r="Q142" s="1" t="s">
        <v>13</v>
      </c>
      <c r="R142" s="6" t="s">
        <v>52</v>
      </c>
      <c r="S142" s="6" t="s">
        <v>53</v>
      </c>
      <c r="T142" s="1" t="s">
        <v>13</v>
      </c>
      <c r="U142" s="2" t="s">
        <v>13</v>
      </c>
      <c r="V142" s="6" t="s">
        <v>13</v>
      </c>
      <c r="W142" s="6" t="s">
        <v>13</v>
      </c>
      <c r="X142" s="1" t="s">
        <v>13</v>
      </c>
      <c r="Y142" t="s">
        <v>54</v>
      </c>
      <c r="Z142" t="s">
        <v>54</v>
      </c>
      <c r="AA142" t="s">
        <v>13</v>
      </c>
      <c r="AB142">
        <v>1</v>
      </c>
    </row>
    <row r="143" spans="1:28" x14ac:dyDescent="0.2">
      <c r="A143" s="6" t="s">
        <v>47</v>
      </c>
      <c r="B143" s="1" t="s">
        <v>332</v>
      </c>
      <c r="C143" s="1" t="s">
        <v>13</v>
      </c>
      <c r="D143" s="1" t="s">
        <v>13</v>
      </c>
      <c r="E143" s="1" t="s">
        <v>324</v>
      </c>
      <c r="F143" s="1" t="s">
        <v>333</v>
      </c>
      <c r="G143" s="6" t="s">
        <v>51</v>
      </c>
      <c r="H143" s="3">
        <v>0</v>
      </c>
      <c r="I143" s="4">
        <f>일위대가!F143</f>
        <v>0</v>
      </c>
      <c r="J143" s="5">
        <f t="shared" si="21"/>
        <v>0</v>
      </c>
      <c r="K143" s="4">
        <f>일위대가!G143</f>
        <v>0</v>
      </c>
      <c r="L143" s="5">
        <f t="shared" si="22"/>
        <v>0</v>
      </c>
      <c r="M143" s="4">
        <f>일위대가!H143</f>
        <v>0</v>
      </c>
      <c r="N143" s="5">
        <f t="shared" si="23"/>
        <v>0</v>
      </c>
      <c r="O143" s="4">
        <f t="shared" si="24"/>
        <v>0</v>
      </c>
      <c r="P143" s="5">
        <f t="shared" si="20"/>
        <v>0</v>
      </c>
      <c r="Q143" s="1" t="s">
        <v>13</v>
      </c>
      <c r="R143" s="6" t="s">
        <v>52</v>
      </c>
      <c r="S143" s="6" t="s">
        <v>53</v>
      </c>
      <c r="T143" s="1" t="s">
        <v>13</v>
      </c>
      <c r="U143" s="2" t="s">
        <v>13</v>
      </c>
      <c r="V143" s="6" t="s">
        <v>13</v>
      </c>
      <c r="W143" s="6" t="s">
        <v>13</v>
      </c>
      <c r="X143" s="1" t="s">
        <v>13</v>
      </c>
      <c r="Y143" t="s">
        <v>54</v>
      </c>
      <c r="Z143" t="s">
        <v>54</v>
      </c>
      <c r="AA143" t="s">
        <v>13</v>
      </c>
      <c r="AB143">
        <v>1</v>
      </c>
    </row>
    <row r="144" spans="1:28" x14ac:dyDescent="0.2">
      <c r="A144" s="6" t="s">
        <v>47</v>
      </c>
      <c r="B144" s="1" t="s">
        <v>334</v>
      </c>
      <c r="C144" s="1" t="s">
        <v>13</v>
      </c>
      <c r="D144" s="1" t="s">
        <v>13</v>
      </c>
      <c r="E144" s="1" t="s">
        <v>324</v>
      </c>
      <c r="F144" s="1" t="s">
        <v>335</v>
      </c>
      <c r="G144" s="6" t="s">
        <v>51</v>
      </c>
      <c r="H144" s="3">
        <v>0</v>
      </c>
      <c r="I144" s="4">
        <f>일위대가!F144</f>
        <v>0</v>
      </c>
      <c r="J144" s="5">
        <f t="shared" si="21"/>
        <v>0</v>
      </c>
      <c r="K144" s="4">
        <f>일위대가!G144</f>
        <v>0</v>
      </c>
      <c r="L144" s="5">
        <f t="shared" si="22"/>
        <v>0</v>
      </c>
      <c r="M144" s="4">
        <f>일위대가!H144</f>
        <v>0</v>
      </c>
      <c r="N144" s="5">
        <f t="shared" si="23"/>
        <v>0</v>
      </c>
      <c r="O144" s="4">
        <f t="shared" si="24"/>
        <v>0</v>
      </c>
      <c r="P144" s="5">
        <f t="shared" si="20"/>
        <v>0</v>
      </c>
      <c r="Q144" s="1" t="s">
        <v>13</v>
      </c>
      <c r="R144" s="6" t="s">
        <v>52</v>
      </c>
      <c r="S144" s="6" t="s">
        <v>53</v>
      </c>
      <c r="T144" s="1" t="s">
        <v>13</v>
      </c>
      <c r="U144" s="2" t="s">
        <v>13</v>
      </c>
      <c r="V144" s="6" t="s">
        <v>13</v>
      </c>
      <c r="W144" s="6" t="s">
        <v>13</v>
      </c>
      <c r="X144" s="1" t="s">
        <v>13</v>
      </c>
      <c r="Y144" t="s">
        <v>54</v>
      </c>
      <c r="Z144" t="s">
        <v>54</v>
      </c>
      <c r="AA144" t="s">
        <v>13</v>
      </c>
      <c r="AB144">
        <v>1</v>
      </c>
    </row>
    <row r="145" spans="1:28" x14ac:dyDescent="0.2">
      <c r="A145" s="6" t="s">
        <v>47</v>
      </c>
      <c r="B145" s="1" t="s">
        <v>336</v>
      </c>
      <c r="C145" s="1" t="s">
        <v>13</v>
      </c>
      <c r="D145" s="1" t="s">
        <v>13</v>
      </c>
      <c r="E145" s="1" t="s">
        <v>337</v>
      </c>
      <c r="F145" s="1" t="s">
        <v>325</v>
      </c>
      <c r="G145" s="6" t="s">
        <v>51</v>
      </c>
      <c r="H145" s="3">
        <v>0</v>
      </c>
      <c r="I145" s="4">
        <f>일위대가!F145</f>
        <v>0</v>
      </c>
      <c r="J145" s="5">
        <f t="shared" si="21"/>
        <v>0</v>
      </c>
      <c r="K145" s="4">
        <f>일위대가!G145</f>
        <v>0</v>
      </c>
      <c r="L145" s="5">
        <f t="shared" si="22"/>
        <v>0</v>
      </c>
      <c r="M145" s="4">
        <f>일위대가!H145</f>
        <v>0</v>
      </c>
      <c r="N145" s="5">
        <f t="shared" si="23"/>
        <v>0</v>
      </c>
      <c r="O145" s="4">
        <f t="shared" si="24"/>
        <v>0</v>
      </c>
      <c r="P145" s="5">
        <f t="shared" si="20"/>
        <v>0</v>
      </c>
      <c r="Q145" s="1" t="s">
        <v>13</v>
      </c>
      <c r="R145" s="6" t="s">
        <v>52</v>
      </c>
      <c r="S145" s="6" t="s">
        <v>53</v>
      </c>
      <c r="T145" s="1" t="s">
        <v>13</v>
      </c>
      <c r="U145" s="2" t="s">
        <v>13</v>
      </c>
      <c r="V145" s="6" t="s">
        <v>13</v>
      </c>
      <c r="W145" s="6" t="s">
        <v>13</v>
      </c>
      <c r="X145" s="1" t="s">
        <v>13</v>
      </c>
      <c r="Y145" t="s">
        <v>54</v>
      </c>
      <c r="Z145" t="s">
        <v>54</v>
      </c>
      <c r="AA145" t="s">
        <v>13</v>
      </c>
      <c r="AB145">
        <v>1</v>
      </c>
    </row>
    <row r="146" spans="1:28" x14ac:dyDescent="0.2">
      <c r="A146" s="6" t="s">
        <v>47</v>
      </c>
      <c r="B146" s="1" t="s">
        <v>338</v>
      </c>
      <c r="C146" s="1" t="s">
        <v>13</v>
      </c>
      <c r="D146" s="1" t="s">
        <v>13</v>
      </c>
      <c r="E146" s="1" t="s">
        <v>337</v>
      </c>
      <c r="F146" s="1" t="s">
        <v>327</v>
      </c>
      <c r="G146" s="6" t="s">
        <v>51</v>
      </c>
      <c r="H146" s="3">
        <v>0</v>
      </c>
      <c r="I146" s="4">
        <f>일위대가!F146</f>
        <v>0</v>
      </c>
      <c r="J146" s="5">
        <f t="shared" si="21"/>
        <v>0</v>
      </c>
      <c r="K146" s="4">
        <f>일위대가!G146</f>
        <v>0</v>
      </c>
      <c r="L146" s="5">
        <f t="shared" si="22"/>
        <v>0</v>
      </c>
      <c r="M146" s="4">
        <f>일위대가!H146</f>
        <v>0</v>
      </c>
      <c r="N146" s="5">
        <f t="shared" si="23"/>
        <v>0</v>
      </c>
      <c r="O146" s="4">
        <f t="shared" si="24"/>
        <v>0</v>
      </c>
      <c r="P146" s="5">
        <f t="shared" si="20"/>
        <v>0</v>
      </c>
      <c r="Q146" s="1" t="s">
        <v>13</v>
      </c>
      <c r="R146" s="6" t="s">
        <v>52</v>
      </c>
      <c r="S146" s="6" t="s">
        <v>53</v>
      </c>
      <c r="T146" s="1" t="s">
        <v>13</v>
      </c>
      <c r="U146" s="2" t="s">
        <v>13</v>
      </c>
      <c r="V146" s="6" t="s">
        <v>13</v>
      </c>
      <c r="W146" s="6" t="s">
        <v>13</v>
      </c>
      <c r="X146" s="1" t="s">
        <v>13</v>
      </c>
      <c r="Y146" t="s">
        <v>54</v>
      </c>
      <c r="Z146" t="s">
        <v>54</v>
      </c>
      <c r="AA146" t="s">
        <v>13</v>
      </c>
      <c r="AB146">
        <v>1</v>
      </c>
    </row>
    <row r="147" spans="1:28" x14ac:dyDescent="0.2">
      <c r="A147" s="6" t="s">
        <v>47</v>
      </c>
      <c r="B147" s="1" t="s">
        <v>339</v>
      </c>
      <c r="C147" s="1" t="s">
        <v>13</v>
      </c>
      <c r="D147" s="1" t="s">
        <v>13</v>
      </c>
      <c r="E147" s="1" t="s">
        <v>337</v>
      </c>
      <c r="F147" s="1" t="s">
        <v>329</v>
      </c>
      <c r="G147" s="6" t="s">
        <v>51</v>
      </c>
      <c r="H147" s="3">
        <v>0</v>
      </c>
      <c r="I147" s="4">
        <f>일위대가!F147</f>
        <v>0</v>
      </c>
      <c r="J147" s="5">
        <f t="shared" si="21"/>
        <v>0</v>
      </c>
      <c r="K147" s="4">
        <f>일위대가!G147</f>
        <v>0</v>
      </c>
      <c r="L147" s="5">
        <f t="shared" si="22"/>
        <v>0</v>
      </c>
      <c r="M147" s="4">
        <f>일위대가!H147</f>
        <v>0</v>
      </c>
      <c r="N147" s="5">
        <f t="shared" si="23"/>
        <v>0</v>
      </c>
      <c r="O147" s="4">
        <f t="shared" si="24"/>
        <v>0</v>
      </c>
      <c r="P147" s="5">
        <f t="shared" si="20"/>
        <v>0</v>
      </c>
      <c r="Q147" s="1" t="s">
        <v>13</v>
      </c>
      <c r="R147" s="6" t="s">
        <v>52</v>
      </c>
      <c r="S147" s="6" t="s">
        <v>53</v>
      </c>
      <c r="T147" s="1" t="s">
        <v>13</v>
      </c>
      <c r="U147" s="2" t="s">
        <v>13</v>
      </c>
      <c r="V147" s="6" t="s">
        <v>13</v>
      </c>
      <c r="W147" s="6" t="s">
        <v>13</v>
      </c>
      <c r="X147" s="1" t="s">
        <v>13</v>
      </c>
      <c r="Y147" t="s">
        <v>54</v>
      </c>
      <c r="Z147" t="s">
        <v>54</v>
      </c>
      <c r="AA147" t="s">
        <v>13</v>
      </c>
      <c r="AB147">
        <v>1</v>
      </c>
    </row>
    <row r="148" spans="1:28" x14ac:dyDescent="0.2">
      <c r="A148" s="6" t="s">
        <v>47</v>
      </c>
      <c r="B148" s="1" t="s">
        <v>340</v>
      </c>
      <c r="C148" s="1" t="s">
        <v>13</v>
      </c>
      <c r="D148" s="1" t="s">
        <v>13</v>
      </c>
      <c r="E148" s="1" t="s">
        <v>337</v>
      </c>
      <c r="F148" s="1" t="s">
        <v>331</v>
      </c>
      <c r="G148" s="6" t="s">
        <v>51</v>
      </c>
      <c r="H148" s="3">
        <v>0</v>
      </c>
      <c r="I148" s="4">
        <f>일위대가!F148</f>
        <v>0</v>
      </c>
      <c r="J148" s="5">
        <f t="shared" si="21"/>
        <v>0</v>
      </c>
      <c r="K148" s="4">
        <f>일위대가!G148</f>
        <v>0</v>
      </c>
      <c r="L148" s="5">
        <f t="shared" si="22"/>
        <v>0</v>
      </c>
      <c r="M148" s="4">
        <f>일위대가!H148</f>
        <v>0</v>
      </c>
      <c r="N148" s="5">
        <f t="shared" si="23"/>
        <v>0</v>
      </c>
      <c r="O148" s="4">
        <f t="shared" si="24"/>
        <v>0</v>
      </c>
      <c r="P148" s="5">
        <f t="shared" si="20"/>
        <v>0</v>
      </c>
      <c r="Q148" s="1" t="s">
        <v>13</v>
      </c>
      <c r="R148" s="6" t="s">
        <v>52</v>
      </c>
      <c r="S148" s="6" t="s">
        <v>53</v>
      </c>
      <c r="T148" s="1" t="s">
        <v>13</v>
      </c>
      <c r="U148" s="2" t="s">
        <v>13</v>
      </c>
      <c r="V148" s="6" t="s">
        <v>13</v>
      </c>
      <c r="W148" s="6" t="s">
        <v>13</v>
      </c>
      <c r="X148" s="1" t="s">
        <v>13</v>
      </c>
      <c r="Y148" t="s">
        <v>54</v>
      </c>
      <c r="Z148" t="s">
        <v>54</v>
      </c>
      <c r="AA148" t="s">
        <v>13</v>
      </c>
      <c r="AB148">
        <v>1</v>
      </c>
    </row>
    <row r="149" spans="1:28" x14ac:dyDescent="0.2">
      <c r="A149" s="6" t="s">
        <v>47</v>
      </c>
      <c r="B149" s="1" t="s">
        <v>341</v>
      </c>
      <c r="C149" s="1" t="s">
        <v>13</v>
      </c>
      <c r="D149" s="1" t="s">
        <v>13</v>
      </c>
      <c r="E149" s="1" t="s">
        <v>337</v>
      </c>
      <c r="F149" s="1" t="s">
        <v>333</v>
      </c>
      <c r="G149" s="6" t="s">
        <v>51</v>
      </c>
      <c r="H149" s="3">
        <v>0</v>
      </c>
      <c r="I149" s="4">
        <f>일위대가!F149</f>
        <v>0</v>
      </c>
      <c r="J149" s="5">
        <f t="shared" si="21"/>
        <v>0</v>
      </c>
      <c r="K149" s="4">
        <f>일위대가!G149</f>
        <v>0</v>
      </c>
      <c r="L149" s="5">
        <f t="shared" si="22"/>
        <v>0</v>
      </c>
      <c r="M149" s="4">
        <f>일위대가!H149</f>
        <v>0</v>
      </c>
      <c r="N149" s="5">
        <f t="shared" si="23"/>
        <v>0</v>
      </c>
      <c r="O149" s="4">
        <f t="shared" si="24"/>
        <v>0</v>
      </c>
      <c r="P149" s="5">
        <f t="shared" si="20"/>
        <v>0</v>
      </c>
      <c r="Q149" s="1" t="s">
        <v>13</v>
      </c>
      <c r="R149" s="6" t="s">
        <v>52</v>
      </c>
      <c r="S149" s="6" t="s">
        <v>53</v>
      </c>
      <c r="T149" s="1" t="s">
        <v>13</v>
      </c>
      <c r="U149" s="2" t="s">
        <v>13</v>
      </c>
      <c r="V149" s="6" t="s">
        <v>13</v>
      </c>
      <c r="W149" s="6" t="s">
        <v>13</v>
      </c>
      <c r="X149" s="1" t="s">
        <v>13</v>
      </c>
      <c r="Y149" t="s">
        <v>54</v>
      </c>
      <c r="Z149" t="s">
        <v>54</v>
      </c>
      <c r="AA149" t="s">
        <v>13</v>
      </c>
      <c r="AB149">
        <v>1</v>
      </c>
    </row>
    <row r="150" spans="1:28" x14ac:dyDescent="0.2">
      <c r="A150" s="6" t="s">
        <v>47</v>
      </c>
      <c r="B150" s="1" t="s">
        <v>342</v>
      </c>
      <c r="C150" s="1" t="s">
        <v>13</v>
      </c>
      <c r="D150" s="1" t="s">
        <v>13</v>
      </c>
      <c r="E150" s="1" t="s">
        <v>337</v>
      </c>
      <c r="F150" s="1" t="s">
        <v>335</v>
      </c>
      <c r="G150" s="6" t="s">
        <v>51</v>
      </c>
      <c r="H150" s="3">
        <v>0</v>
      </c>
      <c r="I150" s="4">
        <f>일위대가!F150</f>
        <v>0</v>
      </c>
      <c r="J150" s="5">
        <f t="shared" si="21"/>
        <v>0</v>
      </c>
      <c r="K150" s="4">
        <f>일위대가!G150</f>
        <v>0</v>
      </c>
      <c r="L150" s="5">
        <f t="shared" si="22"/>
        <v>0</v>
      </c>
      <c r="M150" s="4">
        <f>일위대가!H150</f>
        <v>0</v>
      </c>
      <c r="N150" s="5">
        <f t="shared" si="23"/>
        <v>0</v>
      </c>
      <c r="O150" s="4">
        <f t="shared" si="24"/>
        <v>0</v>
      </c>
      <c r="P150" s="5">
        <f t="shared" si="20"/>
        <v>0</v>
      </c>
      <c r="Q150" s="1" t="s">
        <v>13</v>
      </c>
      <c r="R150" s="6" t="s">
        <v>52</v>
      </c>
      <c r="S150" s="6" t="s">
        <v>53</v>
      </c>
      <c r="T150" s="1" t="s">
        <v>13</v>
      </c>
      <c r="U150" s="2" t="s">
        <v>13</v>
      </c>
      <c r="V150" s="6" t="s">
        <v>13</v>
      </c>
      <c r="W150" s="6" t="s">
        <v>13</v>
      </c>
      <c r="X150" s="1" t="s">
        <v>13</v>
      </c>
      <c r="Y150" t="s">
        <v>54</v>
      </c>
      <c r="Z150" t="s">
        <v>54</v>
      </c>
      <c r="AA150" t="s">
        <v>13</v>
      </c>
      <c r="AB150">
        <v>1</v>
      </c>
    </row>
    <row r="151" spans="1:28" x14ac:dyDescent="0.2">
      <c r="A151" s="6" t="s">
        <v>47</v>
      </c>
      <c r="B151" s="1" t="s">
        <v>343</v>
      </c>
      <c r="C151" s="1" t="s">
        <v>13</v>
      </c>
      <c r="D151" s="1" t="s">
        <v>13</v>
      </c>
      <c r="E151" s="1" t="s">
        <v>324</v>
      </c>
      <c r="F151" s="1" t="s">
        <v>344</v>
      </c>
      <c r="G151" s="6" t="s">
        <v>51</v>
      </c>
      <c r="H151" s="3">
        <v>0</v>
      </c>
      <c r="I151" s="4">
        <f>일위대가!F151</f>
        <v>0</v>
      </c>
      <c r="J151" s="5">
        <f t="shared" si="21"/>
        <v>0</v>
      </c>
      <c r="K151" s="4">
        <f>일위대가!G151</f>
        <v>0</v>
      </c>
      <c r="L151" s="5">
        <f t="shared" si="22"/>
        <v>0</v>
      </c>
      <c r="M151" s="4">
        <f>일위대가!H151</f>
        <v>0</v>
      </c>
      <c r="N151" s="5">
        <f t="shared" si="23"/>
        <v>0</v>
      </c>
      <c r="O151" s="4">
        <f t="shared" si="24"/>
        <v>0</v>
      </c>
      <c r="P151" s="5">
        <f t="shared" si="20"/>
        <v>0</v>
      </c>
      <c r="Q151" s="1" t="s">
        <v>13</v>
      </c>
      <c r="R151" s="6" t="s">
        <v>52</v>
      </c>
      <c r="S151" s="6" t="s">
        <v>53</v>
      </c>
      <c r="T151" s="1" t="s">
        <v>13</v>
      </c>
      <c r="U151" s="2" t="s">
        <v>13</v>
      </c>
      <c r="V151" s="6" t="s">
        <v>13</v>
      </c>
      <c r="W151" s="6" t="s">
        <v>13</v>
      </c>
      <c r="X151" s="1" t="s">
        <v>13</v>
      </c>
      <c r="Y151" t="s">
        <v>54</v>
      </c>
      <c r="Z151" t="s">
        <v>54</v>
      </c>
      <c r="AA151" t="s">
        <v>13</v>
      </c>
      <c r="AB151">
        <v>1</v>
      </c>
    </row>
    <row r="152" spans="1:28" x14ac:dyDescent="0.2">
      <c r="A152" s="6" t="s">
        <v>47</v>
      </c>
      <c r="B152" s="1" t="s">
        <v>345</v>
      </c>
      <c r="C152" s="1" t="s">
        <v>13</v>
      </c>
      <c r="D152" s="1" t="s">
        <v>13</v>
      </c>
      <c r="E152" s="1" t="s">
        <v>324</v>
      </c>
      <c r="F152" s="1" t="s">
        <v>346</v>
      </c>
      <c r="G152" s="6" t="s">
        <v>51</v>
      </c>
      <c r="H152" s="3">
        <v>0</v>
      </c>
      <c r="I152" s="4">
        <f>일위대가!F152</f>
        <v>0</v>
      </c>
      <c r="J152" s="5">
        <f t="shared" si="21"/>
        <v>0</v>
      </c>
      <c r="K152" s="4">
        <f>일위대가!G152</f>
        <v>0</v>
      </c>
      <c r="L152" s="5">
        <f t="shared" si="22"/>
        <v>0</v>
      </c>
      <c r="M152" s="4">
        <f>일위대가!H152</f>
        <v>0</v>
      </c>
      <c r="N152" s="5">
        <f t="shared" si="23"/>
        <v>0</v>
      </c>
      <c r="O152" s="4">
        <f t="shared" si="24"/>
        <v>0</v>
      </c>
      <c r="P152" s="5">
        <f t="shared" si="20"/>
        <v>0</v>
      </c>
      <c r="Q152" s="1" t="s">
        <v>13</v>
      </c>
      <c r="R152" s="6" t="s">
        <v>52</v>
      </c>
      <c r="S152" s="6" t="s">
        <v>53</v>
      </c>
      <c r="T152" s="1" t="s">
        <v>13</v>
      </c>
      <c r="U152" s="2" t="s">
        <v>13</v>
      </c>
      <c r="V152" s="6" t="s">
        <v>13</v>
      </c>
      <c r="W152" s="6" t="s">
        <v>13</v>
      </c>
      <c r="X152" s="1" t="s">
        <v>13</v>
      </c>
      <c r="Y152" t="s">
        <v>54</v>
      </c>
      <c r="Z152" t="s">
        <v>54</v>
      </c>
      <c r="AA152" t="s">
        <v>13</v>
      </c>
      <c r="AB152">
        <v>1</v>
      </c>
    </row>
    <row r="153" spans="1:28" x14ac:dyDescent="0.2">
      <c r="A153" s="6" t="s">
        <v>47</v>
      </c>
      <c r="B153" s="1" t="s">
        <v>347</v>
      </c>
      <c r="C153" s="1" t="s">
        <v>13</v>
      </c>
      <c r="D153" s="1" t="s">
        <v>13</v>
      </c>
      <c r="E153" s="1" t="s">
        <v>324</v>
      </c>
      <c r="F153" s="1" t="s">
        <v>348</v>
      </c>
      <c r="G153" s="6" t="s">
        <v>51</v>
      </c>
      <c r="H153" s="3">
        <v>0</v>
      </c>
      <c r="I153" s="4">
        <f>일위대가!F153</f>
        <v>0</v>
      </c>
      <c r="J153" s="5">
        <f t="shared" si="21"/>
        <v>0</v>
      </c>
      <c r="K153" s="4">
        <f>일위대가!G153</f>
        <v>0</v>
      </c>
      <c r="L153" s="5">
        <f t="shared" si="22"/>
        <v>0</v>
      </c>
      <c r="M153" s="4">
        <f>일위대가!H153</f>
        <v>0</v>
      </c>
      <c r="N153" s="5">
        <f t="shared" si="23"/>
        <v>0</v>
      </c>
      <c r="O153" s="4">
        <f t="shared" si="24"/>
        <v>0</v>
      </c>
      <c r="P153" s="5">
        <f t="shared" si="20"/>
        <v>0</v>
      </c>
      <c r="Q153" s="1" t="s">
        <v>13</v>
      </c>
      <c r="R153" s="6" t="s">
        <v>52</v>
      </c>
      <c r="S153" s="6" t="s">
        <v>53</v>
      </c>
      <c r="T153" s="1" t="s">
        <v>13</v>
      </c>
      <c r="U153" s="2" t="s">
        <v>13</v>
      </c>
      <c r="V153" s="6" t="s">
        <v>13</v>
      </c>
      <c r="W153" s="6" t="s">
        <v>13</v>
      </c>
      <c r="X153" s="1" t="s">
        <v>13</v>
      </c>
      <c r="Y153" t="s">
        <v>54</v>
      </c>
      <c r="Z153" t="s">
        <v>54</v>
      </c>
      <c r="AA153" t="s">
        <v>13</v>
      </c>
      <c r="AB153">
        <v>1</v>
      </c>
    </row>
    <row r="154" spans="1:28" x14ac:dyDescent="0.2">
      <c r="A154" s="6" t="s">
        <v>47</v>
      </c>
      <c r="B154" s="1" t="s">
        <v>349</v>
      </c>
      <c r="C154" s="1" t="s">
        <v>13</v>
      </c>
      <c r="D154" s="1" t="s">
        <v>13</v>
      </c>
      <c r="E154" s="1" t="s">
        <v>324</v>
      </c>
      <c r="F154" s="1" t="s">
        <v>350</v>
      </c>
      <c r="G154" s="6" t="s">
        <v>51</v>
      </c>
      <c r="H154" s="3">
        <v>0</v>
      </c>
      <c r="I154" s="4">
        <f>일위대가!F154</f>
        <v>0</v>
      </c>
      <c r="J154" s="5">
        <f t="shared" si="21"/>
        <v>0</v>
      </c>
      <c r="K154" s="4">
        <f>일위대가!G154</f>
        <v>0</v>
      </c>
      <c r="L154" s="5">
        <f t="shared" si="22"/>
        <v>0</v>
      </c>
      <c r="M154" s="4">
        <f>일위대가!H154</f>
        <v>0</v>
      </c>
      <c r="N154" s="5">
        <f t="shared" si="23"/>
        <v>0</v>
      </c>
      <c r="O154" s="4">
        <f t="shared" si="24"/>
        <v>0</v>
      </c>
      <c r="P154" s="5">
        <f t="shared" si="20"/>
        <v>0</v>
      </c>
      <c r="Q154" s="1" t="s">
        <v>13</v>
      </c>
      <c r="R154" s="6" t="s">
        <v>52</v>
      </c>
      <c r="S154" s="6" t="s">
        <v>53</v>
      </c>
      <c r="T154" s="1" t="s">
        <v>13</v>
      </c>
      <c r="U154" s="2" t="s">
        <v>13</v>
      </c>
      <c r="V154" s="6" t="s">
        <v>13</v>
      </c>
      <c r="W154" s="6" t="s">
        <v>13</v>
      </c>
      <c r="X154" s="1" t="s">
        <v>13</v>
      </c>
      <c r="Y154" t="s">
        <v>54</v>
      </c>
      <c r="Z154" t="s">
        <v>54</v>
      </c>
      <c r="AA154" t="s">
        <v>13</v>
      </c>
      <c r="AB154">
        <v>1</v>
      </c>
    </row>
    <row r="155" spans="1:28" x14ac:dyDescent="0.2">
      <c r="A155" s="6" t="s">
        <v>47</v>
      </c>
      <c r="B155" s="1" t="s">
        <v>351</v>
      </c>
      <c r="C155" s="1" t="s">
        <v>13</v>
      </c>
      <c r="D155" s="1" t="s">
        <v>13</v>
      </c>
      <c r="E155" s="1" t="s">
        <v>324</v>
      </c>
      <c r="F155" s="1" t="s">
        <v>352</v>
      </c>
      <c r="G155" s="6" t="s">
        <v>51</v>
      </c>
      <c r="H155" s="3">
        <v>0</v>
      </c>
      <c r="I155" s="4">
        <f>일위대가!F155</f>
        <v>0</v>
      </c>
      <c r="J155" s="5">
        <f t="shared" si="21"/>
        <v>0</v>
      </c>
      <c r="K155" s="4">
        <f>일위대가!G155</f>
        <v>0</v>
      </c>
      <c r="L155" s="5">
        <f t="shared" si="22"/>
        <v>0</v>
      </c>
      <c r="M155" s="4">
        <f>일위대가!H155</f>
        <v>0</v>
      </c>
      <c r="N155" s="5">
        <f t="shared" si="23"/>
        <v>0</v>
      </c>
      <c r="O155" s="4">
        <f t="shared" si="24"/>
        <v>0</v>
      </c>
      <c r="P155" s="5">
        <f t="shared" si="20"/>
        <v>0</v>
      </c>
      <c r="Q155" s="1" t="s">
        <v>13</v>
      </c>
      <c r="R155" s="6" t="s">
        <v>52</v>
      </c>
      <c r="S155" s="6" t="s">
        <v>53</v>
      </c>
      <c r="T155" s="1" t="s">
        <v>13</v>
      </c>
      <c r="U155" s="2" t="s">
        <v>13</v>
      </c>
      <c r="V155" s="6" t="s">
        <v>13</v>
      </c>
      <c r="W155" s="6" t="s">
        <v>13</v>
      </c>
      <c r="X155" s="1" t="s">
        <v>13</v>
      </c>
      <c r="Y155" t="s">
        <v>54</v>
      </c>
      <c r="Z155" t="s">
        <v>54</v>
      </c>
      <c r="AA155" t="s">
        <v>13</v>
      </c>
      <c r="AB155">
        <v>1</v>
      </c>
    </row>
    <row r="156" spans="1:28" x14ac:dyDescent="0.2">
      <c r="A156" s="6" t="s">
        <v>47</v>
      </c>
      <c r="B156" s="1" t="s">
        <v>353</v>
      </c>
      <c r="C156" s="1" t="s">
        <v>13</v>
      </c>
      <c r="D156" s="1" t="s">
        <v>13</v>
      </c>
      <c r="E156" s="1" t="s">
        <v>324</v>
      </c>
      <c r="F156" s="1" t="s">
        <v>354</v>
      </c>
      <c r="G156" s="6" t="s">
        <v>51</v>
      </c>
      <c r="H156" s="3">
        <v>0</v>
      </c>
      <c r="I156" s="4">
        <f>일위대가!F156</f>
        <v>0</v>
      </c>
      <c r="J156" s="5">
        <f t="shared" si="21"/>
        <v>0</v>
      </c>
      <c r="K156" s="4">
        <f>일위대가!G156</f>
        <v>0</v>
      </c>
      <c r="L156" s="5">
        <f t="shared" si="22"/>
        <v>0</v>
      </c>
      <c r="M156" s="4">
        <f>일위대가!H156</f>
        <v>0</v>
      </c>
      <c r="N156" s="5">
        <f t="shared" si="23"/>
        <v>0</v>
      </c>
      <c r="O156" s="4">
        <f t="shared" si="24"/>
        <v>0</v>
      </c>
      <c r="P156" s="5">
        <f t="shared" si="20"/>
        <v>0</v>
      </c>
      <c r="Q156" s="1" t="s">
        <v>13</v>
      </c>
      <c r="R156" s="6" t="s">
        <v>52</v>
      </c>
      <c r="S156" s="6" t="s">
        <v>53</v>
      </c>
      <c r="T156" s="1" t="s">
        <v>13</v>
      </c>
      <c r="U156" s="2" t="s">
        <v>13</v>
      </c>
      <c r="V156" s="6" t="s">
        <v>13</v>
      </c>
      <c r="W156" s="6" t="s">
        <v>13</v>
      </c>
      <c r="X156" s="1" t="s">
        <v>13</v>
      </c>
      <c r="Y156" t="s">
        <v>54</v>
      </c>
      <c r="Z156" t="s">
        <v>54</v>
      </c>
      <c r="AA156" t="s">
        <v>13</v>
      </c>
      <c r="AB156">
        <v>1</v>
      </c>
    </row>
    <row r="157" spans="1:28" x14ac:dyDescent="0.2">
      <c r="A157" s="6" t="s">
        <v>47</v>
      </c>
      <c r="B157" s="1" t="s">
        <v>355</v>
      </c>
      <c r="C157" s="1" t="s">
        <v>13</v>
      </c>
      <c r="D157" s="1" t="s">
        <v>13</v>
      </c>
      <c r="E157" s="1" t="s">
        <v>337</v>
      </c>
      <c r="F157" s="1" t="s">
        <v>344</v>
      </c>
      <c r="G157" s="6" t="s">
        <v>51</v>
      </c>
      <c r="H157" s="3">
        <v>0</v>
      </c>
      <c r="I157" s="4">
        <f>일위대가!F157</f>
        <v>0</v>
      </c>
      <c r="J157" s="5">
        <f t="shared" si="21"/>
        <v>0</v>
      </c>
      <c r="K157" s="4">
        <f>일위대가!G157</f>
        <v>0</v>
      </c>
      <c r="L157" s="5">
        <f t="shared" si="22"/>
        <v>0</v>
      </c>
      <c r="M157" s="4">
        <f>일위대가!H157</f>
        <v>0</v>
      </c>
      <c r="N157" s="5">
        <f t="shared" si="23"/>
        <v>0</v>
      </c>
      <c r="O157" s="4">
        <f t="shared" si="24"/>
        <v>0</v>
      </c>
      <c r="P157" s="5">
        <f t="shared" si="20"/>
        <v>0</v>
      </c>
      <c r="Q157" s="1" t="s">
        <v>13</v>
      </c>
      <c r="R157" s="6" t="s">
        <v>52</v>
      </c>
      <c r="S157" s="6" t="s">
        <v>53</v>
      </c>
      <c r="T157" s="1" t="s">
        <v>13</v>
      </c>
      <c r="U157" s="2" t="s">
        <v>13</v>
      </c>
      <c r="V157" s="6" t="s">
        <v>13</v>
      </c>
      <c r="W157" s="6" t="s">
        <v>13</v>
      </c>
      <c r="X157" s="1" t="s">
        <v>13</v>
      </c>
      <c r="Y157" t="s">
        <v>54</v>
      </c>
      <c r="Z157" t="s">
        <v>54</v>
      </c>
      <c r="AA157" t="s">
        <v>13</v>
      </c>
      <c r="AB157">
        <v>1</v>
      </c>
    </row>
    <row r="158" spans="1:28" x14ac:dyDescent="0.2">
      <c r="A158" s="6" t="s">
        <v>47</v>
      </c>
      <c r="B158" s="1" t="s">
        <v>356</v>
      </c>
      <c r="C158" s="1" t="s">
        <v>13</v>
      </c>
      <c r="D158" s="1" t="s">
        <v>13</v>
      </c>
      <c r="E158" s="1" t="s">
        <v>337</v>
      </c>
      <c r="F158" s="1" t="s">
        <v>346</v>
      </c>
      <c r="G158" s="6" t="s">
        <v>51</v>
      </c>
      <c r="H158" s="3">
        <v>0</v>
      </c>
      <c r="I158" s="4">
        <f>일위대가!F158</f>
        <v>0</v>
      </c>
      <c r="J158" s="5">
        <f t="shared" si="21"/>
        <v>0</v>
      </c>
      <c r="K158" s="4">
        <f>일위대가!G158</f>
        <v>0</v>
      </c>
      <c r="L158" s="5">
        <f t="shared" si="22"/>
        <v>0</v>
      </c>
      <c r="M158" s="4">
        <f>일위대가!H158</f>
        <v>0</v>
      </c>
      <c r="N158" s="5">
        <f t="shared" si="23"/>
        <v>0</v>
      </c>
      <c r="O158" s="4">
        <f t="shared" si="24"/>
        <v>0</v>
      </c>
      <c r="P158" s="5">
        <f t="shared" si="20"/>
        <v>0</v>
      </c>
      <c r="Q158" s="1" t="s">
        <v>13</v>
      </c>
      <c r="R158" s="6" t="s">
        <v>52</v>
      </c>
      <c r="S158" s="6" t="s">
        <v>53</v>
      </c>
      <c r="T158" s="1" t="s">
        <v>13</v>
      </c>
      <c r="U158" s="2" t="s">
        <v>13</v>
      </c>
      <c r="V158" s="6" t="s">
        <v>13</v>
      </c>
      <c r="W158" s="6" t="s">
        <v>13</v>
      </c>
      <c r="X158" s="1" t="s">
        <v>13</v>
      </c>
      <c r="Y158" t="s">
        <v>54</v>
      </c>
      <c r="Z158" t="s">
        <v>54</v>
      </c>
      <c r="AA158" t="s">
        <v>13</v>
      </c>
      <c r="AB158">
        <v>1</v>
      </c>
    </row>
    <row r="159" spans="1:28" x14ac:dyDescent="0.2">
      <c r="A159" s="6" t="s">
        <v>47</v>
      </c>
      <c r="B159" s="1" t="s">
        <v>357</v>
      </c>
      <c r="C159" s="1" t="s">
        <v>13</v>
      </c>
      <c r="D159" s="1" t="s">
        <v>13</v>
      </c>
      <c r="E159" s="1" t="s">
        <v>337</v>
      </c>
      <c r="F159" s="1" t="s">
        <v>348</v>
      </c>
      <c r="G159" s="6" t="s">
        <v>51</v>
      </c>
      <c r="H159" s="3">
        <v>0</v>
      </c>
      <c r="I159" s="4">
        <f>일위대가!F159</f>
        <v>0</v>
      </c>
      <c r="J159" s="5">
        <f t="shared" si="21"/>
        <v>0</v>
      </c>
      <c r="K159" s="4">
        <f>일위대가!G159</f>
        <v>0</v>
      </c>
      <c r="L159" s="5">
        <f t="shared" si="22"/>
        <v>0</v>
      </c>
      <c r="M159" s="4">
        <f>일위대가!H159</f>
        <v>0</v>
      </c>
      <c r="N159" s="5">
        <f t="shared" si="23"/>
        <v>0</v>
      </c>
      <c r="O159" s="4">
        <f t="shared" si="24"/>
        <v>0</v>
      </c>
      <c r="P159" s="5">
        <f t="shared" si="20"/>
        <v>0</v>
      </c>
      <c r="Q159" s="1" t="s">
        <v>13</v>
      </c>
      <c r="R159" s="6" t="s">
        <v>52</v>
      </c>
      <c r="S159" s="6" t="s">
        <v>53</v>
      </c>
      <c r="T159" s="1" t="s">
        <v>13</v>
      </c>
      <c r="U159" s="2" t="s">
        <v>13</v>
      </c>
      <c r="V159" s="6" t="s">
        <v>13</v>
      </c>
      <c r="W159" s="6" t="s">
        <v>13</v>
      </c>
      <c r="X159" s="1" t="s">
        <v>13</v>
      </c>
      <c r="Y159" t="s">
        <v>54</v>
      </c>
      <c r="Z159" t="s">
        <v>54</v>
      </c>
      <c r="AA159" t="s">
        <v>13</v>
      </c>
      <c r="AB159">
        <v>1</v>
      </c>
    </row>
    <row r="160" spans="1:28" x14ac:dyDescent="0.2">
      <c r="A160" s="6" t="s">
        <v>47</v>
      </c>
      <c r="B160" s="1" t="s">
        <v>358</v>
      </c>
      <c r="C160" s="1" t="s">
        <v>13</v>
      </c>
      <c r="D160" s="1" t="s">
        <v>13</v>
      </c>
      <c r="E160" s="1" t="s">
        <v>337</v>
      </c>
      <c r="F160" s="1" t="s">
        <v>350</v>
      </c>
      <c r="G160" s="6" t="s">
        <v>51</v>
      </c>
      <c r="H160" s="3">
        <v>0</v>
      </c>
      <c r="I160" s="4">
        <f>일위대가!F160</f>
        <v>0</v>
      </c>
      <c r="J160" s="5">
        <f t="shared" si="21"/>
        <v>0</v>
      </c>
      <c r="K160" s="4">
        <f>일위대가!G160</f>
        <v>0</v>
      </c>
      <c r="L160" s="5">
        <f t="shared" si="22"/>
        <v>0</v>
      </c>
      <c r="M160" s="4">
        <f>일위대가!H160</f>
        <v>0</v>
      </c>
      <c r="N160" s="5">
        <f t="shared" si="23"/>
        <v>0</v>
      </c>
      <c r="O160" s="4">
        <f t="shared" si="24"/>
        <v>0</v>
      </c>
      <c r="P160" s="5">
        <f t="shared" si="20"/>
        <v>0</v>
      </c>
      <c r="Q160" s="1" t="s">
        <v>13</v>
      </c>
      <c r="R160" s="6" t="s">
        <v>52</v>
      </c>
      <c r="S160" s="6" t="s">
        <v>53</v>
      </c>
      <c r="T160" s="1" t="s">
        <v>13</v>
      </c>
      <c r="U160" s="2" t="s">
        <v>13</v>
      </c>
      <c r="V160" s="6" t="s">
        <v>13</v>
      </c>
      <c r="W160" s="6" t="s">
        <v>13</v>
      </c>
      <c r="X160" s="1" t="s">
        <v>13</v>
      </c>
      <c r="Y160" t="s">
        <v>54</v>
      </c>
      <c r="Z160" t="s">
        <v>54</v>
      </c>
      <c r="AA160" t="s">
        <v>13</v>
      </c>
      <c r="AB160">
        <v>1</v>
      </c>
    </row>
    <row r="161" spans="1:28" x14ac:dyDescent="0.2">
      <c r="A161" s="6" t="s">
        <v>47</v>
      </c>
      <c r="B161" s="1" t="s">
        <v>359</v>
      </c>
      <c r="C161" s="1" t="s">
        <v>13</v>
      </c>
      <c r="D161" s="1" t="s">
        <v>13</v>
      </c>
      <c r="E161" s="1" t="s">
        <v>337</v>
      </c>
      <c r="F161" s="1" t="s">
        <v>352</v>
      </c>
      <c r="G161" s="6" t="s">
        <v>51</v>
      </c>
      <c r="H161" s="3">
        <v>0</v>
      </c>
      <c r="I161" s="4">
        <f>일위대가!F161</f>
        <v>0</v>
      </c>
      <c r="J161" s="5">
        <f t="shared" si="21"/>
        <v>0</v>
      </c>
      <c r="K161" s="4">
        <f>일위대가!G161</f>
        <v>0</v>
      </c>
      <c r="L161" s="5">
        <f t="shared" si="22"/>
        <v>0</v>
      </c>
      <c r="M161" s="4">
        <f>일위대가!H161</f>
        <v>0</v>
      </c>
      <c r="N161" s="5">
        <f t="shared" si="23"/>
        <v>0</v>
      </c>
      <c r="O161" s="4">
        <f t="shared" si="24"/>
        <v>0</v>
      </c>
      <c r="P161" s="5">
        <f t="shared" si="20"/>
        <v>0</v>
      </c>
      <c r="Q161" s="1" t="s">
        <v>13</v>
      </c>
      <c r="R161" s="6" t="s">
        <v>52</v>
      </c>
      <c r="S161" s="6" t="s">
        <v>53</v>
      </c>
      <c r="T161" s="1" t="s">
        <v>13</v>
      </c>
      <c r="U161" s="2" t="s">
        <v>13</v>
      </c>
      <c r="V161" s="6" t="s">
        <v>13</v>
      </c>
      <c r="W161" s="6" t="s">
        <v>13</v>
      </c>
      <c r="X161" s="1" t="s">
        <v>13</v>
      </c>
      <c r="Y161" t="s">
        <v>54</v>
      </c>
      <c r="Z161" t="s">
        <v>54</v>
      </c>
      <c r="AA161" t="s">
        <v>13</v>
      </c>
      <c r="AB161">
        <v>1</v>
      </c>
    </row>
    <row r="162" spans="1:28" x14ac:dyDescent="0.2">
      <c r="A162" s="6" t="s">
        <v>47</v>
      </c>
      <c r="B162" s="1" t="s">
        <v>360</v>
      </c>
      <c r="C162" s="1" t="s">
        <v>13</v>
      </c>
      <c r="D162" s="1" t="s">
        <v>13</v>
      </c>
      <c r="E162" s="1" t="s">
        <v>337</v>
      </c>
      <c r="F162" s="1" t="s">
        <v>354</v>
      </c>
      <c r="G162" s="6" t="s">
        <v>51</v>
      </c>
      <c r="H162" s="3">
        <v>0</v>
      </c>
      <c r="I162" s="4">
        <f>일위대가!F162</f>
        <v>0</v>
      </c>
      <c r="J162" s="5">
        <f t="shared" si="21"/>
        <v>0</v>
      </c>
      <c r="K162" s="4">
        <f>일위대가!G162</f>
        <v>0</v>
      </c>
      <c r="L162" s="5">
        <f t="shared" si="22"/>
        <v>0</v>
      </c>
      <c r="M162" s="4">
        <f>일위대가!H162</f>
        <v>0</v>
      </c>
      <c r="N162" s="5">
        <f t="shared" si="23"/>
        <v>0</v>
      </c>
      <c r="O162" s="4">
        <f t="shared" si="24"/>
        <v>0</v>
      </c>
      <c r="P162" s="5">
        <f t="shared" si="20"/>
        <v>0</v>
      </c>
      <c r="Q162" s="1" t="s">
        <v>13</v>
      </c>
      <c r="R162" s="6" t="s">
        <v>52</v>
      </c>
      <c r="S162" s="6" t="s">
        <v>53</v>
      </c>
      <c r="T162" s="1" t="s">
        <v>13</v>
      </c>
      <c r="U162" s="2" t="s">
        <v>13</v>
      </c>
      <c r="V162" s="6" t="s">
        <v>13</v>
      </c>
      <c r="W162" s="6" t="s">
        <v>13</v>
      </c>
      <c r="X162" s="1" t="s">
        <v>13</v>
      </c>
      <c r="Y162" t="s">
        <v>54</v>
      </c>
      <c r="Z162" t="s">
        <v>54</v>
      </c>
      <c r="AA162" t="s">
        <v>13</v>
      </c>
      <c r="AB162">
        <v>1</v>
      </c>
    </row>
    <row r="163" spans="1:28" x14ac:dyDescent="0.2">
      <c r="A163" s="6" t="s">
        <v>47</v>
      </c>
      <c r="B163" s="1" t="s">
        <v>361</v>
      </c>
      <c r="C163" s="1" t="s">
        <v>13</v>
      </c>
      <c r="D163" s="1" t="s">
        <v>13</v>
      </c>
      <c r="E163" s="1" t="s">
        <v>362</v>
      </c>
      <c r="F163" s="1" t="s">
        <v>363</v>
      </c>
      <c r="G163" s="6" t="s">
        <v>364</v>
      </c>
      <c r="H163" s="3">
        <v>0</v>
      </c>
      <c r="I163" s="4">
        <f>일위대가!F163</f>
        <v>0</v>
      </c>
      <c r="J163" s="5">
        <f t="shared" si="21"/>
        <v>0</v>
      </c>
      <c r="K163" s="4">
        <f>일위대가!G163</f>
        <v>0</v>
      </c>
      <c r="L163" s="5">
        <f t="shared" si="22"/>
        <v>0</v>
      </c>
      <c r="M163" s="4">
        <f>일위대가!H163</f>
        <v>0</v>
      </c>
      <c r="N163" s="5">
        <f t="shared" si="23"/>
        <v>0</v>
      </c>
      <c r="O163" s="4">
        <f t="shared" si="24"/>
        <v>0</v>
      </c>
      <c r="P163" s="5">
        <f t="shared" si="20"/>
        <v>0</v>
      </c>
      <c r="Q163" s="1" t="s">
        <v>13</v>
      </c>
      <c r="R163" s="6" t="s">
        <v>52</v>
      </c>
      <c r="S163" s="6" t="s">
        <v>53</v>
      </c>
      <c r="T163" s="1" t="s">
        <v>13</v>
      </c>
      <c r="U163" s="2" t="s">
        <v>13</v>
      </c>
      <c r="V163" s="6" t="s">
        <v>13</v>
      </c>
      <c r="W163" s="6" t="s">
        <v>13</v>
      </c>
      <c r="X163" s="1" t="s">
        <v>13</v>
      </c>
      <c r="Y163" t="s">
        <v>54</v>
      </c>
      <c r="Z163" t="s">
        <v>54</v>
      </c>
      <c r="AA163" t="s">
        <v>13</v>
      </c>
      <c r="AB163">
        <v>1</v>
      </c>
    </row>
    <row r="164" spans="1:28" x14ac:dyDescent="0.2">
      <c r="A164" s="6" t="s">
        <v>47</v>
      </c>
      <c r="B164" s="1" t="s">
        <v>365</v>
      </c>
      <c r="C164" s="1" t="s">
        <v>13</v>
      </c>
      <c r="D164" s="1" t="s">
        <v>13</v>
      </c>
      <c r="E164" s="1" t="s">
        <v>366</v>
      </c>
      <c r="F164" s="1" t="s">
        <v>363</v>
      </c>
      <c r="G164" s="6" t="s">
        <v>364</v>
      </c>
      <c r="H164" s="3">
        <v>0</v>
      </c>
      <c r="I164" s="4">
        <f>일위대가!F164</f>
        <v>0</v>
      </c>
      <c r="J164" s="5">
        <f t="shared" si="21"/>
        <v>0</v>
      </c>
      <c r="K164" s="4">
        <f>일위대가!G164</f>
        <v>0</v>
      </c>
      <c r="L164" s="5">
        <f t="shared" si="22"/>
        <v>0</v>
      </c>
      <c r="M164" s="4">
        <f>일위대가!H164</f>
        <v>0</v>
      </c>
      <c r="N164" s="5">
        <f t="shared" si="23"/>
        <v>0</v>
      </c>
      <c r="O164" s="4">
        <f t="shared" si="24"/>
        <v>0</v>
      </c>
      <c r="P164" s="5">
        <f t="shared" si="20"/>
        <v>0</v>
      </c>
      <c r="Q164" s="1" t="s">
        <v>13</v>
      </c>
      <c r="R164" s="6" t="s">
        <v>52</v>
      </c>
      <c r="S164" s="6" t="s">
        <v>53</v>
      </c>
      <c r="T164" s="1" t="s">
        <v>13</v>
      </c>
      <c r="U164" s="2" t="s">
        <v>13</v>
      </c>
      <c r="V164" s="6" t="s">
        <v>13</v>
      </c>
      <c r="W164" s="6" t="s">
        <v>13</v>
      </c>
      <c r="X164" s="1" t="s">
        <v>13</v>
      </c>
      <c r="Y164" t="s">
        <v>54</v>
      </c>
      <c r="Z164" t="s">
        <v>54</v>
      </c>
      <c r="AA164" t="s">
        <v>13</v>
      </c>
      <c r="AB164">
        <v>1</v>
      </c>
    </row>
    <row r="165" spans="1:28" x14ac:dyDescent="0.2">
      <c r="A165" s="6" t="s">
        <v>47</v>
      </c>
      <c r="B165" s="1" t="s">
        <v>367</v>
      </c>
      <c r="C165" s="1" t="s">
        <v>13</v>
      </c>
      <c r="D165" s="1" t="s">
        <v>13</v>
      </c>
      <c r="E165" s="1" t="s">
        <v>368</v>
      </c>
      <c r="F165" s="1" t="s">
        <v>363</v>
      </c>
      <c r="G165" s="6" t="s">
        <v>364</v>
      </c>
      <c r="H165" s="3">
        <v>0</v>
      </c>
      <c r="I165" s="4">
        <f>일위대가!F165</f>
        <v>0</v>
      </c>
      <c r="J165" s="5">
        <f t="shared" si="21"/>
        <v>0</v>
      </c>
      <c r="K165" s="4">
        <f>일위대가!G165</f>
        <v>0</v>
      </c>
      <c r="L165" s="5">
        <f t="shared" si="22"/>
        <v>0</v>
      </c>
      <c r="M165" s="4">
        <f>일위대가!H165</f>
        <v>0</v>
      </c>
      <c r="N165" s="5">
        <f t="shared" si="23"/>
        <v>0</v>
      </c>
      <c r="O165" s="4">
        <f t="shared" si="24"/>
        <v>0</v>
      </c>
      <c r="P165" s="5">
        <f t="shared" si="20"/>
        <v>0</v>
      </c>
      <c r="Q165" s="1" t="s">
        <v>13</v>
      </c>
      <c r="R165" s="6" t="s">
        <v>52</v>
      </c>
      <c r="S165" s="6" t="s">
        <v>53</v>
      </c>
      <c r="T165" s="1" t="s">
        <v>13</v>
      </c>
      <c r="U165" s="2" t="s">
        <v>13</v>
      </c>
      <c r="V165" s="6" t="s">
        <v>13</v>
      </c>
      <c r="W165" s="6" t="s">
        <v>13</v>
      </c>
      <c r="X165" s="1" t="s">
        <v>13</v>
      </c>
      <c r="Y165" t="s">
        <v>54</v>
      </c>
      <c r="Z165" t="s">
        <v>54</v>
      </c>
      <c r="AA165" t="s">
        <v>13</v>
      </c>
      <c r="AB165">
        <v>1</v>
      </c>
    </row>
    <row r="166" spans="1:28" x14ac:dyDescent="0.2">
      <c r="A166" s="6" t="s">
        <v>47</v>
      </c>
      <c r="B166" s="1" t="s">
        <v>369</v>
      </c>
      <c r="C166" s="1" t="s">
        <v>13</v>
      </c>
      <c r="D166" s="1" t="s">
        <v>13</v>
      </c>
      <c r="E166" s="1" t="s">
        <v>370</v>
      </c>
      <c r="F166" s="1" t="s">
        <v>363</v>
      </c>
      <c r="G166" s="6" t="s">
        <v>364</v>
      </c>
      <c r="H166" s="3">
        <v>0</v>
      </c>
      <c r="I166" s="4">
        <f>일위대가!F166</f>
        <v>0</v>
      </c>
      <c r="J166" s="5">
        <f t="shared" si="21"/>
        <v>0</v>
      </c>
      <c r="K166" s="4">
        <f>일위대가!G166</f>
        <v>0</v>
      </c>
      <c r="L166" s="5">
        <f t="shared" si="22"/>
        <v>0</v>
      </c>
      <c r="M166" s="4">
        <f>일위대가!H166</f>
        <v>0</v>
      </c>
      <c r="N166" s="5">
        <f t="shared" si="23"/>
        <v>0</v>
      </c>
      <c r="O166" s="4">
        <f t="shared" si="24"/>
        <v>0</v>
      </c>
      <c r="P166" s="5">
        <f t="shared" si="20"/>
        <v>0</v>
      </c>
      <c r="Q166" s="1" t="s">
        <v>13</v>
      </c>
      <c r="R166" s="6" t="s">
        <v>52</v>
      </c>
      <c r="S166" s="6" t="s">
        <v>53</v>
      </c>
      <c r="T166" s="1" t="s">
        <v>13</v>
      </c>
      <c r="U166" s="2" t="s">
        <v>13</v>
      </c>
      <c r="V166" s="6" t="s">
        <v>13</v>
      </c>
      <c r="W166" s="6" t="s">
        <v>13</v>
      </c>
      <c r="X166" s="1" t="s">
        <v>13</v>
      </c>
      <c r="Y166" t="s">
        <v>54</v>
      </c>
      <c r="Z166" t="s">
        <v>54</v>
      </c>
      <c r="AA166" t="s">
        <v>13</v>
      </c>
      <c r="AB166">
        <v>1</v>
      </c>
    </row>
    <row r="167" spans="1:28" x14ac:dyDescent="0.2">
      <c r="A167" s="6" t="s">
        <v>47</v>
      </c>
      <c r="B167" s="1" t="s">
        <v>371</v>
      </c>
      <c r="C167" s="1" t="s">
        <v>13</v>
      </c>
      <c r="D167" s="1" t="s">
        <v>13</v>
      </c>
      <c r="E167" s="1" t="s">
        <v>372</v>
      </c>
      <c r="F167" s="1" t="s">
        <v>373</v>
      </c>
      <c r="G167" s="6" t="s">
        <v>364</v>
      </c>
      <c r="H167" s="3">
        <v>0</v>
      </c>
      <c r="I167" s="4">
        <f>일위대가!F167</f>
        <v>0</v>
      </c>
      <c r="J167" s="5">
        <f t="shared" si="21"/>
        <v>0</v>
      </c>
      <c r="K167" s="4">
        <f>일위대가!G167</f>
        <v>0</v>
      </c>
      <c r="L167" s="5">
        <f t="shared" si="22"/>
        <v>0</v>
      </c>
      <c r="M167" s="4">
        <f>일위대가!H167</f>
        <v>0</v>
      </c>
      <c r="N167" s="5">
        <f t="shared" si="23"/>
        <v>0</v>
      </c>
      <c r="O167" s="4">
        <f t="shared" si="24"/>
        <v>0</v>
      </c>
      <c r="P167" s="5">
        <f t="shared" si="20"/>
        <v>0</v>
      </c>
      <c r="Q167" s="1" t="s">
        <v>13</v>
      </c>
      <c r="R167" s="6" t="s">
        <v>52</v>
      </c>
      <c r="S167" s="6" t="s">
        <v>53</v>
      </c>
      <c r="T167" s="1" t="s">
        <v>13</v>
      </c>
      <c r="U167" s="2" t="s">
        <v>13</v>
      </c>
      <c r="V167" s="6" t="s">
        <v>13</v>
      </c>
      <c r="W167" s="6" t="s">
        <v>13</v>
      </c>
      <c r="X167" s="1" t="s">
        <v>13</v>
      </c>
      <c r="Y167" t="s">
        <v>54</v>
      </c>
      <c r="Z167" t="s">
        <v>54</v>
      </c>
      <c r="AA167" t="s">
        <v>13</v>
      </c>
      <c r="AB167">
        <v>1</v>
      </c>
    </row>
    <row r="168" spans="1:28" x14ac:dyDescent="0.2">
      <c r="A168" s="6" t="s">
        <v>47</v>
      </c>
      <c r="B168" s="1" t="s">
        <v>374</v>
      </c>
      <c r="C168" s="1" t="s">
        <v>13</v>
      </c>
      <c r="D168" s="1" t="s">
        <v>13</v>
      </c>
      <c r="E168" s="1" t="s">
        <v>375</v>
      </c>
      <c r="F168" s="1" t="s">
        <v>13</v>
      </c>
      <c r="G168" s="6" t="s">
        <v>364</v>
      </c>
      <c r="H168" s="3">
        <v>0</v>
      </c>
      <c r="I168" s="4">
        <f>일위대가!F168</f>
        <v>0</v>
      </c>
      <c r="J168" s="5">
        <f t="shared" si="21"/>
        <v>0</v>
      </c>
      <c r="K168" s="4">
        <f>일위대가!G168</f>
        <v>0</v>
      </c>
      <c r="L168" s="5">
        <f t="shared" si="22"/>
        <v>0</v>
      </c>
      <c r="M168" s="4">
        <f>일위대가!H168</f>
        <v>0</v>
      </c>
      <c r="N168" s="5">
        <f t="shared" si="23"/>
        <v>0</v>
      </c>
      <c r="O168" s="4">
        <f t="shared" si="24"/>
        <v>0</v>
      </c>
      <c r="P168" s="5">
        <f t="shared" si="20"/>
        <v>0</v>
      </c>
      <c r="Q168" s="1" t="s">
        <v>13</v>
      </c>
      <c r="R168" s="6" t="s">
        <v>52</v>
      </c>
      <c r="S168" s="6" t="s">
        <v>53</v>
      </c>
      <c r="T168" s="1" t="s">
        <v>13</v>
      </c>
      <c r="U168" s="2" t="s">
        <v>13</v>
      </c>
      <c r="V168" s="6" t="s">
        <v>13</v>
      </c>
      <c r="W168" s="6" t="s">
        <v>13</v>
      </c>
      <c r="X168" s="1" t="s">
        <v>13</v>
      </c>
      <c r="Y168" t="s">
        <v>54</v>
      </c>
      <c r="Z168" t="s">
        <v>54</v>
      </c>
      <c r="AA168" t="s">
        <v>13</v>
      </c>
      <c r="AB168">
        <v>1</v>
      </c>
    </row>
    <row r="169" spans="1:28" x14ac:dyDescent="0.2">
      <c r="A169" s="6" t="s">
        <v>47</v>
      </c>
      <c r="B169" s="1" t="s">
        <v>376</v>
      </c>
      <c r="C169" s="1" t="s">
        <v>13</v>
      </c>
      <c r="D169" s="1" t="s">
        <v>13</v>
      </c>
      <c r="E169" s="1" t="s">
        <v>377</v>
      </c>
      <c r="F169" s="1" t="s">
        <v>378</v>
      </c>
      <c r="G169" s="6" t="s">
        <v>364</v>
      </c>
      <c r="H169" s="3">
        <v>0</v>
      </c>
      <c r="I169" s="4">
        <f>일위대가!F169</f>
        <v>0</v>
      </c>
      <c r="J169" s="5">
        <f t="shared" si="21"/>
        <v>0</v>
      </c>
      <c r="K169" s="4">
        <f>일위대가!G169</f>
        <v>0</v>
      </c>
      <c r="L169" s="5">
        <f t="shared" si="22"/>
        <v>0</v>
      </c>
      <c r="M169" s="4">
        <f>일위대가!H169</f>
        <v>0</v>
      </c>
      <c r="N169" s="5">
        <f t="shared" si="23"/>
        <v>0</v>
      </c>
      <c r="O169" s="4">
        <f t="shared" si="24"/>
        <v>0</v>
      </c>
      <c r="P169" s="5">
        <f t="shared" si="20"/>
        <v>0</v>
      </c>
      <c r="Q169" s="1" t="s">
        <v>13</v>
      </c>
      <c r="R169" s="6" t="s">
        <v>52</v>
      </c>
      <c r="S169" s="6" t="s">
        <v>53</v>
      </c>
      <c r="T169" s="1" t="s">
        <v>13</v>
      </c>
      <c r="U169" s="2" t="s">
        <v>13</v>
      </c>
      <c r="V169" s="6" t="s">
        <v>13</v>
      </c>
      <c r="W169" s="6" t="s">
        <v>13</v>
      </c>
      <c r="X169" s="1" t="s">
        <v>13</v>
      </c>
      <c r="Y169" t="s">
        <v>54</v>
      </c>
      <c r="Z169" t="s">
        <v>54</v>
      </c>
      <c r="AA169" t="s">
        <v>13</v>
      </c>
      <c r="AB169">
        <v>1</v>
      </c>
    </row>
    <row r="170" spans="1:28" x14ac:dyDescent="0.2">
      <c r="A170" s="6" t="s">
        <v>47</v>
      </c>
      <c r="B170" s="1" t="s">
        <v>379</v>
      </c>
      <c r="C170" s="1" t="s">
        <v>13</v>
      </c>
      <c r="D170" s="1" t="s">
        <v>13</v>
      </c>
      <c r="E170" s="1" t="s">
        <v>380</v>
      </c>
      <c r="F170" s="1" t="s">
        <v>381</v>
      </c>
      <c r="G170" s="6" t="s">
        <v>364</v>
      </c>
      <c r="H170" s="3">
        <v>0</v>
      </c>
      <c r="I170" s="4">
        <f>일위대가!F170</f>
        <v>0</v>
      </c>
      <c r="J170" s="5">
        <f t="shared" si="21"/>
        <v>0</v>
      </c>
      <c r="K170" s="4">
        <f>일위대가!G170</f>
        <v>0</v>
      </c>
      <c r="L170" s="5">
        <f t="shared" si="22"/>
        <v>0</v>
      </c>
      <c r="M170" s="4">
        <f>일위대가!H170</f>
        <v>0</v>
      </c>
      <c r="N170" s="5">
        <f t="shared" si="23"/>
        <v>0</v>
      </c>
      <c r="O170" s="4">
        <f t="shared" si="24"/>
        <v>0</v>
      </c>
      <c r="P170" s="5">
        <f t="shared" si="20"/>
        <v>0</v>
      </c>
      <c r="Q170" s="1" t="s">
        <v>13</v>
      </c>
      <c r="R170" s="6" t="s">
        <v>52</v>
      </c>
      <c r="S170" s="6" t="s">
        <v>53</v>
      </c>
      <c r="T170" s="1" t="s">
        <v>13</v>
      </c>
      <c r="U170" s="2" t="s">
        <v>13</v>
      </c>
      <c r="V170" s="6" t="s">
        <v>13</v>
      </c>
      <c r="W170" s="6" t="s">
        <v>13</v>
      </c>
      <c r="X170" s="1" t="s">
        <v>13</v>
      </c>
      <c r="Y170" t="s">
        <v>54</v>
      </c>
      <c r="Z170" t="s">
        <v>54</v>
      </c>
      <c r="AA170" t="s">
        <v>13</v>
      </c>
      <c r="AB170">
        <v>1</v>
      </c>
    </row>
    <row r="171" spans="1:28" x14ac:dyDescent="0.2">
      <c r="A171" s="6" t="s">
        <v>47</v>
      </c>
      <c r="B171" s="1" t="s">
        <v>382</v>
      </c>
      <c r="C171" s="1" t="s">
        <v>13</v>
      </c>
      <c r="D171" s="1" t="s">
        <v>13</v>
      </c>
      <c r="E171" s="1" t="s">
        <v>383</v>
      </c>
      <c r="F171" s="1" t="s">
        <v>384</v>
      </c>
      <c r="G171" s="6" t="s">
        <v>364</v>
      </c>
      <c r="H171" s="3">
        <v>0</v>
      </c>
      <c r="I171" s="4">
        <f>일위대가!F171</f>
        <v>0</v>
      </c>
      <c r="J171" s="5">
        <f t="shared" si="21"/>
        <v>0</v>
      </c>
      <c r="K171" s="4">
        <f>일위대가!G171</f>
        <v>0</v>
      </c>
      <c r="L171" s="5">
        <f t="shared" si="22"/>
        <v>0</v>
      </c>
      <c r="M171" s="4">
        <f>일위대가!H171</f>
        <v>0</v>
      </c>
      <c r="N171" s="5">
        <f t="shared" si="23"/>
        <v>0</v>
      </c>
      <c r="O171" s="4">
        <f t="shared" si="24"/>
        <v>0</v>
      </c>
      <c r="P171" s="5">
        <f t="shared" si="20"/>
        <v>0</v>
      </c>
      <c r="Q171" s="1" t="s">
        <v>13</v>
      </c>
      <c r="R171" s="6" t="s">
        <v>52</v>
      </c>
      <c r="S171" s="6" t="s">
        <v>53</v>
      </c>
      <c r="T171" s="1" t="s">
        <v>13</v>
      </c>
      <c r="U171" s="2" t="s">
        <v>13</v>
      </c>
      <c r="V171" s="6" t="s">
        <v>13</v>
      </c>
      <c r="W171" s="6" t="s">
        <v>13</v>
      </c>
      <c r="X171" s="1" t="s">
        <v>13</v>
      </c>
      <c r="Y171" t="s">
        <v>54</v>
      </c>
      <c r="Z171" t="s">
        <v>54</v>
      </c>
      <c r="AA171" t="s">
        <v>13</v>
      </c>
      <c r="AB171">
        <v>1</v>
      </c>
    </row>
    <row r="172" spans="1:28" x14ac:dyDescent="0.2">
      <c r="A172" s="6" t="s">
        <v>47</v>
      </c>
      <c r="B172" s="1" t="s">
        <v>385</v>
      </c>
      <c r="C172" s="1" t="s">
        <v>13</v>
      </c>
      <c r="D172" s="1" t="s">
        <v>13</v>
      </c>
      <c r="E172" s="1" t="s">
        <v>386</v>
      </c>
      <c r="F172" s="1" t="s">
        <v>387</v>
      </c>
      <c r="G172" s="6" t="s">
        <v>364</v>
      </c>
      <c r="H172" s="3">
        <v>0</v>
      </c>
      <c r="I172" s="4">
        <f>일위대가!F172</f>
        <v>0</v>
      </c>
      <c r="J172" s="5">
        <f t="shared" si="21"/>
        <v>0</v>
      </c>
      <c r="K172" s="4">
        <f>일위대가!G172</f>
        <v>0</v>
      </c>
      <c r="L172" s="5">
        <f t="shared" si="22"/>
        <v>0</v>
      </c>
      <c r="M172" s="4">
        <f>일위대가!H172</f>
        <v>0</v>
      </c>
      <c r="N172" s="5">
        <f t="shared" si="23"/>
        <v>0</v>
      </c>
      <c r="O172" s="4">
        <f t="shared" si="24"/>
        <v>0</v>
      </c>
      <c r="P172" s="5">
        <f t="shared" si="20"/>
        <v>0</v>
      </c>
      <c r="Q172" s="1" t="s">
        <v>13</v>
      </c>
      <c r="R172" s="6" t="s">
        <v>52</v>
      </c>
      <c r="S172" s="6" t="s">
        <v>53</v>
      </c>
      <c r="T172" s="1" t="s">
        <v>13</v>
      </c>
      <c r="U172" s="2" t="s">
        <v>13</v>
      </c>
      <c r="V172" s="6" t="s">
        <v>13</v>
      </c>
      <c r="W172" s="6" t="s">
        <v>13</v>
      </c>
      <c r="X172" s="1" t="s">
        <v>13</v>
      </c>
      <c r="Y172" t="s">
        <v>54</v>
      </c>
      <c r="Z172" t="s">
        <v>54</v>
      </c>
      <c r="AA172" t="s">
        <v>13</v>
      </c>
      <c r="AB172">
        <v>1</v>
      </c>
    </row>
    <row r="173" spans="1:28" x14ac:dyDescent="0.2">
      <c r="A173" s="6" t="s">
        <v>47</v>
      </c>
      <c r="B173" s="1" t="s">
        <v>388</v>
      </c>
      <c r="C173" s="1" t="s">
        <v>13</v>
      </c>
      <c r="D173" s="1" t="s">
        <v>13</v>
      </c>
      <c r="E173" s="1" t="s">
        <v>389</v>
      </c>
      <c r="F173" s="1" t="s">
        <v>390</v>
      </c>
      <c r="G173" s="6" t="s">
        <v>364</v>
      </c>
      <c r="H173" s="3">
        <v>0</v>
      </c>
      <c r="I173" s="4">
        <f>일위대가!F173</f>
        <v>0</v>
      </c>
      <c r="J173" s="5">
        <f t="shared" si="21"/>
        <v>0</v>
      </c>
      <c r="K173" s="4">
        <f>일위대가!G173</f>
        <v>0</v>
      </c>
      <c r="L173" s="5">
        <f t="shared" si="22"/>
        <v>0</v>
      </c>
      <c r="M173" s="4">
        <f>일위대가!H173</f>
        <v>0</v>
      </c>
      <c r="N173" s="5">
        <f t="shared" si="23"/>
        <v>0</v>
      </c>
      <c r="O173" s="4">
        <f t="shared" si="24"/>
        <v>0</v>
      </c>
      <c r="P173" s="5">
        <f t="shared" si="20"/>
        <v>0</v>
      </c>
      <c r="Q173" s="1" t="s">
        <v>13</v>
      </c>
      <c r="R173" s="6" t="s">
        <v>52</v>
      </c>
      <c r="S173" s="6" t="s">
        <v>53</v>
      </c>
      <c r="T173" s="1" t="s">
        <v>13</v>
      </c>
      <c r="U173" s="2" t="s">
        <v>13</v>
      </c>
      <c r="V173" s="6" t="s">
        <v>13</v>
      </c>
      <c r="W173" s="6" t="s">
        <v>13</v>
      </c>
      <c r="X173" s="1" t="s">
        <v>13</v>
      </c>
      <c r="Y173" t="s">
        <v>54</v>
      </c>
      <c r="Z173" t="s">
        <v>54</v>
      </c>
      <c r="AA173" t="s">
        <v>13</v>
      </c>
      <c r="AB173">
        <v>1</v>
      </c>
    </row>
    <row r="174" spans="1:28" x14ac:dyDescent="0.2">
      <c r="A174" s="6" t="s">
        <v>47</v>
      </c>
      <c r="B174" s="1" t="s">
        <v>391</v>
      </c>
      <c r="C174" s="1" t="s">
        <v>13</v>
      </c>
      <c r="D174" s="1" t="s">
        <v>13</v>
      </c>
      <c r="E174" s="1" t="s">
        <v>392</v>
      </c>
      <c r="F174" s="1" t="s">
        <v>393</v>
      </c>
      <c r="G174" s="6" t="s">
        <v>364</v>
      </c>
      <c r="H174" s="3">
        <v>0</v>
      </c>
      <c r="I174" s="4">
        <f>일위대가!F174</f>
        <v>0</v>
      </c>
      <c r="J174" s="5">
        <f t="shared" si="21"/>
        <v>0</v>
      </c>
      <c r="K174" s="4">
        <f>일위대가!G174</f>
        <v>0</v>
      </c>
      <c r="L174" s="5">
        <f t="shared" si="22"/>
        <v>0</v>
      </c>
      <c r="M174" s="4">
        <f>일위대가!H174</f>
        <v>0</v>
      </c>
      <c r="N174" s="5">
        <f t="shared" si="23"/>
        <v>0</v>
      </c>
      <c r="O174" s="4">
        <f t="shared" si="24"/>
        <v>0</v>
      </c>
      <c r="P174" s="5">
        <f t="shared" si="20"/>
        <v>0</v>
      </c>
      <c r="Q174" s="1" t="s">
        <v>13</v>
      </c>
      <c r="R174" s="6" t="s">
        <v>52</v>
      </c>
      <c r="S174" s="6" t="s">
        <v>53</v>
      </c>
      <c r="T174" s="1" t="s">
        <v>13</v>
      </c>
      <c r="U174" s="2" t="s">
        <v>13</v>
      </c>
      <c r="V174" s="6" t="s">
        <v>13</v>
      </c>
      <c r="W174" s="6" t="s">
        <v>13</v>
      </c>
      <c r="X174" s="1" t="s">
        <v>13</v>
      </c>
      <c r="Y174" t="s">
        <v>54</v>
      </c>
      <c r="Z174" t="s">
        <v>54</v>
      </c>
      <c r="AA174" t="s">
        <v>13</v>
      </c>
      <c r="AB174">
        <v>1</v>
      </c>
    </row>
    <row r="175" spans="1:28" x14ac:dyDescent="0.2">
      <c r="A175" s="6" t="s">
        <v>47</v>
      </c>
      <c r="B175" s="1" t="s">
        <v>394</v>
      </c>
      <c r="C175" s="1" t="s">
        <v>13</v>
      </c>
      <c r="D175" s="1" t="s">
        <v>13</v>
      </c>
      <c r="E175" s="1" t="s">
        <v>395</v>
      </c>
      <c r="F175" s="1" t="s">
        <v>396</v>
      </c>
      <c r="G175" s="6" t="s">
        <v>364</v>
      </c>
      <c r="H175" s="3">
        <v>0</v>
      </c>
      <c r="I175" s="4">
        <f>일위대가!F175</f>
        <v>0</v>
      </c>
      <c r="J175" s="5">
        <f t="shared" si="21"/>
        <v>0</v>
      </c>
      <c r="K175" s="4">
        <f>일위대가!G175</f>
        <v>0</v>
      </c>
      <c r="L175" s="5">
        <f t="shared" si="22"/>
        <v>0</v>
      </c>
      <c r="M175" s="4">
        <f>일위대가!H175</f>
        <v>0</v>
      </c>
      <c r="N175" s="5">
        <f t="shared" si="23"/>
        <v>0</v>
      </c>
      <c r="O175" s="4">
        <f t="shared" si="24"/>
        <v>0</v>
      </c>
      <c r="P175" s="5">
        <f t="shared" si="20"/>
        <v>0</v>
      </c>
      <c r="Q175" s="1" t="s">
        <v>13</v>
      </c>
      <c r="R175" s="6" t="s">
        <v>52</v>
      </c>
      <c r="S175" s="6" t="s">
        <v>53</v>
      </c>
      <c r="T175" s="1" t="s">
        <v>13</v>
      </c>
      <c r="U175" s="2" t="s">
        <v>13</v>
      </c>
      <c r="V175" s="6" t="s">
        <v>13</v>
      </c>
      <c r="W175" s="6" t="s">
        <v>13</v>
      </c>
      <c r="X175" s="1" t="s">
        <v>13</v>
      </c>
      <c r="Y175" t="s">
        <v>54</v>
      </c>
      <c r="Z175" t="s">
        <v>54</v>
      </c>
      <c r="AA175" t="s">
        <v>13</v>
      </c>
      <c r="AB175">
        <v>1</v>
      </c>
    </row>
    <row r="176" spans="1:28" x14ac:dyDescent="0.2">
      <c r="A176" s="6" t="s">
        <v>47</v>
      </c>
      <c r="B176" s="1" t="s">
        <v>397</v>
      </c>
      <c r="C176" s="1" t="s">
        <v>13</v>
      </c>
      <c r="D176" s="1" t="s">
        <v>13</v>
      </c>
      <c r="E176" s="1" t="s">
        <v>398</v>
      </c>
      <c r="F176" s="1" t="s">
        <v>396</v>
      </c>
      <c r="G176" s="6" t="s">
        <v>364</v>
      </c>
      <c r="H176" s="3">
        <v>0</v>
      </c>
      <c r="I176" s="4">
        <f>일위대가!F176</f>
        <v>0</v>
      </c>
      <c r="J176" s="5">
        <f t="shared" si="21"/>
        <v>0</v>
      </c>
      <c r="K176" s="4">
        <f>일위대가!G176</f>
        <v>0</v>
      </c>
      <c r="L176" s="5">
        <f t="shared" si="22"/>
        <v>0</v>
      </c>
      <c r="M176" s="4">
        <f>일위대가!H176</f>
        <v>0</v>
      </c>
      <c r="N176" s="5">
        <f t="shared" si="23"/>
        <v>0</v>
      </c>
      <c r="O176" s="4">
        <f t="shared" si="24"/>
        <v>0</v>
      </c>
      <c r="P176" s="5">
        <f t="shared" si="20"/>
        <v>0</v>
      </c>
      <c r="Q176" s="1" t="s">
        <v>13</v>
      </c>
      <c r="R176" s="6" t="s">
        <v>52</v>
      </c>
      <c r="S176" s="6" t="s">
        <v>53</v>
      </c>
      <c r="T176" s="1" t="s">
        <v>13</v>
      </c>
      <c r="U176" s="2" t="s">
        <v>13</v>
      </c>
      <c r="V176" s="6" t="s">
        <v>13</v>
      </c>
      <c r="W176" s="6" t="s">
        <v>13</v>
      </c>
      <c r="X176" s="1" t="s">
        <v>13</v>
      </c>
      <c r="Y176" t="s">
        <v>54</v>
      </c>
      <c r="Z176" t="s">
        <v>54</v>
      </c>
      <c r="AA176" t="s">
        <v>13</v>
      </c>
      <c r="AB176">
        <v>1</v>
      </c>
    </row>
    <row r="177" spans="1:28" x14ac:dyDescent="0.2">
      <c r="A177" s="6" t="s">
        <v>47</v>
      </c>
      <c r="B177" s="1" t="s">
        <v>399</v>
      </c>
      <c r="C177" s="1" t="s">
        <v>13</v>
      </c>
      <c r="D177" s="1" t="s">
        <v>13</v>
      </c>
      <c r="E177" s="1" t="s">
        <v>400</v>
      </c>
      <c r="F177" s="1" t="s">
        <v>396</v>
      </c>
      <c r="G177" s="6" t="s">
        <v>364</v>
      </c>
      <c r="H177" s="3">
        <v>0</v>
      </c>
      <c r="I177" s="4">
        <f>일위대가!F177</f>
        <v>0</v>
      </c>
      <c r="J177" s="5">
        <f t="shared" si="21"/>
        <v>0</v>
      </c>
      <c r="K177" s="4">
        <f>일위대가!G177</f>
        <v>0</v>
      </c>
      <c r="L177" s="5">
        <f t="shared" si="22"/>
        <v>0</v>
      </c>
      <c r="M177" s="4">
        <f>일위대가!H177</f>
        <v>0</v>
      </c>
      <c r="N177" s="5">
        <f t="shared" si="23"/>
        <v>0</v>
      </c>
      <c r="O177" s="4">
        <f t="shared" si="24"/>
        <v>0</v>
      </c>
      <c r="P177" s="5">
        <f t="shared" si="20"/>
        <v>0</v>
      </c>
      <c r="Q177" s="1" t="s">
        <v>13</v>
      </c>
      <c r="R177" s="6" t="s">
        <v>52</v>
      </c>
      <c r="S177" s="6" t="s">
        <v>53</v>
      </c>
      <c r="T177" s="1" t="s">
        <v>13</v>
      </c>
      <c r="U177" s="2" t="s">
        <v>13</v>
      </c>
      <c r="V177" s="6" t="s">
        <v>13</v>
      </c>
      <c r="W177" s="6" t="s">
        <v>13</v>
      </c>
      <c r="X177" s="1" t="s">
        <v>13</v>
      </c>
      <c r="Y177" t="s">
        <v>54</v>
      </c>
      <c r="Z177" t="s">
        <v>54</v>
      </c>
      <c r="AA177" t="s">
        <v>13</v>
      </c>
      <c r="AB177">
        <v>1</v>
      </c>
    </row>
    <row r="178" spans="1:28" x14ac:dyDescent="0.2">
      <c r="A178" s="6" t="s">
        <v>47</v>
      </c>
      <c r="B178" s="1" t="s">
        <v>401</v>
      </c>
      <c r="C178" s="1" t="s">
        <v>13</v>
      </c>
      <c r="D178" s="1" t="s">
        <v>13</v>
      </c>
      <c r="E178" s="1" t="s">
        <v>402</v>
      </c>
      <c r="F178" s="1" t="s">
        <v>396</v>
      </c>
      <c r="G178" s="6" t="s">
        <v>364</v>
      </c>
      <c r="H178" s="3">
        <v>0</v>
      </c>
      <c r="I178" s="4">
        <f>일위대가!F178</f>
        <v>0</v>
      </c>
      <c r="J178" s="5">
        <f t="shared" si="21"/>
        <v>0</v>
      </c>
      <c r="K178" s="4">
        <f>일위대가!G178</f>
        <v>0</v>
      </c>
      <c r="L178" s="5">
        <f t="shared" si="22"/>
        <v>0</v>
      </c>
      <c r="M178" s="4">
        <f>일위대가!H178</f>
        <v>0</v>
      </c>
      <c r="N178" s="5">
        <f t="shared" si="23"/>
        <v>0</v>
      </c>
      <c r="O178" s="4">
        <f t="shared" si="24"/>
        <v>0</v>
      </c>
      <c r="P178" s="5">
        <f t="shared" si="20"/>
        <v>0</v>
      </c>
      <c r="Q178" s="1" t="s">
        <v>13</v>
      </c>
      <c r="R178" s="6" t="s">
        <v>52</v>
      </c>
      <c r="S178" s="6" t="s">
        <v>53</v>
      </c>
      <c r="T178" s="1" t="s">
        <v>13</v>
      </c>
      <c r="U178" s="2" t="s">
        <v>13</v>
      </c>
      <c r="V178" s="6" t="s">
        <v>13</v>
      </c>
      <c r="W178" s="6" t="s">
        <v>13</v>
      </c>
      <c r="X178" s="1" t="s">
        <v>13</v>
      </c>
      <c r="Y178" t="s">
        <v>54</v>
      </c>
      <c r="Z178" t="s">
        <v>54</v>
      </c>
      <c r="AA178" t="s">
        <v>13</v>
      </c>
      <c r="AB178">
        <v>1</v>
      </c>
    </row>
    <row r="179" spans="1:28" x14ac:dyDescent="0.2">
      <c r="A179" s="6" t="s">
        <v>47</v>
      </c>
      <c r="B179" s="1" t="s">
        <v>403</v>
      </c>
      <c r="C179" s="1" t="s">
        <v>13</v>
      </c>
      <c r="D179" s="1" t="s">
        <v>13</v>
      </c>
      <c r="E179" s="1" t="s">
        <v>404</v>
      </c>
      <c r="F179" s="1" t="s">
        <v>405</v>
      </c>
      <c r="G179" s="6" t="s">
        <v>136</v>
      </c>
      <c r="H179" s="3">
        <v>0</v>
      </c>
      <c r="I179" s="4">
        <f>일위대가!F179</f>
        <v>0</v>
      </c>
      <c r="J179" s="5">
        <f t="shared" si="21"/>
        <v>0</v>
      </c>
      <c r="K179" s="4">
        <f>일위대가!G179</f>
        <v>0</v>
      </c>
      <c r="L179" s="5">
        <f t="shared" si="22"/>
        <v>0</v>
      </c>
      <c r="M179" s="4">
        <f>일위대가!H179</f>
        <v>0</v>
      </c>
      <c r="N179" s="5">
        <f t="shared" si="23"/>
        <v>0</v>
      </c>
      <c r="O179" s="4">
        <f t="shared" si="24"/>
        <v>0</v>
      </c>
      <c r="P179" s="5">
        <f t="shared" si="20"/>
        <v>0</v>
      </c>
      <c r="Q179" s="1" t="s">
        <v>13</v>
      </c>
      <c r="R179" s="6" t="s">
        <v>52</v>
      </c>
      <c r="S179" s="6" t="s">
        <v>53</v>
      </c>
      <c r="T179" s="1" t="s">
        <v>13</v>
      </c>
      <c r="U179" s="2" t="s">
        <v>13</v>
      </c>
      <c r="V179" s="6" t="s">
        <v>13</v>
      </c>
      <c r="W179" s="6" t="s">
        <v>13</v>
      </c>
      <c r="X179" s="1" t="s">
        <v>13</v>
      </c>
      <c r="Y179" t="s">
        <v>54</v>
      </c>
      <c r="Z179" t="s">
        <v>54</v>
      </c>
      <c r="AA179" t="s">
        <v>13</v>
      </c>
      <c r="AB179">
        <v>1</v>
      </c>
    </row>
    <row r="180" spans="1:28" x14ac:dyDescent="0.2">
      <c r="A180" s="6" t="s">
        <v>47</v>
      </c>
      <c r="B180" s="1" t="s">
        <v>406</v>
      </c>
      <c r="C180" s="1" t="s">
        <v>13</v>
      </c>
      <c r="D180" s="1" t="s">
        <v>13</v>
      </c>
      <c r="E180" s="1" t="s">
        <v>404</v>
      </c>
      <c r="F180" s="1" t="s">
        <v>407</v>
      </c>
      <c r="G180" s="6" t="s">
        <v>136</v>
      </c>
      <c r="H180" s="3">
        <v>0</v>
      </c>
      <c r="I180" s="4">
        <f>일위대가!F180</f>
        <v>0</v>
      </c>
      <c r="J180" s="5">
        <f t="shared" si="21"/>
        <v>0</v>
      </c>
      <c r="K180" s="4">
        <f>일위대가!G180</f>
        <v>0</v>
      </c>
      <c r="L180" s="5">
        <f t="shared" si="22"/>
        <v>0</v>
      </c>
      <c r="M180" s="4">
        <f>일위대가!H180</f>
        <v>0</v>
      </c>
      <c r="N180" s="5">
        <f t="shared" si="23"/>
        <v>0</v>
      </c>
      <c r="O180" s="4">
        <f t="shared" si="24"/>
        <v>0</v>
      </c>
      <c r="P180" s="5">
        <f t="shared" si="20"/>
        <v>0</v>
      </c>
      <c r="Q180" s="1" t="s">
        <v>13</v>
      </c>
      <c r="R180" s="6" t="s">
        <v>52</v>
      </c>
      <c r="S180" s="6" t="s">
        <v>53</v>
      </c>
      <c r="T180" s="1" t="s">
        <v>13</v>
      </c>
      <c r="U180" s="2" t="s">
        <v>13</v>
      </c>
      <c r="V180" s="6" t="s">
        <v>13</v>
      </c>
      <c r="W180" s="6" t="s">
        <v>13</v>
      </c>
      <c r="X180" s="1" t="s">
        <v>13</v>
      </c>
      <c r="Y180" t="s">
        <v>54</v>
      </c>
      <c r="Z180" t="s">
        <v>54</v>
      </c>
      <c r="AA180" t="s">
        <v>13</v>
      </c>
      <c r="AB180">
        <v>1</v>
      </c>
    </row>
    <row r="181" spans="1:28" x14ac:dyDescent="0.2">
      <c r="A181" s="6" t="s">
        <v>47</v>
      </c>
      <c r="B181" s="1" t="s">
        <v>408</v>
      </c>
      <c r="C181" s="1" t="s">
        <v>13</v>
      </c>
      <c r="D181" s="1" t="s">
        <v>13</v>
      </c>
      <c r="E181" s="1" t="s">
        <v>404</v>
      </c>
      <c r="F181" s="1" t="s">
        <v>409</v>
      </c>
      <c r="G181" s="6" t="s">
        <v>136</v>
      </c>
      <c r="H181" s="3">
        <v>0</v>
      </c>
      <c r="I181" s="4">
        <f>일위대가!F181</f>
        <v>0</v>
      </c>
      <c r="J181" s="5">
        <f t="shared" si="21"/>
        <v>0</v>
      </c>
      <c r="K181" s="4">
        <f>일위대가!G181</f>
        <v>0</v>
      </c>
      <c r="L181" s="5">
        <f t="shared" si="22"/>
        <v>0</v>
      </c>
      <c r="M181" s="4">
        <f>일위대가!H181</f>
        <v>0</v>
      </c>
      <c r="N181" s="5">
        <f t="shared" si="23"/>
        <v>0</v>
      </c>
      <c r="O181" s="4">
        <f t="shared" si="24"/>
        <v>0</v>
      </c>
      <c r="P181" s="5">
        <f t="shared" si="20"/>
        <v>0</v>
      </c>
      <c r="Q181" s="1" t="s">
        <v>13</v>
      </c>
      <c r="R181" s="6" t="s">
        <v>52</v>
      </c>
      <c r="S181" s="6" t="s">
        <v>53</v>
      </c>
      <c r="T181" s="1" t="s">
        <v>13</v>
      </c>
      <c r="U181" s="2" t="s">
        <v>13</v>
      </c>
      <c r="V181" s="6" t="s">
        <v>13</v>
      </c>
      <c r="W181" s="6" t="s">
        <v>13</v>
      </c>
      <c r="X181" s="1" t="s">
        <v>13</v>
      </c>
      <c r="Y181" t="s">
        <v>54</v>
      </c>
      <c r="Z181" t="s">
        <v>54</v>
      </c>
      <c r="AA181" t="s">
        <v>13</v>
      </c>
      <c r="AB181">
        <v>1</v>
      </c>
    </row>
    <row r="182" spans="1:28" x14ac:dyDescent="0.2">
      <c r="A182" s="6" t="s">
        <v>47</v>
      </c>
      <c r="B182" s="1" t="s">
        <v>410</v>
      </c>
      <c r="C182" s="1" t="s">
        <v>13</v>
      </c>
      <c r="D182" s="1" t="s">
        <v>13</v>
      </c>
      <c r="E182" s="1" t="s">
        <v>404</v>
      </c>
      <c r="F182" s="1" t="s">
        <v>411</v>
      </c>
      <c r="G182" s="6" t="s">
        <v>136</v>
      </c>
      <c r="H182" s="3">
        <v>0</v>
      </c>
      <c r="I182" s="4">
        <f>일위대가!F182</f>
        <v>0</v>
      </c>
      <c r="J182" s="5">
        <f t="shared" si="21"/>
        <v>0</v>
      </c>
      <c r="K182" s="4">
        <f>일위대가!G182</f>
        <v>0</v>
      </c>
      <c r="L182" s="5">
        <f t="shared" si="22"/>
        <v>0</v>
      </c>
      <c r="M182" s="4">
        <f>일위대가!H182</f>
        <v>0</v>
      </c>
      <c r="N182" s="5">
        <f t="shared" si="23"/>
        <v>0</v>
      </c>
      <c r="O182" s="4">
        <f t="shared" si="24"/>
        <v>0</v>
      </c>
      <c r="P182" s="5">
        <f t="shared" si="20"/>
        <v>0</v>
      </c>
      <c r="Q182" s="1" t="s">
        <v>13</v>
      </c>
      <c r="R182" s="6" t="s">
        <v>52</v>
      </c>
      <c r="S182" s="6" t="s">
        <v>53</v>
      </c>
      <c r="T182" s="1" t="s">
        <v>13</v>
      </c>
      <c r="U182" s="2" t="s">
        <v>13</v>
      </c>
      <c r="V182" s="6" t="s">
        <v>13</v>
      </c>
      <c r="W182" s="6" t="s">
        <v>13</v>
      </c>
      <c r="X182" s="1" t="s">
        <v>13</v>
      </c>
      <c r="Y182" t="s">
        <v>54</v>
      </c>
      <c r="Z182" t="s">
        <v>54</v>
      </c>
      <c r="AA182" t="s">
        <v>13</v>
      </c>
      <c r="AB182">
        <v>1</v>
      </c>
    </row>
    <row r="183" spans="1:28" x14ac:dyDescent="0.2">
      <c r="A183" s="6" t="s">
        <v>47</v>
      </c>
      <c r="B183" s="1" t="s">
        <v>412</v>
      </c>
      <c r="C183" s="1" t="s">
        <v>13</v>
      </c>
      <c r="D183" s="1" t="s">
        <v>13</v>
      </c>
      <c r="E183" s="1" t="s">
        <v>404</v>
      </c>
      <c r="F183" s="1" t="s">
        <v>413</v>
      </c>
      <c r="G183" s="6" t="s">
        <v>136</v>
      </c>
      <c r="H183" s="3">
        <v>0</v>
      </c>
      <c r="I183" s="4">
        <f>일위대가!F183</f>
        <v>0</v>
      </c>
      <c r="J183" s="5">
        <f t="shared" si="21"/>
        <v>0</v>
      </c>
      <c r="K183" s="4">
        <f>일위대가!G183</f>
        <v>0</v>
      </c>
      <c r="L183" s="5">
        <f t="shared" si="22"/>
        <v>0</v>
      </c>
      <c r="M183" s="4">
        <f>일위대가!H183</f>
        <v>0</v>
      </c>
      <c r="N183" s="5">
        <f t="shared" si="23"/>
        <v>0</v>
      </c>
      <c r="O183" s="4">
        <f t="shared" si="24"/>
        <v>0</v>
      </c>
      <c r="P183" s="5">
        <f t="shared" si="20"/>
        <v>0</v>
      </c>
      <c r="Q183" s="1" t="s">
        <v>13</v>
      </c>
      <c r="R183" s="6" t="s">
        <v>52</v>
      </c>
      <c r="S183" s="6" t="s">
        <v>53</v>
      </c>
      <c r="T183" s="1" t="s">
        <v>13</v>
      </c>
      <c r="U183" s="2" t="s">
        <v>13</v>
      </c>
      <c r="V183" s="6" t="s">
        <v>13</v>
      </c>
      <c r="W183" s="6" t="s">
        <v>13</v>
      </c>
      <c r="X183" s="1" t="s">
        <v>13</v>
      </c>
      <c r="Y183" t="s">
        <v>54</v>
      </c>
      <c r="Z183" t="s">
        <v>54</v>
      </c>
      <c r="AA183" t="s">
        <v>13</v>
      </c>
      <c r="AB183">
        <v>1</v>
      </c>
    </row>
    <row r="184" spans="1:28" x14ac:dyDescent="0.2">
      <c r="A184" s="6" t="s">
        <v>47</v>
      </c>
      <c r="B184" s="1" t="s">
        <v>414</v>
      </c>
      <c r="C184" s="1" t="s">
        <v>13</v>
      </c>
      <c r="D184" s="1" t="s">
        <v>13</v>
      </c>
      <c r="E184" s="1" t="s">
        <v>404</v>
      </c>
      <c r="F184" s="1" t="s">
        <v>415</v>
      </c>
      <c r="G184" s="6" t="s">
        <v>136</v>
      </c>
      <c r="H184" s="3">
        <v>0</v>
      </c>
      <c r="I184" s="4">
        <f>일위대가!F184</f>
        <v>0</v>
      </c>
      <c r="J184" s="5">
        <f t="shared" si="21"/>
        <v>0</v>
      </c>
      <c r="K184" s="4">
        <f>일위대가!G184</f>
        <v>0</v>
      </c>
      <c r="L184" s="5">
        <f t="shared" si="22"/>
        <v>0</v>
      </c>
      <c r="M184" s="4">
        <f>일위대가!H184</f>
        <v>0</v>
      </c>
      <c r="N184" s="5">
        <f t="shared" si="23"/>
        <v>0</v>
      </c>
      <c r="O184" s="4">
        <f t="shared" si="24"/>
        <v>0</v>
      </c>
      <c r="P184" s="5">
        <f t="shared" si="20"/>
        <v>0</v>
      </c>
      <c r="Q184" s="1" t="s">
        <v>13</v>
      </c>
      <c r="R184" s="6" t="s">
        <v>52</v>
      </c>
      <c r="S184" s="6" t="s">
        <v>53</v>
      </c>
      <c r="T184" s="1" t="s">
        <v>13</v>
      </c>
      <c r="U184" s="2" t="s">
        <v>13</v>
      </c>
      <c r="V184" s="6" t="s">
        <v>13</v>
      </c>
      <c r="W184" s="6" t="s">
        <v>13</v>
      </c>
      <c r="X184" s="1" t="s">
        <v>13</v>
      </c>
      <c r="Y184" t="s">
        <v>54</v>
      </c>
      <c r="Z184" t="s">
        <v>54</v>
      </c>
      <c r="AA184" t="s">
        <v>13</v>
      </c>
      <c r="AB184">
        <v>1</v>
      </c>
    </row>
    <row r="185" spans="1:28" x14ac:dyDescent="0.2">
      <c r="A185" s="6" t="s">
        <v>47</v>
      </c>
      <c r="B185" s="1" t="s">
        <v>416</v>
      </c>
      <c r="C185" s="1" t="s">
        <v>13</v>
      </c>
      <c r="D185" s="1" t="s">
        <v>13</v>
      </c>
      <c r="E185" s="1" t="s">
        <v>417</v>
      </c>
      <c r="F185" s="1" t="s">
        <v>418</v>
      </c>
      <c r="G185" s="6" t="s">
        <v>136</v>
      </c>
      <c r="H185" s="3">
        <v>0</v>
      </c>
      <c r="I185" s="4">
        <f>일위대가!F185</f>
        <v>0</v>
      </c>
      <c r="J185" s="5">
        <f t="shared" si="21"/>
        <v>0</v>
      </c>
      <c r="K185" s="4">
        <f>일위대가!G185</f>
        <v>0</v>
      </c>
      <c r="L185" s="5">
        <f t="shared" si="22"/>
        <v>0</v>
      </c>
      <c r="M185" s="4">
        <f>일위대가!H185</f>
        <v>0</v>
      </c>
      <c r="N185" s="5">
        <f t="shared" si="23"/>
        <v>0</v>
      </c>
      <c r="O185" s="4">
        <f t="shared" si="24"/>
        <v>0</v>
      </c>
      <c r="P185" s="5">
        <f t="shared" si="20"/>
        <v>0</v>
      </c>
      <c r="Q185" s="1" t="s">
        <v>13</v>
      </c>
      <c r="R185" s="6" t="s">
        <v>52</v>
      </c>
      <c r="S185" s="6" t="s">
        <v>53</v>
      </c>
      <c r="T185" s="1" t="s">
        <v>13</v>
      </c>
      <c r="U185" s="2" t="s">
        <v>13</v>
      </c>
      <c r="V185" s="6" t="s">
        <v>13</v>
      </c>
      <c r="W185" s="6" t="s">
        <v>13</v>
      </c>
      <c r="X185" s="1" t="s">
        <v>13</v>
      </c>
      <c r="Y185" t="s">
        <v>54</v>
      </c>
      <c r="Z185" t="s">
        <v>54</v>
      </c>
      <c r="AA185" t="s">
        <v>13</v>
      </c>
      <c r="AB185">
        <v>1</v>
      </c>
    </row>
    <row r="186" spans="1:28" x14ac:dyDescent="0.2">
      <c r="A186" s="6" t="s">
        <v>47</v>
      </c>
      <c r="B186" s="1" t="s">
        <v>419</v>
      </c>
      <c r="C186" s="1" t="s">
        <v>13</v>
      </c>
      <c r="D186" s="1" t="s">
        <v>13</v>
      </c>
      <c r="E186" s="1" t="s">
        <v>417</v>
      </c>
      <c r="F186" s="1" t="s">
        <v>420</v>
      </c>
      <c r="G186" s="6" t="s">
        <v>136</v>
      </c>
      <c r="H186" s="3">
        <v>0</v>
      </c>
      <c r="I186" s="4">
        <f>일위대가!F186</f>
        <v>0</v>
      </c>
      <c r="J186" s="5">
        <f t="shared" si="21"/>
        <v>0</v>
      </c>
      <c r="K186" s="4">
        <f>일위대가!G186</f>
        <v>0</v>
      </c>
      <c r="L186" s="5">
        <f t="shared" si="22"/>
        <v>0</v>
      </c>
      <c r="M186" s="4">
        <f>일위대가!H186</f>
        <v>0</v>
      </c>
      <c r="N186" s="5">
        <f t="shared" si="23"/>
        <v>0</v>
      </c>
      <c r="O186" s="4">
        <f t="shared" si="24"/>
        <v>0</v>
      </c>
      <c r="P186" s="5">
        <f t="shared" si="20"/>
        <v>0</v>
      </c>
      <c r="Q186" s="1" t="s">
        <v>13</v>
      </c>
      <c r="R186" s="6" t="s">
        <v>52</v>
      </c>
      <c r="S186" s="6" t="s">
        <v>53</v>
      </c>
      <c r="T186" s="1" t="s">
        <v>13</v>
      </c>
      <c r="U186" s="2" t="s">
        <v>13</v>
      </c>
      <c r="V186" s="6" t="s">
        <v>13</v>
      </c>
      <c r="W186" s="6" t="s">
        <v>13</v>
      </c>
      <c r="X186" s="1" t="s">
        <v>13</v>
      </c>
      <c r="Y186" t="s">
        <v>54</v>
      </c>
      <c r="Z186" t="s">
        <v>54</v>
      </c>
      <c r="AA186" t="s">
        <v>13</v>
      </c>
      <c r="AB186">
        <v>1</v>
      </c>
    </row>
    <row r="187" spans="1:28" x14ac:dyDescent="0.2">
      <c r="A187" s="6" t="s">
        <v>47</v>
      </c>
      <c r="B187" s="1" t="s">
        <v>421</v>
      </c>
      <c r="C187" s="1" t="s">
        <v>13</v>
      </c>
      <c r="D187" s="1" t="s">
        <v>13</v>
      </c>
      <c r="E187" s="1" t="s">
        <v>422</v>
      </c>
      <c r="F187" s="1" t="s">
        <v>423</v>
      </c>
      <c r="G187" s="6" t="s">
        <v>364</v>
      </c>
      <c r="H187" s="3">
        <v>0</v>
      </c>
      <c r="I187" s="4">
        <f>일위대가!F187</f>
        <v>0</v>
      </c>
      <c r="J187" s="5">
        <f t="shared" si="21"/>
        <v>0</v>
      </c>
      <c r="K187" s="4">
        <f>일위대가!G187</f>
        <v>0</v>
      </c>
      <c r="L187" s="5">
        <f t="shared" si="22"/>
        <v>0</v>
      </c>
      <c r="M187" s="4">
        <f>일위대가!H187</f>
        <v>0</v>
      </c>
      <c r="N187" s="5">
        <f t="shared" si="23"/>
        <v>0</v>
      </c>
      <c r="O187" s="4">
        <f t="shared" si="24"/>
        <v>0</v>
      </c>
      <c r="P187" s="5">
        <f t="shared" si="20"/>
        <v>0</v>
      </c>
      <c r="Q187" s="1" t="s">
        <v>13</v>
      </c>
      <c r="R187" s="6" t="s">
        <v>52</v>
      </c>
      <c r="S187" s="6" t="s">
        <v>53</v>
      </c>
      <c r="T187" s="1" t="s">
        <v>13</v>
      </c>
      <c r="U187" s="2" t="s">
        <v>13</v>
      </c>
      <c r="V187" s="6" t="s">
        <v>13</v>
      </c>
      <c r="W187" s="6" t="s">
        <v>13</v>
      </c>
      <c r="X187" s="1" t="s">
        <v>13</v>
      </c>
      <c r="Y187" t="s">
        <v>54</v>
      </c>
      <c r="Z187" t="s">
        <v>54</v>
      </c>
      <c r="AA187" t="s">
        <v>13</v>
      </c>
      <c r="AB187">
        <v>1</v>
      </c>
    </row>
    <row r="188" spans="1:28" x14ac:dyDescent="0.2">
      <c r="A188" s="6" t="s">
        <v>47</v>
      </c>
      <c r="B188" s="1" t="s">
        <v>424</v>
      </c>
      <c r="C188" s="1" t="s">
        <v>13</v>
      </c>
      <c r="D188" s="1" t="s">
        <v>13</v>
      </c>
      <c r="E188" s="1" t="s">
        <v>422</v>
      </c>
      <c r="F188" s="1" t="s">
        <v>425</v>
      </c>
      <c r="G188" s="6" t="s">
        <v>364</v>
      </c>
      <c r="H188" s="3">
        <v>0</v>
      </c>
      <c r="I188" s="4">
        <f>일위대가!F188</f>
        <v>0</v>
      </c>
      <c r="J188" s="5">
        <f t="shared" si="21"/>
        <v>0</v>
      </c>
      <c r="K188" s="4">
        <f>일위대가!G188</f>
        <v>0</v>
      </c>
      <c r="L188" s="5">
        <f t="shared" si="22"/>
        <v>0</v>
      </c>
      <c r="M188" s="4">
        <f>일위대가!H188</f>
        <v>0</v>
      </c>
      <c r="N188" s="5">
        <f t="shared" si="23"/>
        <v>0</v>
      </c>
      <c r="O188" s="4">
        <f t="shared" si="24"/>
        <v>0</v>
      </c>
      <c r="P188" s="5">
        <f t="shared" si="20"/>
        <v>0</v>
      </c>
      <c r="Q188" s="1" t="s">
        <v>13</v>
      </c>
      <c r="R188" s="6" t="s">
        <v>52</v>
      </c>
      <c r="S188" s="6" t="s">
        <v>53</v>
      </c>
      <c r="T188" s="1" t="s">
        <v>13</v>
      </c>
      <c r="U188" s="2" t="s">
        <v>13</v>
      </c>
      <c r="V188" s="6" t="s">
        <v>13</v>
      </c>
      <c r="W188" s="6" t="s">
        <v>13</v>
      </c>
      <c r="X188" s="1" t="s">
        <v>13</v>
      </c>
      <c r="Y188" t="s">
        <v>54</v>
      </c>
      <c r="Z188" t="s">
        <v>54</v>
      </c>
      <c r="AA188" t="s">
        <v>13</v>
      </c>
      <c r="AB188">
        <v>1</v>
      </c>
    </row>
    <row r="189" spans="1:28" x14ac:dyDescent="0.2">
      <c r="A189" s="6" t="s">
        <v>47</v>
      </c>
      <c r="B189" s="1" t="s">
        <v>426</v>
      </c>
      <c r="C189" s="1" t="s">
        <v>13</v>
      </c>
      <c r="D189" s="1" t="s">
        <v>13</v>
      </c>
      <c r="E189" s="1" t="s">
        <v>422</v>
      </c>
      <c r="F189" s="1" t="s">
        <v>423</v>
      </c>
      <c r="G189" s="6" t="s">
        <v>249</v>
      </c>
      <c r="H189" s="3">
        <v>0</v>
      </c>
      <c r="I189" s="4">
        <f>일위대가!F189</f>
        <v>0</v>
      </c>
      <c r="J189" s="5">
        <f t="shared" si="21"/>
        <v>0</v>
      </c>
      <c r="K189" s="4">
        <f>일위대가!G189</f>
        <v>0</v>
      </c>
      <c r="L189" s="5">
        <f t="shared" si="22"/>
        <v>0</v>
      </c>
      <c r="M189" s="4">
        <f>일위대가!H189</f>
        <v>0</v>
      </c>
      <c r="N189" s="5">
        <f t="shared" si="23"/>
        <v>0</v>
      </c>
      <c r="O189" s="4">
        <f t="shared" si="24"/>
        <v>0</v>
      </c>
      <c r="P189" s="5">
        <f t="shared" ref="P189:P252" si="25">J189+L189+N189</f>
        <v>0</v>
      </c>
      <c r="Q189" s="1" t="s">
        <v>13</v>
      </c>
      <c r="R189" s="6" t="s">
        <v>52</v>
      </c>
      <c r="S189" s="6" t="s">
        <v>53</v>
      </c>
      <c r="T189" s="1" t="s">
        <v>13</v>
      </c>
      <c r="U189" s="2" t="s">
        <v>13</v>
      </c>
      <c r="V189" s="6" t="s">
        <v>13</v>
      </c>
      <c r="W189" s="6" t="s">
        <v>13</v>
      </c>
      <c r="X189" s="1" t="s">
        <v>13</v>
      </c>
      <c r="Y189" t="s">
        <v>54</v>
      </c>
      <c r="Z189" t="s">
        <v>54</v>
      </c>
      <c r="AA189" t="s">
        <v>13</v>
      </c>
      <c r="AB189">
        <v>1</v>
      </c>
    </row>
    <row r="190" spans="1:28" x14ac:dyDescent="0.2">
      <c r="A190" s="6" t="s">
        <v>47</v>
      </c>
      <c r="B190" s="1" t="s">
        <v>427</v>
      </c>
      <c r="C190" s="1" t="s">
        <v>13</v>
      </c>
      <c r="D190" s="1" t="s">
        <v>13</v>
      </c>
      <c r="E190" s="1" t="s">
        <v>422</v>
      </c>
      <c r="F190" s="1" t="s">
        <v>425</v>
      </c>
      <c r="G190" s="6" t="s">
        <v>249</v>
      </c>
      <c r="H190" s="3">
        <v>0</v>
      </c>
      <c r="I190" s="4">
        <f>일위대가!F190</f>
        <v>0</v>
      </c>
      <c r="J190" s="5">
        <f t="shared" ref="J190:J253" si="26">TRUNC(H190*I190, 0)</f>
        <v>0</v>
      </c>
      <c r="K190" s="4">
        <f>일위대가!G190</f>
        <v>0</v>
      </c>
      <c r="L190" s="5">
        <f t="shared" ref="L190:L253" si="27">TRUNC(H190*K190, 0)</f>
        <v>0</v>
      </c>
      <c r="M190" s="4">
        <f>일위대가!H190</f>
        <v>0</v>
      </c>
      <c r="N190" s="5">
        <f t="shared" ref="N190:N253" si="28">TRUNC(H190*M190, 0)</f>
        <v>0</v>
      </c>
      <c r="O190" s="4">
        <f t="shared" ref="O190:O253" si="29">I190+K190+M190</f>
        <v>0</v>
      </c>
      <c r="P190" s="5">
        <f t="shared" si="25"/>
        <v>0</v>
      </c>
      <c r="Q190" s="1" t="s">
        <v>13</v>
      </c>
      <c r="R190" s="6" t="s">
        <v>52</v>
      </c>
      <c r="S190" s="6" t="s">
        <v>53</v>
      </c>
      <c r="T190" s="1" t="s">
        <v>13</v>
      </c>
      <c r="U190" s="2" t="s">
        <v>13</v>
      </c>
      <c r="V190" s="6" t="s">
        <v>13</v>
      </c>
      <c r="W190" s="6" t="s">
        <v>13</v>
      </c>
      <c r="X190" s="1" t="s">
        <v>13</v>
      </c>
      <c r="Y190" t="s">
        <v>54</v>
      </c>
      <c r="Z190" t="s">
        <v>54</v>
      </c>
      <c r="AA190" t="s">
        <v>13</v>
      </c>
      <c r="AB190">
        <v>1</v>
      </c>
    </row>
    <row r="191" spans="1:28" x14ac:dyDescent="0.2">
      <c r="A191" s="6" t="s">
        <v>47</v>
      </c>
      <c r="B191" s="1" t="s">
        <v>428</v>
      </c>
      <c r="C191" s="1" t="s">
        <v>13</v>
      </c>
      <c r="D191" s="1" t="s">
        <v>13</v>
      </c>
      <c r="E191" s="1" t="s">
        <v>422</v>
      </c>
      <c r="F191" s="1" t="s">
        <v>429</v>
      </c>
      <c r="G191" s="6" t="s">
        <v>364</v>
      </c>
      <c r="H191" s="3">
        <v>0</v>
      </c>
      <c r="I191" s="4">
        <f>일위대가!F191</f>
        <v>0</v>
      </c>
      <c r="J191" s="5">
        <f t="shared" si="26"/>
        <v>0</v>
      </c>
      <c r="K191" s="4">
        <f>일위대가!G191</f>
        <v>0</v>
      </c>
      <c r="L191" s="5">
        <f t="shared" si="27"/>
        <v>0</v>
      </c>
      <c r="M191" s="4">
        <f>일위대가!H191</f>
        <v>0</v>
      </c>
      <c r="N191" s="5">
        <f t="shared" si="28"/>
        <v>0</v>
      </c>
      <c r="O191" s="4">
        <f t="shared" si="29"/>
        <v>0</v>
      </c>
      <c r="P191" s="5">
        <f t="shared" si="25"/>
        <v>0</v>
      </c>
      <c r="Q191" s="1" t="s">
        <v>13</v>
      </c>
      <c r="R191" s="6" t="s">
        <v>52</v>
      </c>
      <c r="S191" s="6" t="s">
        <v>53</v>
      </c>
      <c r="T191" s="1" t="s">
        <v>13</v>
      </c>
      <c r="U191" s="2" t="s">
        <v>13</v>
      </c>
      <c r="V191" s="6" t="s">
        <v>13</v>
      </c>
      <c r="W191" s="6" t="s">
        <v>13</v>
      </c>
      <c r="X191" s="1" t="s">
        <v>13</v>
      </c>
      <c r="Y191" t="s">
        <v>54</v>
      </c>
      <c r="Z191" t="s">
        <v>54</v>
      </c>
      <c r="AA191" t="s">
        <v>13</v>
      </c>
      <c r="AB191">
        <v>1</v>
      </c>
    </row>
    <row r="192" spans="1:28" x14ac:dyDescent="0.2">
      <c r="A192" s="6" t="s">
        <v>47</v>
      </c>
      <c r="B192" s="1" t="s">
        <v>430</v>
      </c>
      <c r="C192" s="1" t="s">
        <v>13</v>
      </c>
      <c r="D192" s="1" t="s">
        <v>13</v>
      </c>
      <c r="E192" s="1" t="s">
        <v>422</v>
      </c>
      <c r="F192" s="1" t="s">
        <v>431</v>
      </c>
      <c r="G192" s="6" t="s">
        <v>364</v>
      </c>
      <c r="H192" s="3">
        <v>0</v>
      </c>
      <c r="I192" s="4">
        <f>일위대가!F192</f>
        <v>0</v>
      </c>
      <c r="J192" s="5">
        <f t="shared" si="26"/>
        <v>0</v>
      </c>
      <c r="K192" s="4">
        <f>일위대가!G192</f>
        <v>0</v>
      </c>
      <c r="L192" s="5">
        <f t="shared" si="27"/>
        <v>0</v>
      </c>
      <c r="M192" s="4">
        <f>일위대가!H192</f>
        <v>0</v>
      </c>
      <c r="N192" s="5">
        <f t="shared" si="28"/>
        <v>0</v>
      </c>
      <c r="O192" s="4">
        <f t="shared" si="29"/>
        <v>0</v>
      </c>
      <c r="P192" s="5">
        <f t="shared" si="25"/>
        <v>0</v>
      </c>
      <c r="Q192" s="1" t="s">
        <v>13</v>
      </c>
      <c r="R192" s="6" t="s">
        <v>52</v>
      </c>
      <c r="S192" s="6" t="s">
        <v>53</v>
      </c>
      <c r="T192" s="1" t="s">
        <v>13</v>
      </c>
      <c r="U192" s="2" t="s">
        <v>13</v>
      </c>
      <c r="V192" s="6" t="s">
        <v>13</v>
      </c>
      <c r="W192" s="6" t="s">
        <v>13</v>
      </c>
      <c r="X192" s="1" t="s">
        <v>13</v>
      </c>
      <c r="Y192" t="s">
        <v>54</v>
      </c>
      <c r="Z192" t="s">
        <v>54</v>
      </c>
      <c r="AA192" t="s">
        <v>13</v>
      </c>
      <c r="AB192">
        <v>1</v>
      </c>
    </row>
    <row r="193" spans="1:28" x14ac:dyDescent="0.2">
      <c r="A193" s="6" t="s">
        <v>47</v>
      </c>
      <c r="B193" s="1" t="s">
        <v>432</v>
      </c>
      <c r="C193" s="1" t="s">
        <v>13</v>
      </c>
      <c r="D193" s="1" t="s">
        <v>13</v>
      </c>
      <c r="E193" s="1" t="s">
        <v>422</v>
      </c>
      <c r="F193" s="1" t="s">
        <v>429</v>
      </c>
      <c r="G193" s="6" t="s">
        <v>249</v>
      </c>
      <c r="H193" s="3">
        <v>0</v>
      </c>
      <c r="I193" s="4">
        <f>일위대가!F193</f>
        <v>0</v>
      </c>
      <c r="J193" s="5">
        <f t="shared" si="26"/>
        <v>0</v>
      </c>
      <c r="K193" s="4">
        <f>일위대가!G193</f>
        <v>0</v>
      </c>
      <c r="L193" s="5">
        <f t="shared" si="27"/>
        <v>0</v>
      </c>
      <c r="M193" s="4">
        <f>일위대가!H193</f>
        <v>0</v>
      </c>
      <c r="N193" s="5">
        <f t="shared" si="28"/>
        <v>0</v>
      </c>
      <c r="O193" s="4">
        <f t="shared" si="29"/>
        <v>0</v>
      </c>
      <c r="P193" s="5">
        <f t="shared" si="25"/>
        <v>0</v>
      </c>
      <c r="Q193" s="1" t="s">
        <v>13</v>
      </c>
      <c r="R193" s="6" t="s">
        <v>52</v>
      </c>
      <c r="S193" s="6" t="s">
        <v>53</v>
      </c>
      <c r="T193" s="1" t="s">
        <v>13</v>
      </c>
      <c r="U193" s="2" t="s">
        <v>13</v>
      </c>
      <c r="V193" s="6" t="s">
        <v>13</v>
      </c>
      <c r="W193" s="6" t="s">
        <v>13</v>
      </c>
      <c r="X193" s="1" t="s">
        <v>13</v>
      </c>
      <c r="Y193" t="s">
        <v>54</v>
      </c>
      <c r="Z193" t="s">
        <v>54</v>
      </c>
      <c r="AA193" t="s">
        <v>13</v>
      </c>
      <c r="AB193">
        <v>1</v>
      </c>
    </row>
    <row r="194" spans="1:28" x14ac:dyDescent="0.2">
      <c r="A194" s="6" t="s">
        <v>47</v>
      </c>
      <c r="B194" s="1" t="s">
        <v>433</v>
      </c>
      <c r="C194" s="1" t="s">
        <v>13</v>
      </c>
      <c r="D194" s="1" t="s">
        <v>13</v>
      </c>
      <c r="E194" s="1" t="s">
        <v>422</v>
      </c>
      <c r="F194" s="1" t="s">
        <v>431</v>
      </c>
      <c r="G194" s="6" t="s">
        <v>249</v>
      </c>
      <c r="H194" s="3">
        <v>0</v>
      </c>
      <c r="I194" s="4">
        <f>일위대가!F194</f>
        <v>0</v>
      </c>
      <c r="J194" s="5">
        <f t="shared" si="26"/>
        <v>0</v>
      </c>
      <c r="K194" s="4">
        <f>일위대가!G194</f>
        <v>0</v>
      </c>
      <c r="L194" s="5">
        <f t="shared" si="27"/>
        <v>0</v>
      </c>
      <c r="M194" s="4">
        <f>일위대가!H194</f>
        <v>0</v>
      </c>
      <c r="N194" s="5">
        <f t="shared" si="28"/>
        <v>0</v>
      </c>
      <c r="O194" s="4">
        <f t="shared" si="29"/>
        <v>0</v>
      </c>
      <c r="P194" s="5">
        <f t="shared" si="25"/>
        <v>0</v>
      </c>
      <c r="Q194" s="1" t="s">
        <v>13</v>
      </c>
      <c r="R194" s="6" t="s">
        <v>52</v>
      </c>
      <c r="S194" s="6" t="s">
        <v>53</v>
      </c>
      <c r="T194" s="1" t="s">
        <v>13</v>
      </c>
      <c r="U194" s="2" t="s">
        <v>13</v>
      </c>
      <c r="V194" s="6" t="s">
        <v>13</v>
      </c>
      <c r="W194" s="6" t="s">
        <v>13</v>
      </c>
      <c r="X194" s="1" t="s">
        <v>13</v>
      </c>
      <c r="Y194" t="s">
        <v>54</v>
      </c>
      <c r="Z194" t="s">
        <v>54</v>
      </c>
      <c r="AA194" t="s">
        <v>13</v>
      </c>
      <c r="AB194">
        <v>1</v>
      </c>
    </row>
    <row r="195" spans="1:28" x14ac:dyDescent="0.2">
      <c r="A195" s="6" t="s">
        <v>47</v>
      </c>
      <c r="B195" s="1" t="s">
        <v>434</v>
      </c>
      <c r="C195" s="1" t="s">
        <v>13</v>
      </c>
      <c r="D195" s="1" t="s">
        <v>13</v>
      </c>
      <c r="E195" s="1" t="s">
        <v>435</v>
      </c>
      <c r="F195" s="1" t="s">
        <v>436</v>
      </c>
      <c r="G195" s="6" t="s">
        <v>136</v>
      </c>
      <c r="H195" s="3">
        <v>0</v>
      </c>
      <c r="I195" s="4">
        <f>일위대가!F195</f>
        <v>0</v>
      </c>
      <c r="J195" s="5">
        <f t="shared" si="26"/>
        <v>0</v>
      </c>
      <c r="K195" s="4">
        <f>일위대가!G195</f>
        <v>0</v>
      </c>
      <c r="L195" s="5">
        <f t="shared" si="27"/>
        <v>0</v>
      </c>
      <c r="M195" s="4">
        <f>일위대가!H195</f>
        <v>0</v>
      </c>
      <c r="N195" s="5">
        <f t="shared" si="28"/>
        <v>0</v>
      </c>
      <c r="O195" s="4">
        <f t="shared" si="29"/>
        <v>0</v>
      </c>
      <c r="P195" s="5">
        <f t="shared" si="25"/>
        <v>0</v>
      </c>
      <c r="Q195" s="1" t="s">
        <v>13</v>
      </c>
      <c r="R195" s="6" t="s">
        <v>52</v>
      </c>
      <c r="S195" s="6" t="s">
        <v>53</v>
      </c>
      <c r="T195" s="1" t="s">
        <v>13</v>
      </c>
      <c r="U195" s="2" t="s">
        <v>13</v>
      </c>
      <c r="V195" s="6" t="s">
        <v>13</v>
      </c>
      <c r="W195" s="6" t="s">
        <v>13</v>
      </c>
      <c r="X195" s="1" t="s">
        <v>13</v>
      </c>
      <c r="Y195" t="s">
        <v>54</v>
      </c>
      <c r="Z195" t="s">
        <v>54</v>
      </c>
      <c r="AA195" t="s">
        <v>13</v>
      </c>
      <c r="AB195">
        <v>1</v>
      </c>
    </row>
    <row r="196" spans="1:28" x14ac:dyDescent="0.2">
      <c r="A196" s="6" t="s">
        <v>47</v>
      </c>
      <c r="B196" s="1" t="s">
        <v>437</v>
      </c>
      <c r="C196" s="1" t="s">
        <v>13</v>
      </c>
      <c r="D196" s="1" t="s">
        <v>13</v>
      </c>
      <c r="E196" s="1" t="s">
        <v>438</v>
      </c>
      <c r="F196" s="1" t="s">
        <v>439</v>
      </c>
      <c r="G196" s="6" t="s">
        <v>289</v>
      </c>
      <c r="H196" s="3">
        <v>0</v>
      </c>
      <c r="I196" s="4">
        <f>일위대가!F196</f>
        <v>0</v>
      </c>
      <c r="J196" s="5">
        <f t="shared" si="26"/>
        <v>0</v>
      </c>
      <c r="K196" s="4">
        <f>일위대가!G196</f>
        <v>0</v>
      </c>
      <c r="L196" s="5">
        <f t="shared" si="27"/>
        <v>0</v>
      </c>
      <c r="M196" s="4">
        <f>일위대가!H196</f>
        <v>0</v>
      </c>
      <c r="N196" s="5">
        <f t="shared" si="28"/>
        <v>0</v>
      </c>
      <c r="O196" s="4">
        <f t="shared" si="29"/>
        <v>0</v>
      </c>
      <c r="P196" s="5">
        <f t="shared" si="25"/>
        <v>0</v>
      </c>
      <c r="Q196" s="1" t="s">
        <v>13</v>
      </c>
      <c r="R196" s="6" t="s">
        <v>52</v>
      </c>
      <c r="S196" s="6" t="s">
        <v>53</v>
      </c>
      <c r="T196" s="1" t="s">
        <v>13</v>
      </c>
      <c r="U196" s="2" t="s">
        <v>13</v>
      </c>
      <c r="V196" s="6" t="s">
        <v>13</v>
      </c>
      <c r="W196" s="6" t="s">
        <v>13</v>
      </c>
      <c r="X196" s="1" t="s">
        <v>13</v>
      </c>
      <c r="Y196" t="s">
        <v>54</v>
      </c>
      <c r="Z196" t="s">
        <v>54</v>
      </c>
      <c r="AA196" t="s">
        <v>13</v>
      </c>
      <c r="AB196">
        <v>1</v>
      </c>
    </row>
    <row r="197" spans="1:28" x14ac:dyDescent="0.2">
      <c r="A197" s="6" t="s">
        <v>47</v>
      </c>
      <c r="B197" s="1" t="s">
        <v>440</v>
      </c>
      <c r="C197" s="1" t="s">
        <v>13</v>
      </c>
      <c r="D197" s="1" t="s">
        <v>13</v>
      </c>
      <c r="E197" s="1" t="s">
        <v>438</v>
      </c>
      <c r="F197" s="1" t="s">
        <v>441</v>
      </c>
      <c r="G197" s="6" t="s">
        <v>289</v>
      </c>
      <c r="H197" s="3">
        <v>0</v>
      </c>
      <c r="I197" s="4">
        <f>일위대가!F197</f>
        <v>0</v>
      </c>
      <c r="J197" s="5">
        <f t="shared" si="26"/>
        <v>0</v>
      </c>
      <c r="K197" s="4">
        <f>일위대가!G197</f>
        <v>0</v>
      </c>
      <c r="L197" s="5">
        <f t="shared" si="27"/>
        <v>0</v>
      </c>
      <c r="M197" s="4">
        <f>일위대가!H197</f>
        <v>0</v>
      </c>
      <c r="N197" s="5">
        <f t="shared" si="28"/>
        <v>0</v>
      </c>
      <c r="O197" s="4">
        <f t="shared" si="29"/>
        <v>0</v>
      </c>
      <c r="P197" s="5">
        <f t="shared" si="25"/>
        <v>0</v>
      </c>
      <c r="Q197" s="1" t="s">
        <v>13</v>
      </c>
      <c r="R197" s="6" t="s">
        <v>52</v>
      </c>
      <c r="S197" s="6" t="s">
        <v>53</v>
      </c>
      <c r="T197" s="1" t="s">
        <v>13</v>
      </c>
      <c r="U197" s="2" t="s">
        <v>13</v>
      </c>
      <c r="V197" s="6" t="s">
        <v>13</v>
      </c>
      <c r="W197" s="6" t="s">
        <v>13</v>
      </c>
      <c r="X197" s="1" t="s">
        <v>13</v>
      </c>
      <c r="Y197" t="s">
        <v>54</v>
      </c>
      <c r="Z197" t="s">
        <v>54</v>
      </c>
      <c r="AA197" t="s">
        <v>13</v>
      </c>
      <c r="AB197">
        <v>1</v>
      </c>
    </row>
    <row r="198" spans="1:28" x14ac:dyDescent="0.2">
      <c r="A198" s="6" t="s">
        <v>47</v>
      </c>
      <c r="B198" s="1" t="s">
        <v>442</v>
      </c>
      <c r="C198" s="1" t="s">
        <v>13</v>
      </c>
      <c r="D198" s="1" t="s">
        <v>13</v>
      </c>
      <c r="E198" s="1" t="s">
        <v>443</v>
      </c>
      <c r="F198" s="1" t="s">
        <v>444</v>
      </c>
      <c r="G198" s="6" t="s">
        <v>289</v>
      </c>
      <c r="H198" s="3">
        <v>0</v>
      </c>
      <c r="I198" s="4">
        <f>일위대가!F198</f>
        <v>0</v>
      </c>
      <c r="J198" s="5">
        <f t="shared" si="26"/>
        <v>0</v>
      </c>
      <c r="K198" s="4">
        <f>일위대가!G198</f>
        <v>0</v>
      </c>
      <c r="L198" s="5">
        <f t="shared" si="27"/>
        <v>0</v>
      </c>
      <c r="M198" s="4">
        <f>일위대가!H198</f>
        <v>0</v>
      </c>
      <c r="N198" s="5">
        <f t="shared" si="28"/>
        <v>0</v>
      </c>
      <c r="O198" s="4">
        <f t="shared" si="29"/>
        <v>0</v>
      </c>
      <c r="P198" s="5">
        <f t="shared" si="25"/>
        <v>0</v>
      </c>
      <c r="Q198" s="1" t="s">
        <v>13</v>
      </c>
      <c r="R198" s="6" t="s">
        <v>52</v>
      </c>
      <c r="S198" s="6" t="s">
        <v>53</v>
      </c>
      <c r="T198" s="1" t="s">
        <v>13</v>
      </c>
      <c r="U198" s="2" t="s">
        <v>13</v>
      </c>
      <c r="V198" s="6" t="s">
        <v>13</v>
      </c>
      <c r="W198" s="6" t="s">
        <v>13</v>
      </c>
      <c r="X198" s="1" t="s">
        <v>13</v>
      </c>
      <c r="Y198" t="s">
        <v>54</v>
      </c>
      <c r="Z198" t="s">
        <v>54</v>
      </c>
      <c r="AA198" t="s">
        <v>13</v>
      </c>
      <c r="AB198">
        <v>1</v>
      </c>
    </row>
    <row r="199" spans="1:28" x14ac:dyDescent="0.2">
      <c r="A199" s="6" t="s">
        <v>47</v>
      </c>
      <c r="B199" s="1" t="s">
        <v>445</v>
      </c>
      <c r="C199" s="1" t="s">
        <v>13</v>
      </c>
      <c r="D199" s="1" t="s">
        <v>13</v>
      </c>
      <c r="E199" s="1" t="s">
        <v>443</v>
      </c>
      <c r="F199" s="1" t="s">
        <v>446</v>
      </c>
      <c r="G199" s="6" t="s">
        <v>289</v>
      </c>
      <c r="H199" s="3">
        <v>0</v>
      </c>
      <c r="I199" s="4">
        <f>일위대가!F199</f>
        <v>0</v>
      </c>
      <c r="J199" s="5">
        <f t="shared" si="26"/>
        <v>0</v>
      </c>
      <c r="K199" s="4">
        <f>일위대가!G199</f>
        <v>0</v>
      </c>
      <c r="L199" s="5">
        <f t="shared" si="27"/>
        <v>0</v>
      </c>
      <c r="M199" s="4">
        <f>일위대가!H199</f>
        <v>0</v>
      </c>
      <c r="N199" s="5">
        <f t="shared" si="28"/>
        <v>0</v>
      </c>
      <c r="O199" s="4">
        <f t="shared" si="29"/>
        <v>0</v>
      </c>
      <c r="P199" s="5">
        <f t="shared" si="25"/>
        <v>0</v>
      </c>
      <c r="Q199" s="1" t="s">
        <v>13</v>
      </c>
      <c r="R199" s="6" t="s">
        <v>52</v>
      </c>
      <c r="S199" s="6" t="s">
        <v>53</v>
      </c>
      <c r="T199" s="1" t="s">
        <v>13</v>
      </c>
      <c r="U199" s="2" t="s">
        <v>13</v>
      </c>
      <c r="V199" s="6" t="s">
        <v>13</v>
      </c>
      <c r="W199" s="6" t="s">
        <v>13</v>
      </c>
      <c r="X199" s="1" t="s">
        <v>13</v>
      </c>
      <c r="Y199" t="s">
        <v>54</v>
      </c>
      <c r="Z199" t="s">
        <v>54</v>
      </c>
      <c r="AA199" t="s">
        <v>13</v>
      </c>
      <c r="AB199">
        <v>1</v>
      </c>
    </row>
    <row r="200" spans="1:28" x14ac:dyDescent="0.2">
      <c r="A200" s="6" t="s">
        <v>47</v>
      </c>
      <c r="B200" s="1" t="s">
        <v>447</v>
      </c>
      <c r="C200" s="1" t="s">
        <v>13</v>
      </c>
      <c r="D200" s="1" t="s">
        <v>13</v>
      </c>
      <c r="E200" s="1" t="s">
        <v>443</v>
      </c>
      <c r="F200" s="1" t="s">
        <v>448</v>
      </c>
      <c r="G200" s="6" t="s">
        <v>289</v>
      </c>
      <c r="H200" s="3">
        <v>0</v>
      </c>
      <c r="I200" s="4">
        <f>일위대가!F200</f>
        <v>0</v>
      </c>
      <c r="J200" s="5">
        <f t="shared" si="26"/>
        <v>0</v>
      </c>
      <c r="K200" s="4">
        <f>일위대가!G200</f>
        <v>0</v>
      </c>
      <c r="L200" s="5">
        <f t="shared" si="27"/>
        <v>0</v>
      </c>
      <c r="M200" s="4">
        <f>일위대가!H200</f>
        <v>0</v>
      </c>
      <c r="N200" s="5">
        <f t="shared" si="28"/>
        <v>0</v>
      </c>
      <c r="O200" s="4">
        <f t="shared" si="29"/>
        <v>0</v>
      </c>
      <c r="P200" s="5">
        <f t="shared" si="25"/>
        <v>0</v>
      </c>
      <c r="Q200" s="1" t="s">
        <v>13</v>
      </c>
      <c r="R200" s="6" t="s">
        <v>52</v>
      </c>
      <c r="S200" s="6" t="s">
        <v>53</v>
      </c>
      <c r="T200" s="1" t="s">
        <v>13</v>
      </c>
      <c r="U200" s="2" t="s">
        <v>13</v>
      </c>
      <c r="V200" s="6" t="s">
        <v>13</v>
      </c>
      <c r="W200" s="6" t="s">
        <v>13</v>
      </c>
      <c r="X200" s="1" t="s">
        <v>13</v>
      </c>
      <c r="Y200" t="s">
        <v>54</v>
      </c>
      <c r="Z200" t="s">
        <v>54</v>
      </c>
      <c r="AA200" t="s">
        <v>13</v>
      </c>
      <c r="AB200">
        <v>1</v>
      </c>
    </row>
    <row r="201" spans="1:28" x14ac:dyDescent="0.2">
      <c r="A201" s="6" t="s">
        <v>47</v>
      </c>
      <c r="B201" s="1" t="s">
        <v>449</v>
      </c>
      <c r="C201" s="1" t="s">
        <v>13</v>
      </c>
      <c r="D201" s="1" t="s">
        <v>13</v>
      </c>
      <c r="E201" s="1" t="s">
        <v>450</v>
      </c>
      <c r="F201" s="1" t="s">
        <v>451</v>
      </c>
      <c r="G201" s="6" t="s">
        <v>93</v>
      </c>
      <c r="H201" s="3">
        <v>0</v>
      </c>
      <c r="I201" s="4">
        <f>일위대가!F201</f>
        <v>0</v>
      </c>
      <c r="J201" s="5">
        <f t="shared" si="26"/>
        <v>0</v>
      </c>
      <c r="K201" s="4">
        <f>일위대가!G201</f>
        <v>0</v>
      </c>
      <c r="L201" s="5">
        <f t="shared" si="27"/>
        <v>0</v>
      </c>
      <c r="M201" s="4">
        <f>일위대가!H201</f>
        <v>0</v>
      </c>
      <c r="N201" s="5">
        <f t="shared" si="28"/>
        <v>0</v>
      </c>
      <c r="O201" s="4">
        <f t="shared" si="29"/>
        <v>0</v>
      </c>
      <c r="P201" s="5">
        <f t="shared" si="25"/>
        <v>0</v>
      </c>
      <c r="Q201" s="1" t="s">
        <v>13</v>
      </c>
      <c r="R201" s="6" t="s">
        <v>52</v>
      </c>
      <c r="S201" s="6" t="s">
        <v>53</v>
      </c>
      <c r="T201" s="1" t="s">
        <v>13</v>
      </c>
      <c r="U201" s="2" t="s">
        <v>13</v>
      </c>
      <c r="V201" s="6" t="s">
        <v>13</v>
      </c>
      <c r="W201" s="6" t="s">
        <v>13</v>
      </c>
      <c r="X201" s="1" t="s">
        <v>13</v>
      </c>
      <c r="Y201" t="s">
        <v>54</v>
      </c>
      <c r="Z201" t="s">
        <v>54</v>
      </c>
      <c r="AA201" t="s">
        <v>13</v>
      </c>
      <c r="AB201">
        <v>1</v>
      </c>
    </row>
    <row r="202" spans="1:28" x14ac:dyDescent="0.2">
      <c r="A202" s="6" t="s">
        <v>47</v>
      </c>
      <c r="B202" s="1" t="s">
        <v>452</v>
      </c>
      <c r="C202" s="1" t="s">
        <v>13</v>
      </c>
      <c r="D202" s="1" t="s">
        <v>13</v>
      </c>
      <c r="E202" s="1" t="s">
        <v>450</v>
      </c>
      <c r="F202" s="1" t="s">
        <v>453</v>
      </c>
      <c r="G202" s="6" t="s">
        <v>93</v>
      </c>
      <c r="H202" s="3">
        <v>0</v>
      </c>
      <c r="I202" s="4">
        <f>일위대가!F202</f>
        <v>0</v>
      </c>
      <c r="J202" s="5">
        <f t="shared" si="26"/>
        <v>0</v>
      </c>
      <c r="K202" s="4">
        <f>일위대가!G202</f>
        <v>0</v>
      </c>
      <c r="L202" s="5">
        <f t="shared" si="27"/>
        <v>0</v>
      </c>
      <c r="M202" s="4">
        <f>일위대가!H202</f>
        <v>0</v>
      </c>
      <c r="N202" s="5">
        <f t="shared" si="28"/>
        <v>0</v>
      </c>
      <c r="O202" s="4">
        <f t="shared" si="29"/>
        <v>0</v>
      </c>
      <c r="P202" s="5">
        <f t="shared" si="25"/>
        <v>0</v>
      </c>
      <c r="Q202" s="1" t="s">
        <v>13</v>
      </c>
      <c r="R202" s="6" t="s">
        <v>52</v>
      </c>
      <c r="S202" s="6" t="s">
        <v>53</v>
      </c>
      <c r="T202" s="1" t="s">
        <v>13</v>
      </c>
      <c r="U202" s="2" t="s">
        <v>13</v>
      </c>
      <c r="V202" s="6" t="s">
        <v>13</v>
      </c>
      <c r="W202" s="6" t="s">
        <v>13</v>
      </c>
      <c r="X202" s="1" t="s">
        <v>13</v>
      </c>
      <c r="Y202" t="s">
        <v>54</v>
      </c>
      <c r="Z202" t="s">
        <v>54</v>
      </c>
      <c r="AA202" t="s">
        <v>13</v>
      </c>
      <c r="AB202">
        <v>1</v>
      </c>
    </row>
    <row r="203" spans="1:28" x14ac:dyDescent="0.2">
      <c r="A203" s="6" t="s">
        <v>47</v>
      </c>
      <c r="B203" s="1" t="s">
        <v>454</v>
      </c>
      <c r="C203" s="1" t="s">
        <v>13</v>
      </c>
      <c r="D203" s="1" t="s">
        <v>13</v>
      </c>
      <c r="E203" s="1" t="s">
        <v>450</v>
      </c>
      <c r="F203" s="1" t="s">
        <v>455</v>
      </c>
      <c r="G203" s="6" t="s">
        <v>93</v>
      </c>
      <c r="H203" s="3">
        <v>0</v>
      </c>
      <c r="I203" s="4">
        <f>일위대가!F203</f>
        <v>0</v>
      </c>
      <c r="J203" s="5">
        <f t="shared" si="26"/>
        <v>0</v>
      </c>
      <c r="K203" s="4">
        <f>일위대가!G203</f>
        <v>0</v>
      </c>
      <c r="L203" s="5">
        <f t="shared" si="27"/>
        <v>0</v>
      </c>
      <c r="M203" s="4">
        <f>일위대가!H203</f>
        <v>0</v>
      </c>
      <c r="N203" s="5">
        <f t="shared" si="28"/>
        <v>0</v>
      </c>
      <c r="O203" s="4">
        <f t="shared" si="29"/>
        <v>0</v>
      </c>
      <c r="P203" s="5">
        <f t="shared" si="25"/>
        <v>0</v>
      </c>
      <c r="Q203" s="1" t="s">
        <v>13</v>
      </c>
      <c r="R203" s="6" t="s">
        <v>52</v>
      </c>
      <c r="S203" s="6" t="s">
        <v>53</v>
      </c>
      <c r="T203" s="1" t="s">
        <v>13</v>
      </c>
      <c r="U203" s="2" t="s">
        <v>13</v>
      </c>
      <c r="V203" s="6" t="s">
        <v>13</v>
      </c>
      <c r="W203" s="6" t="s">
        <v>13</v>
      </c>
      <c r="X203" s="1" t="s">
        <v>13</v>
      </c>
      <c r="Y203" t="s">
        <v>54</v>
      </c>
      <c r="Z203" t="s">
        <v>54</v>
      </c>
      <c r="AA203" t="s">
        <v>13</v>
      </c>
      <c r="AB203">
        <v>1</v>
      </c>
    </row>
    <row r="204" spans="1:28" x14ac:dyDescent="0.2">
      <c r="A204" s="6" t="s">
        <v>47</v>
      </c>
      <c r="B204" s="1" t="s">
        <v>456</v>
      </c>
      <c r="C204" s="1" t="s">
        <v>13</v>
      </c>
      <c r="D204" s="1" t="s">
        <v>13</v>
      </c>
      <c r="E204" s="1" t="s">
        <v>450</v>
      </c>
      <c r="F204" s="1" t="s">
        <v>457</v>
      </c>
      <c r="G204" s="6" t="s">
        <v>93</v>
      </c>
      <c r="H204" s="3">
        <v>0</v>
      </c>
      <c r="I204" s="4">
        <f>일위대가!F204</f>
        <v>0</v>
      </c>
      <c r="J204" s="5">
        <f t="shared" si="26"/>
        <v>0</v>
      </c>
      <c r="K204" s="4">
        <f>일위대가!G204</f>
        <v>0</v>
      </c>
      <c r="L204" s="5">
        <f t="shared" si="27"/>
        <v>0</v>
      </c>
      <c r="M204" s="4">
        <f>일위대가!H204</f>
        <v>0</v>
      </c>
      <c r="N204" s="5">
        <f t="shared" si="28"/>
        <v>0</v>
      </c>
      <c r="O204" s="4">
        <f t="shared" si="29"/>
        <v>0</v>
      </c>
      <c r="P204" s="5">
        <f t="shared" si="25"/>
        <v>0</v>
      </c>
      <c r="Q204" s="1" t="s">
        <v>13</v>
      </c>
      <c r="R204" s="6" t="s">
        <v>52</v>
      </c>
      <c r="S204" s="6" t="s">
        <v>53</v>
      </c>
      <c r="T204" s="1" t="s">
        <v>13</v>
      </c>
      <c r="U204" s="2" t="s">
        <v>13</v>
      </c>
      <c r="V204" s="6" t="s">
        <v>13</v>
      </c>
      <c r="W204" s="6" t="s">
        <v>13</v>
      </c>
      <c r="X204" s="1" t="s">
        <v>13</v>
      </c>
      <c r="Y204" t="s">
        <v>54</v>
      </c>
      <c r="Z204" t="s">
        <v>54</v>
      </c>
      <c r="AA204" t="s">
        <v>13</v>
      </c>
      <c r="AB204">
        <v>1</v>
      </c>
    </row>
    <row r="205" spans="1:28" x14ac:dyDescent="0.2">
      <c r="A205" s="6" t="s">
        <v>47</v>
      </c>
      <c r="B205" s="1" t="s">
        <v>458</v>
      </c>
      <c r="C205" s="1" t="s">
        <v>13</v>
      </c>
      <c r="D205" s="1" t="s">
        <v>13</v>
      </c>
      <c r="E205" s="1" t="s">
        <v>450</v>
      </c>
      <c r="F205" s="1" t="s">
        <v>459</v>
      </c>
      <c r="G205" s="6" t="s">
        <v>93</v>
      </c>
      <c r="H205" s="3">
        <v>0</v>
      </c>
      <c r="I205" s="4">
        <f>일위대가!F205</f>
        <v>0</v>
      </c>
      <c r="J205" s="5">
        <f t="shared" si="26"/>
        <v>0</v>
      </c>
      <c r="K205" s="4">
        <f>일위대가!G205</f>
        <v>0</v>
      </c>
      <c r="L205" s="5">
        <f t="shared" si="27"/>
        <v>0</v>
      </c>
      <c r="M205" s="4">
        <f>일위대가!H205</f>
        <v>0</v>
      </c>
      <c r="N205" s="5">
        <f t="shared" si="28"/>
        <v>0</v>
      </c>
      <c r="O205" s="4">
        <f t="shared" si="29"/>
        <v>0</v>
      </c>
      <c r="P205" s="5">
        <f t="shared" si="25"/>
        <v>0</v>
      </c>
      <c r="Q205" s="1" t="s">
        <v>13</v>
      </c>
      <c r="R205" s="6" t="s">
        <v>52</v>
      </c>
      <c r="S205" s="6" t="s">
        <v>53</v>
      </c>
      <c r="T205" s="1" t="s">
        <v>13</v>
      </c>
      <c r="U205" s="2" t="s">
        <v>13</v>
      </c>
      <c r="V205" s="6" t="s">
        <v>13</v>
      </c>
      <c r="W205" s="6" t="s">
        <v>13</v>
      </c>
      <c r="X205" s="1" t="s">
        <v>13</v>
      </c>
      <c r="Y205" t="s">
        <v>54</v>
      </c>
      <c r="Z205" t="s">
        <v>54</v>
      </c>
      <c r="AA205" t="s">
        <v>13</v>
      </c>
      <c r="AB205">
        <v>1</v>
      </c>
    </row>
    <row r="206" spans="1:28" x14ac:dyDescent="0.2">
      <c r="A206" s="6" t="s">
        <v>47</v>
      </c>
      <c r="B206" s="1" t="s">
        <v>460</v>
      </c>
      <c r="C206" s="1" t="s">
        <v>13</v>
      </c>
      <c r="D206" s="1" t="s">
        <v>13</v>
      </c>
      <c r="E206" s="1" t="s">
        <v>461</v>
      </c>
      <c r="F206" s="1" t="s">
        <v>462</v>
      </c>
      <c r="G206" s="6" t="s">
        <v>136</v>
      </c>
      <c r="H206" s="3">
        <v>0</v>
      </c>
      <c r="I206" s="4">
        <f>일위대가!F206</f>
        <v>0</v>
      </c>
      <c r="J206" s="5">
        <f t="shared" si="26"/>
        <v>0</v>
      </c>
      <c r="K206" s="4">
        <f>일위대가!G206</f>
        <v>0</v>
      </c>
      <c r="L206" s="5">
        <f t="shared" si="27"/>
        <v>0</v>
      </c>
      <c r="M206" s="4">
        <f>일위대가!H206</f>
        <v>0</v>
      </c>
      <c r="N206" s="5">
        <f t="shared" si="28"/>
        <v>0</v>
      </c>
      <c r="O206" s="4">
        <f t="shared" si="29"/>
        <v>0</v>
      </c>
      <c r="P206" s="5">
        <f t="shared" si="25"/>
        <v>0</v>
      </c>
      <c r="Q206" s="1" t="s">
        <v>13</v>
      </c>
      <c r="R206" s="6" t="s">
        <v>52</v>
      </c>
      <c r="S206" s="6" t="s">
        <v>53</v>
      </c>
      <c r="T206" s="1" t="s">
        <v>13</v>
      </c>
      <c r="U206" s="2" t="s">
        <v>13</v>
      </c>
      <c r="V206" s="6" t="s">
        <v>13</v>
      </c>
      <c r="W206" s="6" t="s">
        <v>13</v>
      </c>
      <c r="X206" s="1" t="s">
        <v>13</v>
      </c>
      <c r="Y206" t="s">
        <v>54</v>
      </c>
      <c r="Z206" t="s">
        <v>54</v>
      </c>
      <c r="AA206" t="s">
        <v>13</v>
      </c>
      <c r="AB206">
        <v>1</v>
      </c>
    </row>
    <row r="207" spans="1:28" x14ac:dyDescent="0.2">
      <c r="A207" s="6" t="s">
        <v>47</v>
      </c>
      <c r="B207" s="1" t="s">
        <v>463</v>
      </c>
      <c r="C207" s="1" t="s">
        <v>13</v>
      </c>
      <c r="D207" s="1" t="s">
        <v>13</v>
      </c>
      <c r="E207" s="1" t="s">
        <v>461</v>
      </c>
      <c r="F207" s="1" t="s">
        <v>464</v>
      </c>
      <c r="G207" s="6" t="s">
        <v>136</v>
      </c>
      <c r="H207" s="3">
        <v>0</v>
      </c>
      <c r="I207" s="4">
        <f>일위대가!F207</f>
        <v>0</v>
      </c>
      <c r="J207" s="5">
        <f t="shared" si="26"/>
        <v>0</v>
      </c>
      <c r="K207" s="4">
        <f>일위대가!G207</f>
        <v>0</v>
      </c>
      <c r="L207" s="5">
        <f t="shared" si="27"/>
        <v>0</v>
      </c>
      <c r="M207" s="4">
        <f>일위대가!H207</f>
        <v>0</v>
      </c>
      <c r="N207" s="5">
        <f t="shared" si="28"/>
        <v>0</v>
      </c>
      <c r="O207" s="4">
        <f t="shared" si="29"/>
        <v>0</v>
      </c>
      <c r="P207" s="5">
        <f t="shared" si="25"/>
        <v>0</v>
      </c>
      <c r="Q207" s="1" t="s">
        <v>13</v>
      </c>
      <c r="R207" s="6" t="s">
        <v>52</v>
      </c>
      <c r="S207" s="6" t="s">
        <v>53</v>
      </c>
      <c r="T207" s="1" t="s">
        <v>13</v>
      </c>
      <c r="U207" s="2" t="s">
        <v>13</v>
      </c>
      <c r="V207" s="6" t="s">
        <v>13</v>
      </c>
      <c r="W207" s="6" t="s">
        <v>13</v>
      </c>
      <c r="X207" s="1" t="s">
        <v>13</v>
      </c>
      <c r="Y207" t="s">
        <v>54</v>
      </c>
      <c r="Z207" t="s">
        <v>54</v>
      </c>
      <c r="AA207" t="s">
        <v>13</v>
      </c>
      <c r="AB207">
        <v>1</v>
      </c>
    </row>
    <row r="208" spans="1:28" x14ac:dyDescent="0.2">
      <c r="A208" s="6" t="s">
        <v>47</v>
      </c>
      <c r="B208" s="1" t="s">
        <v>465</v>
      </c>
      <c r="C208" s="1" t="s">
        <v>13</v>
      </c>
      <c r="D208" s="1" t="s">
        <v>13</v>
      </c>
      <c r="E208" s="1" t="s">
        <v>461</v>
      </c>
      <c r="F208" s="1" t="s">
        <v>466</v>
      </c>
      <c r="G208" s="6" t="s">
        <v>136</v>
      </c>
      <c r="H208" s="3">
        <v>0</v>
      </c>
      <c r="I208" s="4">
        <f>일위대가!F208</f>
        <v>0</v>
      </c>
      <c r="J208" s="5">
        <f t="shared" si="26"/>
        <v>0</v>
      </c>
      <c r="K208" s="4">
        <f>일위대가!G208</f>
        <v>0</v>
      </c>
      <c r="L208" s="5">
        <f t="shared" si="27"/>
        <v>0</v>
      </c>
      <c r="M208" s="4">
        <f>일위대가!H208</f>
        <v>0</v>
      </c>
      <c r="N208" s="5">
        <f t="shared" si="28"/>
        <v>0</v>
      </c>
      <c r="O208" s="4">
        <f t="shared" si="29"/>
        <v>0</v>
      </c>
      <c r="P208" s="5">
        <f t="shared" si="25"/>
        <v>0</v>
      </c>
      <c r="Q208" s="1" t="s">
        <v>13</v>
      </c>
      <c r="R208" s="6" t="s">
        <v>52</v>
      </c>
      <c r="S208" s="6" t="s">
        <v>53</v>
      </c>
      <c r="T208" s="1" t="s">
        <v>13</v>
      </c>
      <c r="U208" s="2" t="s">
        <v>13</v>
      </c>
      <c r="V208" s="6" t="s">
        <v>13</v>
      </c>
      <c r="W208" s="6" t="s">
        <v>13</v>
      </c>
      <c r="X208" s="1" t="s">
        <v>13</v>
      </c>
      <c r="Y208" t="s">
        <v>54</v>
      </c>
      <c r="Z208" t="s">
        <v>54</v>
      </c>
      <c r="AA208" t="s">
        <v>13</v>
      </c>
      <c r="AB208">
        <v>1</v>
      </c>
    </row>
    <row r="209" spans="1:28" x14ac:dyDescent="0.2">
      <c r="A209" s="6" t="s">
        <v>47</v>
      </c>
      <c r="B209" s="1" t="s">
        <v>467</v>
      </c>
      <c r="C209" s="1" t="s">
        <v>13</v>
      </c>
      <c r="D209" s="1" t="s">
        <v>13</v>
      </c>
      <c r="E209" s="1" t="s">
        <v>461</v>
      </c>
      <c r="F209" s="1" t="s">
        <v>468</v>
      </c>
      <c r="G209" s="6" t="s">
        <v>136</v>
      </c>
      <c r="H209" s="3">
        <v>0</v>
      </c>
      <c r="I209" s="4">
        <f>일위대가!F209</f>
        <v>0</v>
      </c>
      <c r="J209" s="5">
        <f t="shared" si="26"/>
        <v>0</v>
      </c>
      <c r="K209" s="4">
        <f>일위대가!G209</f>
        <v>0</v>
      </c>
      <c r="L209" s="5">
        <f t="shared" si="27"/>
        <v>0</v>
      </c>
      <c r="M209" s="4">
        <f>일위대가!H209</f>
        <v>0</v>
      </c>
      <c r="N209" s="5">
        <f t="shared" si="28"/>
        <v>0</v>
      </c>
      <c r="O209" s="4">
        <f t="shared" si="29"/>
        <v>0</v>
      </c>
      <c r="P209" s="5">
        <f t="shared" si="25"/>
        <v>0</v>
      </c>
      <c r="Q209" s="1" t="s">
        <v>13</v>
      </c>
      <c r="R209" s="6" t="s">
        <v>52</v>
      </c>
      <c r="S209" s="6" t="s">
        <v>53</v>
      </c>
      <c r="T209" s="1" t="s">
        <v>13</v>
      </c>
      <c r="U209" s="2" t="s">
        <v>13</v>
      </c>
      <c r="V209" s="6" t="s">
        <v>13</v>
      </c>
      <c r="W209" s="6" t="s">
        <v>13</v>
      </c>
      <c r="X209" s="1" t="s">
        <v>13</v>
      </c>
      <c r="Y209" t="s">
        <v>54</v>
      </c>
      <c r="Z209" t="s">
        <v>54</v>
      </c>
      <c r="AA209" t="s">
        <v>13</v>
      </c>
      <c r="AB209">
        <v>1</v>
      </c>
    </row>
    <row r="210" spans="1:28" x14ac:dyDescent="0.2">
      <c r="A210" s="6" t="s">
        <v>47</v>
      </c>
      <c r="B210" s="1" t="s">
        <v>469</v>
      </c>
      <c r="C210" s="1" t="s">
        <v>13</v>
      </c>
      <c r="D210" s="1" t="s">
        <v>13</v>
      </c>
      <c r="E210" s="1" t="s">
        <v>461</v>
      </c>
      <c r="F210" s="1" t="s">
        <v>470</v>
      </c>
      <c r="G210" s="6" t="s">
        <v>136</v>
      </c>
      <c r="H210" s="3">
        <v>0</v>
      </c>
      <c r="I210" s="4">
        <f>일위대가!F210</f>
        <v>0</v>
      </c>
      <c r="J210" s="5">
        <f t="shared" si="26"/>
        <v>0</v>
      </c>
      <c r="K210" s="4">
        <f>일위대가!G210</f>
        <v>0</v>
      </c>
      <c r="L210" s="5">
        <f t="shared" si="27"/>
        <v>0</v>
      </c>
      <c r="M210" s="4">
        <f>일위대가!H210</f>
        <v>0</v>
      </c>
      <c r="N210" s="5">
        <f t="shared" si="28"/>
        <v>0</v>
      </c>
      <c r="O210" s="4">
        <f t="shared" si="29"/>
        <v>0</v>
      </c>
      <c r="P210" s="5">
        <f t="shared" si="25"/>
        <v>0</v>
      </c>
      <c r="Q210" s="1" t="s">
        <v>13</v>
      </c>
      <c r="R210" s="6" t="s">
        <v>52</v>
      </c>
      <c r="S210" s="6" t="s">
        <v>53</v>
      </c>
      <c r="T210" s="1" t="s">
        <v>13</v>
      </c>
      <c r="U210" s="2" t="s">
        <v>13</v>
      </c>
      <c r="V210" s="6" t="s">
        <v>13</v>
      </c>
      <c r="W210" s="6" t="s">
        <v>13</v>
      </c>
      <c r="X210" s="1" t="s">
        <v>13</v>
      </c>
      <c r="Y210" t="s">
        <v>54</v>
      </c>
      <c r="Z210" t="s">
        <v>54</v>
      </c>
      <c r="AA210" t="s">
        <v>13</v>
      </c>
      <c r="AB210">
        <v>1</v>
      </c>
    </row>
    <row r="211" spans="1:28" x14ac:dyDescent="0.2">
      <c r="A211" s="6" t="s">
        <v>47</v>
      </c>
      <c r="B211" s="1" t="s">
        <v>471</v>
      </c>
      <c r="C211" s="1" t="s">
        <v>13</v>
      </c>
      <c r="D211" s="1" t="s">
        <v>13</v>
      </c>
      <c r="E211" s="1" t="s">
        <v>461</v>
      </c>
      <c r="F211" s="1" t="s">
        <v>472</v>
      </c>
      <c r="G211" s="6" t="s">
        <v>136</v>
      </c>
      <c r="H211" s="3">
        <v>0</v>
      </c>
      <c r="I211" s="4">
        <f>일위대가!F211</f>
        <v>0</v>
      </c>
      <c r="J211" s="5">
        <f t="shared" si="26"/>
        <v>0</v>
      </c>
      <c r="K211" s="4">
        <f>일위대가!G211</f>
        <v>0</v>
      </c>
      <c r="L211" s="5">
        <f t="shared" si="27"/>
        <v>0</v>
      </c>
      <c r="M211" s="4">
        <f>일위대가!H211</f>
        <v>0</v>
      </c>
      <c r="N211" s="5">
        <f t="shared" si="28"/>
        <v>0</v>
      </c>
      <c r="O211" s="4">
        <f t="shared" si="29"/>
        <v>0</v>
      </c>
      <c r="P211" s="5">
        <f t="shared" si="25"/>
        <v>0</v>
      </c>
      <c r="Q211" s="1" t="s">
        <v>13</v>
      </c>
      <c r="R211" s="6" t="s">
        <v>52</v>
      </c>
      <c r="S211" s="6" t="s">
        <v>53</v>
      </c>
      <c r="T211" s="1" t="s">
        <v>13</v>
      </c>
      <c r="U211" s="2" t="s">
        <v>13</v>
      </c>
      <c r="V211" s="6" t="s">
        <v>13</v>
      </c>
      <c r="W211" s="6" t="s">
        <v>13</v>
      </c>
      <c r="X211" s="1" t="s">
        <v>13</v>
      </c>
      <c r="Y211" t="s">
        <v>54</v>
      </c>
      <c r="Z211" t="s">
        <v>54</v>
      </c>
      <c r="AA211" t="s">
        <v>13</v>
      </c>
      <c r="AB211">
        <v>1</v>
      </c>
    </row>
    <row r="212" spans="1:28" x14ac:dyDescent="0.2">
      <c r="A212" s="6" t="s">
        <v>47</v>
      </c>
      <c r="B212" s="1" t="s">
        <v>473</v>
      </c>
      <c r="C212" s="1" t="s">
        <v>13</v>
      </c>
      <c r="D212" s="1" t="s">
        <v>13</v>
      </c>
      <c r="E212" s="1" t="s">
        <v>474</v>
      </c>
      <c r="F212" s="1" t="s">
        <v>475</v>
      </c>
      <c r="G212" s="6" t="s">
        <v>476</v>
      </c>
      <c r="H212" s="3">
        <v>0</v>
      </c>
      <c r="I212" s="4">
        <f>일위대가!F212</f>
        <v>0</v>
      </c>
      <c r="J212" s="5">
        <f t="shared" si="26"/>
        <v>0</v>
      </c>
      <c r="K212" s="4">
        <f>일위대가!G212</f>
        <v>0</v>
      </c>
      <c r="L212" s="5">
        <f t="shared" si="27"/>
        <v>0</v>
      </c>
      <c r="M212" s="4">
        <f>일위대가!H212</f>
        <v>0</v>
      </c>
      <c r="N212" s="5">
        <f t="shared" si="28"/>
        <v>0</v>
      </c>
      <c r="O212" s="4">
        <f t="shared" si="29"/>
        <v>0</v>
      </c>
      <c r="P212" s="5">
        <f t="shared" si="25"/>
        <v>0</v>
      </c>
      <c r="Q212" s="1" t="s">
        <v>13</v>
      </c>
      <c r="R212" s="6" t="s">
        <v>52</v>
      </c>
      <c r="S212" s="6" t="s">
        <v>53</v>
      </c>
      <c r="T212" s="1" t="s">
        <v>13</v>
      </c>
      <c r="U212" s="2" t="s">
        <v>13</v>
      </c>
      <c r="V212" s="6" t="s">
        <v>13</v>
      </c>
      <c r="W212" s="6" t="s">
        <v>13</v>
      </c>
      <c r="X212" s="1" t="s">
        <v>13</v>
      </c>
      <c r="Y212" t="s">
        <v>54</v>
      </c>
      <c r="Z212" t="s">
        <v>54</v>
      </c>
      <c r="AA212" t="s">
        <v>13</v>
      </c>
      <c r="AB212">
        <v>1</v>
      </c>
    </row>
    <row r="213" spans="1:28" x14ac:dyDescent="0.2">
      <c r="A213" s="6" t="s">
        <v>47</v>
      </c>
      <c r="B213" s="1" t="s">
        <v>477</v>
      </c>
      <c r="C213" s="1" t="s">
        <v>13</v>
      </c>
      <c r="D213" s="1" t="s">
        <v>13</v>
      </c>
      <c r="E213" s="1" t="s">
        <v>478</v>
      </c>
      <c r="F213" s="1" t="s">
        <v>479</v>
      </c>
      <c r="G213" s="6" t="s">
        <v>136</v>
      </c>
      <c r="H213" s="3">
        <v>0</v>
      </c>
      <c r="I213" s="4">
        <f>일위대가!F213</f>
        <v>0</v>
      </c>
      <c r="J213" s="5">
        <f t="shared" si="26"/>
        <v>0</v>
      </c>
      <c r="K213" s="4">
        <f>일위대가!G213</f>
        <v>0</v>
      </c>
      <c r="L213" s="5">
        <f t="shared" si="27"/>
        <v>0</v>
      </c>
      <c r="M213" s="4">
        <f>일위대가!H213</f>
        <v>0</v>
      </c>
      <c r="N213" s="5">
        <f t="shared" si="28"/>
        <v>0</v>
      </c>
      <c r="O213" s="4">
        <f t="shared" si="29"/>
        <v>0</v>
      </c>
      <c r="P213" s="5">
        <f t="shared" si="25"/>
        <v>0</v>
      </c>
      <c r="Q213" s="1" t="s">
        <v>13</v>
      </c>
      <c r="R213" s="6" t="s">
        <v>52</v>
      </c>
      <c r="S213" s="6" t="s">
        <v>53</v>
      </c>
      <c r="T213" s="1" t="s">
        <v>13</v>
      </c>
      <c r="U213" s="2" t="s">
        <v>13</v>
      </c>
      <c r="V213" s="6" t="s">
        <v>13</v>
      </c>
      <c r="W213" s="6" t="s">
        <v>13</v>
      </c>
      <c r="X213" s="1" t="s">
        <v>13</v>
      </c>
      <c r="Y213" t="s">
        <v>54</v>
      </c>
      <c r="Z213" t="s">
        <v>54</v>
      </c>
      <c r="AA213" t="s">
        <v>13</v>
      </c>
      <c r="AB213">
        <v>1</v>
      </c>
    </row>
    <row r="214" spans="1:28" x14ac:dyDescent="0.2">
      <c r="A214" s="6" t="s">
        <v>47</v>
      </c>
      <c r="B214" s="1" t="s">
        <v>480</v>
      </c>
      <c r="C214" s="1" t="s">
        <v>13</v>
      </c>
      <c r="D214" s="1" t="s">
        <v>13</v>
      </c>
      <c r="E214" s="1" t="s">
        <v>481</v>
      </c>
      <c r="F214" s="1" t="s">
        <v>482</v>
      </c>
      <c r="G214" s="6" t="s">
        <v>483</v>
      </c>
      <c r="H214" s="3">
        <v>0</v>
      </c>
      <c r="I214" s="4">
        <f>일위대가!F214</f>
        <v>0</v>
      </c>
      <c r="J214" s="5">
        <f t="shared" si="26"/>
        <v>0</v>
      </c>
      <c r="K214" s="4">
        <f>일위대가!G214</f>
        <v>0</v>
      </c>
      <c r="L214" s="5">
        <f t="shared" si="27"/>
        <v>0</v>
      </c>
      <c r="M214" s="4">
        <f>일위대가!H214</f>
        <v>0</v>
      </c>
      <c r="N214" s="5">
        <f t="shared" si="28"/>
        <v>0</v>
      </c>
      <c r="O214" s="4">
        <f t="shared" si="29"/>
        <v>0</v>
      </c>
      <c r="P214" s="5">
        <f t="shared" si="25"/>
        <v>0</v>
      </c>
      <c r="Q214" s="1" t="s">
        <v>13</v>
      </c>
      <c r="R214" s="6" t="s">
        <v>52</v>
      </c>
      <c r="S214" s="6" t="s">
        <v>53</v>
      </c>
      <c r="T214" s="1" t="s">
        <v>13</v>
      </c>
      <c r="U214" s="2" t="s">
        <v>13</v>
      </c>
      <c r="V214" s="6" t="s">
        <v>13</v>
      </c>
      <c r="W214" s="6" t="s">
        <v>13</v>
      </c>
      <c r="X214" s="1" t="s">
        <v>13</v>
      </c>
      <c r="Y214" t="s">
        <v>54</v>
      </c>
      <c r="Z214" t="s">
        <v>54</v>
      </c>
      <c r="AA214" t="s">
        <v>13</v>
      </c>
      <c r="AB214">
        <v>1</v>
      </c>
    </row>
    <row r="215" spans="1:28" x14ac:dyDescent="0.2">
      <c r="A215" s="6" t="s">
        <v>47</v>
      </c>
      <c r="B215" s="1" t="s">
        <v>484</v>
      </c>
      <c r="C215" s="1" t="s">
        <v>13</v>
      </c>
      <c r="D215" s="1" t="s">
        <v>13</v>
      </c>
      <c r="E215" s="1" t="s">
        <v>481</v>
      </c>
      <c r="F215" s="1" t="s">
        <v>485</v>
      </c>
      <c r="G215" s="6" t="s">
        <v>483</v>
      </c>
      <c r="H215" s="3">
        <v>0</v>
      </c>
      <c r="I215" s="4">
        <f>일위대가!F215</f>
        <v>0</v>
      </c>
      <c r="J215" s="5">
        <f t="shared" si="26"/>
        <v>0</v>
      </c>
      <c r="K215" s="4">
        <f>일위대가!G215</f>
        <v>0</v>
      </c>
      <c r="L215" s="5">
        <f t="shared" si="27"/>
        <v>0</v>
      </c>
      <c r="M215" s="4">
        <f>일위대가!H215</f>
        <v>0</v>
      </c>
      <c r="N215" s="5">
        <f t="shared" si="28"/>
        <v>0</v>
      </c>
      <c r="O215" s="4">
        <f t="shared" si="29"/>
        <v>0</v>
      </c>
      <c r="P215" s="5">
        <f t="shared" si="25"/>
        <v>0</v>
      </c>
      <c r="Q215" s="1" t="s">
        <v>13</v>
      </c>
      <c r="R215" s="6" t="s">
        <v>52</v>
      </c>
      <c r="S215" s="6" t="s">
        <v>53</v>
      </c>
      <c r="T215" s="1" t="s">
        <v>13</v>
      </c>
      <c r="U215" s="2" t="s">
        <v>13</v>
      </c>
      <c r="V215" s="6" t="s">
        <v>13</v>
      </c>
      <c r="W215" s="6" t="s">
        <v>13</v>
      </c>
      <c r="X215" s="1" t="s">
        <v>13</v>
      </c>
      <c r="Y215" t="s">
        <v>54</v>
      </c>
      <c r="Z215" t="s">
        <v>54</v>
      </c>
      <c r="AA215" t="s">
        <v>13</v>
      </c>
      <c r="AB215">
        <v>1</v>
      </c>
    </row>
    <row r="216" spans="1:28" x14ac:dyDescent="0.2">
      <c r="A216" s="6" t="s">
        <v>47</v>
      </c>
      <c r="B216" s="1" t="s">
        <v>486</v>
      </c>
      <c r="C216" s="1" t="s">
        <v>13</v>
      </c>
      <c r="D216" s="1" t="s">
        <v>13</v>
      </c>
      <c r="E216" s="1" t="s">
        <v>481</v>
      </c>
      <c r="F216" s="1" t="s">
        <v>487</v>
      </c>
      <c r="G216" s="6" t="s">
        <v>483</v>
      </c>
      <c r="H216" s="3">
        <v>0</v>
      </c>
      <c r="I216" s="4">
        <f>일위대가!F216</f>
        <v>0</v>
      </c>
      <c r="J216" s="5">
        <f t="shared" si="26"/>
        <v>0</v>
      </c>
      <c r="K216" s="4">
        <f>일위대가!G216</f>
        <v>0</v>
      </c>
      <c r="L216" s="5">
        <f t="shared" si="27"/>
        <v>0</v>
      </c>
      <c r="M216" s="4">
        <f>일위대가!H216</f>
        <v>0</v>
      </c>
      <c r="N216" s="5">
        <f t="shared" si="28"/>
        <v>0</v>
      </c>
      <c r="O216" s="4">
        <f t="shared" si="29"/>
        <v>0</v>
      </c>
      <c r="P216" s="5">
        <f t="shared" si="25"/>
        <v>0</v>
      </c>
      <c r="Q216" s="1" t="s">
        <v>13</v>
      </c>
      <c r="R216" s="6" t="s">
        <v>52</v>
      </c>
      <c r="S216" s="6" t="s">
        <v>53</v>
      </c>
      <c r="T216" s="1" t="s">
        <v>13</v>
      </c>
      <c r="U216" s="2" t="s">
        <v>13</v>
      </c>
      <c r="V216" s="6" t="s">
        <v>13</v>
      </c>
      <c r="W216" s="6" t="s">
        <v>13</v>
      </c>
      <c r="X216" s="1" t="s">
        <v>13</v>
      </c>
      <c r="Y216" t="s">
        <v>54</v>
      </c>
      <c r="Z216" t="s">
        <v>54</v>
      </c>
      <c r="AA216" t="s">
        <v>13</v>
      </c>
      <c r="AB216">
        <v>1</v>
      </c>
    </row>
    <row r="217" spans="1:28" x14ac:dyDescent="0.2">
      <c r="A217" s="6" t="s">
        <v>47</v>
      </c>
      <c r="B217" s="1" t="s">
        <v>488</v>
      </c>
      <c r="C217" s="1" t="s">
        <v>13</v>
      </c>
      <c r="D217" s="1" t="s">
        <v>13</v>
      </c>
      <c r="E217" s="1" t="s">
        <v>481</v>
      </c>
      <c r="F217" s="1" t="s">
        <v>489</v>
      </c>
      <c r="G217" s="6" t="s">
        <v>483</v>
      </c>
      <c r="H217" s="3">
        <v>0</v>
      </c>
      <c r="I217" s="4">
        <f>일위대가!F217</f>
        <v>0</v>
      </c>
      <c r="J217" s="5">
        <f t="shared" si="26"/>
        <v>0</v>
      </c>
      <c r="K217" s="4">
        <f>일위대가!G217</f>
        <v>0</v>
      </c>
      <c r="L217" s="5">
        <f t="shared" si="27"/>
        <v>0</v>
      </c>
      <c r="M217" s="4">
        <f>일위대가!H217</f>
        <v>0</v>
      </c>
      <c r="N217" s="5">
        <f t="shared" si="28"/>
        <v>0</v>
      </c>
      <c r="O217" s="4">
        <f t="shared" si="29"/>
        <v>0</v>
      </c>
      <c r="P217" s="5">
        <f t="shared" si="25"/>
        <v>0</v>
      </c>
      <c r="Q217" s="1" t="s">
        <v>13</v>
      </c>
      <c r="R217" s="6" t="s">
        <v>52</v>
      </c>
      <c r="S217" s="6" t="s">
        <v>53</v>
      </c>
      <c r="T217" s="1" t="s">
        <v>13</v>
      </c>
      <c r="U217" s="2" t="s">
        <v>13</v>
      </c>
      <c r="V217" s="6" t="s">
        <v>13</v>
      </c>
      <c r="W217" s="6" t="s">
        <v>13</v>
      </c>
      <c r="X217" s="1" t="s">
        <v>13</v>
      </c>
      <c r="Y217" t="s">
        <v>54</v>
      </c>
      <c r="Z217" t="s">
        <v>54</v>
      </c>
      <c r="AA217" t="s">
        <v>13</v>
      </c>
      <c r="AB217">
        <v>1</v>
      </c>
    </row>
    <row r="218" spans="1:28" x14ac:dyDescent="0.2">
      <c r="A218" s="6" t="s">
        <v>47</v>
      </c>
      <c r="B218" s="1" t="s">
        <v>490</v>
      </c>
      <c r="C218" s="1" t="s">
        <v>13</v>
      </c>
      <c r="D218" s="1" t="s">
        <v>13</v>
      </c>
      <c r="E218" s="1" t="s">
        <v>481</v>
      </c>
      <c r="F218" s="1" t="s">
        <v>491</v>
      </c>
      <c r="G218" s="6" t="s">
        <v>483</v>
      </c>
      <c r="H218" s="3">
        <v>0</v>
      </c>
      <c r="I218" s="4">
        <f>일위대가!F218</f>
        <v>0</v>
      </c>
      <c r="J218" s="5">
        <f t="shared" si="26"/>
        <v>0</v>
      </c>
      <c r="K218" s="4">
        <f>일위대가!G218</f>
        <v>0</v>
      </c>
      <c r="L218" s="5">
        <f t="shared" si="27"/>
        <v>0</v>
      </c>
      <c r="M218" s="4">
        <f>일위대가!H218</f>
        <v>0</v>
      </c>
      <c r="N218" s="5">
        <f t="shared" si="28"/>
        <v>0</v>
      </c>
      <c r="O218" s="4">
        <f t="shared" si="29"/>
        <v>0</v>
      </c>
      <c r="P218" s="5">
        <f t="shared" si="25"/>
        <v>0</v>
      </c>
      <c r="Q218" s="1" t="s">
        <v>13</v>
      </c>
      <c r="R218" s="6" t="s">
        <v>52</v>
      </c>
      <c r="S218" s="6" t="s">
        <v>53</v>
      </c>
      <c r="T218" s="1" t="s">
        <v>13</v>
      </c>
      <c r="U218" s="2" t="s">
        <v>13</v>
      </c>
      <c r="V218" s="6" t="s">
        <v>13</v>
      </c>
      <c r="W218" s="6" t="s">
        <v>13</v>
      </c>
      <c r="X218" s="1" t="s">
        <v>13</v>
      </c>
      <c r="Y218" t="s">
        <v>54</v>
      </c>
      <c r="Z218" t="s">
        <v>54</v>
      </c>
      <c r="AA218" t="s">
        <v>13</v>
      </c>
      <c r="AB218">
        <v>1</v>
      </c>
    </row>
    <row r="219" spans="1:28" x14ac:dyDescent="0.2">
      <c r="A219" s="6" t="s">
        <v>47</v>
      </c>
      <c r="B219" s="1" t="s">
        <v>492</v>
      </c>
      <c r="C219" s="1" t="s">
        <v>13</v>
      </c>
      <c r="D219" s="1" t="s">
        <v>13</v>
      </c>
      <c r="E219" s="1" t="s">
        <v>481</v>
      </c>
      <c r="F219" s="1" t="s">
        <v>493</v>
      </c>
      <c r="G219" s="6" t="s">
        <v>483</v>
      </c>
      <c r="H219" s="3">
        <v>0</v>
      </c>
      <c r="I219" s="4">
        <f>일위대가!F219</f>
        <v>0</v>
      </c>
      <c r="J219" s="5">
        <f t="shared" si="26"/>
        <v>0</v>
      </c>
      <c r="K219" s="4">
        <f>일위대가!G219</f>
        <v>0</v>
      </c>
      <c r="L219" s="5">
        <f t="shared" si="27"/>
        <v>0</v>
      </c>
      <c r="M219" s="4">
        <f>일위대가!H219</f>
        <v>0</v>
      </c>
      <c r="N219" s="5">
        <f t="shared" si="28"/>
        <v>0</v>
      </c>
      <c r="O219" s="4">
        <f t="shared" si="29"/>
        <v>0</v>
      </c>
      <c r="P219" s="5">
        <f t="shared" si="25"/>
        <v>0</v>
      </c>
      <c r="Q219" s="1" t="s">
        <v>13</v>
      </c>
      <c r="R219" s="6" t="s">
        <v>52</v>
      </c>
      <c r="S219" s="6" t="s">
        <v>53</v>
      </c>
      <c r="T219" s="1" t="s">
        <v>13</v>
      </c>
      <c r="U219" s="2" t="s">
        <v>13</v>
      </c>
      <c r="V219" s="6" t="s">
        <v>13</v>
      </c>
      <c r="W219" s="6" t="s">
        <v>13</v>
      </c>
      <c r="X219" s="1" t="s">
        <v>13</v>
      </c>
      <c r="Y219" t="s">
        <v>54</v>
      </c>
      <c r="Z219" t="s">
        <v>54</v>
      </c>
      <c r="AA219" t="s">
        <v>13</v>
      </c>
      <c r="AB219">
        <v>1</v>
      </c>
    </row>
    <row r="220" spans="1:28" x14ac:dyDescent="0.2">
      <c r="A220" s="6" t="s">
        <v>47</v>
      </c>
      <c r="B220" s="1" t="s">
        <v>494</v>
      </c>
      <c r="C220" s="1" t="s">
        <v>13</v>
      </c>
      <c r="D220" s="1" t="s">
        <v>13</v>
      </c>
      <c r="E220" s="1" t="s">
        <v>481</v>
      </c>
      <c r="F220" s="1" t="s">
        <v>495</v>
      </c>
      <c r="G220" s="6" t="s">
        <v>483</v>
      </c>
      <c r="H220" s="3">
        <v>0</v>
      </c>
      <c r="I220" s="4">
        <f>일위대가!F220</f>
        <v>0</v>
      </c>
      <c r="J220" s="5">
        <f t="shared" si="26"/>
        <v>0</v>
      </c>
      <c r="K220" s="4">
        <f>일위대가!G220</f>
        <v>0</v>
      </c>
      <c r="L220" s="5">
        <f t="shared" si="27"/>
        <v>0</v>
      </c>
      <c r="M220" s="4">
        <f>일위대가!H220</f>
        <v>0</v>
      </c>
      <c r="N220" s="5">
        <f t="shared" si="28"/>
        <v>0</v>
      </c>
      <c r="O220" s="4">
        <f t="shared" si="29"/>
        <v>0</v>
      </c>
      <c r="P220" s="5">
        <f t="shared" si="25"/>
        <v>0</v>
      </c>
      <c r="Q220" s="1" t="s">
        <v>13</v>
      </c>
      <c r="R220" s="6" t="s">
        <v>52</v>
      </c>
      <c r="S220" s="6" t="s">
        <v>53</v>
      </c>
      <c r="T220" s="1" t="s">
        <v>13</v>
      </c>
      <c r="U220" s="2" t="s">
        <v>13</v>
      </c>
      <c r="V220" s="6" t="s">
        <v>13</v>
      </c>
      <c r="W220" s="6" t="s">
        <v>13</v>
      </c>
      <c r="X220" s="1" t="s">
        <v>13</v>
      </c>
      <c r="Y220" t="s">
        <v>54</v>
      </c>
      <c r="Z220" t="s">
        <v>54</v>
      </c>
      <c r="AA220" t="s">
        <v>13</v>
      </c>
      <c r="AB220">
        <v>1</v>
      </c>
    </row>
    <row r="221" spans="1:28" x14ac:dyDescent="0.2">
      <c r="A221" s="6" t="s">
        <v>47</v>
      </c>
      <c r="B221" s="1" t="s">
        <v>496</v>
      </c>
      <c r="C221" s="1" t="s">
        <v>13</v>
      </c>
      <c r="D221" s="1" t="s">
        <v>13</v>
      </c>
      <c r="E221" s="1" t="s">
        <v>481</v>
      </c>
      <c r="F221" s="1" t="s">
        <v>497</v>
      </c>
      <c r="G221" s="6" t="s">
        <v>483</v>
      </c>
      <c r="H221" s="3">
        <v>0</v>
      </c>
      <c r="I221" s="4">
        <f>일위대가!F221</f>
        <v>0</v>
      </c>
      <c r="J221" s="5">
        <f t="shared" si="26"/>
        <v>0</v>
      </c>
      <c r="K221" s="4">
        <f>일위대가!G221</f>
        <v>0</v>
      </c>
      <c r="L221" s="5">
        <f t="shared" si="27"/>
        <v>0</v>
      </c>
      <c r="M221" s="4">
        <f>일위대가!H221</f>
        <v>0</v>
      </c>
      <c r="N221" s="5">
        <f t="shared" si="28"/>
        <v>0</v>
      </c>
      <c r="O221" s="4">
        <f t="shared" si="29"/>
        <v>0</v>
      </c>
      <c r="P221" s="5">
        <f t="shared" si="25"/>
        <v>0</v>
      </c>
      <c r="Q221" s="1" t="s">
        <v>13</v>
      </c>
      <c r="R221" s="6" t="s">
        <v>52</v>
      </c>
      <c r="S221" s="6" t="s">
        <v>53</v>
      </c>
      <c r="T221" s="1" t="s">
        <v>13</v>
      </c>
      <c r="U221" s="2" t="s">
        <v>13</v>
      </c>
      <c r="V221" s="6" t="s">
        <v>13</v>
      </c>
      <c r="W221" s="6" t="s">
        <v>13</v>
      </c>
      <c r="X221" s="1" t="s">
        <v>13</v>
      </c>
      <c r="Y221" t="s">
        <v>54</v>
      </c>
      <c r="Z221" t="s">
        <v>54</v>
      </c>
      <c r="AA221" t="s">
        <v>13</v>
      </c>
      <c r="AB221">
        <v>1</v>
      </c>
    </row>
    <row r="222" spans="1:28" x14ac:dyDescent="0.2">
      <c r="A222" s="6" t="s">
        <v>47</v>
      </c>
      <c r="B222" s="1" t="s">
        <v>498</v>
      </c>
      <c r="C222" s="1" t="s">
        <v>13</v>
      </c>
      <c r="D222" s="1" t="s">
        <v>13</v>
      </c>
      <c r="E222" s="1" t="s">
        <v>481</v>
      </c>
      <c r="F222" s="1" t="s">
        <v>499</v>
      </c>
      <c r="G222" s="6" t="s">
        <v>483</v>
      </c>
      <c r="H222" s="3">
        <v>0</v>
      </c>
      <c r="I222" s="4">
        <f>일위대가!F222</f>
        <v>0</v>
      </c>
      <c r="J222" s="5">
        <f t="shared" si="26"/>
        <v>0</v>
      </c>
      <c r="K222" s="4">
        <f>일위대가!G222</f>
        <v>0</v>
      </c>
      <c r="L222" s="5">
        <f t="shared" si="27"/>
        <v>0</v>
      </c>
      <c r="M222" s="4">
        <f>일위대가!H222</f>
        <v>0</v>
      </c>
      <c r="N222" s="5">
        <f t="shared" si="28"/>
        <v>0</v>
      </c>
      <c r="O222" s="4">
        <f t="shared" si="29"/>
        <v>0</v>
      </c>
      <c r="P222" s="5">
        <f t="shared" si="25"/>
        <v>0</v>
      </c>
      <c r="Q222" s="1" t="s">
        <v>13</v>
      </c>
      <c r="R222" s="6" t="s">
        <v>52</v>
      </c>
      <c r="S222" s="6" t="s">
        <v>53</v>
      </c>
      <c r="T222" s="1" t="s">
        <v>13</v>
      </c>
      <c r="U222" s="2" t="s">
        <v>13</v>
      </c>
      <c r="V222" s="6" t="s">
        <v>13</v>
      </c>
      <c r="W222" s="6" t="s">
        <v>13</v>
      </c>
      <c r="X222" s="1" t="s">
        <v>13</v>
      </c>
      <c r="Y222" t="s">
        <v>54</v>
      </c>
      <c r="Z222" t="s">
        <v>54</v>
      </c>
      <c r="AA222" t="s">
        <v>13</v>
      </c>
      <c r="AB222">
        <v>1</v>
      </c>
    </row>
    <row r="223" spans="1:28" x14ac:dyDescent="0.2">
      <c r="A223" s="6" t="s">
        <v>47</v>
      </c>
      <c r="B223" s="1" t="s">
        <v>500</v>
      </c>
      <c r="C223" s="1" t="s">
        <v>13</v>
      </c>
      <c r="D223" s="1" t="s">
        <v>13</v>
      </c>
      <c r="E223" s="1" t="s">
        <v>481</v>
      </c>
      <c r="F223" s="1" t="s">
        <v>501</v>
      </c>
      <c r="G223" s="6" t="s">
        <v>483</v>
      </c>
      <c r="H223" s="3">
        <v>0</v>
      </c>
      <c r="I223" s="4">
        <f>일위대가!F223</f>
        <v>0</v>
      </c>
      <c r="J223" s="5">
        <f t="shared" si="26"/>
        <v>0</v>
      </c>
      <c r="K223" s="4">
        <f>일위대가!G223</f>
        <v>0</v>
      </c>
      <c r="L223" s="5">
        <f t="shared" si="27"/>
        <v>0</v>
      </c>
      <c r="M223" s="4">
        <f>일위대가!H223</f>
        <v>0</v>
      </c>
      <c r="N223" s="5">
        <f t="shared" si="28"/>
        <v>0</v>
      </c>
      <c r="O223" s="4">
        <f t="shared" si="29"/>
        <v>0</v>
      </c>
      <c r="P223" s="5">
        <f t="shared" si="25"/>
        <v>0</v>
      </c>
      <c r="Q223" s="1" t="s">
        <v>13</v>
      </c>
      <c r="R223" s="6" t="s">
        <v>52</v>
      </c>
      <c r="S223" s="6" t="s">
        <v>53</v>
      </c>
      <c r="T223" s="1" t="s">
        <v>13</v>
      </c>
      <c r="U223" s="2" t="s">
        <v>13</v>
      </c>
      <c r="V223" s="6" t="s">
        <v>13</v>
      </c>
      <c r="W223" s="6" t="s">
        <v>13</v>
      </c>
      <c r="X223" s="1" t="s">
        <v>13</v>
      </c>
      <c r="Y223" t="s">
        <v>54</v>
      </c>
      <c r="Z223" t="s">
        <v>54</v>
      </c>
      <c r="AA223" t="s">
        <v>13</v>
      </c>
      <c r="AB223">
        <v>1</v>
      </c>
    </row>
    <row r="224" spans="1:28" x14ac:dyDescent="0.2">
      <c r="A224" s="6" t="s">
        <v>47</v>
      </c>
      <c r="B224" s="1" t="s">
        <v>502</v>
      </c>
      <c r="C224" s="1" t="s">
        <v>13</v>
      </c>
      <c r="D224" s="1" t="s">
        <v>13</v>
      </c>
      <c r="E224" s="1" t="s">
        <v>481</v>
      </c>
      <c r="F224" s="1" t="s">
        <v>503</v>
      </c>
      <c r="G224" s="6" t="s">
        <v>483</v>
      </c>
      <c r="H224" s="3">
        <v>0</v>
      </c>
      <c r="I224" s="4">
        <f>일위대가!F224</f>
        <v>0</v>
      </c>
      <c r="J224" s="5">
        <f t="shared" si="26"/>
        <v>0</v>
      </c>
      <c r="K224" s="4">
        <f>일위대가!G224</f>
        <v>0</v>
      </c>
      <c r="L224" s="5">
        <f t="shared" si="27"/>
        <v>0</v>
      </c>
      <c r="M224" s="4">
        <f>일위대가!H224</f>
        <v>0</v>
      </c>
      <c r="N224" s="5">
        <f t="shared" si="28"/>
        <v>0</v>
      </c>
      <c r="O224" s="4">
        <f t="shared" si="29"/>
        <v>0</v>
      </c>
      <c r="P224" s="5">
        <f t="shared" si="25"/>
        <v>0</v>
      </c>
      <c r="Q224" s="1" t="s">
        <v>13</v>
      </c>
      <c r="R224" s="6" t="s">
        <v>52</v>
      </c>
      <c r="S224" s="6" t="s">
        <v>53</v>
      </c>
      <c r="T224" s="1" t="s">
        <v>13</v>
      </c>
      <c r="U224" s="2" t="s">
        <v>13</v>
      </c>
      <c r="V224" s="6" t="s">
        <v>13</v>
      </c>
      <c r="W224" s="6" t="s">
        <v>13</v>
      </c>
      <c r="X224" s="1" t="s">
        <v>13</v>
      </c>
      <c r="Y224" t="s">
        <v>54</v>
      </c>
      <c r="Z224" t="s">
        <v>54</v>
      </c>
      <c r="AA224" t="s">
        <v>13</v>
      </c>
      <c r="AB224">
        <v>1</v>
      </c>
    </row>
    <row r="225" spans="1:28" x14ac:dyDescent="0.2">
      <c r="A225" s="6" t="s">
        <v>47</v>
      </c>
      <c r="B225" s="1" t="s">
        <v>504</v>
      </c>
      <c r="C225" s="1" t="s">
        <v>13</v>
      </c>
      <c r="D225" s="1" t="s">
        <v>13</v>
      </c>
      <c r="E225" s="1" t="s">
        <v>481</v>
      </c>
      <c r="F225" s="1" t="s">
        <v>505</v>
      </c>
      <c r="G225" s="6" t="s">
        <v>483</v>
      </c>
      <c r="H225" s="3">
        <v>0</v>
      </c>
      <c r="I225" s="4">
        <f>일위대가!F225</f>
        <v>0</v>
      </c>
      <c r="J225" s="5">
        <f t="shared" si="26"/>
        <v>0</v>
      </c>
      <c r="K225" s="4">
        <f>일위대가!G225</f>
        <v>0</v>
      </c>
      <c r="L225" s="5">
        <f t="shared" si="27"/>
        <v>0</v>
      </c>
      <c r="M225" s="4">
        <f>일위대가!H225</f>
        <v>0</v>
      </c>
      <c r="N225" s="5">
        <f t="shared" si="28"/>
        <v>0</v>
      </c>
      <c r="O225" s="4">
        <f t="shared" si="29"/>
        <v>0</v>
      </c>
      <c r="P225" s="5">
        <f t="shared" si="25"/>
        <v>0</v>
      </c>
      <c r="Q225" s="1" t="s">
        <v>13</v>
      </c>
      <c r="R225" s="6" t="s">
        <v>52</v>
      </c>
      <c r="S225" s="6" t="s">
        <v>53</v>
      </c>
      <c r="T225" s="1" t="s">
        <v>13</v>
      </c>
      <c r="U225" s="2" t="s">
        <v>13</v>
      </c>
      <c r="V225" s="6" t="s">
        <v>13</v>
      </c>
      <c r="W225" s="6" t="s">
        <v>13</v>
      </c>
      <c r="X225" s="1" t="s">
        <v>13</v>
      </c>
      <c r="Y225" t="s">
        <v>54</v>
      </c>
      <c r="Z225" t="s">
        <v>54</v>
      </c>
      <c r="AA225" t="s">
        <v>13</v>
      </c>
      <c r="AB225">
        <v>1</v>
      </c>
    </row>
    <row r="226" spans="1:28" x14ac:dyDescent="0.2">
      <c r="A226" s="6" t="s">
        <v>47</v>
      </c>
      <c r="B226" s="1" t="s">
        <v>506</v>
      </c>
      <c r="C226" s="1" t="s">
        <v>13</v>
      </c>
      <c r="D226" s="1" t="s">
        <v>13</v>
      </c>
      <c r="E226" s="1" t="s">
        <v>481</v>
      </c>
      <c r="F226" s="1" t="s">
        <v>507</v>
      </c>
      <c r="G226" s="6" t="s">
        <v>483</v>
      </c>
      <c r="H226" s="3">
        <v>0</v>
      </c>
      <c r="I226" s="4">
        <f>일위대가!F226</f>
        <v>0</v>
      </c>
      <c r="J226" s="5">
        <f t="shared" si="26"/>
        <v>0</v>
      </c>
      <c r="K226" s="4">
        <f>일위대가!G226</f>
        <v>0</v>
      </c>
      <c r="L226" s="5">
        <f t="shared" si="27"/>
        <v>0</v>
      </c>
      <c r="M226" s="4">
        <f>일위대가!H226</f>
        <v>0</v>
      </c>
      <c r="N226" s="5">
        <f t="shared" si="28"/>
        <v>0</v>
      </c>
      <c r="O226" s="4">
        <f t="shared" si="29"/>
        <v>0</v>
      </c>
      <c r="P226" s="5">
        <f t="shared" si="25"/>
        <v>0</v>
      </c>
      <c r="Q226" s="1" t="s">
        <v>13</v>
      </c>
      <c r="R226" s="6" t="s">
        <v>52</v>
      </c>
      <c r="S226" s="6" t="s">
        <v>53</v>
      </c>
      <c r="T226" s="1" t="s">
        <v>13</v>
      </c>
      <c r="U226" s="2" t="s">
        <v>13</v>
      </c>
      <c r="V226" s="6" t="s">
        <v>13</v>
      </c>
      <c r="W226" s="6" t="s">
        <v>13</v>
      </c>
      <c r="X226" s="1" t="s">
        <v>13</v>
      </c>
      <c r="Y226" t="s">
        <v>54</v>
      </c>
      <c r="Z226" t="s">
        <v>54</v>
      </c>
      <c r="AA226" t="s">
        <v>13</v>
      </c>
      <c r="AB226">
        <v>1</v>
      </c>
    </row>
    <row r="227" spans="1:28" x14ac:dyDescent="0.2">
      <c r="A227" s="6" t="s">
        <v>47</v>
      </c>
      <c r="B227" s="1" t="s">
        <v>508</v>
      </c>
      <c r="C227" s="1" t="s">
        <v>13</v>
      </c>
      <c r="D227" s="1" t="s">
        <v>13</v>
      </c>
      <c r="E227" s="1" t="s">
        <v>481</v>
      </c>
      <c r="F227" s="1" t="s">
        <v>509</v>
      </c>
      <c r="G227" s="6" t="s">
        <v>483</v>
      </c>
      <c r="H227" s="3">
        <v>0</v>
      </c>
      <c r="I227" s="4">
        <f>일위대가!F227</f>
        <v>0</v>
      </c>
      <c r="J227" s="5">
        <f t="shared" si="26"/>
        <v>0</v>
      </c>
      <c r="K227" s="4">
        <f>일위대가!G227</f>
        <v>0</v>
      </c>
      <c r="L227" s="5">
        <f t="shared" si="27"/>
        <v>0</v>
      </c>
      <c r="M227" s="4">
        <f>일위대가!H227</f>
        <v>0</v>
      </c>
      <c r="N227" s="5">
        <f t="shared" si="28"/>
        <v>0</v>
      </c>
      <c r="O227" s="4">
        <f t="shared" si="29"/>
        <v>0</v>
      </c>
      <c r="P227" s="5">
        <f t="shared" si="25"/>
        <v>0</v>
      </c>
      <c r="Q227" s="1" t="s">
        <v>13</v>
      </c>
      <c r="R227" s="6" t="s">
        <v>52</v>
      </c>
      <c r="S227" s="6" t="s">
        <v>53</v>
      </c>
      <c r="T227" s="1" t="s">
        <v>13</v>
      </c>
      <c r="U227" s="2" t="s">
        <v>13</v>
      </c>
      <c r="V227" s="6" t="s">
        <v>13</v>
      </c>
      <c r="W227" s="6" t="s">
        <v>13</v>
      </c>
      <c r="X227" s="1" t="s">
        <v>13</v>
      </c>
      <c r="Y227" t="s">
        <v>54</v>
      </c>
      <c r="Z227" t="s">
        <v>54</v>
      </c>
      <c r="AA227" t="s">
        <v>13</v>
      </c>
      <c r="AB227">
        <v>1</v>
      </c>
    </row>
    <row r="228" spans="1:28" x14ac:dyDescent="0.2">
      <c r="A228" s="6" t="s">
        <v>47</v>
      </c>
      <c r="B228" s="1" t="s">
        <v>510</v>
      </c>
      <c r="C228" s="1" t="s">
        <v>13</v>
      </c>
      <c r="D228" s="1" t="s">
        <v>13</v>
      </c>
      <c r="E228" s="1" t="s">
        <v>481</v>
      </c>
      <c r="F228" s="1" t="s">
        <v>511</v>
      </c>
      <c r="G228" s="6" t="s">
        <v>483</v>
      </c>
      <c r="H228" s="3">
        <v>0</v>
      </c>
      <c r="I228" s="4">
        <f>일위대가!F228</f>
        <v>0</v>
      </c>
      <c r="J228" s="5">
        <f t="shared" si="26"/>
        <v>0</v>
      </c>
      <c r="K228" s="4">
        <f>일위대가!G228</f>
        <v>0</v>
      </c>
      <c r="L228" s="5">
        <f t="shared" si="27"/>
        <v>0</v>
      </c>
      <c r="M228" s="4">
        <f>일위대가!H228</f>
        <v>0</v>
      </c>
      <c r="N228" s="5">
        <f t="shared" si="28"/>
        <v>0</v>
      </c>
      <c r="O228" s="4">
        <f t="shared" si="29"/>
        <v>0</v>
      </c>
      <c r="P228" s="5">
        <f t="shared" si="25"/>
        <v>0</v>
      </c>
      <c r="Q228" s="1" t="s">
        <v>13</v>
      </c>
      <c r="R228" s="6" t="s">
        <v>52</v>
      </c>
      <c r="S228" s="6" t="s">
        <v>53</v>
      </c>
      <c r="T228" s="1" t="s">
        <v>13</v>
      </c>
      <c r="U228" s="2" t="s">
        <v>13</v>
      </c>
      <c r="V228" s="6" t="s">
        <v>13</v>
      </c>
      <c r="W228" s="6" t="s">
        <v>13</v>
      </c>
      <c r="X228" s="1" t="s">
        <v>13</v>
      </c>
      <c r="Y228" t="s">
        <v>54</v>
      </c>
      <c r="Z228" t="s">
        <v>54</v>
      </c>
      <c r="AA228" t="s">
        <v>13</v>
      </c>
      <c r="AB228">
        <v>1</v>
      </c>
    </row>
    <row r="229" spans="1:28" x14ac:dyDescent="0.2">
      <c r="A229" s="6" t="s">
        <v>47</v>
      </c>
      <c r="B229" s="1" t="s">
        <v>512</v>
      </c>
      <c r="C229" s="1" t="s">
        <v>13</v>
      </c>
      <c r="D229" s="1" t="s">
        <v>13</v>
      </c>
      <c r="E229" s="1" t="s">
        <v>481</v>
      </c>
      <c r="F229" s="1" t="s">
        <v>513</v>
      </c>
      <c r="G229" s="6" t="s">
        <v>483</v>
      </c>
      <c r="H229" s="3">
        <v>0</v>
      </c>
      <c r="I229" s="4">
        <f>일위대가!F229</f>
        <v>0</v>
      </c>
      <c r="J229" s="5">
        <f t="shared" si="26"/>
        <v>0</v>
      </c>
      <c r="K229" s="4">
        <f>일위대가!G229</f>
        <v>0</v>
      </c>
      <c r="L229" s="5">
        <f t="shared" si="27"/>
        <v>0</v>
      </c>
      <c r="M229" s="4">
        <f>일위대가!H229</f>
        <v>0</v>
      </c>
      <c r="N229" s="5">
        <f t="shared" si="28"/>
        <v>0</v>
      </c>
      <c r="O229" s="4">
        <f t="shared" si="29"/>
        <v>0</v>
      </c>
      <c r="P229" s="5">
        <f t="shared" si="25"/>
        <v>0</v>
      </c>
      <c r="Q229" s="1" t="s">
        <v>13</v>
      </c>
      <c r="R229" s="6" t="s">
        <v>52</v>
      </c>
      <c r="S229" s="6" t="s">
        <v>53</v>
      </c>
      <c r="T229" s="1" t="s">
        <v>13</v>
      </c>
      <c r="U229" s="2" t="s">
        <v>13</v>
      </c>
      <c r="V229" s="6" t="s">
        <v>13</v>
      </c>
      <c r="W229" s="6" t="s">
        <v>13</v>
      </c>
      <c r="X229" s="1" t="s">
        <v>13</v>
      </c>
      <c r="Y229" t="s">
        <v>54</v>
      </c>
      <c r="Z229" t="s">
        <v>54</v>
      </c>
      <c r="AA229" t="s">
        <v>13</v>
      </c>
      <c r="AB229">
        <v>1</v>
      </c>
    </row>
    <row r="230" spans="1:28" x14ac:dyDescent="0.2">
      <c r="A230" s="6" t="s">
        <v>47</v>
      </c>
      <c r="B230" s="1" t="s">
        <v>514</v>
      </c>
      <c r="C230" s="1" t="s">
        <v>13</v>
      </c>
      <c r="D230" s="1" t="s">
        <v>13</v>
      </c>
      <c r="E230" s="1" t="s">
        <v>481</v>
      </c>
      <c r="F230" s="1" t="s">
        <v>515</v>
      </c>
      <c r="G230" s="6" t="s">
        <v>483</v>
      </c>
      <c r="H230" s="3">
        <v>0</v>
      </c>
      <c r="I230" s="4">
        <f>일위대가!F230</f>
        <v>0</v>
      </c>
      <c r="J230" s="5">
        <f t="shared" si="26"/>
        <v>0</v>
      </c>
      <c r="K230" s="4">
        <f>일위대가!G230</f>
        <v>0</v>
      </c>
      <c r="L230" s="5">
        <f t="shared" si="27"/>
        <v>0</v>
      </c>
      <c r="M230" s="4">
        <f>일위대가!H230</f>
        <v>0</v>
      </c>
      <c r="N230" s="5">
        <f t="shared" si="28"/>
        <v>0</v>
      </c>
      <c r="O230" s="4">
        <f t="shared" si="29"/>
        <v>0</v>
      </c>
      <c r="P230" s="5">
        <f t="shared" si="25"/>
        <v>0</v>
      </c>
      <c r="Q230" s="1" t="s">
        <v>13</v>
      </c>
      <c r="R230" s="6" t="s">
        <v>52</v>
      </c>
      <c r="S230" s="6" t="s">
        <v>53</v>
      </c>
      <c r="T230" s="1" t="s">
        <v>13</v>
      </c>
      <c r="U230" s="2" t="s">
        <v>13</v>
      </c>
      <c r="V230" s="6" t="s">
        <v>13</v>
      </c>
      <c r="W230" s="6" t="s">
        <v>13</v>
      </c>
      <c r="X230" s="1" t="s">
        <v>13</v>
      </c>
      <c r="Y230" t="s">
        <v>54</v>
      </c>
      <c r="Z230" t="s">
        <v>54</v>
      </c>
      <c r="AA230" t="s">
        <v>13</v>
      </c>
      <c r="AB230">
        <v>1</v>
      </c>
    </row>
    <row r="231" spans="1:28" x14ac:dyDescent="0.2">
      <c r="A231" s="6" t="s">
        <v>47</v>
      </c>
      <c r="B231" s="1" t="s">
        <v>516</v>
      </c>
      <c r="C231" s="1" t="s">
        <v>13</v>
      </c>
      <c r="D231" s="1" t="s">
        <v>13</v>
      </c>
      <c r="E231" s="1" t="s">
        <v>481</v>
      </c>
      <c r="F231" s="1" t="s">
        <v>517</v>
      </c>
      <c r="G231" s="6" t="s">
        <v>483</v>
      </c>
      <c r="H231" s="3">
        <v>0</v>
      </c>
      <c r="I231" s="4">
        <f>일위대가!F231</f>
        <v>0</v>
      </c>
      <c r="J231" s="5">
        <f t="shared" si="26"/>
        <v>0</v>
      </c>
      <c r="K231" s="4">
        <f>일위대가!G231</f>
        <v>0</v>
      </c>
      <c r="L231" s="5">
        <f t="shared" si="27"/>
        <v>0</v>
      </c>
      <c r="M231" s="4">
        <f>일위대가!H231</f>
        <v>0</v>
      </c>
      <c r="N231" s="5">
        <f t="shared" si="28"/>
        <v>0</v>
      </c>
      <c r="O231" s="4">
        <f t="shared" si="29"/>
        <v>0</v>
      </c>
      <c r="P231" s="5">
        <f t="shared" si="25"/>
        <v>0</v>
      </c>
      <c r="Q231" s="1" t="s">
        <v>13</v>
      </c>
      <c r="R231" s="6" t="s">
        <v>52</v>
      </c>
      <c r="S231" s="6" t="s">
        <v>53</v>
      </c>
      <c r="T231" s="1" t="s">
        <v>13</v>
      </c>
      <c r="U231" s="2" t="s">
        <v>13</v>
      </c>
      <c r="V231" s="6" t="s">
        <v>13</v>
      </c>
      <c r="W231" s="6" t="s">
        <v>13</v>
      </c>
      <c r="X231" s="1" t="s">
        <v>13</v>
      </c>
      <c r="Y231" t="s">
        <v>54</v>
      </c>
      <c r="Z231" t="s">
        <v>54</v>
      </c>
      <c r="AA231" t="s">
        <v>13</v>
      </c>
      <c r="AB231">
        <v>1</v>
      </c>
    </row>
    <row r="232" spans="1:28" x14ac:dyDescent="0.2">
      <c r="A232" s="6" t="s">
        <v>47</v>
      </c>
      <c r="B232" s="1" t="s">
        <v>518</v>
      </c>
      <c r="C232" s="1" t="s">
        <v>13</v>
      </c>
      <c r="D232" s="1" t="s">
        <v>13</v>
      </c>
      <c r="E232" s="1" t="s">
        <v>481</v>
      </c>
      <c r="F232" s="1" t="s">
        <v>519</v>
      </c>
      <c r="G232" s="6" t="s">
        <v>483</v>
      </c>
      <c r="H232" s="3">
        <v>0</v>
      </c>
      <c r="I232" s="4">
        <f>일위대가!F232</f>
        <v>0</v>
      </c>
      <c r="J232" s="5">
        <f t="shared" si="26"/>
        <v>0</v>
      </c>
      <c r="K232" s="4">
        <f>일위대가!G232</f>
        <v>0</v>
      </c>
      <c r="L232" s="5">
        <f t="shared" si="27"/>
        <v>0</v>
      </c>
      <c r="M232" s="4">
        <f>일위대가!H232</f>
        <v>0</v>
      </c>
      <c r="N232" s="5">
        <f t="shared" si="28"/>
        <v>0</v>
      </c>
      <c r="O232" s="4">
        <f t="shared" si="29"/>
        <v>0</v>
      </c>
      <c r="P232" s="5">
        <f t="shared" si="25"/>
        <v>0</v>
      </c>
      <c r="Q232" s="1" t="s">
        <v>13</v>
      </c>
      <c r="R232" s="6" t="s">
        <v>52</v>
      </c>
      <c r="S232" s="6" t="s">
        <v>53</v>
      </c>
      <c r="T232" s="1" t="s">
        <v>13</v>
      </c>
      <c r="U232" s="2" t="s">
        <v>13</v>
      </c>
      <c r="V232" s="6" t="s">
        <v>13</v>
      </c>
      <c r="W232" s="6" t="s">
        <v>13</v>
      </c>
      <c r="X232" s="1" t="s">
        <v>13</v>
      </c>
      <c r="Y232" t="s">
        <v>54</v>
      </c>
      <c r="Z232" t="s">
        <v>54</v>
      </c>
      <c r="AA232" t="s">
        <v>13</v>
      </c>
      <c r="AB232">
        <v>1</v>
      </c>
    </row>
    <row r="233" spans="1:28" x14ac:dyDescent="0.2">
      <c r="A233" s="6" t="s">
        <v>47</v>
      </c>
      <c r="B233" s="1" t="s">
        <v>520</v>
      </c>
      <c r="C233" s="1" t="s">
        <v>13</v>
      </c>
      <c r="D233" s="1" t="s">
        <v>13</v>
      </c>
      <c r="E233" s="1" t="s">
        <v>481</v>
      </c>
      <c r="F233" s="1" t="s">
        <v>521</v>
      </c>
      <c r="G233" s="6" t="s">
        <v>483</v>
      </c>
      <c r="H233" s="3">
        <v>0</v>
      </c>
      <c r="I233" s="4">
        <f>일위대가!F233</f>
        <v>0</v>
      </c>
      <c r="J233" s="5">
        <f t="shared" si="26"/>
        <v>0</v>
      </c>
      <c r="K233" s="4">
        <f>일위대가!G233</f>
        <v>0</v>
      </c>
      <c r="L233" s="5">
        <f t="shared" si="27"/>
        <v>0</v>
      </c>
      <c r="M233" s="4">
        <f>일위대가!H233</f>
        <v>0</v>
      </c>
      <c r="N233" s="5">
        <f t="shared" si="28"/>
        <v>0</v>
      </c>
      <c r="O233" s="4">
        <f t="shared" si="29"/>
        <v>0</v>
      </c>
      <c r="P233" s="5">
        <f t="shared" si="25"/>
        <v>0</v>
      </c>
      <c r="Q233" s="1" t="s">
        <v>13</v>
      </c>
      <c r="R233" s="6" t="s">
        <v>52</v>
      </c>
      <c r="S233" s="6" t="s">
        <v>53</v>
      </c>
      <c r="T233" s="1" t="s">
        <v>13</v>
      </c>
      <c r="U233" s="2" t="s">
        <v>13</v>
      </c>
      <c r="V233" s="6" t="s">
        <v>13</v>
      </c>
      <c r="W233" s="6" t="s">
        <v>13</v>
      </c>
      <c r="X233" s="1" t="s">
        <v>13</v>
      </c>
      <c r="Y233" t="s">
        <v>54</v>
      </c>
      <c r="Z233" t="s">
        <v>54</v>
      </c>
      <c r="AA233" t="s">
        <v>13</v>
      </c>
      <c r="AB233">
        <v>1</v>
      </c>
    </row>
    <row r="234" spans="1:28" x14ac:dyDescent="0.2">
      <c r="A234" s="6" t="s">
        <v>47</v>
      </c>
      <c r="B234" s="1" t="s">
        <v>522</v>
      </c>
      <c r="C234" s="1" t="s">
        <v>13</v>
      </c>
      <c r="D234" s="1" t="s">
        <v>13</v>
      </c>
      <c r="E234" s="1" t="s">
        <v>481</v>
      </c>
      <c r="F234" s="1" t="s">
        <v>523</v>
      </c>
      <c r="G234" s="6" t="s">
        <v>483</v>
      </c>
      <c r="H234" s="3">
        <v>0</v>
      </c>
      <c r="I234" s="4">
        <f>일위대가!F234</f>
        <v>0</v>
      </c>
      <c r="J234" s="5">
        <f t="shared" si="26"/>
        <v>0</v>
      </c>
      <c r="K234" s="4">
        <f>일위대가!G234</f>
        <v>0</v>
      </c>
      <c r="L234" s="5">
        <f t="shared" si="27"/>
        <v>0</v>
      </c>
      <c r="M234" s="4">
        <f>일위대가!H234</f>
        <v>0</v>
      </c>
      <c r="N234" s="5">
        <f t="shared" si="28"/>
        <v>0</v>
      </c>
      <c r="O234" s="4">
        <f t="shared" si="29"/>
        <v>0</v>
      </c>
      <c r="P234" s="5">
        <f t="shared" si="25"/>
        <v>0</v>
      </c>
      <c r="Q234" s="1" t="s">
        <v>13</v>
      </c>
      <c r="R234" s="6" t="s">
        <v>52</v>
      </c>
      <c r="S234" s="6" t="s">
        <v>53</v>
      </c>
      <c r="T234" s="1" t="s">
        <v>13</v>
      </c>
      <c r="U234" s="2" t="s">
        <v>13</v>
      </c>
      <c r="V234" s="6" t="s">
        <v>13</v>
      </c>
      <c r="W234" s="6" t="s">
        <v>13</v>
      </c>
      <c r="X234" s="1" t="s">
        <v>13</v>
      </c>
      <c r="Y234" t="s">
        <v>54</v>
      </c>
      <c r="Z234" t="s">
        <v>54</v>
      </c>
      <c r="AA234" t="s">
        <v>13</v>
      </c>
      <c r="AB234">
        <v>1</v>
      </c>
    </row>
    <row r="235" spans="1:28" x14ac:dyDescent="0.2">
      <c r="A235" s="6" t="s">
        <v>47</v>
      </c>
      <c r="B235" s="1" t="s">
        <v>524</v>
      </c>
      <c r="C235" s="1" t="s">
        <v>13</v>
      </c>
      <c r="D235" s="1" t="s">
        <v>13</v>
      </c>
      <c r="E235" s="1" t="s">
        <v>481</v>
      </c>
      <c r="F235" s="1" t="s">
        <v>525</v>
      </c>
      <c r="G235" s="6" t="s">
        <v>483</v>
      </c>
      <c r="H235" s="3">
        <v>0</v>
      </c>
      <c r="I235" s="4">
        <f>일위대가!F235</f>
        <v>0</v>
      </c>
      <c r="J235" s="5">
        <f t="shared" si="26"/>
        <v>0</v>
      </c>
      <c r="K235" s="4">
        <f>일위대가!G235</f>
        <v>0</v>
      </c>
      <c r="L235" s="5">
        <f t="shared" si="27"/>
        <v>0</v>
      </c>
      <c r="M235" s="4">
        <f>일위대가!H235</f>
        <v>0</v>
      </c>
      <c r="N235" s="5">
        <f t="shared" si="28"/>
        <v>0</v>
      </c>
      <c r="O235" s="4">
        <f t="shared" si="29"/>
        <v>0</v>
      </c>
      <c r="P235" s="5">
        <f t="shared" si="25"/>
        <v>0</v>
      </c>
      <c r="Q235" s="1" t="s">
        <v>13</v>
      </c>
      <c r="R235" s="6" t="s">
        <v>52</v>
      </c>
      <c r="S235" s="6" t="s">
        <v>53</v>
      </c>
      <c r="T235" s="1" t="s">
        <v>13</v>
      </c>
      <c r="U235" s="2" t="s">
        <v>13</v>
      </c>
      <c r="V235" s="6" t="s">
        <v>13</v>
      </c>
      <c r="W235" s="6" t="s">
        <v>13</v>
      </c>
      <c r="X235" s="1" t="s">
        <v>13</v>
      </c>
      <c r="Y235" t="s">
        <v>54</v>
      </c>
      <c r="Z235" t="s">
        <v>54</v>
      </c>
      <c r="AA235" t="s">
        <v>13</v>
      </c>
      <c r="AB235">
        <v>1</v>
      </c>
    </row>
    <row r="236" spans="1:28" x14ac:dyDescent="0.2">
      <c r="A236" s="6" t="s">
        <v>47</v>
      </c>
      <c r="B236" s="1" t="s">
        <v>526</v>
      </c>
      <c r="C236" s="1" t="s">
        <v>13</v>
      </c>
      <c r="D236" s="1" t="s">
        <v>13</v>
      </c>
      <c r="E236" s="1" t="s">
        <v>527</v>
      </c>
      <c r="F236" s="1" t="s">
        <v>528</v>
      </c>
      <c r="G236" s="6" t="s">
        <v>483</v>
      </c>
      <c r="H236" s="3">
        <v>0</v>
      </c>
      <c r="I236" s="4">
        <f>일위대가!F236</f>
        <v>0</v>
      </c>
      <c r="J236" s="5">
        <f t="shared" si="26"/>
        <v>0</v>
      </c>
      <c r="K236" s="4">
        <f>일위대가!G236</f>
        <v>0</v>
      </c>
      <c r="L236" s="5">
        <f t="shared" si="27"/>
        <v>0</v>
      </c>
      <c r="M236" s="4">
        <f>일위대가!H236</f>
        <v>0</v>
      </c>
      <c r="N236" s="5">
        <f t="shared" si="28"/>
        <v>0</v>
      </c>
      <c r="O236" s="4">
        <f t="shared" si="29"/>
        <v>0</v>
      </c>
      <c r="P236" s="5">
        <f t="shared" si="25"/>
        <v>0</v>
      </c>
      <c r="Q236" s="1" t="s">
        <v>13</v>
      </c>
      <c r="R236" s="6" t="s">
        <v>52</v>
      </c>
      <c r="S236" s="6" t="s">
        <v>53</v>
      </c>
      <c r="T236" s="1" t="s">
        <v>13</v>
      </c>
      <c r="U236" s="2" t="s">
        <v>13</v>
      </c>
      <c r="V236" s="6" t="s">
        <v>13</v>
      </c>
      <c r="W236" s="6" t="s">
        <v>13</v>
      </c>
      <c r="X236" s="1" t="s">
        <v>13</v>
      </c>
      <c r="Y236" t="s">
        <v>54</v>
      </c>
      <c r="Z236" t="s">
        <v>54</v>
      </c>
      <c r="AA236" t="s">
        <v>13</v>
      </c>
      <c r="AB236">
        <v>1</v>
      </c>
    </row>
    <row r="237" spans="1:28" x14ac:dyDescent="0.2">
      <c r="A237" s="6" t="s">
        <v>47</v>
      </c>
      <c r="B237" s="1" t="s">
        <v>529</v>
      </c>
      <c r="C237" s="1" t="s">
        <v>13</v>
      </c>
      <c r="D237" s="1" t="s">
        <v>13</v>
      </c>
      <c r="E237" s="1" t="s">
        <v>527</v>
      </c>
      <c r="F237" s="1" t="s">
        <v>530</v>
      </c>
      <c r="G237" s="6" t="s">
        <v>483</v>
      </c>
      <c r="H237" s="3">
        <v>0</v>
      </c>
      <c r="I237" s="4">
        <f>일위대가!F237</f>
        <v>0</v>
      </c>
      <c r="J237" s="5">
        <f t="shared" si="26"/>
        <v>0</v>
      </c>
      <c r="K237" s="4">
        <f>일위대가!G237</f>
        <v>0</v>
      </c>
      <c r="L237" s="5">
        <f t="shared" si="27"/>
        <v>0</v>
      </c>
      <c r="M237" s="4">
        <f>일위대가!H237</f>
        <v>0</v>
      </c>
      <c r="N237" s="5">
        <f t="shared" si="28"/>
        <v>0</v>
      </c>
      <c r="O237" s="4">
        <f t="shared" si="29"/>
        <v>0</v>
      </c>
      <c r="P237" s="5">
        <f t="shared" si="25"/>
        <v>0</v>
      </c>
      <c r="Q237" s="1" t="s">
        <v>13</v>
      </c>
      <c r="R237" s="6" t="s">
        <v>52</v>
      </c>
      <c r="S237" s="6" t="s">
        <v>53</v>
      </c>
      <c r="T237" s="1" t="s">
        <v>13</v>
      </c>
      <c r="U237" s="2" t="s">
        <v>13</v>
      </c>
      <c r="V237" s="6" t="s">
        <v>13</v>
      </c>
      <c r="W237" s="6" t="s">
        <v>13</v>
      </c>
      <c r="X237" s="1" t="s">
        <v>13</v>
      </c>
      <c r="Y237" t="s">
        <v>54</v>
      </c>
      <c r="Z237" t="s">
        <v>54</v>
      </c>
      <c r="AA237" t="s">
        <v>13</v>
      </c>
      <c r="AB237">
        <v>1</v>
      </c>
    </row>
    <row r="238" spans="1:28" x14ac:dyDescent="0.2">
      <c r="A238" s="6" t="s">
        <v>47</v>
      </c>
      <c r="B238" s="1" t="s">
        <v>531</v>
      </c>
      <c r="C238" s="1" t="s">
        <v>13</v>
      </c>
      <c r="D238" s="1" t="s">
        <v>13</v>
      </c>
      <c r="E238" s="1" t="s">
        <v>527</v>
      </c>
      <c r="F238" s="1" t="s">
        <v>532</v>
      </c>
      <c r="G238" s="6" t="s">
        <v>483</v>
      </c>
      <c r="H238" s="3">
        <v>0</v>
      </c>
      <c r="I238" s="4">
        <f>일위대가!F238</f>
        <v>0</v>
      </c>
      <c r="J238" s="5">
        <f t="shared" si="26"/>
        <v>0</v>
      </c>
      <c r="K238" s="4">
        <f>일위대가!G238</f>
        <v>0</v>
      </c>
      <c r="L238" s="5">
        <f t="shared" si="27"/>
        <v>0</v>
      </c>
      <c r="M238" s="4">
        <f>일위대가!H238</f>
        <v>0</v>
      </c>
      <c r="N238" s="5">
        <f t="shared" si="28"/>
        <v>0</v>
      </c>
      <c r="O238" s="4">
        <f t="shared" si="29"/>
        <v>0</v>
      </c>
      <c r="P238" s="5">
        <f t="shared" si="25"/>
        <v>0</v>
      </c>
      <c r="Q238" s="1" t="s">
        <v>13</v>
      </c>
      <c r="R238" s="6" t="s">
        <v>52</v>
      </c>
      <c r="S238" s="6" t="s">
        <v>53</v>
      </c>
      <c r="T238" s="1" t="s">
        <v>13</v>
      </c>
      <c r="U238" s="2" t="s">
        <v>13</v>
      </c>
      <c r="V238" s="6" t="s">
        <v>13</v>
      </c>
      <c r="W238" s="6" t="s">
        <v>13</v>
      </c>
      <c r="X238" s="1" t="s">
        <v>13</v>
      </c>
      <c r="Y238" t="s">
        <v>54</v>
      </c>
      <c r="Z238" t="s">
        <v>54</v>
      </c>
      <c r="AA238" t="s">
        <v>13</v>
      </c>
      <c r="AB238">
        <v>1</v>
      </c>
    </row>
    <row r="239" spans="1:28" x14ac:dyDescent="0.2">
      <c r="A239" s="6" t="s">
        <v>47</v>
      </c>
      <c r="B239" s="1" t="s">
        <v>533</v>
      </c>
      <c r="C239" s="1" t="s">
        <v>13</v>
      </c>
      <c r="D239" s="1" t="s">
        <v>13</v>
      </c>
      <c r="E239" s="1" t="s">
        <v>527</v>
      </c>
      <c r="F239" s="1" t="s">
        <v>534</v>
      </c>
      <c r="G239" s="6" t="s">
        <v>483</v>
      </c>
      <c r="H239" s="3">
        <v>0</v>
      </c>
      <c r="I239" s="4">
        <f>일위대가!F239</f>
        <v>0</v>
      </c>
      <c r="J239" s="5">
        <f t="shared" si="26"/>
        <v>0</v>
      </c>
      <c r="K239" s="4">
        <f>일위대가!G239</f>
        <v>0</v>
      </c>
      <c r="L239" s="5">
        <f t="shared" si="27"/>
        <v>0</v>
      </c>
      <c r="M239" s="4">
        <f>일위대가!H239</f>
        <v>0</v>
      </c>
      <c r="N239" s="5">
        <f t="shared" si="28"/>
        <v>0</v>
      </c>
      <c r="O239" s="4">
        <f t="shared" si="29"/>
        <v>0</v>
      </c>
      <c r="P239" s="5">
        <f t="shared" si="25"/>
        <v>0</v>
      </c>
      <c r="Q239" s="1" t="s">
        <v>13</v>
      </c>
      <c r="R239" s="6" t="s">
        <v>52</v>
      </c>
      <c r="S239" s="6" t="s">
        <v>53</v>
      </c>
      <c r="T239" s="1" t="s">
        <v>13</v>
      </c>
      <c r="U239" s="2" t="s">
        <v>13</v>
      </c>
      <c r="V239" s="6" t="s">
        <v>13</v>
      </c>
      <c r="W239" s="6" t="s">
        <v>13</v>
      </c>
      <c r="X239" s="1" t="s">
        <v>13</v>
      </c>
      <c r="Y239" t="s">
        <v>54</v>
      </c>
      <c r="Z239" t="s">
        <v>54</v>
      </c>
      <c r="AA239" t="s">
        <v>13</v>
      </c>
      <c r="AB239">
        <v>1</v>
      </c>
    </row>
    <row r="240" spans="1:28" x14ac:dyDescent="0.2">
      <c r="A240" s="6" t="s">
        <v>47</v>
      </c>
      <c r="B240" s="1" t="s">
        <v>535</v>
      </c>
      <c r="C240" s="1" t="s">
        <v>13</v>
      </c>
      <c r="D240" s="1" t="s">
        <v>13</v>
      </c>
      <c r="E240" s="1" t="s">
        <v>527</v>
      </c>
      <c r="F240" s="1" t="s">
        <v>536</v>
      </c>
      <c r="G240" s="6" t="s">
        <v>483</v>
      </c>
      <c r="H240" s="3">
        <v>0</v>
      </c>
      <c r="I240" s="4">
        <f>일위대가!F240</f>
        <v>0</v>
      </c>
      <c r="J240" s="5">
        <f t="shared" si="26"/>
        <v>0</v>
      </c>
      <c r="K240" s="4">
        <f>일위대가!G240</f>
        <v>0</v>
      </c>
      <c r="L240" s="5">
        <f t="shared" si="27"/>
        <v>0</v>
      </c>
      <c r="M240" s="4">
        <f>일위대가!H240</f>
        <v>0</v>
      </c>
      <c r="N240" s="5">
        <f t="shared" si="28"/>
        <v>0</v>
      </c>
      <c r="O240" s="4">
        <f t="shared" si="29"/>
        <v>0</v>
      </c>
      <c r="P240" s="5">
        <f t="shared" si="25"/>
        <v>0</v>
      </c>
      <c r="Q240" s="1" t="s">
        <v>13</v>
      </c>
      <c r="R240" s="6" t="s">
        <v>52</v>
      </c>
      <c r="S240" s="6" t="s">
        <v>53</v>
      </c>
      <c r="T240" s="1" t="s">
        <v>13</v>
      </c>
      <c r="U240" s="2" t="s">
        <v>13</v>
      </c>
      <c r="V240" s="6" t="s">
        <v>13</v>
      </c>
      <c r="W240" s="6" t="s">
        <v>13</v>
      </c>
      <c r="X240" s="1" t="s">
        <v>13</v>
      </c>
      <c r="Y240" t="s">
        <v>54</v>
      </c>
      <c r="Z240" t="s">
        <v>54</v>
      </c>
      <c r="AA240" t="s">
        <v>13</v>
      </c>
      <c r="AB240">
        <v>1</v>
      </c>
    </row>
    <row r="241" spans="1:28" x14ac:dyDescent="0.2">
      <c r="A241" s="6" t="s">
        <v>47</v>
      </c>
      <c r="B241" s="1" t="s">
        <v>537</v>
      </c>
      <c r="C241" s="1" t="s">
        <v>13</v>
      </c>
      <c r="D241" s="1" t="s">
        <v>13</v>
      </c>
      <c r="E241" s="1" t="s">
        <v>527</v>
      </c>
      <c r="F241" s="1" t="s">
        <v>538</v>
      </c>
      <c r="G241" s="6" t="s">
        <v>483</v>
      </c>
      <c r="H241" s="3">
        <v>0</v>
      </c>
      <c r="I241" s="4">
        <f>일위대가!F241</f>
        <v>0</v>
      </c>
      <c r="J241" s="5">
        <f t="shared" si="26"/>
        <v>0</v>
      </c>
      <c r="K241" s="4">
        <f>일위대가!G241</f>
        <v>0</v>
      </c>
      <c r="L241" s="5">
        <f t="shared" si="27"/>
        <v>0</v>
      </c>
      <c r="M241" s="4">
        <f>일위대가!H241</f>
        <v>0</v>
      </c>
      <c r="N241" s="5">
        <f t="shared" si="28"/>
        <v>0</v>
      </c>
      <c r="O241" s="4">
        <f t="shared" si="29"/>
        <v>0</v>
      </c>
      <c r="P241" s="5">
        <f t="shared" si="25"/>
        <v>0</v>
      </c>
      <c r="Q241" s="1" t="s">
        <v>13</v>
      </c>
      <c r="R241" s="6" t="s">
        <v>52</v>
      </c>
      <c r="S241" s="6" t="s">
        <v>53</v>
      </c>
      <c r="T241" s="1" t="s">
        <v>13</v>
      </c>
      <c r="U241" s="2" t="s">
        <v>13</v>
      </c>
      <c r="V241" s="6" t="s">
        <v>13</v>
      </c>
      <c r="W241" s="6" t="s">
        <v>13</v>
      </c>
      <c r="X241" s="1" t="s">
        <v>13</v>
      </c>
      <c r="Y241" t="s">
        <v>54</v>
      </c>
      <c r="Z241" t="s">
        <v>54</v>
      </c>
      <c r="AA241" t="s">
        <v>13</v>
      </c>
      <c r="AB241">
        <v>1</v>
      </c>
    </row>
    <row r="242" spans="1:28" x14ac:dyDescent="0.2">
      <c r="A242" s="6" t="s">
        <v>47</v>
      </c>
      <c r="B242" s="1" t="s">
        <v>539</v>
      </c>
      <c r="C242" s="1" t="s">
        <v>13</v>
      </c>
      <c r="D242" s="1" t="s">
        <v>13</v>
      </c>
      <c r="E242" s="1" t="s">
        <v>527</v>
      </c>
      <c r="F242" s="1" t="s">
        <v>540</v>
      </c>
      <c r="G242" s="6" t="s">
        <v>483</v>
      </c>
      <c r="H242" s="3">
        <v>0</v>
      </c>
      <c r="I242" s="4">
        <f>일위대가!F242</f>
        <v>0</v>
      </c>
      <c r="J242" s="5">
        <f t="shared" si="26"/>
        <v>0</v>
      </c>
      <c r="K242" s="4">
        <f>일위대가!G242</f>
        <v>0</v>
      </c>
      <c r="L242" s="5">
        <f t="shared" si="27"/>
        <v>0</v>
      </c>
      <c r="M242" s="4">
        <f>일위대가!H242</f>
        <v>0</v>
      </c>
      <c r="N242" s="5">
        <f t="shared" si="28"/>
        <v>0</v>
      </c>
      <c r="O242" s="4">
        <f t="shared" si="29"/>
        <v>0</v>
      </c>
      <c r="P242" s="5">
        <f t="shared" si="25"/>
        <v>0</v>
      </c>
      <c r="Q242" s="1" t="s">
        <v>13</v>
      </c>
      <c r="R242" s="6" t="s">
        <v>52</v>
      </c>
      <c r="S242" s="6" t="s">
        <v>53</v>
      </c>
      <c r="T242" s="1" t="s">
        <v>13</v>
      </c>
      <c r="U242" s="2" t="s">
        <v>13</v>
      </c>
      <c r="V242" s="6" t="s">
        <v>13</v>
      </c>
      <c r="W242" s="6" t="s">
        <v>13</v>
      </c>
      <c r="X242" s="1" t="s">
        <v>13</v>
      </c>
      <c r="Y242" t="s">
        <v>54</v>
      </c>
      <c r="Z242" t="s">
        <v>54</v>
      </c>
      <c r="AA242" t="s">
        <v>13</v>
      </c>
      <c r="AB242">
        <v>1</v>
      </c>
    </row>
    <row r="243" spans="1:28" x14ac:dyDescent="0.2">
      <c r="A243" s="6" t="s">
        <v>47</v>
      </c>
      <c r="B243" s="1" t="s">
        <v>541</v>
      </c>
      <c r="C243" s="1" t="s">
        <v>13</v>
      </c>
      <c r="D243" s="1" t="s">
        <v>13</v>
      </c>
      <c r="E243" s="1" t="s">
        <v>527</v>
      </c>
      <c r="F243" s="1" t="s">
        <v>542</v>
      </c>
      <c r="G243" s="6" t="s">
        <v>483</v>
      </c>
      <c r="H243" s="3">
        <v>0</v>
      </c>
      <c r="I243" s="4">
        <f>일위대가!F243</f>
        <v>0</v>
      </c>
      <c r="J243" s="5">
        <f t="shared" si="26"/>
        <v>0</v>
      </c>
      <c r="K243" s="4">
        <f>일위대가!G243</f>
        <v>0</v>
      </c>
      <c r="L243" s="5">
        <f t="shared" si="27"/>
        <v>0</v>
      </c>
      <c r="M243" s="4">
        <f>일위대가!H243</f>
        <v>0</v>
      </c>
      <c r="N243" s="5">
        <f t="shared" si="28"/>
        <v>0</v>
      </c>
      <c r="O243" s="4">
        <f t="shared" si="29"/>
        <v>0</v>
      </c>
      <c r="P243" s="5">
        <f t="shared" si="25"/>
        <v>0</v>
      </c>
      <c r="Q243" s="1" t="s">
        <v>13</v>
      </c>
      <c r="R243" s="6" t="s">
        <v>52</v>
      </c>
      <c r="S243" s="6" t="s">
        <v>53</v>
      </c>
      <c r="T243" s="1" t="s">
        <v>13</v>
      </c>
      <c r="U243" s="2" t="s">
        <v>13</v>
      </c>
      <c r="V243" s="6" t="s">
        <v>13</v>
      </c>
      <c r="W243" s="6" t="s">
        <v>13</v>
      </c>
      <c r="X243" s="1" t="s">
        <v>13</v>
      </c>
      <c r="Y243" t="s">
        <v>54</v>
      </c>
      <c r="Z243" t="s">
        <v>54</v>
      </c>
      <c r="AA243" t="s">
        <v>13</v>
      </c>
      <c r="AB243">
        <v>1</v>
      </c>
    </row>
    <row r="244" spans="1:28" x14ac:dyDescent="0.2">
      <c r="A244" s="6" t="s">
        <v>47</v>
      </c>
      <c r="B244" s="1" t="s">
        <v>543</v>
      </c>
      <c r="C244" s="1" t="s">
        <v>13</v>
      </c>
      <c r="D244" s="1" t="s">
        <v>13</v>
      </c>
      <c r="E244" s="1" t="s">
        <v>527</v>
      </c>
      <c r="F244" s="1" t="s">
        <v>544</v>
      </c>
      <c r="G244" s="6" t="s">
        <v>483</v>
      </c>
      <c r="H244" s="3">
        <v>0</v>
      </c>
      <c r="I244" s="4">
        <f>일위대가!F244</f>
        <v>0</v>
      </c>
      <c r="J244" s="5">
        <f t="shared" si="26"/>
        <v>0</v>
      </c>
      <c r="K244" s="4">
        <f>일위대가!G244</f>
        <v>0</v>
      </c>
      <c r="L244" s="5">
        <f t="shared" si="27"/>
        <v>0</v>
      </c>
      <c r="M244" s="4">
        <f>일위대가!H244</f>
        <v>0</v>
      </c>
      <c r="N244" s="5">
        <f t="shared" si="28"/>
        <v>0</v>
      </c>
      <c r="O244" s="4">
        <f t="shared" si="29"/>
        <v>0</v>
      </c>
      <c r="P244" s="5">
        <f t="shared" si="25"/>
        <v>0</v>
      </c>
      <c r="Q244" s="1" t="s">
        <v>13</v>
      </c>
      <c r="R244" s="6" t="s">
        <v>52</v>
      </c>
      <c r="S244" s="6" t="s">
        <v>53</v>
      </c>
      <c r="T244" s="1" t="s">
        <v>13</v>
      </c>
      <c r="U244" s="2" t="s">
        <v>13</v>
      </c>
      <c r="V244" s="6" t="s">
        <v>13</v>
      </c>
      <c r="W244" s="6" t="s">
        <v>13</v>
      </c>
      <c r="X244" s="1" t="s">
        <v>13</v>
      </c>
      <c r="Y244" t="s">
        <v>54</v>
      </c>
      <c r="Z244" t="s">
        <v>54</v>
      </c>
      <c r="AA244" t="s">
        <v>13</v>
      </c>
      <c r="AB244">
        <v>1</v>
      </c>
    </row>
    <row r="245" spans="1:28" x14ac:dyDescent="0.2">
      <c r="A245" s="6" t="s">
        <v>47</v>
      </c>
      <c r="B245" s="1" t="s">
        <v>545</v>
      </c>
      <c r="C245" s="1" t="s">
        <v>13</v>
      </c>
      <c r="D245" s="1" t="s">
        <v>13</v>
      </c>
      <c r="E245" s="1" t="s">
        <v>527</v>
      </c>
      <c r="F245" s="1" t="s">
        <v>546</v>
      </c>
      <c r="G245" s="6" t="s">
        <v>483</v>
      </c>
      <c r="H245" s="3">
        <v>0</v>
      </c>
      <c r="I245" s="4">
        <f>일위대가!F245</f>
        <v>0</v>
      </c>
      <c r="J245" s="5">
        <f t="shared" si="26"/>
        <v>0</v>
      </c>
      <c r="K245" s="4">
        <f>일위대가!G245</f>
        <v>0</v>
      </c>
      <c r="L245" s="5">
        <f t="shared" si="27"/>
        <v>0</v>
      </c>
      <c r="M245" s="4">
        <f>일위대가!H245</f>
        <v>0</v>
      </c>
      <c r="N245" s="5">
        <f t="shared" si="28"/>
        <v>0</v>
      </c>
      <c r="O245" s="4">
        <f t="shared" si="29"/>
        <v>0</v>
      </c>
      <c r="P245" s="5">
        <f t="shared" si="25"/>
        <v>0</v>
      </c>
      <c r="Q245" s="1" t="s">
        <v>13</v>
      </c>
      <c r="R245" s="6" t="s">
        <v>52</v>
      </c>
      <c r="S245" s="6" t="s">
        <v>53</v>
      </c>
      <c r="T245" s="1" t="s">
        <v>13</v>
      </c>
      <c r="U245" s="2" t="s">
        <v>13</v>
      </c>
      <c r="V245" s="6" t="s">
        <v>13</v>
      </c>
      <c r="W245" s="6" t="s">
        <v>13</v>
      </c>
      <c r="X245" s="1" t="s">
        <v>13</v>
      </c>
      <c r="Y245" t="s">
        <v>54</v>
      </c>
      <c r="Z245" t="s">
        <v>54</v>
      </c>
      <c r="AA245" t="s">
        <v>13</v>
      </c>
      <c r="AB245">
        <v>1</v>
      </c>
    </row>
    <row r="246" spans="1:28" x14ac:dyDescent="0.2">
      <c r="A246" s="6" t="s">
        <v>47</v>
      </c>
      <c r="B246" s="1" t="s">
        <v>547</v>
      </c>
      <c r="C246" s="1" t="s">
        <v>13</v>
      </c>
      <c r="D246" s="1" t="s">
        <v>13</v>
      </c>
      <c r="E246" s="1" t="s">
        <v>527</v>
      </c>
      <c r="F246" s="1" t="s">
        <v>548</v>
      </c>
      <c r="G246" s="6" t="s">
        <v>483</v>
      </c>
      <c r="H246" s="3">
        <v>0</v>
      </c>
      <c r="I246" s="4">
        <f>일위대가!F246</f>
        <v>0</v>
      </c>
      <c r="J246" s="5">
        <f t="shared" si="26"/>
        <v>0</v>
      </c>
      <c r="K246" s="4">
        <f>일위대가!G246</f>
        <v>0</v>
      </c>
      <c r="L246" s="5">
        <f t="shared" si="27"/>
        <v>0</v>
      </c>
      <c r="M246" s="4">
        <f>일위대가!H246</f>
        <v>0</v>
      </c>
      <c r="N246" s="5">
        <f t="shared" si="28"/>
        <v>0</v>
      </c>
      <c r="O246" s="4">
        <f t="shared" si="29"/>
        <v>0</v>
      </c>
      <c r="P246" s="5">
        <f t="shared" si="25"/>
        <v>0</v>
      </c>
      <c r="Q246" s="1" t="s">
        <v>13</v>
      </c>
      <c r="R246" s="6" t="s">
        <v>52</v>
      </c>
      <c r="S246" s="6" t="s">
        <v>53</v>
      </c>
      <c r="T246" s="1" t="s">
        <v>13</v>
      </c>
      <c r="U246" s="2" t="s">
        <v>13</v>
      </c>
      <c r="V246" s="6" t="s">
        <v>13</v>
      </c>
      <c r="W246" s="6" t="s">
        <v>13</v>
      </c>
      <c r="X246" s="1" t="s">
        <v>13</v>
      </c>
      <c r="Y246" t="s">
        <v>54</v>
      </c>
      <c r="Z246" t="s">
        <v>54</v>
      </c>
      <c r="AA246" t="s">
        <v>13</v>
      </c>
      <c r="AB246">
        <v>1</v>
      </c>
    </row>
    <row r="247" spans="1:28" x14ac:dyDescent="0.2">
      <c r="A247" s="6" t="s">
        <v>47</v>
      </c>
      <c r="B247" s="1" t="s">
        <v>549</v>
      </c>
      <c r="C247" s="1" t="s">
        <v>13</v>
      </c>
      <c r="D247" s="1" t="s">
        <v>13</v>
      </c>
      <c r="E247" s="1" t="s">
        <v>527</v>
      </c>
      <c r="F247" s="1" t="s">
        <v>550</v>
      </c>
      <c r="G247" s="6" t="s">
        <v>483</v>
      </c>
      <c r="H247" s="3">
        <v>0</v>
      </c>
      <c r="I247" s="4">
        <f>일위대가!F247</f>
        <v>0</v>
      </c>
      <c r="J247" s="5">
        <f t="shared" si="26"/>
        <v>0</v>
      </c>
      <c r="K247" s="4">
        <f>일위대가!G247</f>
        <v>0</v>
      </c>
      <c r="L247" s="5">
        <f t="shared" si="27"/>
        <v>0</v>
      </c>
      <c r="M247" s="4">
        <f>일위대가!H247</f>
        <v>0</v>
      </c>
      <c r="N247" s="5">
        <f t="shared" si="28"/>
        <v>0</v>
      </c>
      <c r="O247" s="4">
        <f t="shared" si="29"/>
        <v>0</v>
      </c>
      <c r="P247" s="5">
        <f t="shared" si="25"/>
        <v>0</v>
      </c>
      <c r="Q247" s="1" t="s">
        <v>13</v>
      </c>
      <c r="R247" s="6" t="s">
        <v>52</v>
      </c>
      <c r="S247" s="6" t="s">
        <v>53</v>
      </c>
      <c r="T247" s="1" t="s">
        <v>13</v>
      </c>
      <c r="U247" s="2" t="s">
        <v>13</v>
      </c>
      <c r="V247" s="6" t="s">
        <v>13</v>
      </c>
      <c r="W247" s="6" t="s">
        <v>13</v>
      </c>
      <c r="X247" s="1" t="s">
        <v>13</v>
      </c>
      <c r="Y247" t="s">
        <v>54</v>
      </c>
      <c r="Z247" t="s">
        <v>54</v>
      </c>
      <c r="AA247" t="s">
        <v>13</v>
      </c>
      <c r="AB247">
        <v>1</v>
      </c>
    </row>
    <row r="248" spans="1:28" x14ac:dyDescent="0.2">
      <c r="A248" s="6" t="s">
        <v>47</v>
      </c>
      <c r="B248" s="1" t="s">
        <v>551</v>
      </c>
      <c r="C248" s="1" t="s">
        <v>13</v>
      </c>
      <c r="D248" s="1" t="s">
        <v>13</v>
      </c>
      <c r="E248" s="1" t="s">
        <v>527</v>
      </c>
      <c r="F248" s="1" t="s">
        <v>552</v>
      </c>
      <c r="G248" s="6" t="s">
        <v>483</v>
      </c>
      <c r="H248" s="3">
        <v>0</v>
      </c>
      <c r="I248" s="4">
        <f>일위대가!F248</f>
        <v>0</v>
      </c>
      <c r="J248" s="5">
        <f t="shared" si="26"/>
        <v>0</v>
      </c>
      <c r="K248" s="4">
        <f>일위대가!G248</f>
        <v>0</v>
      </c>
      <c r="L248" s="5">
        <f t="shared" si="27"/>
        <v>0</v>
      </c>
      <c r="M248" s="4">
        <f>일위대가!H248</f>
        <v>0</v>
      </c>
      <c r="N248" s="5">
        <f t="shared" si="28"/>
        <v>0</v>
      </c>
      <c r="O248" s="4">
        <f t="shared" si="29"/>
        <v>0</v>
      </c>
      <c r="P248" s="5">
        <f t="shared" si="25"/>
        <v>0</v>
      </c>
      <c r="Q248" s="1" t="s">
        <v>13</v>
      </c>
      <c r="R248" s="6" t="s">
        <v>52</v>
      </c>
      <c r="S248" s="6" t="s">
        <v>53</v>
      </c>
      <c r="T248" s="1" t="s">
        <v>13</v>
      </c>
      <c r="U248" s="2" t="s">
        <v>13</v>
      </c>
      <c r="V248" s="6" t="s">
        <v>13</v>
      </c>
      <c r="W248" s="6" t="s">
        <v>13</v>
      </c>
      <c r="X248" s="1" t="s">
        <v>13</v>
      </c>
      <c r="Y248" t="s">
        <v>54</v>
      </c>
      <c r="Z248" t="s">
        <v>54</v>
      </c>
      <c r="AA248" t="s">
        <v>13</v>
      </c>
      <c r="AB248">
        <v>1</v>
      </c>
    </row>
    <row r="249" spans="1:28" x14ac:dyDescent="0.2">
      <c r="A249" s="6" t="s">
        <v>47</v>
      </c>
      <c r="B249" s="1" t="s">
        <v>553</v>
      </c>
      <c r="C249" s="1" t="s">
        <v>13</v>
      </c>
      <c r="D249" s="1" t="s">
        <v>13</v>
      </c>
      <c r="E249" s="1" t="s">
        <v>527</v>
      </c>
      <c r="F249" s="1" t="s">
        <v>554</v>
      </c>
      <c r="G249" s="6" t="s">
        <v>483</v>
      </c>
      <c r="H249" s="3">
        <v>0</v>
      </c>
      <c r="I249" s="4">
        <f>일위대가!F249</f>
        <v>0</v>
      </c>
      <c r="J249" s="5">
        <f t="shared" si="26"/>
        <v>0</v>
      </c>
      <c r="K249" s="4">
        <f>일위대가!G249</f>
        <v>0</v>
      </c>
      <c r="L249" s="5">
        <f t="shared" si="27"/>
        <v>0</v>
      </c>
      <c r="M249" s="4">
        <f>일위대가!H249</f>
        <v>0</v>
      </c>
      <c r="N249" s="5">
        <f t="shared" si="28"/>
        <v>0</v>
      </c>
      <c r="O249" s="4">
        <f t="shared" si="29"/>
        <v>0</v>
      </c>
      <c r="P249" s="5">
        <f t="shared" si="25"/>
        <v>0</v>
      </c>
      <c r="Q249" s="1" t="s">
        <v>13</v>
      </c>
      <c r="R249" s="6" t="s">
        <v>52</v>
      </c>
      <c r="S249" s="6" t="s">
        <v>53</v>
      </c>
      <c r="T249" s="1" t="s">
        <v>13</v>
      </c>
      <c r="U249" s="2" t="s">
        <v>13</v>
      </c>
      <c r="V249" s="6" t="s">
        <v>13</v>
      </c>
      <c r="W249" s="6" t="s">
        <v>13</v>
      </c>
      <c r="X249" s="1" t="s">
        <v>13</v>
      </c>
      <c r="Y249" t="s">
        <v>54</v>
      </c>
      <c r="Z249" t="s">
        <v>54</v>
      </c>
      <c r="AA249" t="s">
        <v>13</v>
      </c>
      <c r="AB249">
        <v>1</v>
      </c>
    </row>
    <row r="250" spans="1:28" x14ac:dyDescent="0.2">
      <c r="A250" s="6" t="s">
        <v>47</v>
      </c>
      <c r="B250" s="1" t="s">
        <v>555</v>
      </c>
      <c r="C250" s="1" t="s">
        <v>13</v>
      </c>
      <c r="D250" s="1" t="s">
        <v>13</v>
      </c>
      <c r="E250" s="1" t="s">
        <v>527</v>
      </c>
      <c r="F250" s="1" t="s">
        <v>556</v>
      </c>
      <c r="G250" s="6" t="s">
        <v>483</v>
      </c>
      <c r="H250" s="3">
        <v>0</v>
      </c>
      <c r="I250" s="4">
        <f>일위대가!F250</f>
        <v>0</v>
      </c>
      <c r="J250" s="5">
        <f t="shared" si="26"/>
        <v>0</v>
      </c>
      <c r="K250" s="4">
        <f>일위대가!G250</f>
        <v>0</v>
      </c>
      <c r="L250" s="5">
        <f t="shared" si="27"/>
        <v>0</v>
      </c>
      <c r="M250" s="4">
        <f>일위대가!H250</f>
        <v>0</v>
      </c>
      <c r="N250" s="5">
        <f t="shared" si="28"/>
        <v>0</v>
      </c>
      <c r="O250" s="4">
        <f t="shared" si="29"/>
        <v>0</v>
      </c>
      <c r="P250" s="5">
        <f t="shared" si="25"/>
        <v>0</v>
      </c>
      <c r="Q250" s="1" t="s">
        <v>13</v>
      </c>
      <c r="R250" s="6" t="s">
        <v>52</v>
      </c>
      <c r="S250" s="6" t="s">
        <v>53</v>
      </c>
      <c r="T250" s="1" t="s">
        <v>13</v>
      </c>
      <c r="U250" s="2" t="s">
        <v>13</v>
      </c>
      <c r="V250" s="6" t="s">
        <v>13</v>
      </c>
      <c r="W250" s="6" t="s">
        <v>13</v>
      </c>
      <c r="X250" s="1" t="s">
        <v>13</v>
      </c>
      <c r="Y250" t="s">
        <v>54</v>
      </c>
      <c r="Z250" t="s">
        <v>54</v>
      </c>
      <c r="AA250" t="s">
        <v>13</v>
      </c>
      <c r="AB250">
        <v>1</v>
      </c>
    </row>
    <row r="251" spans="1:28" x14ac:dyDescent="0.2">
      <c r="A251" s="6" t="s">
        <v>47</v>
      </c>
      <c r="B251" s="1" t="s">
        <v>557</v>
      </c>
      <c r="C251" s="1" t="s">
        <v>13</v>
      </c>
      <c r="D251" s="1" t="s">
        <v>13</v>
      </c>
      <c r="E251" s="1" t="s">
        <v>527</v>
      </c>
      <c r="F251" s="1" t="s">
        <v>558</v>
      </c>
      <c r="G251" s="6" t="s">
        <v>483</v>
      </c>
      <c r="H251" s="3">
        <v>0</v>
      </c>
      <c r="I251" s="4">
        <f>일위대가!F251</f>
        <v>0</v>
      </c>
      <c r="J251" s="5">
        <f t="shared" si="26"/>
        <v>0</v>
      </c>
      <c r="K251" s="4">
        <f>일위대가!G251</f>
        <v>0</v>
      </c>
      <c r="L251" s="5">
        <f t="shared" si="27"/>
        <v>0</v>
      </c>
      <c r="M251" s="4">
        <f>일위대가!H251</f>
        <v>0</v>
      </c>
      <c r="N251" s="5">
        <f t="shared" si="28"/>
        <v>0</v>
      </c>
      <c r="O251" s="4">
        <f t="shared" si="29"/>
        <v>0</v>
      </c>
      <c r="P251" s="5">
        <f t="shared" si="25"/>
        <v>0</v>
      </c>
      <c r="Q251" s="1" t="s">
        <v>13</v>
      </c>
      <c r="R251" s="6" t="s">
        <v>52</v>
      </c>
      <c r="S251" s="6" t="s">
        <v>53</v>
      </c>
      <c r="T251" s="1" t="s">
        <v>13</v>
      </c>
      <c r="U251" s="2" t="s">
        <v>13</v>
      </c>
      <c r="V251" s="6" t="s">
        <v>13</v>
      </c>
      <c r="W251" s="6" t="s">
        <v>13</v>
      </c>
      <c r="X251" s="1" t="s">
        <v>13</v>
      </c>
      <c r="Y251" t="s">
        <v>54</v>
      </c>
      <c r="Z251" t="s">
        <v>54</v>
      </c>
      <c r="AA251" t="s">
        <v>13</v>
      </c>
      <c r="AB251">
        <v>1</v>
      </c>
    </row>
    <row r="252" spans="1:28" x14ac:dyDescent="0.2">
      <c r="A252" s="6" t="s">
        <v>47</v>
      </c>
      <c r="B252" s="1" t="s">
        <v>559</v>
      </c>
      <c r="C252" s="1" t="s">
        <v>13</v>
      </c>
      <c r="D252" s="1" t="s">
        <v>13</v>
      </c>
      <c r="E252" s="1" t="s">
        <v>527</v>
      </c>
      <c r="F252" s="1" t="s">
        <v>560</v>
      </c>
      <c r="G252" s="6" t="s">
        <v>483</v>
      </c>
      <c r="H252" s="3">
        <v>0</v>
      </c>
      <c r="I252" s="4">
        <f>일위대가!F252</f>
        <v>0</v>
      </c>
      <c r="J252" s="5">
        <f t="shared" si="26"/>
        <v>0</v>
      </c>
      <c r="K252" s="4">
        <f>일위대가!G252</f>
        <v>0</v>
      </c>
      <c r="L252" s="5">
        <f t="shared" si="27"/>
        <v>0</v>
      </c>
      <c r="M252" s="4">
        <f>일위대가!H252</f>
        <v>0</v>
      </c>
      <c r="N252" s="5">
        <f t="shared" si="28"/>
        <v>0</v>
      </c>
      <c r="O252" s="4">
        <f t="shared" si="29"/>
        <v>0</v>
      </c>
      <c r="P252" s="5">
        <f t="shared" si="25"/>
        <v>0</v>
      </c>
      <c r="Q252" s="1" t="s">
        <v>13</v>
      </c>
      <c r="R252" s="6" t="s">
        <v>52</v>
      </c>
      <c r="S252" s="6" t="s">
        <v>53</v>
      </c>
      <c r="T252" s="1" t="s">
        <v>13</v>
      </c>
      <c r="U252" s="2" t="s">
        <v>13</v>
      </c>
      <c r="V252" s="6" t="s">
        <v>13</v>
      </c>
      <c r="W252" s="6" t="s">
        <v>13</v>
      </c>
      <c r="X252" s="1" t="s">
        <v>13</v>
      </c>
      <c r="Y252" t="s">
        <v>54</v>
      </c>
      <c r="Z252" t="s">
        <v>54</v>
      </c>
      <c r="AA252" t="s">
        <v>13</v>
      </c>
      <c r="AB252">
        <v>1</v>
      </c>
    </row>
    <row r="253" spans="1:28" x14ac:dyDescent="0.2">
      <c r="A253" s="6" t="s">
        <v>47</v>
      </c>
      <c r="B253" s="1" t="s">
        <v>561</v>
      </c>
      <c r="C253" s="1" t="s">
        <v>13</v>
      </c>
      <c r="D253" s="1" t="s">
        <v>13</v>
      </c>
      <c r="E253" s="1" t="s">
        <v>562</v>
      </c>
      <c r="F253" s="1" t="s">
        <v>563</v>
      </c>
      <c r="G253" s="6" t="s">
        <v>564</v>
      </c>
      <c r="H253" s="3">
        <v>0</v>
      </c>
      <c r="I253" s="4">
        <f>일위대가!F253</f>
        <v>0</v>
      </c>
      <c r="J253" s="5">
        <f t="shared" si="26"/>
        <v>0</v>
      </c>
      <c r="K253" s="4">
        <f>일위대가!G253</f>
        <v>0</v>
      </c>
      <c r="L253" s="5">
        <f t="shared" si="27"/>
        <v>0</v>
      </c>
      <c r="M253" s="4">
        <f>일위대가!H253</f>
        <v>0</v>
      </c>
      <c r="N253" s="5">
        <f t="shared" si="28"/>
        <v>0</v>
      </c>
      <c r="O253" s="4">
        <f t="shared" si="29"/>
        <v>0</v>
      </c>
      <c r="P253" s="5">
        <f t="shared" ref="P253:P316" si="30">J253+L253+N253</f>
        <v>0</v>
      </c>
      <c r="Q253" s="1" t="s">
        <v>13</v>
      </c>
      <c r="R253" s="6" t="s">
        <v>52</v>
      </c>
      <c r="S253" s="6" t="s">
        <v>53</v>
      </c>
      <c r="T253" s="1" t="s">
        <v>13</v>
      </c>
      <c r="U253" s="2" t="s">
        <v>13</v>
      </c>
      <c r="V253" s="6" t="s">
        <v>13</v>
      </c>
      <c r="W253" s="6" t="s">
        <v>13</v>
      </c>
      <c r="X253" s="1" t="s">
        <v>13</v>
      </c>
      <c r="Y253" t="s">
        <v>54</v>
      </c>
      <c r="Z253" t="s">
        <v>54</v>
      </c>
      <c r="AA253" t="s">
        <v>13</v>
      </c>
      <c r="AB253">
        <v>1</v>
      </c>
    </row>
    <row r="254" spans="1:28" x14ac:dyDescent="0.2">
      <c r="A254" s="6" t="s">
        <v>47</v>
      </c>
      <c r="B254" s="1" t="s">
        <v>565</v>
      </c>
      <c r="C254" s="1" t="s">
        <v>13</v>
      </c>
      <c r="D254" s="1" t="s">
        <v>13</v>
      </c>
      <c r="E254" s="1" t="s">
        <v>562</v>
      </c>
      <c r="F254" s="1" t="s">
        <v>566</v>
      </c>
      <c r="G254" s="6" t="s">
        <v>564</v>
      </c>
      <c r="H254" s="3">
        <v>0</v>
      </c>
      <c r="I254" s="4">
        <f>일위대가!F254</f>
        <v>0</v>
      </c>
      <c r="J254" s="5">
        <f t="shared" ref="J254:J317" si="31">TRUNC(H254*I254, 0)</f>
        <v>0</v>
      </c>
      <c r="K254" s="4">
        <f>일위대가!G254</f>
        <v>0</v>
      </c>
      <c r="L254" s="5">
        <f t="shared" ref="L254:L317" si="32">TRUNC(H254*K254, 0)</f>
        <v>0</v>
      </c>
      <c r="M254" s="4">
        <f>일위대가!H254</f>
        <v>0</v>
      </c>
      <c r="N254" s="5">
        <f t="shared" ref="N254:N317" si="33">TRUNC(H254*M254, 0)</f>
        <v>0</v>
      </c>
      <c r="O254" s="4">
        <f t="shared" ref="O254:O317" si="34">I254+K254+M254</f>
        <v>0</v>
      </c>
      <c r="P254" s="5">
        <f t="shared" si="30"/>
        <v>0</v>
      </c>
      <c r="Q254" s="1" t="s">
        <v>13</v>
      </c>
      <c r="R254" s="6" t="s">
        <v>52</v>
      </c>
      <c r="S254" s="6" t="s">
        <v>53</v>
      </c>
      <c r="T254" s="1" t="s">
        <v>13</v>
      </c>
      <c r="U254" s="2" t="s">
        <v>13</v>
      </c>
      <c r="V254" s="6" t="s">
        <v>13</v>
      </c>
      <c r="W254" s="6" t="s">
        <v>13</v>
      </c>
      <c r="X254" s="1" t="s">
        <v>13</v>
      </c>
      <c r="Y254" t="s">
        <v>54</v>
      </c>
      <c r="Z254" t="s">
        <v>54</v>
      </c>
      <c r="AA254" t="s">
        <v>13</v>
      </c>
      <c r="AB254">
        <v>1</v>
      </c>
    </row>
    <row r="255" spans="1:28" x14ac:dyDescent="0.2">
      <c r="A255" s="6" t="s">
        <v>47</v>
      </c>
      <c r="B255" s="1" t="s">
        <v>567</v>
      </c>
      <c r="C255" s="1" t="s">
        <v>13</v>
      </c>
      <c r="D255" s="1" t="s">
        <v>13</v>
      </c>
      <c r="E255" s="1" t="s">
        <v>562</v>
      </c>
      <c r="F255" s="1" t="s">
        <v>568</v>
      </c>
      <c r="G255" s="6" t="s">
        <v>564</v>
      </c>
      <c r="H255" s="3">
        <v>0</v>
      </c>
      <c r="I255" s="4">
        <f>일위대가!F255</f>
        <v>0</v>
      </c>
      <c r="J255" s="5">
        <f t="shared" si="31"/>
        <v>0</v>
      </c>
      <c r="K255" s="4">
        <f>일위대가!G255</f>
        <v>0</v>
      </c>
      <c r="L255" s="5">
        <f t="shared" si="32"/>
        <v>0</v>
      </c>
      <c r="M255" s="4">
        <f>일위대가!H255</f>
        <v>0</v>
      </c>
      <c r="N255" s="5">
        <f t="shared" si="33"/>
        <v>0</v>
      </c>
      <c r="O255" s="4">
        <f t="shared" si="34"/>
        <v>0</v>
      </c>
      <c r="P255" s="5">
        <f t="shared" si="30"/>
        <v>0</v>
      </c>
      <c r="Q255" s="1" t="s">
        <v>13</v>
      </c>
      <c r="R255" s="6" t="s">
        <v>52</v>
      </c>
      <c r="S255" s="6" t="s">
        <v>53</v>
      </c>
      <c r="T255" s="1" t="s">
        <v>13</v>
      </c>
      <c r="U255" s="2" t="s">
        <v>13</v>
      </c>
      <c r="V255" s="6" t="s">
        <v>13</v>
      </c>
      <c r="W255" s="6" t="s">
        <v>13</v>
      </c>
      <c r="X255" s="1" t="s">
        <v>13</v>
      </c>
      <c r="Y255" t="s">
        <v>54</v>
      </c>
      <c r="Z255" t="s">
        <v>54</v>
      </c>
      <c r="AA255" t="s">
        <v>13</v>
      </c>
      <c r="AB255">
        <v>1</v>
      </c>
    </row>
    <row r="256" spans="1:28" x14ac:dyDescent="0.2">
      <c r="A256" s="6" t="s">
        <v>47</v>
      </c>
      <c r="B256" s="1" t="s">
        <v>569</v>
      </c>
      <c r="C256" s="1" t="s">
        <v>13</v>
      </c>
      <c r="D256" s="1" t="s">
        <v>13</v>
      </c>
      <c r="E256" s="1" t="s">
        <v>562</v>
      </c>
      <c r="F256" s="1" t="s">
        <v>570</v>
      </c>
      <c r="G256" s="6" t="s">
        <v>564</v>
      </c>
      <c r="H256" s="3">
        <v>0</v>
      </c>
      <c r="I256" s="4">
        <f>일위대가!F256</f>
        <v>0</v>
      </c>
      <c r="J256" s="5">
        <f t="shared" si="31"/>
        <v>0</v>
      </c>
      <c r="K256" s="4">
        <f>일위대가!G256</f>
        <v>0</v>
      </c>
      <c r="L256" s="5">
        <f t="shared" si="32"/>
        <v>0</v>
      </c>
      <c r="M256" s="4">
        <f>일위대가!H256</f>
        <v>0</v>
      </c>
      <c r="N256" s="5">
        <f t="shared" si="33"/>
        <v>0</v>
      </c>
      <c r="O256" s="4">
        <f t="shared" si="34"/>
        <v>0</v>
      </c>
      <c r="P256" s="5">
        <f t="shared" si="30"/>
        <v>0</v>
      </c>
      <c r="Q256" s="1" t="s">
        <v>13</v>
      </c>
      <c r="R256" s="6" t="s">
        <v>52</v>
      </c>
      <c r="S256" s="6" t="s">
        <v>53</v>
      </c>
      <c r="T256" s="1" t="s">
        <v>13</v>
      </c>
      <c r="U256" s="2" t="s">
        <v>13</v>
      </c>
      <c r="V256" s="6" t="s">
        <v>13</v>
      </c>
      <c r="W256" s="6" t="s">
        <v>13</v>
      </c>
      <c r="X256" s="1" t="s">
        <v>13</v>
      </c>
      <c r="Y256" t="s">
        <v>54</v>
      </c>
      <c r="Z256" t="s">
        <v>54</v>
      </c>
      <c r="AA256" t="s">
        <v>13</v>
      </c>
      <c r="AB256">
        <v>1</v>
      </c>
    </row>
    <row r="257" spans="1:28" x14ac:dyDescent="0.2">
      <c r="A257" s="6" t="s">
        <v>47</v>
      </c>
      <c r="B257" s="1" t="s">
        <v>571</v>
      </c>
      <c r="C257" s="1" t="s">
        <v>13</v>
      </c>
      <c r="D257" s="1" t="s">
        <v>13</v>
      </c>
      <c r="E257" s="1" t="s">
        <v>572</v>
      </c>
      <c r="F257" s="1" t="s">
        <v>573</v>
      </c>
      <c r="G257" s="6" t="s">
        <v>483</v>
      </c>
      <c r="H257" s="3">
        <v>0</v>
      </c>
      <c r="I257" s="4">
        <f>일위대가!F257</f>
        <v>0</v>
      </c>
      <c r="J257" s="5">
        <f t="shared" si="31"/>
        <v>0</v>
      </c>
      <c r="K257" s="4">
        <f>일위대가!G257</f>
        <v>0</v>
      </c>
      <c r="L257" s="5">
        <f t="shared" si="32"/>
        <v>0</v>
      </c>
      <c r="M257" s="4">
        <f>일위대가!H257</f>
        <v>0</v>
      </c>
      <c r="N257" s="5">
        <f t="shared" si="33"/>
        <v>0</v>
      </c>
      <c r="O257" s="4">
        <f t="shared" si="34"/>
        <v>0</v>
      </c>
      <c r="P257" s="5">
        <f t="shared" si="30"/>
        <v>0</v>
      </c>
      <c r="Q257" s="1" t="s">
        <v>13</v>
      </c>
      <c r="R257" s="6" t="s">
        <v>52</v>
      </c>
      <c r="S257" s="6" t="s">
        <v>53</v>
      </c>
      <c r="T257" s="1" t="s">
        <v>13</v>
      </c>
      <c r="U257" s="2" t="s">
        <v>13</v>
      </c>
      <c r="V257" s="6" t="s">
        <v>13</v>
      </c>
      <c r="W257" s="6" t="s">
        <v>13</v>
      </c>
      <c r="X257" s="1" t="s">
        <v>13</v>
      </c>
      <c r="Y257" t="s">
        <v>54</v>
      </c>
      <c r="Z257" t="s">
        <v>54</v>
      </c>
      <c r="AA257" t="s">
        <v>13</v>
      </c>
      <c r="AB257">
        <v>1</v>
      </c>
    </row>
    <row r="258" spans="1:28" x14ac:dyDescent="0.2">
      <c r="A258" s="6" t="s">
        <v>47</v>
      </c>
      <c r="B258" s="1" t="s">
        <v>574</v>
      </c>
      <c r="C258" s="1" t="s">
        <v>13</v>
      </c>
      <c r="D258" s="1" t="s">
        <v>13</v>
      </c>
      <c r="E258" s="1" t="s">
        <v>572</v>
      </c>
      <c r="F258" s="1" t="s">
        <v>575</v>
      </c>
      <c r="G258" s="6" t="s">
        <v>483</v>
      </c>
      <c r="H258" s="3">
        <v>0</v>
      </c>
      <c r="I258" s="4">
        <f>일위대가!F258</f>
        <v>0</v>
      </c>
      <c r="J258" s="5">
        <f t="shared" si="31"/>
        <v>0</v>
      </c>
      <c r="K258" s="4">
        <f>일위대가!G258</f>
        <v>0</v>
      </c>
      <c r="L258" s="5">
        <f t="shared" si="32"/>
        <v>0</v>
      </c>
      <c r="M258" s="4">
        <f>일위대가!H258</f>
        <v>0</v>
      </c>
      <c r="N258" s="5">
        <f t="shared" si="33"/>
        <v>0</v>
      </c>
      <c r="O258" s="4">
        <f t="shared" si="34"/>
        <v>0</v>
      </c>
      <c r="P258" s="5">
        <f t="shared" si="30"/>
        <v>0</v>
      </c>
      <c r="Q258" s="1" t="s">
        <v>13</v>
      </c>
      <c r="R258" s="6" t="s">
        <v>52</v>
      </c>
      <c r="S258" s="6" t="s">
        <v>53</v>
      </c>
      <c r="T258" s="1" t="s">
        <v>13</v>
      </c>
      <c r="U258" s="2" t="s">
        <v>13</v>
      </c>
      <c r="V258" s="6" t="s">
        <v>13</v>
      </c>
      <c r="W258" s="6" t="s">
        <v>13</v>
      </c>
      <c r="X258" s="1" t="s">
        <v>13</v>
      </c>
      <c r="Y258" t="s">
        <v>54</v>
      </c>
      <c r="Z258" t="s">
        <v>54</v>
      </c>
      <c r="AA258" t="s">
        <v>13</v>
      </c>
      <c r="AB258">
        <v>1</v>
      </c>
    </row>
    <row r="259" spans="1:28" x14ac:dyDescent="0.2">
      <c r="A259" s="6" t="s">
        <v>47</v>
      </c>
      <c r="B259" s="1" t="s">
        <v>576</v>
      </c>
      <c r="C259" s="1" t="s">
        <v>13</v>
      </c>
      <c r="D259" s="1" t="s">
        <v>13</v>
      </c>
      <c r="E259" s="1" t="s">
        <v>572</v>
      </c>
      <c r="F259" s="1" t="s">
        <v>577</v>
      </c>
      <c r="G259" s="6" t="s">
        <v>483</v>
      </c>
      <c r="H259" s="3">
        <v>0</v>
      </c>
      <c r="I259" s="4">
        <f>일위대가!F259</f>
        <v>0</v>
      </c>
      <c r="J259" s="5">
        <f t="shared" si="31"/>
        <v>0</v>
      </c>
      <c r="K259" s="4">
        <f>일위대가!G259</f>
        <v>0</v>
      </c>
      <c r="L259" s="5">
        <f t="shared" si="32"/>
        <v>0</v>
      </c>
      <c r="M259" s="4">
        <f>일위대가!H259</f>
        <v>0</v>
      </c>
      <c r="N259" s="5">
        <f t="shared" si="33"/>
        <v>0</v>
      </c>
      <c r="O259" s="4">
        <f t="shared" si="34"/>
        <v>0</v>
      </c>
      <c r="P259" s="5">
        <f t="shared" si="30"/>
        <v>0</v>
      </c>
      <c r="Q259" s="1" t="s">
        <v>13</v>
      </c>
      <c r="R259" s="6" t="s">
        <v>52</v>
      </c>
      <c r="S259" s="6" t="s">
        <v>53</v>
      </c>
      <c r="T259" s="1" t="s">
        <v>13</v>
      </c>
      <c r="U259" s="2" t="s">
        <v>13</v>
      </c>
      <c r="V259" s="6" t="s">
        <v>13</v>
      </c>
      <c r="W259" s="6" t="s">
        <v>13</v>
      </c>
      <c r="X259" s="1" t="s">
        <v>13</v>
      </c>
      <c r="Y259" t="s">
        <v>54</v>
      </c>
      <c r="Z259" t="s">
        <v>54</v>
      </c>
      <c r="AA259" t="s">
        <v>13</v>
      </c>
      <c r="AB259">
        <v>1</v>
      </c>
    </row>
    <row r="260" spans="1:28" x14ac:dyDescent="0.2">
      <c r="A260" s="6" t="s">
        <v>47</v>
      </c>
      <c r="B260" s="1" t="s">
        <v>578</v>
      </c>
      <c r="C260" s="1" t="s">
        <v>13</v>
      </c>
      <c r="D260" s="1" t="s">
        <v>13</v>
      </c>
      <c r="E260" s="1" t="s">
        <v>572</v>
      </c>
      <c r="F260" s="1" t="s">
        <v>579</v>
      </c>
      <c r="G260" s="6" t="s">
        <v>483</v>
      </c>
      <c r="H260" s="3">
        <v>0</v>
      </c>
      <c r="I260" s="4">
        <f>일위대가!F260</f>
        <v>0</v>
      </c>
      <c r="J260" s="5">
        <f t="shared" si="31"/>
        <v>0</v>
      </c>
      <c r="K260" s="4">
        <f>일위대가!G260</f>
        <v>0</v>
      </c>
      <c r="L260" s="5">
        <f t="shared" si="32"/>
        <v>0</v>
      </c>
      <c r="M260" s="4">
        <f>일위대가!H260</f>
        <v>0</v>
      </c>
      <c r="N260" s="5">
        <f t="shared" si="33"/>
        <v>0</v>
      </c>
      <c r="O260" s="4">
        <f t="shared" si="34"/>
        <v>0</v>
      </c>
      <c r="P260" s="5">
        <f t="shared" si="30"/>
        <v>0</v>
      </c>
      <c r="Q260" s="1" t="s">
        <v>13</v>
      </c>
      <c r="R260" s="6" t="s">
        <v>52</v>
      </c>
      <c r="S260" s="6" t="s">
        <v>53</v>
      </c>
      <c r="T260" s="1" t="s">
        <v>13</v>
      </c>
      <c r="U260" s="2" t="s">
        <v>13</v>
      </c>
      <c r="V260" s="6" t="s">
        <v>13</v>
      </c>
      <c r="W260" s="6" t="s">
        <v>13</v>
      </c>
      <c r="X260" s="1" t="s">
        <v>13</v>
      </c>
      <c r="Y260" t="s">
        <v>54</v>
      </c>
      <c r="Z260" t="s">
        <v>54</v>
      </c>
      <c r="AA260" t="s">
        <v>13</v>
      </c>
      <c r="AB260">
        <v>1</v>
      </c>
    </row>
    <row r="261" spans="1:28" x14ac:dyDescent="0.2">
      <c r="A261" s="6" t="s">
        <v>47</v>
      </c>
      <c r="B261" s="1" t="s">
        <v>580</v>
      </c>
      <c r="C261" s="1" t="s">
        <v>13</v>
      </c>
      <c r="D261" s="1" t="s">
        <v>13</v>
      </c>
      <c r="E261" s="1" t="s">
        <v>572</v>
      </c>
      <c r="F261" s="1" t="s">
        <v>581</v>
      </c>
      <c r="G261" s="6" t="s">
        <v>483</v>
      </c>
      <c r="H261" s="3">
        <v>0</v>
      </c>
      <c r="I261" s="4">
        <f>일위대가!F261</f>
        <v>0</v>
      </c>
      <c r="J261" s="5">
        <f t="shared" si="31"/>
        <v>0</v>
      </c>
      <c r="K261" s="4">
        <f>일위대가!G261</f>
        <v>0</v>
      </c>
      <c r="L261" s="5">
        <f t="shared" si="32"/>
        <v>0</v>
      </c>
      <c r="M261" s="4">
        <f>일위대가!H261</f>
        <v>0</v>
      </c>
      <c r="N261" s="5">
        <f t="shared" si="33"/>
        <v>0</v>
      </c>
      <c r="O261" s="4">
        <f t="shared" si="34"/>
        <v>0</v>
      </c>
      <c r="P261" s="5">
        <f t="shared" si="30"/>
        <v>0</v>
      </c>
      <c r="Q261" s="1" t="s">
        <v>13</v>
      </c>
      <c r="R261" s="6" t="s">
        <v>52</v>
      </c>
      <c r="S261" s="6" t="s">
        <v>53</v>
      </c>
      <c r="T261" s="1" t="s">
        <v>13</v>
      </c>
      <c r="U261" s="2" t="s">
        <v>13</v>
      </c>
      <c r="V261" s="6" t="s">
        <v>13</v>
      </c>
      <c r="W261" s="6" t="s">
        <v>13</v>
      </c>
      <c r="X261" s="1" t="s">
        <v>13</v>
      </c>
      <c r="Y261" t="s">
        <v>54</v>
      </c>
      <c r="Z261" t="s">
        <v>54</v>
      </c>
      <c r="AA261" t="s">
        <v>13</v>
      </c>
      <c r="AB261">
        <v>1</v>
      </c>
    </row>
    <row r="262" spans="1:28" x14ac:dyDescent="0.2">
      <c r="A262" s="6" t="s">
        <v>47</v>
      </c>
      <c r="B262" s="1" t="s">
        <v>582</v>
      </c>
      <c r="C262" s="1" t="s">
        <v>13</v>
      </c>
      <c r="D262" s="1" t="s">
        <v>13</v>
      </c>
      <c r="E262" s="1" t="s">
        <v>572</v>
      </c>
      <c r="F262" s="1" t="s">
        <v>583</v>
      </c>
      <c r="G262" s="6" t="s">
        <v>483</v>
      </c>
      <c r="H262" s="3">
        <v>0</v>
      </c>
      <c r="I262" s="4">
        <f>일위대가!F262</f>
        <v>0</v>
      </c>
      <c r="J262" s="5">
        <f t="shared" si="31"/>
        <v>0</v>
      </c>
      <c r="K262" s="4">
        <f>일위대가!G262</f>
        <v>0</v>
      </c>
      <c r="L262" s="5">
        <f t="shared" si="32"/>
        <v>0</v>
      </c>
      <c r="M262" s="4">
        <f>일위대가!H262</f>
        <v>0</v>
      </c>
      <c r="N262" s="5">
        <f t="shared" si="33"/>
        <v>0</v>
      </c>
      <c r="O262" s="4">
        <f t="shared" si="34"/>
        <v>0</v>
      </c>
      <c r="P262" s="5">
        <f t="shared" si="30"/>
        <v>0</v>
      </c>
      <c r="Q262" s="1" t="s">
        <v>13</v>
      </c>
      <c r="R262" s="6" t="s">
        <v>52</v>
      </c>
      <c r="S262" s="6" t="s">
        <v>53</v>
      </c>
      <c r="T262" s="1" t="s">
        <v>13</v>
      </c>
      <c r="U262" s="2" t="s">
        <v>13</v>
      </c>
      <c r="V262" s="6" t="s">
        <v>13</v>
      </c>
      <c r="W262" s="6" t="s">
        <v>13</v>
      </c>
      <c r="X262" s="1" t="s">
        <v>13</v>
      </c>
      <c r="Y262" t="s">
        <v>54</v>
      </c>
      <c r="Z262" t="s">
        <v>54</v>
      </c>
      <c r="AA262" t="s">
        <v>13</v>
      </c>
      <c r="AB262">
        <v>1</v>
      </c>
    </row>
    <row r="263" spans="1:28" x14ac:dyDescent="0.2">
      <c r="A263" s="6" t="s">
        <v>47</v>
      </c>
      <c r="B263" s="1" t="s">
        <v>584</v>
      </c>
      <c r="C263" s="1" t="s">
        <v>13</v>
      </c>
      <c r="D263" s="1" t="s">
        <v>13</v>
      </c>
      <c r="E263" s="1" t="s">
        <v>572</v>
      </c>
      <c r="F263" s="1" t="s">
        <v>585</v>
      </c>
      <c r="G263" s="6" t="s">
        <v>483</v>
      </c>
      <c r="H263" s="3">
        <v>0</v>
      </c>
      <c r="I263" s="4">
        <f>일위대가!F263</f>
        <v>0</v>
      </c>
      <c r="J263" s="5">
        <f t="shared" si="31"/>
        <v>0</v>
      </c>
      <c r="K263" s="4">
        <f>일위대가!G263</f>
        <v>0</v>
      </c>
      <c r="L263" s="5">
        <f t="shared" si="32"/>
        <v>0</v>
      </c>
      <c r="M263" s="4">
        <f>일위대가!H263</f>
        <v>0</v>
      </c>
      <c r="N263" s="5">
        <f t="shared" si="33"/>
        <v>0</v>
      </c>
      <c r="O263" s="4">
        <f t="shared" si="34"/>
        <v>0</v>
      </c>
      <c r="P263" s="5">
        <f t="shared" si="30"/>
        <v>0</v>
      </c>
      <c r="Q263" s="1" t="s">
        <v>13</v>
      </c>
      <c r="R263" s="6" t="s">
        <v>52</v>
      </c>
      <c r="S263" s="6" t="s">
        <v>53</v>
      </c>
      <c r="T263" s="1" t="s">
        <v>13</v>
      </c>
      <c r="U263" s="2" t="s">
        <v>13</v>
      </c>
      <c r="V263" s="6" t="s">
        <v>13</v>
      </c>
      <c r="W263" s="6" t="s">
        <v>13</v>
      </c>
      <c r="X263" s="1" t="s">
        <v>13</v>
      </c>
      <c r="Y263" t="s">
        <v>54</v>
      </c>
      <c r="Z263" t="s">
        <v>54</v>
      </c>
      <c r="AA263" t="s">
        <v>13</v>
      </c>
      <c r="AB263">
        <v>1</v>
      </c>
    </row>
    <row r="264" spans="1:28" x14ac:dyDescent="0.2">
      <c r="A264" s="6" t="s">
        <v>47</v>
      </c>
      <c r="B264" s="1" t="s">
        <v>586</v>
      </c>
      <c r="C264" s="1" t="s">
        <v>13</v>
      </c>
      <c r="D264" s="1" t="s">
        <v>13</v>
      </c>
      <c r="E264" s="1" t="s">
        <v>572</v>
      </c>
      <c r="F264" s="1" t="s">
        <v>587</v>
      </c>
      <c r="G264" s="6" t="s">
        <v>483</v>
      </c>
      <c r="H264" s="3">
        <v>0</v>
      </c>
      <c r="I264" s="4">
        <f>일위대가!F264</f>
        <v>0</v>
      </c>
      <c r="J264" s="5">
        <f t="shared" si="31"/>
        <v>0</v>
      </c>
      <c r="K264" s="4">
        <f>일위대가!G264</f>
        <v>0</v>
      </c>
      <c r="L264" s="5">
        <f t="shared" si="32"/>
        <v>0</v>
      </c>
      <c r="M264" s="4">
        <f>일위대가!H264</f>
        <v>0</v>
      </c>
      <c r="N264" s="5">
        <f t="shared" si="33"/>
        <v>0</v>
      </c>
      <c r="O264" s="4">
        <f t="shared" si="34"/>
        <v>0</v>
      </c>
      <c r="P264" s="5">
        <f t="shared" si="30"/>
        <v>0</v>
      </c>
      <c r="Q264" s="1" t="s">
        <v>13</v>
      </c>
      <c r="R264" s="6" t="s">
        <v>52</v>
      </c>
      <c r="S264" s="6" t="s">
        <v>53</v>
      </c>
      <c r="T264" s="1" t="s">
        <v>13</v>
      </c>
      <c r="U264" s="2" t="s">
        <v>13</v>
      </c>
      <c r="V264" s="6" t="s">
        <v>13</v>
      </c>
      <c r="W264" s="6" t="s">
        <v>13</v>
      </c>
      <c r="X264" s="1" t="s">
        <v>13</v>
      </c>
      <c r="Y264" t="s">
        <v>54</v>
      </c>
      <c r="Z264" t="s">
        <v>54</v>
      </c>
      <c r="AA264" t="s">
        <v>13</v>
      </c>
      <c r="AB264">
        <v>1</v>
      </c>
    </row>
    <row r="265" spans="1:28" x14ac:dyDescent="0.2">
      <c r="A265" s="6" t="s">
        <v>47</v>
      </c>
      <c r="B265" s="1" t="s">
        <v>588</v>
      </c>
      <c r="C265" s="1" t="s">
        <v>13</v>
      </c>
      <c r="D265" s="1" t="s">
        <v>13</v>
      </c>
      <c r="E265" s="1" t="s">
        <v>572</v>
      </c>
      <c r="F265" s="1" t="s">
        <v>589</v>
      </c>
      <c r="G265" s="6" t="s">
        <v>483</v>
      </c>
      <c r="H265" s="3">
        <v>0</v>
      </c>
      <c r="I265" s="4">
        <f>일위대가!F265</f>
        <v>0</v>
      </c>
      <c r="J265" s="5">
        <f t="shared" si="31"/>
        <v>0</v>
      </c>
      <c r="K265" s="4">
        <f>일위대가!G265</f>
        <v>0</v>
      </c>
      <c r="L265" s="5">
        <f t="shared" si="32"/>
        <v>0</v>
      </c>
      <c r="M265" s="4">
        <f>일위대가!H265</f>
        <v>0</v>
      </c>
      <c r="N265" s="5">
        <f t="shared" si="33"/>
        <v>0</v>
      </c>
      <c r="O265" s="4">
        <f t="shared" si="34"/>
        <v>0</v>
      </c>
      <c r="P265" s="5">
        <f t="shared" si="30"/>
        <v>0</v>
      </c>
      <c r="Q265" s="1" t="s">
        <v>13</v>
      </c>
      <c r="R265" s="6" t="s">
        <v>52</v>
      </c>
      <c r="S265" s="6" t="s">
        <v>53</v>
      </c>
      <c r="T265" s="1" t="s">
        <v>13</v>
      </c>
      <c r="U265" s="2" t="s">
        <v>13</v>
      </c>
      <c r="V265" s="6" t="s">
        <v>13</v>
      </c>
      <c r="W265" s="6" t="s">
        <v>13</v>
      </c>
      <c r="X265" s="1" t="s">
        <v>13</v>
      </c>
      <c r="Y265" t="s">
        <v>54</v>
      </c>
      <c r="Z265" t="s">
        <v>54</v>
      </c>
      <c r="AA265" t="s">
        <v>13</v>
      </c>
      <c r="AB265">
        <v>1</v>
      </c>
    </row>
    <row r="266" spans="1:28" x14ac:dyDescent="0.2">
      <c r="A266" s="6" t="s">
        <v>47</v>
      </c>
      <c r="B266" s="1" t="s">
        <v>590</v>
      </c>
      <c r="C266" s="1" t="s">
        <v>13</v>
      </c>
      <c r="D266" s="1" t="s">
        <v>13</v>
      </c>
      <c r="E266" s="1" t="s">
        <v>591</v>
      </c>
      <c r="F266" s="1" t="s">
        <v>592</v>
      </c>
      <c r="G266" s="6" t="s">
        <v>564</v>
      </c>
      <c r="H266" s="3">
        <v>0</v>
      </c>
      <c r="I266" s="4">
        <f>일위대가!F266</f>
        <v>0</v>
      </c>
      <c r="J266" s="5">
        <f t="shared" si="31"/>
        <v>0</v>
      </c>
      <c r="K266" s="4">
        <f>일위대가!G266</f>
        <v>0</v>
      </c>
      <c r="L266" s="5">
        <f t="shared" si="32"/>
        <v>0</v>
      </c>
      <c r="M266" s="4">
        <f>일위대가!H266</f>
        <v>0</v>
      </c>
      <c r="N266" s="5">
        <f t="shared" si="33"/>
        <v>0</v>
      </c>
      <c r="O266" s="4">
        <f t="shared" si="34"/>
        <v>0</v>
      </c>
      <c r="P266" s="5">
        <f t="shared" si="30"/>
        <v>0</v>
      </c>
      <c r="Q266" s="1" t="s">
        <v>13</v>
      </c>
      <c r="R266" s="6" t="s">
        <v>52</v>
      </c>
      <c r="S266" s="6" t="s">
        <v>53</v>
      </c>
      <c r="T266" s="1" t="s">
        <v>13</v>
      </c>
      <c r="U266" s="2" t="s">
        <v>13</v>
      </c>
      <c r="V266" s="6" t="s">
        <v>13</v>
      </c>
      <c r="W266" s="6" t="s">
        <v>13</v>
      </c>
      <c r="X266" s="1" t="s">
        <v>13</v>
      </c>
      <c r="Y266" t="s">
        <v>54</v>
      </c>
      <c r="Z266" t="s">
        <v>54</v>
      </c>
      <c r="AA266" t="s">
        <v>13</v>
      </c>
      <c r="AB266">
        <v>1</v>
      </c>
    </row>
    <row r="267" spans="1:28" x14ac:dyDescent="0.2">
      <c r="A267" s="6" t="s">
        <v>47</v>
      </c>
      <c r="B267" s="1" t="s">
        <v>593</v>
      </c>
      <c r="C267" s="1" t="s">
        <v>13</v>
      </c>
      <c r="D267" s="1" t="s">
        <v>13</v>
      </c>
      <c r="E267" s="1" t="s">
        <v>591</v>
      </c>
      <c r="F267" s="1" t="s">
        <v>594</v>
      </c>
      <c r="G267" s="6" t="s">
        <v>564</v>
      </c>
      <c r="H267" s="3">
        <v>0</v>
      </c>
      <c r="I267" s="4">
        <f>일위대가!F267</f>
        <v>0</v>
      </c>
      <c r="J267" s="5">
        <f t="shared" si="31"/>
        <v>0</v>
      </c>
      <c r="K267" s="4">
        <f>일위대가!G267</f>
        <v>0</v>
      </c>
      <c r="L267" s="5">
        <f t="shared" si="32"/>
        <v>0</v>
      </c>
      <c r="M267" s="4">
        <f>일위대가!H267</f>
        <v>0</v>
      </c>
      <c r="N267" s="5">
        <f t="shared" si="33"/>
        <v>0</v>
      </c>
      <c r="O267" s="4">
        <f t="shared" si="34"/>
        <v>0</v>
      </c>
      <c r="P267" s="5">
        <f t="shared" si="30"/>
        <v>0</v>
      </c>
      <c r="Q267" s="1" t="s">
        <v>13</v>
      </c>
      <c r="R267" s="6" t="s">
        <v>52</v>
      </c>
      <c r="S267" s="6" t="s">
        <v>53</v>
      </c>
      <c r="T267" s="1" t="s">
        <v>13</v>
      </c>
      <c r="U267" s="2" t="s">
        <v>13</v>
      </c>
      <c r="V267" s="6" t="s">
        <v>13</v>
      </c>
      <c r="W267" s="6" t="s">
        <v>13</v>
      </c>
      <c r="X267" s="1" t="s">
        <v>13</v>
      </c>
      <c r="Y267" t="s">
        <v>54</v>
      </c>
      <c r="Z267" t="s">
        <v>54</v>
      </c>
      <c r="AA267" t="s">
        <v>13</v>
      </c>
      <c r="AB267">
        <v>1</v>
      </c>
    </row>
    <row r="268" spans="1:28" x14ac:dyDescent="0.2">
      <c r="A268" s="6" t="s">
        <v>47</v>
      </c>
      <c r="B268" s="1" t="s">
        <v>595</v>
      </c>
      <c r="C268" s="1" t="s">
        <v>13</v>
      </c>
      <c r="D268" s="1" t="s">
        <v>13</v>
      </c>
      <c r="E268" s="1" t="s">
        <v>591</v>
      </c>
      <c r="F268" s="1" t="s">
        <v>596</v>
      </c>
      <c r="G268" s="6" t="s">
        <v>564</v>
      </c>
      <c r="H268" s="3">
        <v>0</v>
      </c>
      <c r="I268" s="4">
        <f>일위대가!F268</f>
        <v>0</v>
      </c>
      <c r="J268" s="5">
        <f t="shared" si="31"/>
        <v>0</v>
      </c>
      <c r="K268" s="4">
        <f>일위대가!G268</f>
        <v>0</v>
      </c>
      <c r="L268" s="5">
        <f t="shared" si="32"/>
        <v>0</v>
      </c>
      <c r="M268" s="4">
        <f>일위대가!H268</f>
        <v>0</v>
      </c>
      <c r="N268" s="5">
        <f t="shared" si="33"/>
        <v>0</v>
      </c>
      <c r="O268" s="4">
        <f t="shared" si="34"/>
        <v>0</v>
      </c>
      <c r="P268" s="5">
        <f t="shared" si="30"/>
        <v>0</v>
      </c>
      <c r="Q268" s="1" t="s">
        <v>13</v>
      </c>
      <c r="R268" s="6" t="s">
        <v>52</v>
      </c>
      <c r="S268" s="6" t="s">
        <v>53</v>
      </c>
      <c r="T268" s="1" t="s">
        <v>13</v>
      </c>
      <c r="U268" s="2" t="s">
        <v>13</v>
      </c>
      <c r="V268" s="6" t="s">
        <v>13</v>
      </c>
      <c r="W268" s="6" t="s">
        <v>13</v>
      </c>
      <c r="X268" s="1" t="s">
        <v>13</v>
      </c>
      <c r="Y268" t="s">
        <v>54</v>
      </c>
      <c r="Z268" t="s">
        <v>54</v>
      </c>
      <c r="AA268" t="s">
        <v>13</v>
      </c>
      <c r="AB268">
        <v>1</v>
      </c>
    </row>
    <row r="269" spans="1:28" x14ac:dyDescent="0.2">
      <c r="A269" s="6" t="s">
        <v>47</v>
      </c>
      <c r="B269" s="1" t="s">
        <v>597</v>
      </c>
      <c r="C269" s="1" t="s">
        <v>13</v>
      </c>
      <c r="D269" s="1" t="s">
        <v>13</v>
      </c>
      <c r="E269" s="1" t="s">
        <v>591</v>
      </c>
      <c r="F269" s="1" t="s">
        <v>598</v>
      </c>
      <c r="G269" s="6" t="s">
        <v>564</v>
      </c>
      <c r="H269" s="3">
        <v>0</v>
      </c>
      <c r="I269" s="4">
        <f>일위대가!F269</f>
        <v>0</v>
      </c>
      <c r="J269" s="5">
        <f t="shared" si="31"/>
        <v>0</v>
      </c>
      <c r="K269" s="4">
        <f>일위대가!G269</f>
        <v>0</v>
      </c>
      <c r="L269" s="5">
        <f t="shared" si="32"/>
        <v>0</v>
      </c>
      <c r="M269" s="4">
        <f>일위대가!H269</f>
        <v>0</v>
      </c>
      <c r="N269" s="5">
        <f t="shared" si="33"/>
        <v>0</v>
      </c>
      <c r="O269" s="4">
        <f t="shared" si="34"/>
        <v>0</v>
      </c>
      <c r="P269" s="5">
        <f t="shared" si="30"/>
        <v>0</v>
      </c>
      <c r="Q269" s="1" t="s">
        <v>13</v>
      </c>
      <c r="R269" s="6" t="s">
        <v>52</v>
      </c>
      <c r="S269" s="6" t="s">
        <v>53</v>
      </c>
      <c r="T269" s="1" t="s">
        <v>13</v>
      </c>
      <c r="U269" s="2" t="s">
        <v>13</v>
      </c>
      <c r="V269" s="6" t="s">
        <v>13</v>
      </c>
      <c r="W269" s="6" t="s">
        <v>13</v>
      </c>
      <c r="X269" s="1" t="s">
        <v>13</v>
      </c>
      <c r="Y269" t="s">
        <v>54</v>
      </c>
      <c r="Z269" t="s">
        <v>54</v>
      </c>
      <c r="AA269" t="s">
        <v>13</v>
      </c>
      <c r="AB269">
        <v>1</v>
      </c>
    </row>
    <row r="270" spans="1:28" x14ac:dyDescent="0.2">
      <c r="A270" s="6" t="s">
        <v>47</v>
      </c>
      <c r="B270" s="1" t="s">
        <v>599</v>
      </c>
      <c r="C270" s="1" t="s">
        <v>13</v>
      </c>
      <c r="D270" s="1" t="s">
        <v>13</v>
      </c>
      <c r="E270" s="1" t="s">
        <v>591</v>
      </c>
      <c r="F270" s="1" t="s">
        <v>600</v>
      </c>
      <c r="G270" s="6" t="s">
        <v>564</v>
      </c>
      <c r="H270" s="3">
        <v>0</v>
      </c>
      <c r="I270" s="4">
        <f>일위대가!F270</f>
        <v>0</v>
      </c>
      <c r="J270" s="5">
        <f t="shared" si="31"/>
        <v>0</v>
      </c>
      <c r="K270" s="4">
        <f>일위대가!G270</f>
        <v>0</v>
      </c>
      <c r="L270" s="5">
        <f t="shared" si="32"/>
        <v>0</v>
      </c>
      <c r="M270" s="4">
        <f>일위대가!H270</f>
        <v>0</v>
      </c>
      <c r="N270" s="5">
        <f t="shared" si="33"/>
        <v>0</v>
      </c>
      <c r="O270" s="4">
        <f t="shared" si="34"/>
        <v>0</v>
      </c>
      <c r="P270" s="5">
        <f t="shared" si="30"/>
        <v>0</v>
      </c>
      <c r="Q270" s="1" t="s">
        <v>13</v>
      </c>
      <c r="R270" s="6" t="s">
        <v>52</v>
      </c>
      <c r="S270" s="6" t="s">
        <v>53</v>
      </c>
      <c r="T270" s="1" t="s">
        <v>13</v>
      </c>
      <c r="U270" s="2" t="s">
        <v>13</v>
      </c>
      <c r="V270" s="6" t="s">
        <v>13</v>
      </c>
      <c r="W270" s="6" t="s">
        <v>13</v>
      </c>
      <c r="X270" s="1" t="s">
        <v>13</v>
      </c>
      <c r="Y270" t="s">
        <v>54</v>
      </c>
      <c r="Z270" t="s">
        <v>54</v>
      </c>
      <c r="AA270" t="s">
        <v>13</v>
      </c>
      <c r="AB270">
        <v>1</v>
      </c>
    </row>
    <row r="271" spans="1:28" x14ac:dyDescent="0.2">
      <c r="A271" s="6" t="s">
        <v>47</v>
      </c>
      <c r="B271" s="1" t="s">
        <v>601</v>
      </c>
      <c r="C271" s="1" t="s">
        <v>13</v>
      </c>
      <c r="D271" s="1" t="s">
        <v>13</v>
      </c>
      <c r="E271" s="1" t="s">
        <v>591</v>
      </c>
      <c r="F271" s="1" t="s">
        <v>602</v>
      </c>
      <c r="G271" s="6" t="s">
        <v>564</v>
      </c>
      <c r="H271" s="3">
        <v>0</v>
      </c>
      <c r="I271" s="4">
        <f>일위대가!F271</f>
        <v>0</v>
      </c>
      <c r="J271" s="5">
        <f t="shared" si="31"/>
        <v>0</v>
      </c>
      <c r="K271" s="4">
        <f>일위대가!G271</f>
        <v>0</v>
      </c>
      <c r="L271" s="5">
        <f t="shared" si="32"/>
        <v>0</v>
      </c>
      <c r="M271" s="4">
        <f>일위대가!H271</f>
        <v>0</v>
      </c>
      <c r="N271" s="5">
        <f t="shared" si="33"/>
        <v>0</v>
      </c>
      <c r="O271" s="4">
        <f t="shared" si="34"/>
        <v>0</v>
      </c>
      <c r="P271" s="5">
        <f t="shared" si="30"/>
        <v>0</v>
      </c>
      <c r="Q271" s="1" t="s">
        <v>13</v>
      </c>
      <c r="R271" s="6" t="s">
        <v>52</v>
      </c>
      <c r="S271" s="6" t="s">
        <v>53</v>
      </c>
      <c r="T271" s="1" t="s">
        <v>13</v>
      </c>
      <c r="U271" s="2" t="s">
        <v>13</v>
      </c>
      <c r="V271" s="6" t="s">
        <v>13</v>
      </c>
      <c r="W271" s="6" t="s">
        <v>13</v>
      </c>
      <c r="X271" s="1" t="s">
        <v>13</v>
      </c>
      <c r="Y271" t="s">
        <v>54</v>
      </c>
      <c r="Z271" t="s">
        <v>54</v>
      </c>
      <c r="AA271" t="s">
        <v>13</v>
      </c>
      <c r="AB271">
        <v>1</v>
      </c>
    </row>
    <row r="272" spans="1:28" x14ac:dyDescent="0.2">
      <c r="A272" s="6" t="s">
        <v>47</v>
      </c>
      <c r="B272" s="1" t="s">
        <v>603</v>
      </c>
      <c r="C272" s="1" t="s">
        <v>13</v>
      </c>
      <c r="D272" s="1" t="s">
        <v>13</v>
      </c>
      <c r="E272" s="1" t="s">
        <v>591</v>
      </c>
      <c r="F272" s="1" t="s">
        <v>604</v>
      </c>
      <c r="G272" s="6" t="s">
        <v>564</v>
      </c>
      <c r="H272" s="3">
        <v>0</v>
      </c>
      <c r="I272" s="4">
        <f>일위대가!F272</f>
        <v>0</v>
      </c>
      <c r="J272" s="5">
        <f t="shared" si="31"/>
        <v>0</v>
      </c>
      <c r="K272" s="4">
        <f>일위대가!G272</f>
        <v>0</v>
      </c>
      <c r="L272" s="5">
        <f t="shared" si="32"/>
        <v>0</v>
      </c>
      <c r="M272" s="4">
        <f>일위대가!H272</f>
        <v>0</v>
      </c>
      <c r="N272" s="5">
        <f t="shared" si="33"/>
        <v>0</v>
      </c>
      <c r="O272" s="4">
        <f t="shared" si="34"/>
        <v>0</v>
      </c>
      <c r="P272" s="5">
        <f t="shared" si="30"/>
        <v>0</v>
      </c>
      <c r="Q272" s="1" t="s">
        <v>13</v>
      </c>
      <c r="R272" s="6" t="s">
        <v>52</v>
      </c>
      <c r="S272" s="6" t="s">
        <v>53</v>
      </c>
      <c r="T272" s="1" t="s">
        <v>13</v>
      </c>
      <c r="U272" s="2" t="s">
        <v>13</v>
      </c>
      <c r="V272" s="6" t="s">
        <v>13</v>
      </c>
      <c r="W272" s="6" t="s">
        <v>13</v>
      </c>
      <c r="X272" s="1" t="s">
        <v>13</v>
      </c>
      <c r="Y272" t="s">
        <v>54</v>
      </c>
      <c r="Z272" t="s">
        <v>54</v>
      </c>
      <c r="AA272" t="s">
        <v>13</v>
      </c>
      <c r="AB272">
        <v>1</v>
      </c>
    </row>
    <row r="273" spans="1:28" x14ac:dyDescent="0.2">
      <c r="A273" s="6" t="s">
        <v>47</v>
      </c>
      <c r="B273" s="1" t="s">
        <v>605</v>
      </c>
      <c r="C273" s="1" t="s">
        <v>13</v>
      </c>
      <c r="D273" s="1" t="s">
        <v>13</v>
      </c>
      <c r="E273" s="1" t="s">
        <v>606</v>
      </c>
      <c r="F273" s="1" t="s">
        <v>592</v>
      </c>
      <c r="G273" s="6" t="s">
        <v>564</v>
      </c>
      <c r="H273" s="3">
        <v>0</v>
      </c>
      <c r="I273" s="4">
        <f>일위대가!F273</f>
        <v>0</v>
      </c>
      <c r="J273" s="5">
        <f t="shared" si="31"/>
        <v>0</v>
      </c>
      <c r="K273" s="4">
        <f>일위대가!G273</f>
        <v>0</v>
      </c>
      <c r="L273" s="5">
        <f t="shared" si="32"/>
        <v>0</v>
      </c>
      <c r="M273" s="4">
        <f>일위대가!H273</f>
        <v>0</v>
      </c>
      <c r="N273" s="5">
        <f t="shared" si="33"/>
        <v>0</v>
      </c>
      <c r="O273" s="4">
        <f t="shared" si="34"/>
        <v>0</v>
      </c>
      <c r="P273" s="5">
        <f t="shared" si="30"/>
        <v>0</v>
      </c>
      <c r="Q273" s="1" t="s">
        <v>13</v>
      </c>
      <c r="R273" s="6" t="s">
        <v>52</v>
      </c>
      <c r="S273" s="6" t="s">
        <v>53</v>
      </c>
      <c r="T273" s="1" t="s">
        <v>13</v>
      </c>
      <c r="U273" s="2" t="s">
        <v>13</v>
      </c>
      <c r="V273" s="6" t="s">
        <v>13</v>
      </c>
      <c r="W273" s="6" t="s">
        <v>13</v>
      </c>
      <c r="X273" s="1" t="s">
        <v>13</v>
      </c>
      <c r="Y273" t="s">
        <v>54</v>
      </c>
      <c r="Z273" t="s">
        <v>54</v>
      </c>
      <c r="AA273" t="s">
        <v>13</v>
      </c>
      <c r="AB273">
        <v>1</v>
      </c>
    </row>
    <row r="274" spans="1:28" x14ac:dyDescent="0.2">
      <c r="A274" s="6" t="s">
        <v>47</v>
      </c>
      <c r="B274" s="1" t="s">
        <v>607</v>
      </c>
      <c r="C274" s="1" t="s">
        <v>13</v>
      </c>
      <c r="D274" s="1" t="s">
        <v>13</v>
      </c>
      <c r="E274" s="1" t="s">
        <v>606</v>
      </c>
      <c r="F274" s="1" t="s">
        <v>594</v>
      </c>
      <c r="G274" s="6" t="s">
        <v>564</v>
      </c>
      <c r="H274" s="3">
        <v>0</v>
      </c>
      <c r="I274" s="4">
        <f>일위대가!F274</f>
        <v>0</v>
      </c>
      <c r="J274" s="5">
        <f t="shared" si="31"/>
        <v>0</v>
      </c>
      <c r="K274" s="4">
        <f>일위대가!G274</f>
        <v>0</v>
      </c>
      <c r="L274" s="5">
        <f t="shared" si="32"/>
        <v>0</v>
      </c>
      <c r="M274" s="4">
        <f>일위대가!H274</f>
        <v>0</v>
      </c>
      <c r="N274" s="5">
        <f t="shared" si="33"/>
        <v>0</v>
      </c>
      <c r="O274" s="4">
        <f t="shared" si="34"/>
        <v>0</v>
      </c>
      <c r="P274" s="5">
        <f t="shared" si="30"/>
        <v>0</v>
      </c>
      <c r="Q274" s="1" t="s">
        <v>13</v>
      </c>
      <c r="R274" s="6" t="s">
        <v>52</v>
      </c>
      <c r="S274" s="6" t="s">
        <v>53</v>
      </c>
      <c r="T274" s="1" t="s">
        <v>13</v>
      </c>
      <c r="U274" s="2" t="s">
        <v>13</v>
      </c>
      <c r="V274" s="6" t="s">
        <v>13</v>
      </c>
      <c r="W274" s="6" t="s">
        <v>13</v>
      </c>
      <c r="X274" s="1" t="s">
        <v>13</v>
      </c>
      <c r="Y274" t="s">
        <v>54</v>
      </c>
      <c r="Z274" t="s">
        <v>54</v>
      </c>
      <c r="AA274" t="s">
        <v>13</v>
      </c>
      <c r="AB274">
        <v>1</v>
      </c>
    </row>
    <row r="275" spans="1:28" x14ac:dyDescent="0.2">
      <c r="A275" s="6" t="s">
        <v>47</v>
      </c>
      <c r="B275" s="1" t="s">
        <v>608</v>
      </c>
      <c r="C275" s="1" t="s">
        <v>13</v>
      </c>
      <c r="D275" s="1" t="s">
        <v>13</v>
      </c>
      <c r="E275" s="1" t="s">
        <v>606</v>
      </c>
      <c r="F275" s="1" t="s">
        <v>596</v>
      </c>
      <c r="G275" s="6" t="s">
        <v>564</v>
      </c>
      <c r="H275" s="3">
        <v>0</v>
      </c>
      <c r="I275" s="4">
        <f>일위대가!F275</f>
        <v>0</v>
      </c>
      <c r="J275" s="5">
        <f t="shared" si="31"/>
        <v>0</v>
      </c>
      <c r="K275" s="4">
        <f>일위대가!G275</f>
        <v>0</v>
      </c>
      <c r="L275" s="5">
        <f t="shared" si="32"/>
        <v>0</v>
      </c>
      <c r="M275" s="4">
        <f>일위대가!H275</f>
        <v>0</v>
      </c>
      <c r="N275" s="5">
        <f t="shared" si="33"/>
        <v>0</v>
      </c>
      <c r="O275" s="4">
        <f t="shared" si="34"/>
        <v>0</v>
      </c>
      <c r="P275" s="5">
        <f t="shared" si="30"/>
        <v>0</v>
      </c>
      <c r="Q275" s="1" t="s">
        <v>13</v>
      </c>
      <c r="R275" s="6" t="s">
        <v>52</v>
      </c>
      <c r="S275" s="6" t="s">
        <v>53</v>
      </c>
      <c r="T275" s="1" t="s">
        <v>13</v>
      </c>
      <c r="U275" s="2" t="s">
        <v>13</v>
      </c>
      <c r="V275" s="6" t="s">
        <v>13</v>
      </c>
      <c r="W275" s="6" t="s">
        <v>13</v>
      </c>
      <c r="X275" s="1" t="s">
        <v>13</v>
      </c>
      <c r="Y275" t="s">
        <v>54</v>
      </c>
      <c r="Z275" t="s">
        <v>54</v>
      </c>
      <c r="AA275" t="s">
        <v>13</v>
      </c>
      <c r="AB275">
        <v>1</v>
      </c>
    </row>
    <row r="276" spans="1:28" x14ac:dyDescent="0.2">
      <c r="A276" s="6" t="s">
        <v>47</v>
      </c>
      <c r="B276" s="1" t="s">
        <v>609</v>
      </c>
      <c r="C276" s="1" t="s">
        <v>13</v>
      </c>
      <c r="D276" s="1" t="s">
        <v>13</v>
      </c>
      <c r="E276" s="1" t="s">
        <v>606</v>
      </c>
      <c r="F276" s="1" t="s">
        <v>598</v>
      </c>
      <c r="G276" s="6" t="s">
        <v>564</v>
      </c>
      <c r="H276" s="3">
        <v>0</v>
      </c>
      <c r="I276" s="4">
        <f>일위대가!F276</f>
        <v>0</v>
      </c>
      <c r="J276" s="5">
        <f t="shared" si="31"/>
        <v>0</v>
      </c>
      <c r="K276" s="4">
        <f>일위대가!G276</f>
        <v>0</v>
      </c>
      <c r="L276" s="5">
        <f t="shared" si="32"/>
        <v>0</v>
      </c>
      <c r="M276" s="4">
        <f>일위대가!H276</f>
        <v>0</v>
      </c>
      <c r="N276" s="5">
        <f t="shared" si="33"/>
        <v>0</v>
      </c>
      <c r="O276" s="4">
        <f t="shared" si="34"/>
        <v>0</v>
      </c>
      <c r="P276" s="5">
        <f t="shared" si="30"/>
        <v>0</v>
      </c>
      <c r="Q276" s="1" t="s">
        <v>13</v>
      </c>
      <c r="R276" s="6" t="s">
        <v>52</v>
      </c>
      <c r="S276" s="6" t="s">
        <v>53</v>
      </c>
      <c r="T276" s="1" t="s">
        <v>13</v>
      </c>
      <c r="U276" s="2" t="s">
        <v>13</v>
      </c>
      <c r="V276" s="6" t="s">
        <v>13</v>
      </c>
      <c r="W276" s="6" t="s">
        <v>13</v>
      </c>
      <c r="X276" s="1" t="s">
        <v>13</v>
      </c>
      <c r="Y276" t="s">
        <v>54</v>
      </c>
      <c r="Z276" t="s">
        <v>54</v>
      </c>
      <c r="AA276" t="s">
        <v>13</v>
      </c>
      <c r="AB276">
        <v>1</v>
      </c>
    </row>
    <row r="277" spans="1:28" x14ac:dyDescent="0.2">
      <c r="A277" s="6" t="s">
        <v>47</v>
      </c>
      <c r="B277" s="1" t="s">
        <v>610</v>
      </c>
      <c r="C277" s="1" t="s">
        <v>13</v>
      </c>
      <c r="D277" s="1" t="s">
        <v>13</v>
      </c>
      <c r="E277" s="1" t="s">
        <v>606</v>
      </c>
      <c r="F277" s="1" t="s">
        <v>600</v>
      </c>
      <c r="G277" s="6" t="s">
        <v>564</v>
      </c>
      <c r="H277" s="3">
        <v>0</v>
      </c>
      <c r="I277" s="4">
        <f>일위대가!F277</f>
        <v>0</v>
      </c>
      <c r="J277" s="5">
        <f t="shared" si="31"/>
        <v>0</v>
      </c>
      <c r="K277" s="4">
        <f>일위대가!G277</f>
        <v>0</v>
      </c>
      <c r="L277" s="5">
        <f t="shared" si="32"/>
        <v>0</v>
      </c>
      <c r="M277" s="4">
        <f>일위대가!H277</f>
        <v>0</v>
      </c>
      <c r="N277" s="5">
        <f t="shared" si="33"/>
        <v>0</v>
      </c>
      <c r="O277" s="4">
        <f t="shared" si="34"/>
        <v>0</v>
      </c>
      <c r="P277" s="5">
        <f t="shared" si="30"/>
        <v>0</v>
      </c>
      <c r="Q277" s="1" t="s">
        <v>13</v>
      </c>
      <c r="R277" s="6" t="s">
        <v>52</v>
      </c>
      <c r="S277" s="6" t="s">
        <v>53</v>
      </c>
      <c r="T277" s="1" t="s">
        <v>13</v>
      </c>
      <c r="U277" s="2" t="s">
        <v>13</v>
      </c>
      <c r="V277" s="6" t="s">
        <v>13</v>
      </c>
      <c r="W277" s="6" t="s">
        <v>13</v>
      </c>
      <c r="X277" s="1" t="s">
        <v>13</v>
      </c>
      <c r="Y277" t="s">
        <v>54</v>
      </c>
      <c r="Z277" t="s">
        <v>54</v>
      </c>
      <c r="AA277" t="s">
        <v>13</v>
      </c>
      <c r="AB277">
        <v>1</v>
      </c>
    </row>
    <row r="278" spans="1:28" x14ac:dyDescent="0.2">
      <c r="A278" s="6" t="s">
        <v>47</v>
      </c>
      <c r="B278" s="1" t="s">
        <v>611</v>
      </c>
      <c r="C278" s="1" t="s">
        <v>13</v>
      </c>
      <c r="D278" s="1" t="s">
        <v>13</v>
      </c>
      <c r="E278" s="1" t="s">
        <v>606</v>
      </c>
      <c r="F278" s="1" t="s">
        <v>602</v>
      </c>
      <c r="G278" s="6" t="s">
        <v>564</v>
      </c>
      <c r="H278" s="3">
        <v>0</v>
      </c>
      <c r="I278" s="4">
        <f>일위대가!F278</f>
        <v>0</v>
      </c>
      <c r="J278" s="5">
        <f t="shared" si="31"/>
        <v>0</v>
      </c>
      <c r="K278" s="4">
        <f>일위대가!G278</f>
        <v>0</v>
      </c>
      <c r="L278" s="5">
        <f t="shared" si="32"/>
        <v>0</v>
      </c>
      <c r="M278" s="4">
        <f>일위대가!H278</f>
        <v>0</v>
      </c>
      <c r="N278" s="5">
        <f t="shared" si="33"/>
        <v>0</v>
      </c>
      <c r="O278" s="4">
        <f t="shared" si="34"/>
        <v>0</v>
      </c>
      <c r="P278" s="5">
        <f t="shared" si="30"/>
        <v>0</v>
      </c>
      <c r="Q278" s="1" t="s">
        <v>13</v>
      </c>
      <c r="R278" s="6" t="s">
        <v>52</v>
      </c>
      <c r="S278" s="6" t="s">
        <v>53</v>
      </c>
      <c r="T278" s="1" t="s">
        <v>13</v>
      </c>
      <c r="U278" s="2" t="s">
        <v>13</v>
      </c>
      <c r="V278" s="6" t="s">
        <v>13</v>
      </c>
      <c r="W278" s="6" t="s">
        <v>13</v>
      </c>
      <c r="X278" s="1" t="s">
        <v>13</v>
      </c>
      <c r="Y278" t="s">
        <v>54</v>
      </c>
      <c r="Z278" t="s">
        <v>54</v>
      </c>
      <c r="AA278" t="s">
        <v>13</v>
      </c>
      <c r="AB278">
        <v>1</v>
      </c>
    </row>
    <row r="279" spans="1:28" x14ac:dyDescent="0.2">
      <c r="A279" s="6" t="s">
        <v>47</v>
      </c>
      <c r="B279" s="1" t="s">
        <v>612</v>
      </c>
      <c r="C279" s="1" t="s">
        <v>13</v>
      </c>
      <c r="D279" s="1" t="s">
        <v>13</v>
      </c>
      <c r="E279" s="1" t="s">
        <v>606</v>
      </c>
      <c r="F279" s="1" t="s">
        <v>604</v>
      </c>
      <c r="G279" s="6" t="s">
        <v>564</v>
      </c>
      <c r="H279" s="3">
        <v>0</v>
      </c>
      <c r="I279" s="4">
        <f>일위대가!F279</f>
        <v>0</v>
      </c>
      <c r="J279" s="5">
        <f t="shared" si="31"/>
        <v>0</v>
      </c>
      <c r="K279" s="4">
        <f>일위대가!G279</f>
        <v>0</v>
      </c>
      <c r="L279" s="5">
        <f t="shared" si="32"/>
        <v>0</v>
      </c>
      <c r="M279" s="4">
        <f>일위대가!H279</f>
        <v>0</v>
      </c>
      <c r="N279" s="5">
        <f t="shared" si="33"/>
        <v>0</v>
      </c>
      <c r="O279" s="4">
        <f t="shared" si="34"/>
        <v>0</v>
      </c>
      <c r="P279" s="5">
        <f t="shared" si="30"/>
        <v>0</v>
      </c>
      <c r="Q279" s="1" t="s">
        <v>13</v>
      </c>
      <c r="R279" s="6" t="s">
        <v>52</v>
      </c>
      <c r="S279" s="6" t="s">
        <v>53</v>
      </c>
      <c r="T279" s="1" t="s">
        <v>13</v>
      </c>
      <c r="U279" s="2" t="s">
        <v>13</v>
      </c>
      <c r="V279" s="6" t="s">
        <v>13</v>
      </c>
      <c r="W279" s="6" t="s">
        <v>13</v>
      </c>
      <c r="X279" s="1" t="s">
        <v>13</v>
      </c>
      <c r="Y279" t="s">
        <v>54</v>
      </c>
      <c r="Z279" t="s">
        <v>54</v>
      </c>
      <c r="AA279" t="s">
        <v>13</v>
      </c>
      <c r="AB279">
        <v>1</v>
      </c>
    </row>
    <row r="280" spans="1:28" x14ac:dyDescent="0.2">
      <c r="A280" s="6" t="s">
        <v>47</v>
      </c>
      <c r="B280" s="1" t="s">
        <v>613</v>
      </c>
      <c r="C280" s="1" t="s">
        <v>13</v>
      </c>
      <c r="D280" s="1" t="s">
        <v>13</v>
      </c>
      <c r="E280" s="1" t="s">
        <v>614</v>
      </c>
      <c r="F280" s="1" t="s">
        <v>615</v>
      </c>
      <c r="G280" s="6" t="s">
        <v>483</v>
      </c>
      <c r="H280" s="3">
        <v>0</v>
      </c>
      <c r="I280" s="4">
        <f>일위대가!F280</f>
        <v>0</v>
      </c>
      <c r="J280" s="5">
        <f t="shared" si="31"/>
        <v>0</v>
      </c>
      <c r="K280" s="4">
        <f>일위대가!G280</f>
        <v>0</v>
      </c>
      <c r="L280" s="5">
        <f t="shared" si="32"/>
        <v>0</v>
      </c>
      <c r="M280" s="4">
        <f>일위대가!H280</f>
        <v>0</v>
      </c>
      <c r="N280" s="5">
        <f t="shared" si="33"/>
        <v>0</v>
      </c>
      <c r="O280" s="4">
        <f t="shared" si="34"/>
        <v>0</v>
      </c>
      <c r="P280" s="5">
        <f t="shared" si="30"/>
        <v>0</v>
      </c>
      <c r="Q280" s="1" t="s">
        <v>13</v>
      </c>
      <c r="R280" s="6" t="s">
        <v>52</v>
      </c>
      <c r="S280" s="6" t="s">
        <v>53</v>
      </c>
      <c r="T280" s="1" t="s">
        <v>13</v>
      </c>
      <c r="U280" s="2" t="s">
        <v>13</v>
      </c>
      <c r="V280" s="6" t="s">
        <v>13</v>
      </c>
      <c r="W280" s="6" t="s">
        <v>13</v>
      </c>
      <c r="X280" s="1" t="s">
        <v>13</v>
      </c>
      <c r="Y280" t="s">
        <v>54</v>
      </c>
      <c r="Z280" t="s">
        <v>54</v>
      </c>
      <c r="AA280" t="s">
        <v>13</v>
      </c>
      <c r="AB280">
        <v>1</v>
      </c>
    </row>
    <row r="281" spans="1:28" x14ac:dyDescent="0.2">
      <c r="A281" s="6" t="s">
        <v>47</v>
      </c>
      <c r="B281" s="1" t="s">
        <v>616</v>
      </c>
      <c r="C281" s="1" t="s">
        <v>13</v>
      </c>
      <c r="D281" s="1" t="s">
        <v>13</v>
      </c>
      <c r="E281" s="1" t="s">
        <v>614</v>
      </c>
      <c r="F281" s="1" t="s">
        <v>617</v>
      </c>
      <c r="G281" s="6" t="s">
        <v>483</v>
      </c>
      <c r="H281" s="3">
        <v>0</v>
      </c>
      <c r="I281" s="4">
        <f>일위대가!F281</f>
        <v>0</v>
      </c>
      <c r="J281" s="5">
        <f t="shared" si="31"/>
        <v>0</v>
      </c>
      <c r="K281" s="4">
        <f>일위대가!G281</f>
        <v>0</v>
      </c>
      <c r="L281" s="5">
        <f t="shared" si="32"/>
        <v>0</v>
      </c>
      <c r="M281" s="4">
        <f>일위대가!H281</f>
        <v>0</v>
      </c>
      <c r="N281" s="5">
        <f t="shared" si="33"/>
        <v>0</v>
      </c>
      <c r="O281" s="4">
        <f t="shared" si="34"/>
        <v>0</v>
      </c>
      <c r="P281" s="5">
        <f t="shared" si="30"/>
        <v>0</v>
      </c>
      <c r="Q281" s="1" t="s">
        <v>13</v>
      </c>
      <c r="R281" s="6" t="s">
        <v>52</v>
      </c>
      <c r="S281" s="6" t="s">
        <v>53</v>
      </c>
      <c r="T281" s="1" t="s">
        <v>13</v>
      </c>
      <c r="U281" s="2" t="s">
        <v>13</v>
      </c>
      <c r="V281" s="6" t="s">
        <v>13</v>
      </c>
      <c r="W281" s="6" t="s">
        <v>13</v>
      </c>
      <c r="X281" s="1" t="s">
        <v>13</v>
      </c>
      <c r="Y281" t="s">
        <v>54</v>
      </c>
      <c r="Z281" t="s">
        <v>54</v>
      </c>
      <c r="AA281" t="s">
        <v>13</v>
      </c>
      <c r="AB281">
        <v>1</v>
      </c>
    </row>
    <row r="282" spans="1:28" x14ac:dyDescent="0.2">
      <c r="A282" s="6" t="s">
        <v>47</v>
      </c>
      <c r="B282" s="1" t="s">
        <v>618</v>
      </c>
      <c r="C282" s="1" t="s">
        <v>13</v>
      </c>
      <c r="D282" s="1" t="s">
        <v>13</v>
      </c>
      <c r="E282" s="1" t="s">
        <v>614</v>
      </c>
      <c r="F282" s="1" t="s">
        <v>619</v>
      </c>
      <c r="G282" s="6" t="s">
        <v>483</v>
      </c>
      <c r="H282" s="3">
        <v>0</v>
      </c>
      <c r="I282" s="4">
        <f>일위대가!F282</f>
        <v>0</v>
      </c>
      <c r="J282" s="5">
        <f t="shared" si="31"/>
        <v>0</v>
      </c>
      <c r="K282" s="4">
        <f>일위대가!G282</f>
        <v>0</v>
      </c>
      <c r="L282" s="5">
        <f t="shared" si="32"/>
        <v>0</v>
      </c>
      <c r="M282" s="4">
        <f>일위대가!H282</f>
        <v>0</v>
      </c>
      <c r="N282" s="5">
        <f t="shared" si="33"/>
        <v>0</v>
      </c>
      <c r="O282" s="4">
        <f t="shared" si="34"/>
        <v>0</v>
      </c>
      <c r="P282" s="5">
        <f t="shared" si="30"/>
        <v>0</v>
      </c>
      <c r="Q282" s="1" t="s">
        <v>13</v>
      </c>
      <c r="R282" s="6" t="s">
        <v>52</v>
      </c>
      <c r="S282" s="6" t="s">
        <v>53</v>
      </c>
      <c r="T282" s="1" t="s">
        <v>13</v>
      </c>
      <c r="U282" s="2" t="s">
        <v>13</v>
      </c>
      <c r="V282" s="6" t="s">
        <v>13</v>
      </c>
      <c r="W282" s="6" t="s">
        <v>13</v>
      </c>
      <c r="X282" s="1" t="s">
        <v>13</v>
      </c>
      <c r="Y282" t="s">
        <v>54</v>
      </c>
      <c r="Z282" t="s">
        <v>54</v>
      </c>
      <c r="AA282" t="s">
        <v>13</v>
      </c>
      <c r="AB282">
        <v>1</v>
      </c>
    </row>
    <row r="283" spans="1:28" x14ac:dyDescent="0.2">
      <c r="A283" s="6" t="s">
        <v>47</v>
      </c>
      <c r="B283" s="1" t="s">
        <v>620</v>
      </c>
      <c r="C283" s="1" t="s">
        <v>13</v>
      </c>
      <c r="D283" s="1" t="s">
        <v>13</v>
      </c>
      <c r="E283" s="1" t="s">
        <v>614</v>
      </c>
      <c r="F283" s="1" t="s">
        <v>621</v>
      </c>
      <c r="G283" s="6" t="s">
        <v>483</v>
      </c>
      <c r="H283" s="3">
        <v>0</v>
      </c>
      <c r="I283" s="4">
        <f>일위대가!F283</f>
        <v>0</v>
      </c>
      <c r="J283" s="5">
        <f t="shared" si="31"/>
        <v>0</v>
      </c>
      <c r="K283" s="4">
        <f>일위대가!G283</f>
        <v>0</v>
      </c>
      <c r="L283" s="5">
        <f t="shared" si="32"/>
        <v>0</v>
      </c>
      <c r="M283" s="4">
        <f>일위대가!H283</f>
        <v>0</v>
      </c>
      <c r="N283" s="5">
        <f t="shared" si="33"/>
        <v>0</v>
      </c>
      <c r="O283" s="4">
        <f t="shared" si="34"/>
        <v>0</v>
      </c>
      <c r="P283" s="5">
        <f t="shared" si="30"/>
        <v>0</v>
      </c>
      <c r="Q283" s="1" t="s">
        <v>13</v>
      </c>
      <c r="R283" s="6" t="s">
        <v>52</v>
      </c>
      <c r="S283" s="6" t="s">
        <v>53</v>
      </c>
      <c r="T283" s="1" t="s">
        <v>13</v>
      </c>
      <c r="U283" s="2" t="s">
        <v>13</v>
      </c>
      <c r="V283" s="6" t="s">
        <v>13</v>
      </c>
      <c r="W283" s="6" t="s">
        <v>13</v>
      </c>
      <c r="X283" s="1" t="s">
        <v>13</v>
      </c>
      <c r="Y283" t="s">
        <v>54</v>
      </c>
      <c r="Z283" t="s">
        <v>54</v>
      </c>
      <c r="AA283" t="s">
        <v>13</v>
      </c>
      <c r="AB283">
        <v>1</v>
      </c>
    </row>
    <row r="284" spans="1:28" x14ac:dyDescent="0.2">
      <c r="A284" s="6" t="s">
        <v>47</v>
      </c>
      <c r="B284" s="1" t="s">
        <v>622</v>
      </c>
      <c r="C284" s="1" t="s">
        <v>13</v>
      </c>
      <c r="D284" s="1" t="s">
        <v>13</v>
      </c>
      <c r="E284" s="1" t="s">
        <v>614</v>
      </c>
      <c r="F284" s="1" t="s">
        <v>623</v>
      </c>
      <c r="G284" s="6" t="s">
        <v>483</v>
      </c>
      <c r="H284" s="3">
        <v>0</v>
      </c>
      <c r="I284" s="4">
        <f>일위대가!F284</f>
        <v>0</v>
      </c>
      <c r="J284" s="5">
        <f t="shared" si="31"/>
        <v>0</v>
      </c>
      <c r="K284" s="4">
        <f>일위대가!G284</f>
        <v>0</v>
      </c>
      <c r="L284" s="5">
        <f t="shared" si="32"/>
        <v>0</v>
      </c>
      <c r="M284" s="4">
        <f>일위대가!H284</f>
        <v>0</v>
      </c>
      <c r="N284" s="5">
        <f t="shared" si="33"/>
        <v>0</v>
      </c>
      <c r="O284" s="4">
        <f t="shared" si="34"/>
        <v>0</v>
      </c>
      <c r="P284" s="5">
        <f t="shared" si="30"/>
        <v>0</v>
      </c>
      <c r="Q284" s="1" t="s">
        <v>13</v>
      </c>
      <c r="R284" s="6" t="s">
        <v>52</v>
      </c>
      <c r="S284" s="6" t="s">
        <v>53</v>
      </c>
      <c r="T284" s="1" t="s">
        <v>13</v>
      </c>
      <c r="U284" s="2" t="s">
        <v>13</v>
      </c>
      <c r="V284" s="6" t="s">
        <v>13</v>
      </c>
      <c r="W284" s="6" t="s">
        <v>13</v>
      </c>
      <c r="X284" s="1" t="s">
        <v>13</v>
      </c>
      <c r="Y284" t="s">
        <v>54</v>
      </c>
      <c r="Z284" t="s">
        <v>54</v>
      </c>
      <c r="AA284" t="s">
        <v>13</v>
      </c>
      <c r="AB284">
        <v>1</v>
      </c>
    </row>
    <row r="285" spans="1:28" x14ac:dyDescent="0.2">
      <c r="A285" s="6" t="s">
        <v>47</v>
      </c>
      <c r="B285" s="1" t="s">
        <v>624</v>
      </c>
      <c r="C285" s="1" t="s">
        <v>13</v>
      </c>
      <c r="D285" s="1" t="s">
        <v>13</v>
      </c>
      <c r="E285" s="1" t="s">
        <v>614</v>
      </c>
      <c r="F285" s="1" t="s">
        <v>625</v>
      </c>
      <c r="G285" s="6" t="s">
        <v>483</v>
      </c>
      <c r="H285" s="3">
        <v>0</v>
      </c>
      <c r="I285" s="4">
        <f>일위대가!F285</f>
        <v>0</v>
      </c>
      <c r="J285" s="5">
        <f t="shared" si="31"/>
        <v>0</v>
      </c>
      <c r="K285" s="4">
        <f>일위대가!G285</f>
        <v>0</v>
      </c>
      <c r="L285" s="5">
        <f t="shared" si="32"/>
        <v>0</v>
      </c>
      <c r="M285" s="4">
        <f>일위대가!H285</f>
        <v>0</v>
      </c>
      <c r="N285" s="5">
        <f t="shared" si="33"/>
        <v>0</v>
      </c>
      <c r="O285" s="4">
        <f t="shared" si="34"/>
        <v>0</v>
      </c>
      <c r="P285" s="5">
        <f t="shared" si="30"/>
        <v>0</v>
      </c>
      <c r="Q285" s="1" t="s">
        <v>13</v>
      </c>
      <c r="R285" s="6" t="s">
        <v>52</v>
      </c>
      <c r="S285" s="6" t="s">
        <v>53</v>
      </c>
      <c r="T285" s="1" t="s">
        <v>13</v>
      </c>
      <c r="U285" s="2" t="s">
        <v>13</v>
      </c>
      <c r="V285" s="6" t="s">
        <v>13</v>
      </c>
      <c r="W285" s="6" t="s">
        <v>13</v>
      </c>
      <c r="X285" s="1" t="s">
        <v>13</v>
      </c>
      <c r="Y285" t="s">
        <v>54</v>
      </c>
      <c r="Z285" t="s">
        <v>54</v>
      </c>
      <c r="AA285" t="s">
        <v>13</v>
      </c>
      <c r="AB285">
        <v>1</v>
      </c>
    </row>
    <row r="286" spans="1:28" x14ac:dyDescent="0.2">
      <c r="A286" s="6" t="s">
        <v>47</v>
      </c>
      <c r="B286" s="1" t="s">
        <v>626</v>
      </c>
      <c r="C286" s="1" t="s">
        <v>13</v>
      </c>
      <c r="D286" s="1" t="s">
        <v>13</v>
      </c>
      <c r="E286" s="1" t="s">
        <v>614</v>
      </c>
      <c r="F286" s="1" t="s">
        <v>627</v>
      </c>
      <c r="G286" s="6" t="s">
        <v>483</v>
      </c>
      <c r="H286" s="3">
        <v>0</v>
      </c>
      <c r="I286" s="4">
        <f>일위대가!F286</f>
        <v>0</v>
      </c>
      <c r="J286" s="5">
        <f t="shared" si="31"/>
        <v>0</v>
      </c>
      <c r="K286" s="4">
        <f>일위대가!G286</f>
        <v>0</v>
      </c>
      <c r="L286" s="5">
        <f t="shared" si="32"/>
        <v>0</v>
      </c>
      <c r="M286" s="4">
        <f>일위대가!H286</f>
        <v>0</v>
      </c>
      <c r="N286" s="5">
        <f t="shared" si="33"/>
        <v>0</v>
      </c>
      <c r="O286" s="4">
        <f t="shared" si="34"/>
        <v>0</v>
      </c>
      <c r="P286" s="5">
        <f t="shared" si="30"/>
        <v>0</v>
      </c>
      <c r="Q286" s="1" t="s">
        <v>13</v>
      </c>
      <c r="R286" s="6" t="s">
        <v>52</v>
      </c>
      <c r="S286" s="6" t="s">
        <v>53</v>
      </c>
      <c r="T286" s="1" t="s">
        <v>13</v>
      </c>
      <c r="U286" s="2" t="s">
        <v>13</v>
      </c>
      <c r="V286" s="6" t="s">
        <v>13</v>
      </c>
      <c r="W286" s="6" t="s">
        <v>13</v>
      </c>
      <c r="X286" s="1" t="s">
        <v>13</v>
      </c>
      <c r="Y286" t="s">
        <v>54</v>
      </c>
      <c r="Z286" t="s">
        <v>54</v>
      </c>
      <c r="AA286" t="s">
        <v>13</v>
      </c>
      <c r="AB286">
        <v>1</v>
      </c>
    </row>
    <row r="287" spans="1:28" x14ac:dyDescent="0.2">
      <c r="A287" s="6" t="s">
        <v>47</v>
      </c>
      <c r="B287" s="1" t="s">
        <v>628</v>
      </c>
      <c r="C287" s="1" t="s">
        <v>13</v>
      </c>
      <c r="D287" s="1" t="s">
        <v>13</v>
      </c>
      <c r="E287" s="1" t="s">
        <v>614</v>
      </c>
      <c r="F287" s="1" t="s">
        <v>629</v>
      </c>
      <c r="G287" s="6" t="s">
        <v>483</v>
      </c>
      <c r="H287" s="3">
        <v>0</v>
      </c>
      <c r="I287" s="4">
        <f>일위대가!F287</f>
        <v>0</v>
      </c>
      <c r="J287" s="5">
        <f t="shared" si="31"/>
        <v>0</v>
      </c>
      <c r="K287" s="4">
        <f>일위대가!G287</f>
        <v>0</v>
      </c>
      <c r="L287" s="5">
        <f t="shared" si="32"/>
        <v>0</v>
      </c>
      <c r="M287" s="4">
        <f>일위대가!H287</f>
        <v>0</v>
      </c>
      <c r="N287" s="5">
        <f t="shared" si="33"/>
        <v>0</v>
      </c>
      <c r="O287" s="4">
        <f t="shared" si="34"/>
        <v>0</v>
      </c>
      <c r="P287" s="5">
        <f t="shared" si="30"/>
        <v>0</v>
      </c>
      <c r="Q287" s="1" t="s">
        <v>13</v>
      </c>
      <c r="R287" s="6" t="s">
        <v>52</v>
      </c>
      <c r="S287" s="6" t="s">
        <v>53</v>
      </c>
      <c r="T287" s="1" t="s">
        <v>13</v>
      </c>
      <c r="U287" s="2" t="s">
        <v>13</v>
      </c>
      <c r="V287" s="6" t="s">
        <v>13</v>
      </c>
      <c r="W287" s="6" t="s">
        <v>13</v>
      </c>
      <c r="X287" s="1" t="s">
        <v>13</v>
      </c>
      <c r="Y287" t="s">
        <v>54</v>
      </c>
      <c r="Z287" t="s">
        <v>54</v>
      </c>
      <c r="AA287" t="s">
        <v>13</v>
      </c>
      <c r="AB287">
        <v>1</v>
      </c>
    </row>
    <row r="288" spans="1:28" x14ac:dyDescent="0.2">
      <c r="A288" s="6" t="s">
        <v>47</v>
      </c>
      <c r="B288" s="1" t="s">
        <v>630</v>
      </c>
      <c r="C288" s="1" t="s">
        <v>13</v>
      </c>
      <c r="D288" s="1" t="s">
        <v>13</v>
      </c>
      <c r="E288" s="1" t="s">
        <v>614</v>
      </c>
      <c r="F288" s="1" t="s">
        <v>631</v>
      </c>
      <c r="G288" s="6" t="s">
        <v>483</v>
      </c>
      <c r="H288" s="3">
        <v>0</v>
      </c>
      <c r="I288" s="4">
        <f>일위대가!F288</f>
        <v>0</v>
      </c>
      <c r="J288" s="5">
        <f t="shared" si="31"/>
        <v>0</v>
      </c>
      <c r="K288" s="4">
        <f>일위대가!G288</f>
        <v>0</v>
      </c>
      <c r="L288" s="5">
        <f t="shared" si="32"/>
        <v>0</v>
      </c>
      <c r="M288" s="4">
        <f>일위대가!H288</f>
        <v>0</v>
      </c>
      <c r="N288" s="5">
        <f t="shared" si="33"/>
        <v>0</v>
      </c>
      <c r="O288" s="4">
        <f t="shared" si="34"/>
        <v>0</v>
      </c>
      <c r="P288" s="5">
        <f t="shared" si="30"/>
        <v>0</v>
      </c>
      <c r="Q288" s="1" t="s">
        <v>13</v>
      </c>
      <c r="R288" s="6" t="s">
        <v>52</v>
      </c>
      <c r="S288" s="6" t="s">
        <v>53</v>
      </c>
      <c r="T288" s="1" t="s">
        <v>13</v>
      </c>
      <c r="U288" s="2" t="s">
        <v>13</v>
      </c>
      <c r="V288" s="6" t="s">
        <v>13</v>
      </c>
      <c r="W288" s="6" t="s">
        <v>13</v>
      </c>
      <c r="X288" s="1" t="s">
        <v>13</v>
      </c>
      <c r="Y288" t="s">
        <v>54</v>
      </c>
      <c r="Z288" t="s">
        <v>54</v>
      </c>
      <c r="AA288" t="s">
        <v>13</v>
      </c>
      <c r="AB288">
        <v>1</v>
      </c>
    </row>
    <row r="289" spans="1:28" x14ac:dyDescent="0.2">
      <c r="A289" s="6" t="s">
        <v>47</v>
      </c>
      <c r="B289" s="1" t="s">
        <v>632</v>
      </c>
      <c r="C289" s="1" t="s">
        <v>13</v>
      </c>
      <c r="D289" s="1" t="s">
        <v>13</v>
      </c>
      <c r="E289" s="1" t="s">
        <v>614</v>
      </c>
      <c r="F289" s="1" t="s">
        <v>633</v>
      </c>
      <c r="G289" s="6" t="s">
        <v>483</v>
      </c>
      <c r="H289" s="3">
        <v>0</v>
      </c>
      <c r="I289" s="4">
        <f>일위대가!F289</f>
        <v>0</v>
      </c>
      <c r="J289" s="5">
        <f t="shared" si="31"/>
        <v>0</v>
      </c>
      <c r="K289" s="4">
        <f>일위대가!G289</f>
        <v>0</v>
      </c>
      <c r="L289" s="5">
        <f t="shared" si="32"/>
        <v>0</v>
      </c>
      <c r="M289" s="4">
        <f>일위대가!H289</f>
        <v>0</v>
      </c>
      <c r="N289" s="5">
        <f t="shared" si="33"/>
        <v>0</v>
      </c>
      <c r="O289" s="4">
        <f t="shared" si="34"/>
        <v>0</v>
      </c>
      <c r="P289" s="5">
        <f t="shared" si="30"/>
        <v>0</v>
      </c>
      <c r="Q289" s="1" t="s">
        <v>13</v>
      </c>
      <c r="R289" s="6" t="s">
        <v>52</v>
      </c>
      <c r="S289" s="6" t="s">
        <v>53</v>
      </c>
      <c r="T289" s="1" t="s">
        <v>13</v>
      </c>
      <c r="U289" s="2" t="s">
        <v>13</v>
      </c>
      <c r="V289" s="6" t="s">
        <v>13</v>
      </c>
      <c r="W289" s="6" t="s">
        <v>13</v>
      </c>
      <c r="X289" s="1" t="s">
        <v>13</v>
      </c>
      <c r="Y289" t="s">
        <v>54</v>
      </c>
      <c r="Z289" t="s">
        <v>54</v>
      </c>
      <c r="AA289" t="s">
        <v>13</v>
      </c>
      <c r="AB289">
        <v>1</v>
      </c>
    </row>
    <row r="290" spans="1:28" x14ac:dyDescent="0.2">
      <c r="A290" s="6" t="s">
        <v>47</v>
      </c>
      <c r="B290" s="1" t="s">
        <v>634</v>
      </c>
      <c r="C290" s="1" t="s">
        <v>13</v>
      </c>
      <c r="D290" s="1" t="s">
        <v>13</v>
      </c>
      <c r="E290" s="1" t="s">
        <v>614</v>
      </c>
      <c r="F290" s="1" t="s">
        <v>635</v>
      </c>
      <c r="G290" s="6" t="s">
        <v>483</v>
      </c>
      <c r="H290" s="3">
        <v>0</v>
      </c>
      <c r="I290" s="4">
        <f>일위대가!F290</f>
        <v>0</v>
      </c>
      <c r="J290" s="5">
        <f t="shared" si="31"/>
        <v>0</v>
      </c>
      <c r="K290" s="4">
        <f>일위대가!G290</f>
        <v>0</v>
      </c>
      <c r="L290" s="5">
        <f t="shared" si="32"/>
        <v>0</v>
      </c>
      <c r="M290" s="4">
        <f>일위대가!H290</f>
        <v>0</v>
      </c>
      <c r="N290" s="5">
        <f t="shared" si="33"/>
        <v>0</v>
      </c>
      <c r="O290" s="4">
        <f t="shared" si="34"/>
        <v>0</v>
      </c>
      <c r="P290" s="5">
        <f t="shared" si="30"/>
        <v>0</v>
      </c>
      <c r="Q290" s="1" t="s">
        <v>13</v>
      </c>
      <c r="R290" s="6" t="s">
        <v>52</v>
      </c>
      <c r="S290" s="6" t="s">
        <v>53</v>
      </c>
      <c r="T290" s="1" t="s">
        <v>13</v>
      </c>
      <c r="U290" s="2" t="s">
        <v>13</v>
      </c>
      <c r="V290" s="6" t="s">
        <v>13</v>
      </c>
      <c r="W290" s="6" t="s">
        <v>13</v>
      </c>
      <c r="X290" s="1" t="s">
        <v>13</v>
      </c>
      <c r="Y290" t="s">
        <v>54</v>
      </c>
      <c r="Z290" t="s">
        <v>54</v>
      </c>
      <c r="AA290" t="s">
        <v>13</v>
      </c>
      <c r="AB290">
        <v>1</v>
      </c>
    </row>
    <row r="291" spans="1:28" x14ac:dyDescent="0.2">
      <c r="A291" s="6" t="s">
        <v>47</v>
      </c>
      <c r="B291" s="1" t="s">
        <v>636</v>
      </c>
      <c r="C291" s="1" t="s">
        <v>13</v>
      </c>
      <c r="D291" s="1" t="s">
        <v>13</v>
      </c>
      <c r="E291" s="1" t="s">
        <v>614</v>
      </c>
      <c r="F291" s="1" t="s">
        <v>637</v>
      </c>
      <c r="G291" s="6" t="s">
        <v>483</v>
      </c>
      <c r="H291" s="3">
        <v>0</v>
      </c>
      <c r="I291" s="4">
        <f>일위대가!F291</f>
        <v>0</v>
      </c>
      <c r="J291" s="5">
        <f t="shared" si="31"/>
        <v>0</v>
      </c>
      <c r="K291" s="4">
        <f>일위대가!G291</f>
        <v>0</v>
      </c>
      <c r="L291" s="5">
        <f t="shared" si="32"/>
        <v>0</v>
      </c>
      <c r="M291" s="4">
        <f>일위대가!H291</f>
        <v>0</v>
      </c>
      <c r="N291" s="5">
        <f t="shared" si="33"/>
        <v>0</v>
      </c>
      <c r="O291" s="4">
        <f t="shared" si="34"/>
        <v>0</v>
      </c>
      <c r="P291" s="5">
        <f t="shared" si="30"/>
        <v>0</v>
      </c>
      <c r="Q291" s="1" t="s">
        <v>13</v>
      </c>
      <c r="R291" s="6" t="s">
        <v>52</v>
      </c>
      <c r="S291" s="6" t="s">
        <v>53</v>
      </c>
      <c r="T291" s="1" t="s">
        <v>13</v>
      </c>
      <c r="U291" s="2" t="s">
        <v>13</v>
      </c>
      <c r="V291" s="6" t="s">
        <v>13</v>
      </c>
      <c r="W291" s="6" t="s">
        <v>13</v>
      </c>
      <c r="X291" s="1" t="s">
        <v>13</v>
      </c>
      <c r="Y291" t="s">
        <v>54</v>
      </c>
      <c r="Z291" t="s">
        <v>54</v>
      </c>
      <c r="AA291" t="s">
        <v>13</v>
      </c>
      <c r="AB291">
        <v>1</v>
      </c>
    </row>
    <row r="292" spans="1:28" x14ac:dyDescent="0.2">
      <c r="A292" s="6" t="s">
        <v>47</v>
      </c>
      <c r="B292" s="1" t="s">
        <v>638</v>
      </c>
      <c r="C292" s="1" t="s">
        <v>13</v>
      </c>
      <c r="D292" s="1" t="s">
        <v>13</v>
      </c>
      <c r="E292" s="1" t="s">
        <v>614</v>
      </c>
      <c r="F292" s="1" t="s">
        <v>639</v>
      </c>
      <c r="G292" s="6" t="s">
        <v>483</v>
      </c>
      <c r="H292" s="3">
        <v>0</v>
      </c>
      <c r="I292" s="4">
        <f>일위대가!F292</f>
        <v>0</v>
      </c>
      <c r="J292" s="5">
        <f t="shared" si="31"/>
        <v>0</v>
      </c>
      <c r="K292" s="4">
        <f>일위대가!G292</f>
        <v>0</v>
      </c>
      <c r="L292" s="5">
        <f t="shared" si="32"/>
        <v>0</v>
      </c>
      <c r="M292" s="4">
        <f>일위대가!H292</f>
        <v>0</v>
      </c>
      <c r="N292" s="5">
        <f t="shared" si="33"/>
        <v>0</v>
      </c>
      <c r="O292" s="4">
        <f t="shared" si="34"/>
        <v>0</v>
      </c>
      <c r="P292" s="5">
        <f t="shared" si="30"/>
        <v>0</v>
      </c>
      <c r="Q292" s="1" t="s">
        <v>13</v>
      </c>
      <c r="R292" s="6" t="s">
        <v>52</v>
      </c>
      <c r="S292" s="6" t="s">
        <v>53</v>
      </c>
      <c r="T292" s="1" t="s">
        <v>13</v>
      </c>
      <c r="U292" s="2" t="s">
        <v>13</v>
      </c>
      <c r="V292" s="6" t="s">
        <v>13</v>
      </c>
      <c r="W292" s="6" t="s">
        <v>13</v>
      </c>
      <c r="X292" s="1" t="s">
        <v>13</v>
      </c>
      <c r="Y292" t="s">
        <v>54</v>
      </c>
      <c r="Z292" t="s">
        <v>54</v>
      </c>
      <c r="AA292" t="s">
        <v>13</v>
      </c>
      <c r="AB292">
        <v>1</v>
      </c>
    </row>
    <row r="293" spans="1:28" x14ac:dyDescent="0.2">
      <c r="A293" s="6" t="s">
        <v>47</v>
      </c>
      <c r="B293" s="1" t="s">
        <v>640</v>
      </c>
      <c r="C293" s="1" t="s">
        <v>13</v>
      </c>
      <c r="D293" s="1" t="s">
        <v>13</v>
      </c>
      <c r="E293" s="1" t="s">
        <v>614</v>
      </c>
      <c r="F293" s="1" t="s">
        <v>641</v>
      </c>
      <c r="G293" s="6" t="s">
        <v>483</v>
      </c>
      <c r="H293" s="3">
        <v>0</v>
      </c>
      <c r="I293" s="4">
        <f>일위대가!F293</f>
        <v>0</v>
      </c>
      <c r="J293" s="5">
        <f t="shared" si="31"/>
        <v>0</v>
      </c>
      <c r="K293" s="4">
        <f>일위대가!G293</f>
        <v>0</v>
      </c>
      <c r="L293" s="5">
        <f t="shared" si="32"/>
        <v>0</v>
      </c>
      <c r="M293" s="4">
        <f>일위대가!H293</f>
        <v>0</v>
      </c>
      <c r="N293" s="5">
        <f t="shared" si="33"/>
        <v>0</v>
      </c>
      <c r="O293" s="4">
        <f t="shared" si="34"/>
        <v>0</v>
      </c>
      <c r="P293" s="5">
        <f t="shared" si="30"/>
        <v>0</v>
      </c>
      <c r="Q293" s="1" t="s">
        <v>13</v>
      </c>
      <c r="R293" s="6" t="s">
        <v>52</v>
      </c>
      <c r="S293" s="6" t="s">
        <v>53</v>
      </c>
      <c r="T293" s="1" t="s">
        <v>13</v>
      </c>
      <c r="U293" s="2" t="s">
        <v>13</v>
      </c>
      <c r="V293" s="6" t="s">
        <v>13</v>
      </c>
      <c r="W293" s="6" t="s">
        <v>13</v>
      </c>
      <c r="X293" s="1" t="s">
        <v>13</v>
      </c>
      <c r="Y293" t="s">
        <v>54</v>
      </c>
      <c r="Z293" t="s">
        <v>54</v>
      </c>
      <c r="AA293" t="s">
        <v>13</v>
      </c>
      <c r="AB293">
        <v>1</v>
      </c>
    </row>
    <row r="294" spans="1:28" x14ac:dyDescent="0.2">
      <c r="A294" s="6" t="s">
        <v>47</v>
      </c>
      <c r="B294" s="1" t="s">
        <v>642</v>
      </c>
      <c r="C294" s="1" t="s">
        <v>13</v>
      </c>
      <c r="D294" s="1" t="s">
        <v>13</v>
      </c>
      <c r="E294" s="1" t="s">
        <v>614</v>
      </c>
      <c r="F294" s="1" t="s">
        <v>643</v>
      </c>
      <c r="G294" s="6" t="s">
        <v>483</v>
      </c>
      <c r="H294" s="3">
        <v>0</v>
      </c>
      <c r="I294" s="4">
        <f>일위대가!F294</f>
        <v>0</v>
      </c>
      <c r="J294" s="5">
        <f t="shared" si="31"/>
        <v>0</v>
      </c>
      <c r="K294" s="4">
        <f>일위대가!G294</f>
        <v>0</v>
      </c>
      <c r="L294" s="5">
        <f t="shared" si="32"/>
        <v>0</v>
      </c>
      <c r="M294" s="4">
        <f>일위대가!H294</f>
        <v>0</v>
      </c>
      <c r="N294" s="5">
        <f t="shared" si="33"/>
        <v>0</v>
      </c>
      <c r="O294" s="4">
        <f t="shared" si="34"/>
        <v>0</v>
      </c>
      <c r="P294" s="5">
        <f t="shared" si="30"/>
        <v>0</v>
      </c>
      <c r="Q294" s="1" t="s">
        <v>13</v>
      </c>
      <c r="R294" s="6" t="s">
        <v>52</v>
      </c>
      <c r="S294" s="6" t="s">
        <v>53</v>
      </c>
      <c r="T294" s="1" t="s">
        <v>13</v>
      </c>
      <c r="U294" s="2" t="s">
        <v>13</v>
      </c>
      <c r="V294" s="6" t="s">
        <v>13</v>
      </c>
      <c r="W294" s="6" t="s">
        <v>13</v>
      </c>
      <c r="X294" s="1" t="s">
        <v>13</v>
      </c>
      <c r="Y294" t="s">
        <v>54</v>
      </c>
      <c r="Z294" t="s">
        <v>54</v>
      </c>
      <c r="AA294" t="s">
        <v>13</v>
      </c>
      <c r="AB294">
        <v>1</v>
      </c>
    </row>
    <row r="295" spans="1:28" x14ac:dyDescent="0.2">
      <c r="A295" s="6" t="s">
        <v>47</v>
      </c>
      <c r="B295" s="1" t="s">
        <v>644</v>
      </c>
      <c r="C295" s="1" t="s">
        <v>13</v>
      </c>
      <c r="D295" s="1" t="s">
        <v>13</v>
      </c>
      <c r="E295" s="1" t="s">
        <v>645</v>
      </c>
      <c r="F295" s="1" t="s">
        <v>646</v>
      </c>
      <c r="G295" s="6" t="s">
        <v>483</v>
      </c>
      <c r="H295" s="3">
        <v>0</v>
      </c>
      <c r="I295" s="4">
        <f>일위대가!F295</f>
        <v>0</v>
      </c>
      <c r="J295" s="5">
        <f t="shared" si="31"/>
        <v>0</v>
      </c>
      <c r="K295" s="4">
        <f>일위대가!G295</f>
        <v>0</v>
      </c>
      <c r="L295" s="5">
        <f t="shared" si="32"/>
        <v>0</v>
      </c>
      <c r="M295" s="4">
        <f>일위대가!H295</f>
        <v>0</v>
      </c>
      <c r="N295" s="5">
        <f t="shared" si="33"/>
        <v>0</v>
      </c>
      <c r="O295" s="4">
        <f t="shared" si="34"/>
        <v>0</v>
      </c>
      <c r="P295" s="5">
        <f t="shared" si="30"/>
        <v>0</v>
      </c>
      <c r="Q295" s="1" t="s">
        <v>13</v>
      </c>
      <c r="R295" s="6" t="s">
        <v>52</v>
      </c>
      <c r="S295" s="6" t="s">
        <v>53</v>
      </c>
      <c r="T295" s="1" t="s">
        <v>13</v>
      </c>
      <c r="U295" s="2" t="s">
        <v>13</v>
      </c>
      <c r="V295" s="6" t="s">
        <v>13</v>
      </c>
      <c r="W295" s="6" t="s">
        <v>13</v>
      </c>
      <c r="X295" s="1" t="s">
        <v>13</v>
      </c>
      <c r="Y295" t="s">
        <v>54</v>
      </c>
      <c r="Z295" t="s">
        <v>54</v>
      </c>
      <c r="AA295" t="s">
        <v>13</v>
      </c>
      <c r="AB295">
        <v>1</v>
      </c>
    </row>
    <row r="296" spans="1:28" x14ac:dyDescent="0.2">
      <c r="A296" s="6" t="s">
        <v>47</v>
      </c>
      <c r="B296" s="1" t="s">
        <v>647</v>
      </c>
      <c r="C296" s="1" t="s">
        <v>13</v>
      </c>
      <c r="D296" s="1" t="s">
        <v>13</v>
      </c>
      <c r="E296" s="1" t="s">
        <v>645</v>
      </c>
      <c r="F296" s="1" t="s">
        <v>617</v>
      </c>
      <c r="G296" s="6" t="s">
        <v>483</v>
      </c>
      <c r="H296" s="3">
        <v>0</v>
      </c>
      <c r="I296" s="4">
        <f>일위대가!F296</f>
        <v>0</v>
      </c>
      <c r="J296" s="5">
        <f t="shared" si="31"/>
        <v>0</v>
      </c>
      <c r="K296" s="4">
        <f>일위대가!G296</f>
        <v>0</v>
      </c>
      <c r="L296" s="5">
        <f t="shared" si="32"/>
        <v>0</v>
      </c>
      <c r="M296" s="4">
        <f>일위대가!H296</f>
        <v>0</v>
      </c>
      <c r="N296" s="5">
        <f t="shared" si="33"/>
        <v>0</v>
      </c>
      <c r="O296" s="4">
        <f t="shared" si="34"/>
        <v>0</v>
      </c>
      <c r="P296" s="5">
        <f t="shared" si="30"/>
        <v>0</v>
      </c>
      <c r="Q296" s="1" t="s">
        <v>13</v>
      </c>
      <c r="R296" s="6" t="s">
        <v>52</v>
      </c>
      <c r="S296" s="6" t="s">
        <v>53</v>
      </c>
      <c r="T296" s="1" t="s">
        <v>13</v>
      </c>
      <c r="U296" s="2" t="s">
        <v>13</v>
      </c>
      <c r="V296" s="6" t="s">
        <v>13</v>
      </c>
      <c r="W296" s="6" t="s">
        <v>13</v>
      </c>
      <c r="X296" s="1" t="s">
        <v>13</v>
      </c>
      <c r="Y296" t="s">
        <v>54</v>
      </c>
      <c r="Z296" t="s">
        <v>54</v>
      </c>
      <c r="AA296" t="s">
        <v>13</v>
      </c>
      <c r="AB296">
        <v>1</v>
      </c>
    </row>
    <row r="297" spans="1:28" x14ac:dyDescent="0.2">
      <c r="A297" s="6" t="s">
        <v>47</v>
      </c>
      <c r="B297" s="1" t="s">
        <v>648</v>
      </c>
      <c r="C297" s="1" t="s">
        <v>13</v>
      </c>
      <c r="D297" s="1" t="s">
        <v>13</v>
      </c>
      <c r="E297" s="1" t="s">
        <v>645</v>
      </c>
      <c r="F297" s="1" t="s">
        <v>619</v>
      </c>
      <c r="G297" s="6" t="s">
        <v>483</v>
      </c>
      <c r="H297" s="3">
        <v>0</v>
      </c>
      <c r="I297" s="4">
        <f>일위대가!F297</f>
        <v>0</v>
      </c>
      <c r="J297" s="5">
        <f t="shared" si="31"/>
        <v>0</v>
      </c>
      <c r="K297" s="4">
        <f>일위대가!G297</f>
        <v>0</v>
      </c>
      <c r="L297" s="5">
        <f t="shared" si="32"/>
        <v>0</v>
      </c>
      <c r="M297" s="4">
        <f>일위대가!H297</f>
        <v>0</v>
      </c>
      <c r="N297" s="5">
        <f t="shared" si="33"/>
        <v>0</v>
      </c>
      <c r="O297" s="4">
        <f t="shared" si="34"/>
        <v>0</v>
      </c>
      <c r="P297" s="5">
        <f t="shared" si="30"/>
        <v>0</v>
      </c>
      <c r="Q297" s="1" t="s">
        <v>13</v>
      </c>
      <c r="R297" s="6" t="s">
        <v>52</v>
      </c>
      <c r="S297" s="6" t="s">
        <v>53</v>
      </c>
      <c r="T297" s="1" t="s">
        <v>13</v>
      </c>
      <c r="U297" s="2" t="s">
        <v>13</v>
      </c>
      <c r="V297" s="6" t="s">
        <v>13</v>
      </c>
      <c r="W297" s="6" t="s">
        <v>13</v>
      </c>
      <c r="X297" s="1" t="s">
        <v>13</v>
      </c>
      <c r="Y297" t="s">
        <v>54</v>
      </c>
      <c r="Z297" t="s">
        <v>54</v>
      </c>
      <c r="AA297" t="s">
        <v>13</v>
      </c>
      <c r="AB297">
        <v>1</v>
      </c>
    </row>
    <row r="298" spans="1:28" x14ac:dyDescent="0.2">
      <c r="A298" s="6" t="s">
        <v>47</v>
      </c>
      <c r="B298" s="1" t="s">
        <v>649</v>
      </c>
      <c r="C298" s="1" t="s">
        <v>13</v>
      </c>
      <c r="D298" s="1" t="s">
        <v>13</v>
      </c>
      <c r="E298" s="1" t="s">
        <v>645</v>
      </c>
      <c r="F298" s="1" t="s">
        <v>621</v>
      </c>
      <c r="G298" s="6" t="s">
        <v>483</v>
      </c>
      <c r="H298" s="3">
        <v>0</v>
      </c>
      <c r="I298" s="4">
        <f>일위대가!F298</f>
        <v>0</v>
      </c>
      <c r="J298" s="5">
        <f t="shared" si="31"/>
        <v>0</v>
      </c>
      <c r="K298" s="4">
        <f>일위대가!G298</f>
        <v>0</v>
      </c>
      <c r="L298" s="5">
        <f t="shared" si="32"/>
        <v>0</v>
      </c>
      <c r="M298" s="4">
        <f>일위대가!H298</f>
        <v>0</v>
      </c>
      <c r="N298" s="5">
        <f t="shared" si="33"/>
        <v>0</v>
      </c>
      <c r="O298" s="4">
        <f t="shared" si="34"/>
        <v>0</v>
      </c>
      <c r="P298" s="5">
        <f t="shared" si="30"/>
        <v>0</v>
      </c>
      <c r="Q298" s="1" t="s">
        <v>13</v>
      </c>
      <c r="R298" s="6" t="s">
        <v>52</v>
      </c>
      <c r="S298" s="6" t="s">
        <v>53</v>
      </c>
      <c r="T298" s="1" t="s">
        <v>13</v>
      </c>
      <c r="U298" s="2" t="s">
        <v>13</v>
      </c>
      <c r="V298" s="6" t="s">
        <v>13</v>
      </c>
      <c r="W298" s="6" t="s">
        <v>13</v>
      </c>
      <c r="X298" s="1" t="s">
        <v>13</v>
      </c>
      <c r="Y298" t="s">
        <v>54</v>
      </c>
      <c r="Z298" t="s">
        <v>54</v>
      </c>
      <c r="AA298" t="s">
        <v>13</v>
      </c>
      <c r="AB298">
        <v>1</v>
      </c>
    </row>
    <row r="299" spans="1:28" x14ac:dyDescent="0.2">
      <c r="A299" s="6" t="s">
        <v>47</v>
      </c>
      <c r="B299" s="1" t="s">
        <v>650</v>
      </c>
      <c r="C299" s="1" t="s">
        <v>13</v>
      </c>
      <c r="D299" s="1" t="s">
        <v>13</v>
      </c>
      <c r="E299" s="1" t="s">
        <v>645</v>
      </c>
      <c r="F299" s="1" t="s">
        <v>623</v>
      </c>
      <c r="G299" s="6" t="s">
        <v>483</v>
      </c>
      <c r="H299" s="3">
        <v>0</v>
      </c>
      <c r="I299" s="4">
        <f>일위대가!F299</f>
        <v>0</v>
      </c>
      <c r="J299" s="5">
        <f t="shared" si="31"/>
        <v>0</v>
      </c>
      <c r="K299" s="4">
        <f>일위대가!G299</f>
        <v>0</v>
      </c>
      <c r="L299" s="5">
        <f t="shared" si="32"/>
        <v>0</v>
      </c>
      <c r="M299" s="4">
        <f>일위대가!H299</f>
        <v>0</v>
      </c>
      <c r="N299" s="5">
        <f t="shared" si="33"/>
        <v>0</v>
      </c>
      <c r="O299" s="4">
        <f t="shared" si="34"/>
        <v>0</v>
      </c>
      <c r="P299" s="5">
        <f t="shared" si="30"/>
        <v>0</v>
      </c>
      <c r="Q299" s="1" t="s">
        <v>13</v>
      </c>
      <c r="R299" s="6" t="s">
        <v>52</v>
      </c>
      <c r="S299" s="6" t="s">
        <v>53</v>
      </c>
      <c r="T299" s="1" t="s">
        <v>13</v>
      </c>
      <c r="U299" s="2" t="s">
        <v>13</v>
      </c>
      <c r="V299" s="6" t="s">
        <v>13</v>
      </c>
      <c r="W299" s="6" t="s">
        <v>13</v>
      </c>
      <c r="X299" s="1" t="s">
        <v>13</v>
      </c>
      <c r="Y299" t="s">
        <v>54</v>
      </c>
      <c r="Z299" t="s">
        <v>54</v>
      </c>
      <c r="AA299" t="s">
        <v>13</v>
      </c>
      <c r="AB299">
        <v>1</v>
      </c>
    </row>
    <row r="300" spans="1:28" x14ac:dyDescent="0.2">
      <c r="A300" s="6" t="s">
        <v>47</v>
      </c>
      <c r="B300" s="1" t="s">
        <v>651</v>
      </c>
      <c r="C300" s="1" t="s">
        <v>13</v>
      </c>
      <c r="D300" s="1" t="s">
        <v>13</v>
      </c>
      <c r="E300" s="1" t="s">
        <v>652</v>
      </c>
      <c r="F300" s="1" t="s">
        <v>653</v>
      </c>
      <c r="G300" s="6" t="s">
        <v>483</v>
      </c>
      <c r="H300" s="3">
        <v>0</v>
      </c>
      <c r="I300" s="4">
        <f>일위대가!F300</f>
        <v>0</v>
      </c>
      <c r="J300" s="5">
        <f t="shared" si="31"/>
        <v>0</v>
      </c>
      <c r="K300" s="4">
        <f>일위대가!G300</f>
        <v>0</v>
      </c>
      <c r="L300" s="5">
        <f t="shared" si="32"/>
        <v>0</v>
      </c>
      <c r="M300" s="4">
        <f>일위대가!H300</f>
        <v>0</v>
      </c>
      <c r="N300" s="5">
        <f t="shared" si="33"/>
        <v>0</v>
      </c>
      <c r="O300" s="4">
        <f t="shared" si="34"/>
        <v>0</v>
      </c>
      <c r="P300" s="5">
        <f t="shared" si="30"/>
        <v>0</v>
      </c>
      <c r="Q300" s="1" t="s">
        <v>13</v>
      </c>
      <c r="R300" s="6" t="s">
        <v>52</v>
      </c>
      <c r="S300" s="6" t="s">
        <v>53</v>
      </c>
      <c r="T300" s="1" t="s">
        <v>13</v>
      </c>
      <c r="U300" s="2" t="s">
        <v>13</v>
      </c>
      <c r="V300" s="6" t="s">
        <v>13</v>
      </c>
      <c r="W300" s="6" t="s">
        <v>13</v>
      </c>
      <c r="X300" s="1" t="s">
        <v>13</v>
      </c>
      <c r="Y300" t="s">
        <v>54</v>
      </c>
      <c r="Z300" t="s">
        <v>54</v>
      </c>
      <c r="AA300" t="s">
        <v>13</v>
      </c>
      <c r="AB300">
        <v>1</v>
      </c>
    </row>
    <row r="301" spans="1:28" x14ac:dyDescent="0.2">
      <c r="A301" s="6" t="s">
        <v>47</v>
      </c>
      <c r="B301" s="1" t="s">
        <v>654</v>
      </c>
      <c r="C301" s="1" t="s">
        <v>13</v>
      </c>
      <c r="D301" s="1" t="s">
        <v>13</v>
      </c>
      <c r="E301" s="1" t="s">
        <v>652</v>
      </c>
      <c r="F301" s="1" t="s">
        <v>655</v>
      </c>
      <c r="G301" s="6" t="s">
        <v>483</v>
      </c>
      <c r="H301" s="3">
        <v>0</v>
      </c>
      <c r="I301" s="4">
        <f>일위대가!F301</f>
        <v>0</v>
      </c>
      <c r="J301" s="5">
        <f t="shared" si="31"/>
        <v>0</v>
      </c>
      <c r="K301" s="4">
        <f>일위대가!G301</f>
        <v>0</v>
      </c>
      <c r="L301" s="5">
        <f t="shared" si="32"/>
        <v>0</v>
      </c>
      <c r="M301" s="4">
        <f>일위대가!H301</f>
        <v>0</v>
      </c>
      <c r="N301" s="5">
        <f t="shared" si="33"/>
        <v>0</v>
      </c>
      <c r="O301" s="4">
        <f t="shared" si="34"/>
        <v>0</v>
      </c>
      <c r="P301" s="5">
        <f t="shared" si="30"/>
        <v>0</v>
      </c>
      <c r="Q301" s="1" t="s">
        <v>13</v>
      </c>
      <c r="R301" s="6" t="s">
        <v>52</v>
      </c>
      <c r="S301" s="6" t="s">
        <v>53</v>
      </c>
      <c r="T301" s="1" t="s">
        <v>13</v>
      </c>
      <c r="U301" s="2" t="s">
        <v>13</v>
      </c>
      <c r="V301" s="6" t="s">
        <v>13</v>
      </c>
      <c r="W301" s="6" t="s">
        <v>13</v>
      </c>
      <c r="X301" s="1" t="s">
        <v>13</v>
      </c>
      <c r="Y301" t="s">
        <v>54</v>
      </c>
      <c r="Z301" t="s">
        <v>54</v>
      </c>
      <c r="AA301" t="s">
        <v>13</v>
      </c>
      <c r="AB301">
        <v>1</v>
      </c>
    </row>
    <row r="302" spans="1:28" x14ac:dyDescent="0.2">
      <c r="A302" s="6" t="s">
        <v>47</v>
      </c>
      <c r="B302" s="1" t="s">
        <v>656</v>
      </c>
      <c r="C302" s="1" t="s">
        <v>13</v>
      </c>
      <c r="D302" s="1" t="s">
        <v>13</v>
      </c>
      <c r="E302" s="1" t="s">
        <v>652</v>
      </c>
      <c r="F302" s="1" t="s">
        <v>657</v>
      </c>
      <c r="G302" s="6" t="s">
        <v>483</v>
      </c>
      <c r="H302" s="3">
        <v>0</v>
      </c>
      <c r="I302" s="4">
        <f>일위대가!F302</f>
        <v>0</v>
      </c>
      <c r="J302" s="5">
        <f t="shared" si="31"/>
        <v>0</v>
      </c>
      <c r="K302" s="4">
        <f>일위대가!G302</f>
        <v>0</v>
      </c>
      <c r="L302" s="5">
        <f t="shared" si="32"/>
        <v>0</v>
      </c>
      <c r="M302" s="4">
        <f>일위대가!H302</f>
        <v>0</v>
      </c>
      <c r="N302" s="5">
        <f t="shared" si="33"/>
        <v>0</v>
      </c>
      <c r="O302" s="4">
        <f t="shared" si="34"/>
        <v>0</v>
      </c>
      <c r="P302" s="5">
        <f t="shared" si="30"/>
        <v>0</v>
      </c>
      <c r="Q302" s="1" t="s">
        <v>13</v>
      </c>
      <c r="R302" s="6" t="s">
        <v>52</v>
      </c>
      <c r="S302" s="6" t="s">
        <v>53</v>
      </c>
      <c r="T302" s="1" t="s">
        <v>13</v>
      </c>
      <c r="U302" s="2" t="s">
        <v>13</v>
      </c>
      <c r="V302" s="6" t="s">
        <v>13</v>
      </c>
      <c r="W302" s="6" t="s">
        <v>13</v>
      </c>
      <c r="X302" s="1" t="s">
        <v>13</v>
      </c>
      <c r="Y302" t="s">
        <v>54</v>
      </c>
      <c r="Z302" t="s">
        <v>54</v>
      </c>
      <c r="AA302" t="s">
        <v>13</v>
      </c>
      <c r="AB302">
        <v>1</v>
      </c>
    </row>
    <row r="303" spans="1:28" x14ac:dyDescent="0.2">
      <c r="A303" s="6" t="s">
        <v>47</v>
      </c>
      <c r="B303" s="1" t="s">
        <v>658</v>
      </c>
      <c r="C303" s="1" t="s">
        <v>13</v>
      </c>
      <c r="D303" s="1" t="s">
        <v>13</v>
      </c>
      <c r="E303" s="1" t="s">
        <v>652</v>
      </c>
      <c r="F303" s="1" t="s">
        <v>659</v>
      </c>
      <c r="G303" s="6" t="s">
        <v>483</v>
      </c>
      <c r="H303" s="3">
        <v>0</v>
      </c>
      <c r="I303" s="4">
        <f>일위대가!F303</f>
        <v>0</v>
      </c>
      <c r="J303" s="5">
        <f t="shared" si="31"/>
        <v>0</v>
      </c>
      <c r="K303" s="4">
        <f>일위대가!G303</f>
        <v>0</v>
      </c>
      <c r="L303" s="5">
        <f t="shared" si="32"/>
        <v>0</v>
      </c>
      <c r="M303" s="4">
        <f>일위대가!H303</f>
        <v>0</v>
      </c>
      <c r="N303" s="5">
        <f t="shared" si="33"/>
        <v>0</v>
      </c>
      <c r="O303" s="4">
        <f t="shared" si="34"/>
        <v>0</v>
      </c>
      <c r="P303" s="5">
        <f t="shared" si="30"/>
        <v>0</v>
      </c>
      <c r="Q303" s="1" t="s">
        <v>13</v>
      </c>
      <c r="R303" s="6" t="s">
        <v>52</v>
      </c>
      <c r="S303" s="6" t="s">
        <v>53</v>
      </c>
      <c r="T303" s="1" t="s">
        <v>13</v>
      </c>
      <c r="U303" s="2" t="s">
        <v>13</v>
      </c>
      <c r="V303" s="6" t="s">
        <v>13</v>
      </c>
      <c r="W303" s="6" t="s">
        <v>13</v>
      </c>
      <c r="X303" s="1" t="s">
        <v>13</v>
      </c>
      <c r="Y303" t="s">
        <v>54</v>
      </c>
      <c r="Z303" t="s">
        <v>54</v>
      </c>
      <c r="AA303" t="s">
        <v>13</v>
      </c>
      <c r="AB303">
        <v>1</v>
      </c>
    </row>
    <row r="304" spans="1:28" x14ac:dyDescent="0.2">
      <c r="A304" s="6" t="s">
        <v>47</v>
      </c>
      <c r="B304" s="1" t="s">
        <v>660</v>
      </c>
      <c r="C304" s="1" t="s">
        <v>13</v>
      </c>
      <c r="D304" s="1" t="s">
        <v>13</v>
      </c>
      <c r="E304" s="1" t="s">
        <v>661</v>
      </c>
      <c r="F304" s="1" t="s">
        <v>653</v>
      </c>
      <c r="G304" s="6" t="s">
        <v>483</v>
      </c>
      <c r="H304" s="3">
        <v>0</v>
      </c>
      <c r="I304" s="4">
        <f>일위대가!F304</f>
        <v>0</v>
      </c>
      <c r="J304" s="5">
        <f t="shared" si="31"/>
        <v>0</v>
      </c>
      <c r="K304" s="4">
        <f>일위대가!G304</f>
        <v>0</v>
      </c>
      <c r="L304" s="5">
        <f t="shared" si="32"/>
        <v>0</v>
      </c>
      <c r="M304" s="4">
        <f>일위대가!H304</f>
        <v>0</v>
      </c>
      <c r="N304" s="5">
        <f t="shared" si="33"/>
        <v>0</v>
      </c>
      <c r="O304" s="4">
        <f t="shared" si="34"/>
        <v>0</v>
      </c>
      <c r="P304" s="5">
        <f t="shared" si="30"/>
        <v>0</v>
      </c>
      <c r="Q304" s="1" t="s">
        <v>13</v>
      </c>
      <c r="R304" s="6" t="s">
        <v>52</v>
      </c>
      <c r="S304" s="6" t="s">
        <v>53</v>
      </c>
      <c r="T304" s="1" t="s">
        <v>13</v>
      </c>
      <c r="U304" s="2" t="s">
        <v>13</v>
      </c>
      <c r="V304" s="6" t="s">
        <v>13</v>
      </c>
      <c r="W304" s="6" t="s">
        <v>13</v>
      </c>
      <c r="X304" s="1" t="s">
        <v>13</v>
      </c>
      <c r="Y304" t="s">
        <v>54</v>
      </c>
      <c r="Z304" t="s">
        <v>54</v>
      </c>
      <c r="AA304" t="s">
        <v>13</v>
      </c>
      <c r="AB304">
        <v>1</v>
      </c>
    </row>
    <row r="305" spans="1:28" x14ac:dyDescent="0.2">
      <c r="A305" s="6" t="s">
        <v>47</v>
      </c>
      <c r="B305" s="1" t="s">
        <v>662</v>
      </c>
      <c r="C305" s="1" t="s">
        <v>13</v>
      </c>
      <c r="D305" s="1" t="s">
        <v>13</v>
      </c>
      <c r="E305" s="1" t="s">
        <v>661</v>
      </c>
      <c r="F305" s="1" t="s">
        <v>655</v>
      </c>
      <c r="G305" s="6" t="s">
        <v>483</v>
      </c>
      <c r="H305" s="3">
        <v>0</v>
      </c>
      <c r="I305" s="4">
        <f>일위대가!F305</f>
        <v>0</v>
      </c>
      <c r="J305" s="5">
        <f t="shared" si="31"/>
        <v>0</v>
      </c>
      <c r="K305" s="4">
        <f>일위대가!G305</f>
        <v>0</v>
      </c>
      <c r="L305" s="5">
        <f t="shared" si="32"/>
        <v>0</v>
      </c>
      <c r="M305" s="4">
        <f>일위대가!H305</f>
        <v>0</v>
      </c>
      <c r="N305" s="5">
        <f t="shared" si="33"/>
        <v>0</v>
      </c>
      <c r="O305" s="4">
        <f t="shared" si="34"/>
        <v>0</v>
      </c>
      <c r="P305" s="5">
        <f t="shared" si="30"/>
        <v>0</v>
      </c>
      <c r="Q305" s="1" t="s">
        <v>13</v>
      </c>
      <c r="R305" s="6" t="s">
        <v>52</v>
      </c>
      <c r="S305" s="6" t="s">
        <v>53</v>
      </c>
      <c r="T305" s="1" t="s">
        <v>13</v>
      </c>
      <c r="U305" s="2" t="s">
        <v>13</v>
      </c>
      <c r="V305" s="6" t="s">
        <v>13</v>
      </c>
      <c r="W305" s="6" t="s">
        <v>13</v>
      </c>
      <c r="X305" s="1" t="s">
        <v>13</v>
      </c>
      <c r="Y305" t="s">
        <v>54</v>
      </c>
      <c r="Z305" t="s">
        <v>54</v>
      </c>
      <c r="AA305" t="s">
        <v>13</v>
      </c>
      <c r="AB305">
        <v>1</v>
      </c>
    </row>
    <row r="306" spans="1:28" x14ac:dyDescent="0.2">
      <c r="A306" s="6" t="s">
        <v>47</v>
      </c>
      <c r="B306" s="1" t="s">
        <v>663</v>
      </c>
      <c r="C306" s="1" t="s">
        <v>13</v>
      </c>
      <c r="D306" s="1" t="s">
        <v>13</v>
      </c>
      <c r="E306" s="1" t="s">
        <v>661</v>
      </c>
      <c r="F306" s="1" t="s">
        <v>657</v>
      </c>
      <c r="G306" s="6" t="s">
        <v>483</v>
      </c>
      <c r="H306" s="3">
        <v>0</v>
      </c>
      <c r="I306" s="4">
        <f>일위대가!F306</f>
        <v>0</v>
      </c>
      <c r="J306" s="5">
        <f t="shared" si="31"/>
        <v>0</v>
      </c>
      <c r="K306" s="4">
        <f>일위대가!G306</f>
        <v>0</v>
      </c>
      <c r="L306" s="5">
        <f t="shared" si="32"/>
        <v>0</v>
      </c>
      <c r="M306" s="4">
        <f>일위대가!H306</f>
        <v>0</v>
      </c>
      <c r="N306" s="5">
        <f t="shared" si="33"/>
        <v>0</v>
      </c>
      <c r="O306" s="4">
        <f t="shared" si="34"/>
        <v>0</v>
      </c>
      <c r="P306" s="5">
        <f t="shared" si="30"/>
        <v>0</v>
      </c>
      <c r="Q306" s="1" t="s">
        <v>13</v>
      </c>
      <c r="R306" s="6" t="s">
        <v>52</v>
      </c>
      <c r="S306" s="6" t="s">
        <v>53</v>
      </c>
      <c r="T306" s="1" t="s">
        <v>13</v>
      </c>
      <c r="U306" s="2" t="s">
        <v>13</v>
      </c>
      <c r="V306" s="6" t="s">
        <v>13</v>
      </c>
      <c r="W306" s="6" t="s">
        <v>13</v>
      </c>
      <c r="X306" s="1" t="s">
        <v>13</v>
      </c>
      <c r="Y306" t="s">
        <v>54</v>
      </c>
      <c r="Z306" t="s">
        <v>54</v>
      </c>
      <c r="AA306" t="s">
        <v>13</v>
      </c>
      <c r="AB306">
        <v>1</v>
      </c>
    </row>
    <row r="307" spans="1:28" x14ac:dyDescent="0.2">
      <c r="A307" s="6" t="s">
        <v>47</v>
      </c>
      <c r="B307" s="1" t="s">
        <v>664</v>
      </c>
      <c r="C307" s="1" t="s">
        <v>13</v>
      </c>
      <c r="D307" s="1" t="s">
        <v>13</v>
      </c>
      <c r="E307" s="1" t="s">
        <v>661</v>
      </c>
      <c r="F307" s="1" t="s">
        <v>659</v>
      </c>
      <c r="G307" s="6" t="s">
        <v>483</v>
      </c>
      <c r="H307" s="3">
        <v>0</v>
      </c>
      <c r="I307" s="4">
        <f>일위대가!F307</f>
        <v>0</v>
      </c>
      <c r="J307" s="5">
        <f t="shared" si="31"/>
        <v>0</v>
      </c>
      <c r="K307" s="4">
        <f>일위대가!G307</f>
        <v>0</v>
      </c>
      <c r="L307" s="5">
        <f t="shared" si="32"/>
        <v>0</v>
      </c>
      <c r="M307" s="4">
        <f>일위대가!H307</f>
        <v>0</v>
      </c>
      <c r="N307" s="5">
        <f t="shared" si="33"/>
        <v>0</v>
      </c>
      <c r="O307" s="4">
        <f t="shared" si="34"/>
        <v>0</v>
      </c>
      <c r="P307" s="5">
        <f t="shared" si="30"/>
        <v>0</v>
      </c>
      <c r="Q307" s="1" t="s">
        <v>13</v>
      </c>
      <c r="R307" s="6" t="s">
        <v>52</v>
      </c>
      <c r="S307" s="6" t="s">
        <v>53</v>
      </c>
      <c r="T307" s="1" t="s">
        <v>13</v>
      </c>
      <c r="U307" s="2" t="s">
        <v>13</v>
      </c>
      <c r="V307" s="6" t="s">
        <v>13</v>
      </c>
      <c r="W307" s="6" t="s">
        <v>13</v>
      </c>
      <c r="X307" s="1" t="s">
        <v>13</v>
      </c>
      <c r="Y307" t="s">
        <v>54</v>
      </c>
      <c r="Z307" t="s">
        <v>54</v>
      </c>
      <c r="AA307" t="s">
        <v>13</v>
      </c>
      <c r="AB307">
        <v>1</v>
      </c>
    </row>
    <row r="308" spans="1:28" x14ac:dyDescent="0.2">
      <c r="A308" s="6" t="s">
        <v>47</v>
      </c>
      <c r="B308" s="1" t="s">
        <v>665</v>
      </c>
      <c r="C308" s="1" t="s">
        <v>13</v>
      </c>
      <c r="D308" s="1" t="s">
        <v>13</v>
      </c>
      <c r="E308" s="1" t="s">
        <v>661</v>
      </c>
      <c r="F308" s="1" t="s">
        <v>666</v>
      </c>
      <c r="G308" s="6" t="s">
        <v>483</v>
      </c>
      <c r="H308" s="3">
        <v>0</v>
      </c>
      <c r="I308" s="4">
        <f>일위대가!F308</f>
        <v>0</v>
      </c>
      <c r="J308" s="5">
        <f t="shared" si="31"/>
        <v>0</v>
      </c>
      <c r="K308" s="4">
        <f>일위대가!G308</f>
        <v>0</v>
      </c>
      <c r="L308" s="5">
        <f t="shared" si="32"/>
        <v>0</v>
      </c>
      <c r="M308" s="4">
        <f>일위대가!H308</f>
        <v>0</v>
      </c>
      <c r="N308" s="5">
        <f t="shared" si="33"/>
        <v>0</v>
      </c>
      <c r="O308" s="4">
        <f t="shared" si="34"/>
        <v>0</v>
      </c>
      <c r="P308" s="5">
        <f t="shared" si="30"/>
        <v>0</v>
      </c>
      <c r="Q308" s="1" t="s">
        <v>13</v>
      </c>
      <c r="R308" s="6" t="s">
        <v>52</v>
      </c>
      <c r="S308" s="6" t="s">
        <v>53</v>
      </c>
      <c r="T308" s="1" t="s">
        <v>13</v>
      </c>
      <c r="U308" s="2" t="s">
        <v>13</v>
      </c>
      <c r="V308" s="6" t="s">
        <v>13</v>
      </c>
      <c r="W308" s="6" t="s">
        <v>13</v>
      </c>
      <c r="X308" s="1" t="s">
        <v>13</v>
      </c>
      <c r="Y308" t="s">
        <v>54</v>
      </c>
      <c r="Z308" t="s">
        <v>54</v>
      </c>
      <c r="AA308" t="s">
        <v>13</v>
      </c>
      <c r="AB308">
        <v>1</v>
      </c>
    </row>
    <row r="309" spans="1:28" x14ac:dyDescent="0.2">
      <c r="A309" s="6" t="s">
        <v>47</v>
      </c>
      <c r="B309" s="1" t="s">
        <v>667</v>
      </c>
      <c r="C309" s="1" t="s">
        <v>13</v>
      </c>
      <c r="D309" s="1" t="s">
        <v>13</v>
      </c>
      <c r="E309" s="1" t="s">
        <v>661</v>
      </c>
      <c r="F309" s="1" t="s">
        <v>668</v>
      </c>
      <c r="G309" s="6" t="s">
        <v>483</v>
      </c>
      <c r="H309" s="3">
        <v>0</v>
      </c>
      <c r="I309" s="4">
        <f>일위대가!F309</f>
        <v>0</v>
      </c>
      <c r="J309" s="5">
        <f t="shared" si="31"/>
        <v>0</v>
      </c>
      <c r="K309" s="4">
        <f>일위대가!G309</f>
        <v>0</v>
      </c>
      <c r="L309" s="5">
        <f t="shared" si="32"/>
        <v>0</v>
      </c>
      <c r="M309" s="4">
        <f>일위대가!H309</f>
        <v>0</v>
      </c>
      <c r="N309" s="5">
        <f t="shared" si="33"/>
        <v>0</v>
      </c>
      <c r="O309" s="4">
        <f t="shared" si="34"/>
        <v>0</v>
      </c>
      <c r="P309" s="5">
        <f t="shared" si="30"/>
        <v>0</v>
      </c>
      <c r="Q309" s="1" t="s">
        <v>13</v>
      </c>
      <c r="R309" s="6" t="s">
        <v>52</v>
      </c>
      <c r="S309" s="6" t="s">
        <v>53</v>
      </c>
      <c r="T309" s="1" t="s">
        <v>13</v>
      </c>
      <c r="U309" s="2" t="s">
        <v>13</v>
      </c>
      <c r="V309" s="6" t="s">
        <v>13</v>
      </c>
      <c r="W309" s="6" t="s">
        <v>13</v>
      </c>
      <c r="X309" s="1" t="s">
        <v>13</v>
      </c>
      <c r="Y309" t="s">
        <v>54</v>
      </c>
      <c r="Z309" t="s">
        <v>54</v>
      </c>
      <c r="AA309" t="s">
        <v>13</v>
      </c>
      <c r="AB309">
        <v>1</v>
      </c>
    </row>
    <row r="310" spans="1:28" x14ac:dyDescent="0.2">
      <c r="A310" s="6" t="s">
        <v>47</v>
      </c>
      <c r="B310" s="1" t="s">
        <v>669</v>
      </c>
      <c r="C310" s="1" t="s">
        <v>13</v>
      </c>
      <c r="D310" s="1" t="s">
        <v>13</v>
      </c>
      <c r="E310" s="1" t="s">
        <v>661</v>
      </c>
      <c r="F310" s="1" t="s">
        <v>670</v>
      </c>
      <c r="G310" s="6" t="s">
        <v>483</v>
      </c>
      <c r="H310" s="3">
        <v>0</v>
      </c>
      <c r="I310" s="4">
        <f>일위대가!F310</f>
        <v>0</v>
      </c>
      <c r="J310" s="5">
        <f t="shared" si="31"/>
        <v>0</v>
      </c>
      <c r="K310" s="4">
        <f>일위대가!G310</f>
        <v>0</v>
      </c>
      <c r="L310" s="5">
        <f t="shared" si="32"/>
        <v>0</v>
      </c>
      <c r="M310" s="4">
        <f>일위대가!H310</f>
        <v>0</v>
      </c>
      <c r="N310" s="5">
        <f t="shared" si="33"/>
        <v>0</v>
      </c>
      <c r="O310" s="4">
        <f t="shared" si="34"/>
        <v>0</v>
      </c>
      <c r="P310" s="5">
        <f t="shared" si="30"/>
        <v>0</v>
      </c>
      <c r="Q310" s="1" t="s">
        <v>13</v>
      </c>
      <c r="R310" s="6" t="s">
        <v>52</v>
      </c>
      <c r="S310" s="6" t="s">
        <v>53</v>
      </c>
      <c r="T310" s="1" t="s">
        <v>13</v>
      </c>
      <c r="U310" s="2" t="s">
        <v>13</v>
      </c>
      <c r="V310" s="6" t="s">
        <v>13</v>
      </c>
      <c r="W310" s="6" t="s">
        <v>13</v>
      </c>
      <c r="X310" s="1" t="s">
        <v>13</v>
      </c>
      <c r="Y310" t="s">
        <v>54</v>
      </c>
      <c r="Z310" t="s">
        <v>54</v>
      </c>
      <c r="AA310" t="s">
        <v>13</v>
      </c>
      <c r="AB310">
        <v>1</v>
      </c>
    </row>
    <row r="311" spans="1:28" x14ac:dyDescent="0.2">
      <c r="A311" s="6" t="s">
        <v>47</v>
      </c>
      <c r="B311" s="1" t="s">
        <v>671</v>
      </c>
      <c r="C311" s="1" t="s">
        <v>13</v>
      </c>
      <c r="D311" s="1" t="s">
        <v>13</v>
      </c>
      <c r="E311" s="1" t="s">
        <v>661</v>
      </c>
      <c r="F311" s="1" t="s">
        <v>672</v>
      </c>
      <c r="G311" s="6" t="s">
        <v>483</v>
      </c>
      <c r="H311" s="3">
        <v>0</v>
      </c>
      <c r="I311" s="4">
        <f>일위대가!F311</f>
        <v>0</v>
      </c>
      <c r="J311" s="5">
        <f t="shared" si="31"/>
        <v>0</v>
      </c>
      <c r="K311" s="4">
        <f>일위대가!G311</f>
        <v>0</v>
      </c>
      <c r="L311" s="5">
        <f t="shared" si="32"/>
        <v>0</v>
      </c>
      <c r="M311" s="4">
        <f>일위대가!H311</f>
        <v>0</v>
      </c>
      <c r="N311" s="5">
        <f t="shared" si="33"/>
        <v>0</v>
      </c>
      <c r="O311" s="4">
        <f t="shared" si="34"/>
        <v>0</v>
      </c>
      <c r="P311" s="5">
        <f t="shared" si="30"/>
        <v>0</v>
      </c>
      <c r="Q311" s="1" t="s">
        <v>13</v>
      </c>
      <c r="R311" s="6" t="s">
        <v>52</v>
      </c>
      <c r="S311" s="6" t="s">
        <v>53</v>
      </c>
      <c r="T311" s="1" t="s">
        <v>13</v>
      </c>
      <c r="U311" s="2" t="s">
        <v>13</v>
      </c>
      <c r="V311" s="6" t="s">
        <v>13</v>
      </c>
      <c r="W311" s="6" t="s">
        <v>13</v>
      </c>
      <c r="X311" s="1" t="s">
        <v>13</v>
      </c>
      <c r="Y311" t="s">
        <v>54</v>
      </c>
      <c r="Z311" t="s">
        <v>54</v>
      </c>
      <c r="AA311" t="s">
        <v>13</v>
      </c>
      <c r="AB311">
        <v>1</v>
      </c>
    </row>
    <row r="312" spans="1:28" x14ac:dyDescent="0.2">
      <c r="A312" s="6" t="s">
        <v>47</v>
      </c>
      <c r="B312" s="1" t="s">
        <v>673</v>
      </c>
      <c r="C312" s="1" t="s">
        <v>13</v>
      </c>
      <c r="D312" s="1" t="s">
        <v>13</v>
      </c>
      <c r="E312" s="1" t="s">
        <v>661</v>
      </c>
      <c r="F312" s="1" t="s">
        <v>674</v>
      </c>
      <c r="G312" s="6" t="s">
        <v>483</v>
      </c>
      <c r="H312" s="3">
        <v>0</v>
      </c>
      <c r="I312" s="4">
        <f>일위대가!F312</f>
        <v>0</v>
      </c>
      <c r="J312" s="5">
        <f t="shared" si="31"/>
        <v>0</v>
      </c>
      <c r="K312" s="4">
        <f>일위대가!G312</f>
        <v>0</v>
      </c>
      <c r="L312" s="5">
        <f t="shared" si="32"/>
        <v>0</v>
      </c>
      <c r="M312" s="4">
        <f>일위대가!H312</f>
        <v>0</v>
      </c>
      <c r="N312" s="5">
        <f t="shared" si="33"/>
        <v>0</v>
      </c>
      <c r="O312" s="4">
        <f t="shared" si="34"/>
        <v>0</v>
      </c>
      <c r="P312" s="5">
        <f t="shared" si="30"/>
        <v>0</v>
      </c>
      <c r="Q312" s="1" t="s">
        <v>13</v>
      </c>
      <c r="R312" s="6" t="s">
        <v>52</v>
      </c>
      <c r="S312" s="6" t="s">
        <v>53</v>
      </c>
      <c r="T312" s="1" t="s">
        <v>13</v>
      </c>
      <c r="U312" s="2" t="s">
        <v>13</v>
      </c>
      <c r="V312" s="6" t="s">
        <v>13</v>
      </c>
      <c r="W312" s="6" t="s">
        <v>13</v>
      </c>
      <c r="X312" s="1" t="s">
        <v>13</v>
      </c>
      <c r="Y312" t="s">
        <v>54</v>
      </c>
      <c r="Z312" t="s">
        <v>54</v>
      </c>
      <c r="AA312" t="s">
        <v>13</v>
      </c>
      <c r="AB312">
        <v>1</v>
      </c>
    </row>
    <row r="313" spans="1:28" x14ac:dyDescent="0.2">
      <c r="A313" s="6" t="s">
        <v>47</v>
      </c>
      <c r="B313" s="1" t="s">
        <v>675</v>
      </c>
      <c r="C313" s="1" t="s">
        <v>13</v>
      </c>
      <c r="D313" s="1" t="s">
        <v>13</v>
      </c>
      <c r="E313" s="1" t="s">
        <v>661</v>
      </c>
      <c r="F313" s="1" t="s">
        <v>676</v>
      </c>
      <c r="G313" s="6" t="s">
        <v>483</v>
      </c>
      <c r="H313" s="3">
        <v>0</v>
      </c>
      <c r="I313" s="4">
        <f>일위대가!F313</f>
        <v>0</v>
      </c>
      <c r="J313" s="5">
        <f t="shared" si="31"/>
        <v>0</v>
      </c>
      <c r="K313" s="4">
        <f>일위대가!G313</f>
        <v>0</v>
      </c>
      <c r="L313" s="5">
        <f t="shared" si="32"/>
        <v>0</v>
      </c>
      <c r="M313" s="4">
        <f>일위대가!H313</f>
        <v>0</v>
      </c>
      <c r="N313" s="5">
        <f t="shared" si="33"/>
        <v>0</v>
      </c>
      <c r="O313" s="4">
        <f t="shared" si="34"/>
        <v>0</v>
      </c>
      <c r="P313" s="5">
        <f t="shared" si="30"/>
        <v>0</v>
      </c>
      <c r="Q313" s="1" t="s">
        <v>13</v>
      </c>
      <c r="R313" s="6" t="s">
        <v>52</v>
      </c>
      <c r="S313" s="6" t="s">
        <v>53</v>
      </c>
      <c r="T313" s="1" t="s">
        <v>13</v>
      </c>
      <c r="U313" s="2" t="s">
        <v>13</v>
      </c>
      <c r="V313" s="6" t="s">
        <v>13</v>
      </c>
      <c r="W313" s="6" t="s">
        <v>13</v>
      </c>
      <c r="X313" s="1" t="s">
        <v>13</v>
      </c>
      <c r="Y313" t="s">
        <v>54</v>
      </c>
      <c r="Z313" t="s">
        <v>54</v>
      </c>
      <c r="AA313" t="s">
        <v>13</v>
      </c>
      <c r="AB313">
        <v>1</v>
      </c>
    </row>
    <row r="314" spans="1:28" x14ac:dyDescent="0.2">
      <c r="A314" s="6" t="s">
        <v>47</v>
      </c>
      <c r="B314" s="1" t="s">
        <v>677</v>
      </c>
      <c r="C314" s="1" t="s">
        <v>13</v>
      </c>
      <c r="D314" s="1" t="s">
        <v>13</v>
      </c>
      <c r="E314" s="1" t="s">
        <v>661</v>
      </c>
      <c r="F314" s="1" t="s">
        <v>678</v>
      </c>
      <c r="G314" s="6" t="s">
        <v>483</v>
      </c>
      <c r="H314" s="3">
        <v>0</v>
      </c>
      <c r="I314" s="4">
        <f>일위대가!F314</f>
        <v>0</v>
      </c>
      <c r="J314" s="5">
        <f t="shared" si="31"/>
        <v>0</v>
      </c>
      <c r="K314" s="4">
        <f>일위대가!G314</f>
        <v>0</v>
      </c>
      <c r="L314" s="5">
        <f t="shared" si="32"/>
        <v>0</v>
      </c>
      <c r="M314" s="4">
        <f>일위대가!H314</f>
        <v>0</v>
      </c>
      <c r="N314" s="5">
        <f t="shared" si="33"/>
        <v>0</v>
      </c>
      <c r="O314" s="4">
        <f t="shared" si="34"/>
        <v>0</v>
      </c>
      <c r="P314" s="5">
        <f t="shared" si="30"/>
        <v>0</v>
      </c>
      <c r="Q314" s="1" t="s">
        <v>13</v>
      </c>
      <c r="R314" s="6" t="s">
        <v>52</v>
      </c>
      <c r="S314" s="6" t="s">
        <v>53</v>
      </c>
      <c r="T314" s="1" t="s">
        <v>13</v>
      </c>
      <c r="U314" s="2" t="s">
        <v>13</v>
      </c>
      <c r="V314" s="6" t="s">
        <v>13</v>
      </c>
      <c r="W314" s="6" t="s">
        <v>13</v>
      </c>
      <c r="X314" s="1" t="s">
        <v>13</v>
      </c>
      <c r="Y314" t="s">
        <v>54</v>
      </c>
      <c r="Z314" t="s">
        <v>54</v>
      </c>
      <c r="AA314" t="s">
        <v>13</v>
      </c>
      <c r="AB314">
        <v>1</v>
      </c>
    </row>
    <row r="315" spans="1:28" x14ac:dyDescent="0.2">
      <c r="A315" s="6" t="s">
        <v>47</v>
      </c>
      <c r="B315" s="1" t="s">
        <v>679</v>
      </c>
      <c r="C315" s="1" t="s">
        <v>13</v>
      </c>
      <c r="D315" s="1" t="s">
        <v>13</v>
      </c>
      <c r="E315" s="1" t="s">
        <v>661</v>
      </c>
      <c r="F315" s="1" t="s">
        <v>680</v>
      </c>
      <c r="G315" s="6" t="s">
        <v>483</v>
      </c>
      <c r="H315" s="3">
        <v>0</v>
      </c>
      <c r="I315" s="4">
        <f>일위대가!F315</f>
        <v>0</v>
      </c>
      <c r="J315" s="5">
        <f t="shared" si="31"/>
        <v>0</v>
      </c>
      <c r="K315" s="4">
        <f>일위대가!G315</f>
        <v>0</v>
      </c>
      <c r="L315" s="5">
        <f t="shared" si="32"/>
        <v>0</v>
      </c>
      <c r="M315" s="4">
        <f>일위대가!H315</f>
        <v>0</v>
      </c>
      <c r="N315" s="5">
        <f t="shared" si="33"/>
        <v>0</v>
      </c>
      <c r="O315" s="4">
        <f t="shared" si="34"/>
        <v>0</v>
      </c>
      <c r="P315" s="5">
        <f t="shared" si="30"/>
        <v>0</v>
      </c>
      <c r="Q315" s="1" t="s">
        <v>13</v>
      </c>
      <c r="R315" s="6" t="s">
        <v>52</v>
      </c>
      <c r="S315" s="6" t="s">
        <v>53</v>
      </c>
      <c r="T315" s="1" t="s">
        <v>13</v>
      </c>
      <c r="U315" s="2" t="s">
        <v>13</v>
      </c>
      <c r="V315" s="6" t="s">
        <v>13</v>
      </c>
      <c r="W315" s="6" t="s">
        <v>13</v>
      </c>
      <c r="X315" s="1" t="s">
        <v>13</v>
      </c>
      <c r="Y315" t="s">
        <v>54</v>
      </c>
      <c r="Z315" t="s">
        <v>54</v>
      </c>
      <c r="AA315" t="s">
        <v>13</v>
      </c>
      <c r="AB315">
        <v>1</v>
      </c>
    </row>
    <row r="316" spans="1:28" x14ac:dyDescent="0.2">
      <c r="A316" s="6" t="s">
        <v>47</v>
      </c>
      <c r="B316" s="1" t="s">
        <v>681</v>
      </c>
      <c r="C316" s="1" t="s">
        <v>13</v>
      </c>
      <c r="D316" s="1" t="s">
        <v>13</v>
      </c>
      <c r="E316" s="1" t="s">
        <v>661</v>
      </c>
      <c r="F316" s="1" t="s">
        <v>682</v>
      </c>
      <c r="G316" s="6" t="s">
        <v>483</v>
      </c>
      <c r="H316" s="3">
        <v>0</v>
      </c>
      <c r="I316" s="4">
        <f>일위대가!F316</f>
        <v>0</v>
      </c>
      <c r="J316" s="5">
        <f t="shared" si="31"/>
        <v>0</v>
      </c>
      <c r="K316" s="4">
        <f>일위대가!G316</f>
        <v>0</v>
      </c>
      <c r="L316" s="5">
        <f t="shared" si="32"/>
        <v>0</v>
      </c>
      <c r="M316" s="4">
        <f>일위대가!H316</f>
        <v>0</v>
      </c>
      <c r="N316" s="5">
        <f t="shared" si="33"/>
        <v>0</v>
      </c>
      <c r="O316" s="4">
        <f t="shared" si="34"/>
        <v>0</v>
      </c>
      <c r="P316" s="5">
        <f t="shared" si="30"/>
        <v>0</v>
      </c>
      <c r="Q316" s="1" t="s">
        <v>13</v>
      </c>
      <c r="R316" s="6" t="s">
        <v>52</v>
      </c>
      <c r="S316" s="6" t="s">
        <v>53</v>
      </c>
      <c r="T316" s="1" t="s">
        <v>13</v>
      </c>
      <c r="U316" s="2" t="s">
        <v>13</v>
      </c>
      <c r="V316" s="6" t="s">
        <v>13</v>
      </c>
      <c r="W316" s="6" t="s">
        <v>13</v>
      </c>
      <c r="X316" s="1" t="s">
        <v>13</v>
      </c>
      <c r="Y316" t="s">
        <v>54</v>
      </c>
      <c r="Z316" t="s">
        <v>54</v>
      </c>
      <c r="AA316" t="s">
        <v>13</v>
      </c>
      <c r="AB316">
        <v>1</v>
      </c>
    </row>
    <row r="317" spans="1:28" x14ac:dyDescent="0.2">
      <c r="A317" s="6" t="s">
        <v>47</v>
      </c>
      <c r="B317" s="1" t="s">
        <v>683</v>
      </c>
      <c r="C317" s="1" t="s">
        <v>13</v>
      </c>
      <c r="D317" s="1" t="s">
        <v>13</v>
      </c>
      <c r="E317" s="1" t="s">
        <v>661</v>
      </c>
      <c r="F317" s="1" t="s">
        <v>684</v>
      </c>
      <c r="G317" s="6" t="s">
        <v>483</v>
      </c>
      <c r="H317" s="3">
        <v>0</v>
      </c>
      <c r="I317" s="4">
        <f>일위대가!F317</f>
        <v>0</v>
      </c>
      <c r="J317" s="5">
        <f t="shared" si="31"/>
        <v>0</v>
      </c>
      <c r="K317" s="4">
        <f>일위대가!G317</f>
        <v>0</v>
      </c>
      <c r="L317" s="5">
        <f t="shared" si="32"/>
        <v>0</v>
      </c>
      <c r="M317" s="4">
        <f>일위대가!H317</f>
        <v>0</v>
      </c>
      <c r="N317" s="5">
        <f t="shared" si="33"/>
        <v>0</v>
      </c>
      <c r="O317" s="4">
        <f t="shared" si="34"/>
        <v>0</v>
      </c>
      <c r="P317" s="5">
        <f t="shared" ref="P317:P380" si="35">J317+L317+N317</f>
        <v>0</v>
      </c>
      <c r="Q317" s="1" t="s">
        <v>13</v>
      </c>
      <c r="R317" s="6" t="s">
        <v>52</v>
      </c>
      <c r="S317" s="6" t="s">
        <v>53</v>
      </c>
      <c r="T317" s="1" t="s">
        <v>13</v>
      </c>
      <c r="U317" s="2" t="s">
        <v>13</v>
      </c>
      <c r="V317" s="6" t="s">
        <v>13</v>
      </c>
      <c r="W317" s="6" t="s">
        <v>13</v>
      </c>
      <c r="X317" s="1" t="s">
        <v>13</v>
      </c>
      <c r="Y317" t="s">
        <v>54</v>
      </c>
      <c r="Z317" t="s">
        <v>54</v>
      </c>
      <c r="AA317" t="s">
        <v>13</v>
      </c>
      <c r="AB317">
        <v>1</v>
      </c>
    </row>
    <row r="318" spans="1:28" x14ac:dyDescent="0.2">
      <c r="A318" s="6" t="s">
        <v>47</v>
      </c>
      <c r="B318" s="1" t="s">
        <v>685</v>
      </c>
      <c r="C318" s="1" t="s">
        <v>13</v>
      </c>
      <c r="D318" s="1" t="s">
        <v>13</v>
      </c>
      <c r="E318" s="1" t="s">
        <v>661</v>
      </c>
      <c r="F318" s="1" t="s">
        <v>686</v>
      </c>
      <c r="G318" s="6" t="s">
        <v>483</v>
      </c>
      <c r="H318" s="3">
        <v>0</v>
      </c>
      <c r="I318" s="4">
        <f>일위대가!F318</f>
        <v>0</v>
      </c>
      <c r="J318" s="5">
        <f t="shared" ref="J318:J381" si="36">TRUNC(H318*I318, 0)</f>
        <v>0</v>
      </c>
      <c r="K318" s="4">
        <f>일위대가!G318</f>
        <v>0</v>
      </c>
      <c r="L318" s="5">
        <f t="shared" ref="L318:L381" si="37">TRUNC(H318*K318, 0)</f>
        <v>0</v>
      </c>
      <c r="M318" s="4">
        <f>일위대가!H318</f>
        <v>0</v>
      </c>
      <c r="N318" s="5">
        <f t="shared" ref="N318:N381" si="38">TRUNC(H318*M318, 0)</f>
        <v>0</v>
      </c>
      <c r="O318" s="4">
        <f t="shared" ref="O318:O381" si="39">I318+K318+M318</f>
        <v>0</v>
      </c>
      <c r="P318" s="5">
        <f t="shared" si="35"/>
        <v>0</v>
      </c>
      <c r="Q318" s="1" t="s">
        <v>13</v>
      </c>
      <c r="R318" s="6" t="s">
        <v>52</v>
      </c>
      <c r="S318" s="6" t="s">
        <v>53</v>
      </c>
      <c r="T318" s="1" t="s">
        <v>13</v>
      </c>
      <c r="U318" s="2" t="s">
        <v>13</v>
      </c>
      <c r="V318" s="6" t="s">
        <v>13</v>
      </c>
      <c r="W318" s="6" t="s">
        <v>13</v>
      </c>
      <c r="X318" s="1" t="s">
        <v>13</v>
      </c>
      <c r="Y318" t="s">
        <v>54</v>
      </c>
      <c r="Z318" t="s">
        <v>54</v>
      </c>
      <c r="AA318" t="s">
        <v>13</v>
      </c>
      <c r="AB318">
        <v>1</v>
      </c>
    </row>
    <row r="319" spans="1:28" x14ac:dyDescent="0.2">
      <c r="A319" s="6" t="s">
        <v>47</v>
      </c>
      <c r="B319" s="1" t="s">
        <v>687</v>
      </c>
      <c r="C319" s="1" t="s">
        <v>13</v>
      </c>
      <c r="D319" s="1" t="s">
        <v>13</v>
      </c>
      <c r="E319" s="1" t="s">
        <v>688</v>
      </c>
      <c r="F319" s="1" t="s">
        <v>689</v>
      </c>
      <c r="G319" s="6" t="s">
        <v>483</v>
      </c>
      <c r="H319" s="3">
        <v>0</v>
      </c>
      <c r="I319" s="4">
        <f>일위대가!F319</f>
        <v>0</v>
      </c>
      <c r="J319" s="5">
        <f t="shared" si="36"/>
        <v>0</v>
      </c>
      <c r="K319" s="4">
        <f>일위대가!G319</f>
        <v>0</v>
      </c>
      <c r="L319" s="5">
        <f t="shared" si="37"/>
        <v>0</v>
      </c>
      <c r="M319" s="4">
        <f>일위대가!H319</f>
        <v>0</v>
      </c>
      <c r="N319" s="5">
        <f t="shared" si="38"/>
        <v>0</v>
      </c>
      <c r="O319" s="4">
        <f t="shared" si="39"/>
        <v>0</v>
      </c>
      <c r="P319" s="5">
        <f t="shared" si="35"/>
        <v>0</v>
      </c>
      <c r="Q319" s="1" t="s">
        <v>13</v>
      </c>
      <c r="R319" s="6" t="s">
        <v>52</v>
      </c>
      <c r="S319" s="6" t="s">
        <v>53</v>
      </c>
      <c r="T319" s="1" t="s">
        <v>13</v>
      </c>
      <c r="U319" s="2" t="s">
        <v>13</v>
      </c>
      <c r="V319" s="6" t="s">
        <v>13</v>
      </c>
      <c r="W319" s="6" t="s">
        <v>13</v>
      </c>
      <c r="X319" s="1" t="s">
        <v>13</v>
      </c>
      <c r="Y319" t="s">
        <v>54</v>
      </c>
      <c r="Z319" t="s">
        <v>54</v>
      </c>
      <c r="AA319" t="s">
        <v>13</v>
      </c>
      <c r="AB319">
        <v>1</v>
      </c>
    </row>
    <row r="320" spans="1:28" x14ac:dyDescent="0.2">
      <c r="A320" s="6" t="s">
        <v>47</v>
      </c>
      <c r="B320" s="1" t="s">
        <v>690</v>
      </c>
      <c r="C320" s="1" t="s">
        <v>13</v>
      </c>
      <c r="D320" s="1" t="s">
        <v>13</v>
      </c>
      <c r="E320" s="1" t="s">
        <v>688</v>
      </c>
      <c r="F320" s="1" t="s">
        <v>691</v>
      </c>
      <c r="G320" s="6" t="s">
        <v>483</v>
      </c>
      <c r="H320" s="3">
        <v>0</v>
      </c>
      <c r="I320" s="4">
        <f>일위대가!F320</f>
        <v>0</v>
      </c>
      <c r="J320" s="5">
        <f t="shared" si="36"/>
        <v>0</v>
      </c>
      <c r="K320" s="4">
        <f>일위대가!G320</f>
        <v>0</v>
      </c>
      <c r="L320" s="5">
        <f t="shared" si="37"/>
        <v>0</v>
      </c>
      <c r="M320" s="4">
        <f>일위대가!H320</f>
        <v>0</v>
      </c>
      <c r="N320" s="5">
        <f t="shared" si="38"/>
        <v>0</v>
      </c>
      <c r="O320" s="4">
        <f t="shared" si="39"/>
        <v>0</v>
      </c>
      <c r="P320" s="5">
        <f t="shared" si="35"/>
        <v>0</v>
      </c>
      <c r="Q320" s="1" t="s">
        <v>13</v>
      </c>
      <c r="R320" s="6" t="s">
        <v>52</v>
      </c>
      <c r="S320" s="6" t="s">
        <v>53</v>
      </c>
      <c r="T320" s="1" t="s">
        <v>13</v>
      </c>
      <c r="U320" s="2" t="s">
        <v>13</v>
      </c>
      <c r="V320" s="6" t="s">
        <v>13</v>
      </c>
      <c r="W320" s="6" t="s">
        <v>13</v>
      </c>
      <c r="X320" s="1" t="s">
        <v>13</v>
      </c>
      <c r="Y320" t="s">
        <v>54</v>
      </c>
      <c r="Z320" t="s">
        <v>54</v>
      </c>
      <c r="AA320" t="s">
        <v>13</v>
      </c>
      <c r="AB320">
        <v>1</v>
      </c>
    </row>
    <row r="321" spans="1:28" x14ac:dyDescent="0.2">
      <c r="A321" s="6" t="s">
        <v>47</v>
      </c>
      <c r="B321" s="1" t="s">
        <v>692</v>
      </c>
      <c r="C321" s="1" t="s">
        <v>13</v>
      </c>
      <c r="D321" s="1" t="s">
        <v>13</v>
      </c>
      <c r="E321" s="1" t="s">
        <v>688</v>
      </c>
      <c r="F321" s="1" t="s">
        <v>693</v>
      </c>
      <c r="G321" s="6" t="s">
        <v>483</v>
      </c>
      <c r="H321" s="3">
        <v>0</v>
      </c>
      <c r="I321" s="4">
        <f>일위대가!F321</f>
        <v>0</v>
      </c>
      <c r="J321" s="5">
        <f t="shared" si="36"/>
        <v>0</v>
      </c>
      <c r="K321" s="4">
        <f>일위대가!G321</f>
        <v>0</v>
      </c>
      <c r="L321" s="5">
        <f t="shared" si="37"/>
        <v>0</v>
      </c>
      <c r="M321" s="4">
        <f>일위대가!H321</f>
        <v>0</v>
      </c>
      <c r="N321" s="5">
        <f t="shared" si="38"/>
        <v>0</v>
      </c>
      <c r="O321" s="4">
        <f t="shared" si="39"/>
        <v>0</v>
      </c>
      <c r="P321" s="5">
        <f t="shared" si="35"/>
        <v>0</v>
      </c>
      <c r="Q321" s="1" t="s">
        <v>13</v>
      </c>
      <c r="R321" s="6" t="s">
        <v>52</v>
      </c>
      <c r="S321" s="6" t="s">
        <v>53</v>
      </c>
      <c r="T321" s="1" t="s">
        <v>13</v>
      </c>
      <c r="U321" s="2" t="s">
        <v>13</v>
      </c>
      <c r="V321" s="6" t="s">
        <v>13</v>
      </c>
      <c r="W321" s="6" t="s">
        <v>13</v>
      </c>
      <c r="X321" s="1" t="s">
        <v>13</v>
      </c>
      <c r="Y321" t="s">
        <v>54</v>
      </c>
      <c r="Z321" t="s">
        <v>54</v>
      </c>
      <c r="AA321" t="s">
        <v>13</v>
      </c>
      <c r="AB321">
        <v>1</v>
      </c>
    </row>
    <row r="322" spans="1:28" x14ac:dyDescent="0.2">
      <c r="A322" s="6" t="s">
        <v>47</v>
      </c>
      <c r="B322" s="1" t="s">
        <v>694</v>
      </c>
      <c r="C322" s="1" t="s">
        <v>13</v>
      </c>
      <c r="D322" s="1" t="s">
        <v>13</v>
      </c>
      <c r="E322" s="1" t="s">
        <v>695</v>
      </c>
      <c r="F322" s="1" t="s">
        <v>691</v>
      </c>
      <c r="G322" s="6" t="s">
        <v>483</v>
      </c>
      <c r="H322" s="3">
        <v>0</v>
      </c>
      <c r="I322" s="4">
        <f>일위대가!F322</f>
        <v>0</v>
      </c>
      <c r="J322" s="5">
        <f t="shared" si="36"/>
        <v>0</v>
      </c>
      <c r="K322" s="4">
        <f>일위대가!G322</f>
        <v>0</v>
      </c>
      <c r="L322" s="5">
        <f t="shared" si="37"/>
        <v>0</v>
      </c>
      <c r="M322" s="4">
        <f>일위대가!H322</f>
        <v>0</v>
      </c>
      <c r="N322" s="5">
        <f t="shared" si="38"/>
        <v>0</v>
      </c>
      <c r="O322" s="4">
        <f t="shared" si="39"/>
        <v>0</v>
      </c>
      <c r="P322" s="5">
        <f t="shared" si="35"/>
        <v>0</v>
      </c>
      <c r="Q322" s="1" t="s">
        <v>13</v>
      </c>
      <c r="R322" s="6" t="s">
        <v>52</v>
      </c>
      <c r="S322" s="6" t="s">
        <v>53</v>
      </c>
      <c r="T322" s="1" t="s">
        <v>13</v>
      </c>
      <c r="U322" s="2" t="s">
        <v>13</v>
      </c>
      <c r="V322" s="6" t="s">
        <v>13</v>
      </c>
      <c r="W322" s="6" t="s">
        <v>13</v>
      </c>
      <c r="X322" s="1" t="s">
        <v>13</v>
      </c>
      <c r="Y322" t="s">
        <v>54</v>
      </c>
      <c r="Z322" t="s">
        <v>54</v>
      </c>
      <c r="AA322" t="s">
        <v>13</v>
      </c>
      <c r="AB322">
        <v>1</v>
      </c>
    </row>
    <row r="323" spans="1:28" x14ac:dyDescent="0.2">
      <c r="A323" s="6" t="s">
        <v>47</v>
      </c>
      <c r="B323" s="1" t="s">
        <v>696</v>
      </c>
      <c r="C323" s="1" t="s">
        <v>13</v>
      </c>
      <c r="D323" s="1" t="s">
        <v>13</v>
      </c>
      <c r="E323" s="1" t="s">
        <v>695</v>
      </c>
      <c r="F323" s="1" t="s">
        <v>693</v>
      </c>
      <c r="G323" s="6" t="s">
        <v>483</v>
      </c>
      <c r="H323" s="3">
        <v>0</v>
      </c>
      <c r="I323" s="4">
        <f>일위대가!F323</f>
        <v>0</v>
      </c>
      <c r="J323" s="5">
        <f t="shared" si="36"/>
        <v>0</v>
      </c>
      <c r="K323" s="4">
        <f>일위대가!G323</f>
        <v>0</v>
      </c>
      <c r="L323" s="5">
        <f t="shared" si="37"/>
        <v>0</v>
      </c>
      <c r="M323" s="4">
        <f>일위대가!H323</f>
        <v>0</v>
      </c>
      <c r="N323" s="5">
        <f t="shared" si="38"/>
        <v>0</v>
      </c>
      <c r="O323" s="4">
        <f t="shared" si="39"/>
        <v>0</v>
      </c>
      <c r="P323" s="5">
        <f t="shared" si="35"/>
        <v>0</v>
      </c>
      <c r="Q323" s="1" t="s">
        <v>13</v>
      </c>
      <c r="R323" s="6" t="s">
        <v>52</v>
      </c>
      <c r="S323" s="6" t="s">
        <v>53</v>
      </c>
      <c r="T323" s="1" t="s">
        <v>13</v>
      </c>
      <c r="U323" s="2" t="s">
        <v>13</v>
      </c>
      <c r="V323" s="6" t="s">
        <v>13</v>
      </c>
      <c r="W323" s="6" t="s">
        <v>13</v>
      </c>
      <c r="X323" s="1" t="s">
        <v>13</v>
      </c>
      <c r="Y323" t="s">
        <v>54</v>
      </c>
      <c r="Z323" t="s">
        <v>54</v>
      </c>
      <c r="AA323" t="s">
        <v>13</v>
      </c>
      <c r="AB323">
        <v>1</v>
      </c>
    </row>
    <row r="324" spans="1:28" x14ac:dyDescent="0.2">
      <c r="A324" s="6" t="s">
        <v>47</v>
      </c>
      <c r="B324" s="1" t="s">
        <v>697</v>
      </c>
      <c r="C324" s="1" t="s">
        <v>13</v>
      </c>
      <c r="D324" s="1" t="s">
        <v>13</v>
      </c>
      <c r="E324" s="1" t="s">
        <v>695</v>
      </c>
      <c r="F324" s="1" t="s">
        <v>698</v>
      </c>
      <c r="G324" s="6" t="s">
        <v>483</v>
      </c>
      <c r="H324" s="3">
        <v>0</v>
      </c>
      <c r="I324" s="4">
        <f>일위대가!F324</f>
        <v>0</v>
      </c>
      <c r="J324" s="5">
        <f t="shared" si="36"/>
        <v>0</v>
      </c>
      <c r="K324" s="4">
        <f>일위대가!G324</f>
        <v>0</v>
      </c>
      <c r="L324" s="5">
        <f t="shared" si="37"/>
        <v>0</v>
      </c>
      <c r="M324" s="4">
        <f>일위대가!H324</f>
        <v>0</v>
      </c>
      <c r="N324" s="5">
        <f t="shared" si="38"/>
        <v>0</v>
      </c>
      <c r="O324" s="4">
        <f t="shared" si="39"/>
        <v>0</v>
      </c>
      <c r="P324" s="5">
        <f t="shared" si="35"/>
        <v>0</v>
      </c>
      <c r="Q324" s="1" t="s">
        <v>13</v>
      </c>
      <c r="R324" s="6" t="s">
        <v>52</v>
      </c>
      <c r="S324" s="6" t="s">
        <v>53</v>
      </c>
      <c r="T324" s="1" t="s">
        <v>13</v>
      </c>
      <c r="U324" s="2" t="s">
        <v>13</v>
      </c>
      <c r="V324" s="6" t="s">
        <v>13</v>
      </c>
      <c r="W324" s="6" t="s">
        <v>13</v>
      </c>
      <c r="X324" s="1" t="s">
        <v>13</v>
      </c>
      <c r="Y324" t="s">
        <v>54</v>
      </c>
      <c r="Z324" t="s">
        <v>54</v>
      </c>
      <c r="AA324" t="s">
        <v>13</v>
      </c>
      <c r="AB324">
        <v>1</v>
      </c>
    </row>
    <row r="325" spans="1:28" x14ac:dyDescent="0.2">
      <c r="A325" s="6" t="s">
        <v>47</v>
      </c>
      <c r="B325" s="1" t="s">
        <v>699</v>
      </c>
      <c r="C325" s="1" t="s">
        <v>13</v>
      </c>
      <c r="D325" s="1" t="s">
        <v>13</v>
      </c>
      <c r="E325" s="1" t="s">
        <v>695</v>
      </c>
      <c r="F325" s="1" t="s">
        <v>700</v>
      </c>
      <c r="G325" s="6" t="s">
        <v>483</v>
      </c>
      <c r="H325" s="3">
        <v>0</v>
      </c>
      <c r="I325" s="4">
        <f>일위대가!F325</f>
        <v>0</v>
      </c>
      <c r="J325" s="5">
        <f t="shared" si="36"/>
        <v>0</v>
      </c>
      <c r="K325" s="4">
        <f>일위대가!G325</f>
        <v>0</v>
      </c>
      <c r="L325" s="5">
        <f t="shared" si="37"/>
        <v>0</v>
      </c>
      <c r="M325" s="4">
        <f>일위대가!H325</f>
        <v>0</v>
      </c>
      <c r="N325" s="5">
        <f t="shared" si="38"/>
        <v>0</v>
      </c>
      <c r="O325" s="4">
        <f t="shared" si="39"/>
        <v>0</v>
      </c>
      <c r="P325" s="5">
        <f t="shared" si="35"/>
        <v>0</v>
      </c>
      <c r="Q325" s="1" t="s">
        <v>13</v>
      </c>
      <c r="R325" s="6" t="s">
        <v>52</v>
      </c>
      <c r="S325" s="6" t="s">
        <v>53</v>
      </c>
      <c r="T325" s="1" t="s">
        <v>13</v>
      </c>
      <c r="U325" s="2" t="s">
        <v>13</v>
      </c>
      <c r="V325" s="6" t="s">
        <v>13</v>
      </c>
      <c r="W325" s="6" t="s">
        <v>13</v>
      </c>
      <c r="X325" s="1" t="s">
        <v>13</v>
      </c>
      <c r="Y325" t="s">
        <v>54</v>
      </c>
      <c r="Z325" t="s">
        <v>54</v>
      </c>
      <c r="AA325" t="s">
        <v>13</v>
      </c>
      <c r="AB325">
        <v>1</v>
      </c>
    </row>
    <row r="326" spans="1:28" x14ac:dyDescent="0.2">
      <c r="A326" s="6" t="s">
        <v>47</v>
      </c>
      <c r="B326" s="1" t="s">
        <v>701</v>
      </c>
      <c r="C326" s="1" t="s">
        <v>13</v>
      </c>
      <c r="D326" s="1" t="s">
        <v>13</v>
      </c>
      <c r="E326" s="1" t="s">
        <v>695</v>
      </c>
      <c r="F326" s="1" t="s">
        <v>702</v>
      </c>
      <c r="G326" s="6" t="s">
        <v>483</v>
      </c>
      <c r="H326" s="3">
        <v>0</v>
      </c>
      <c r="I326" s="4">
        <f>일위대가!F326</f>
        <v>0</v>
      </c>
      <c r="J326" s="5">
        <f t="shared" si="36"/>
        <v>0</v>
      </c>
      <c r="K326" s="4">
        <f>일위대가!G326</f>
        <v>0</v>
      </c>
      <c r="L326" s="5">
        <f t="shared" si="37"/>
        <v>0</v>
      </c>
      <c r="M326" s="4">
        <f>일위대가!H326</f>
        <v>0</v>
      </c>
      <c r="N326" s="5">
        <f t="shared" si="38"/>
        <v>0</v>
      </c>
      <c r="O326" s="4">
        <f t="shared" si="39"/>
        <v>0</v>
      </c>
      <c r="P326" s="5">
        <f t="shared" si="35"/>
        <v>0</v>
      </c>
      <c r="Q326" s="1" t="s">
        <v>13</v>
      </c>
      <c r="R326" s="6" t="s">
        <v>52</v>
      </c>
      <c r="S326" s="6" t="s">
        <v>53</v>
      </c>
      <c r="T326" s="1" t="s">
        <v>13</v>
      </c>
      <c r="U326" s="2" t="s">
        <v>13</v>
      </c>
      <c r="V326" s="6" t="s">
        <v>13</v>
      </c>
      <c r="W326" s="6" t="s">
        <v>13</v>
      </c>
      <c r="X326" s="1" t="s">
        <v>13</v>
      </c>
      <c r="Y326" t="s">
        <v>54</v>
      </c>
      <c r="Z326" t="s">
        <v>54</v>
      </c>
      <c r="AA326" t="s">
        <v>13</v>
      </c>
      <c r="AB326">
        <v>1</v>
      </c>
    </row>
    <row r="327" spans="1:28" x14ac:dyDescent="0.2">
      <c r="A327" s="6" t="s">
        <v>47</v>
      </c>
      <c r="B327" s="1" t="s">
        <v>703</v>
      </c>
      <c r="C327" s="1" t="s">
        <v>13</v>
      </c>
      <c r="D327" s="1" t="s">
        <v>13</v>
      </c>
      <c r="E327" s="1" t="s">
        <v>704</v>
      </c>
      <c r="F327" s="1" t="s">
        <v>689</v>
      </c>
      <c r="G327" s="6" t="s">
        <v>483</v>
      </c>
      <c r="H327" s="3">
        <v>0</v>
      </c>
      <c r="I327" s="4">
        <f>일위대가!F327</f>
        <v>0</v>
      </c>
      <c r="J327" s="5">
        <f t="shared" si="36"/>
        <v>0</v>
      </c>
      <c r="K327" s="4">
        <f>일위대가!G327</f>
        <v>0</v>
      </c>
      <c r="L327" s="5">
        <f t="shared" si="37"/>
        <v>0</v>
      </c>
      <c r="M327" s="4">
        <f>일위대가!H327</f>
        <v>0</v>
      </c>
      <c r="N327" s="5">
        <f t="shared" si="38"/>
        <v>0</v>
      </c>
      <c r="O327" s="4">
        <f t="shared" si="39"/>
        <v>0</v>
      </c>
      <c r="P327" s="5">
        <f t="shared" si="35"/>
        <v>0</v>
      </c>
      <c r="Q327" s="1" t="s">
        <v>13</v>
      </c>
      <c r="R327" s="6" t="s">
        <v>52</v>
      </c>
      <c r="S327" s="6" t="s">
        <v>53</v>
      </c>
      <c r="T327" s="1" t="s">
        <v>13</v>
      </c>
      <c r="U327" s="2" t="s">
        <v>13</v>
      </c>
      <c r="V327" s="6" t="s">
        <v>13</v>
      </c>
      <c r="W327" s="6" t="s">
        <v>13</v>
      </c>
      <c r="X327" s="1" t="s">
        <v>13</v>
      </c>
      <c r="Y327" t="s">
        <v>54</v>
      </c>
      <c r="Z327" t="s">
        <v>54</v>
      </c>
      <c r="AA327" t="s">
        <v>13</v>
      </c>
      <c r="AB327">
        <v>1</v>
      </c>
    </row>
    <row r="328" spans="1:28" x14ac:dyDescent="0.2">
      <c r="A328" s="6" t="s">
        <v>47</v>
      </c>
      <c r="B328" s="1" t="s">
        <v>705</v>
      </c>
      <c r="C328" s="1" t="s">
        <v>13</v>
      </c>
      <c r="D328" s="1" t="s">
        <v>13</v>
      </c>
      <c r="E328" s="1" t="s">
        <v>704</v>
      </c>
      <c r="F328" s="1" t="s">
        <v>691</v>
      </c>
      <c r="G328" s="6" t="s">
        <v>483</v>
      </c>
      <c r="H328" s="3">
        <v>0</v>
      </c>
      <c r="I328" s="4">
        <f>일위대가!F328</f>
        <v>0</v>
      </c>
      <c r="J328" s="5">
        <f t="shared" si="36"/>
        <v>0</v>
      </c>
      <c r="K328" s="4">
        <f>일위대가!G328</f>
        <v>0</v>
      </c>
      <c r="L328" s="5">
        <f t="shared" si="37"/>
        <v>0</v>
      </c>
      <c r="M328" s="4">
        <f>일위대가!H328</f>
        <v>0</v>
      </c>
      <c r="N328" s="5">
        <f t="shared" si="38"/>
        <v>0</v>
      </c>
      <c r="O328" s="4">
        <f t="shared" si="39"/>
        <v>0</v>
      </c>
      <c r="P328" s="5">
        <f t="shared" si="35"/>
        <v>0</v>
      </c>
      <c r="Q328" s="1" t="s">
        <v>13</v>
      </c>
      <c r="R328" s="6" t="s">
        <v>52</v>
      </c>
      <c r="S328" s="6" t="s">
        <v>53</v>
      </c>
      <c r="T328" s="1" t="s">
        <v>13</v>
      </c>
      <c r="U328" s="2" t="s">
        <v>13</v>
      </c>
      <c r="V328" s="6" t="s">
        <v>13</v>
      </c>
      <c r="W328" s="6" t="s">
        <v>13</v>
      </c>
      <c r="X328" s="1" t="s">
        <v>13</v>
      </c>
      <c r="Y328" t="s">
        <v>54</v>
      </c>
      <c r="Z328" t="s">
        <v>54</v>
      </c>
      <c r="AA328" t="s">
        <v>13</v>
      </c>
      <c r="AB328">
        <v>1</v>
      </c>
    </row>
    <row r="329" spans="1:28" x14ac:dyDescent="0.2">
      <c r="A329" s="6" t="s">
        <v>47</v>
      </c>
      <c r="B329" s="1" t="s">
        <v>706</v>
      </c>
      <c r="C329" s="1" t="s">
        <v>13</v>
      </c>
      <c r="D329" s="1" t="s">
        <v>13</v>
      </c>
      <c r="E329" s="1" t="s">
        <v>704</v>
      </c>
      <c r="F329" s="1" t="s">
        <v>693</v>
      </c>
      <c r="G329" s="6" t="s">
        <v>483</v>
      </c>
      <c r="H329" s="3">
        <v>0</v>
      </c>
      <c r="I329" s="4">
        <f>일위대가!F329</f>
        <v>0</v>
      </c>
      <c r="J329" s="5">
        <f t="shared" si="36"/>
        <v>0</v>
      </c>
      <c r="K329" s="4">
        <f>일위대가!G329</f>
        <v>0</v>
      </c>
      <c r="L329" s="5">
        <f t="shared" si="37"/>
        <v>0</v>
      </c>
      <c r="M329" s="4">
        <f>일위대가!H329</f>
        <v>0</v>
      </c>
      <c r="N329" s="5">
        <f t="shared" si="38"/>
        <v>0</v>
      </c>
      <c r="O329" s="4">
        <f t="shared" si="39"/>
        <v>0</v>
      </c>
      <c r="P329" s="5">
        <f t="shared" si="35"/>
        <v>0</v>
      </c>
      <c r="Q329" s="1" t="s">
        <v>13</v>
      </c>
      <c r="R329" s="6" t="s">
        <v>52</v>
      </c>
      <c r="S329" s="6" t="s">
        <v>53</v>
      </c>
      <c r="T329" s="1" t="s">
        <v>13</v>
      </c>
      <c r="U329" s="2" t="s">
        <v>13</v>
      </c>
      <c r="V329" s="6" t="s">
        <v>13</v>
      </c>
      <c r="W329" s="6" t="s">
        <v>13</v>
      </c>
      <c r="X329" s="1" t="s">
        <v>13</v>
      </c>
      <c r="Y329" t="s">
        <v>54</v>
      </c>
      <c r="Z329" t="s">
        <v>54</v>
      </c>
      <c r="AA329" t="s">
        <v>13</v>
      </c>
      <c r="AB329">
        <v>1</v>
      </c>
    </row>
    <row r="330" spans="1:28" x14ac:dyDescent="0.2">
      <c r="A330" s="6" t="s">
        <v>47</v>
      </c>
      <c r="B330" s="1" t="s">
        <v>707</v>
      </c>
      <c r="C330" s="1" t="s">
        <v>13</v>
      </c>
      <c r="D330" s="1" t="s">
        <v>13</v>
      </c>
      <c r="E330" s="1" t="s">
        <v>708</v>
      </c>
      <c r="F330" s="1" t="s">
        <v>691</v>
      </c>
      <c r="G330" s="6" t="s">
        <v>483</v>
      </c>
      <c r="H330" s="3">
        <v>0</v>
      </c>
      <c r="I330" s="4">
        <f>일위대가!F330</f>
        <v>0</v>
      </c>
      <c r="J330" s="5">
        <f t="shared" si="36"/>
        <v>0</v>
      </c>
      <c r="K330" s="4">
        <f>일위대가!G330</f>
        <v>0</v>
      </c>
      <c r="L330" s="5">
        <f t="shared" si="37"/>
        <v>0</v>
      </c>
      <c r="M330" s="4">
        <f>일위대가!H330</f>
        <v>0</v>
      </c>
      <c r="N330" s="5">
        <f t="shared" si="38"/>
        <v>0</v>
      </c>
      <c r="O330" s="4">
        <f t="shared" si="39"/>
        <v>0</v>
      </c>
      <c r="P330" s="5">
        <f t="shared" si="35"/>
        <v>0</v>
      </c>
      <c r="Q330" s="1" t="s">
        <v>13</v>
      </c>
      <c r="R330" s="6" t="s">
        <v>52</v>
      </c>
      <c r="S330" s="6" t="s">
        <v>53</v>
      </c>
      <c r="T330" s="1" t="s">
        <v>13</v>
      </c>
      <c r="U330" s="2" t="s">
        <v>13</v>
      </c>
      <c r="V330" s="6" t="s">
        <v>13</v>
      </c>
      <c r="W330" s="6" t="s">
        <v>13</v>
      </c>
      <c r="X330" s="1" t="s">
        <v>13</v>
      </c>
      <c r="Y330" t="s">
        <v>54</v>
      </c>
      <c r="Z330" t="s">
        <v>54</v>
      </c>
      <c r="AA330" t="s">
        <v>13</v>
      </c>
      <c r="AB330">
        <v>1</v>
      </c>
    </row>
    <row r="331" spans="1:28" x14ac:dyDescent="0.2">
      <c r="A331" s="6" t="s">
        <v>47</v>
      </c>
      <c r="B331" s="1" t="s">
        <v>709</v>
      </c>
      <c r="C331" s="1" t="s">
        <v>13</v>
      </c>
      <c r="D331" s="1" t="s">
        <v>13</v>
      </c>
      <c r="E331" s="1" t="s">
        <v>708</v>
      </c>
      <c r="F331" s="1" t="s">
        <v>693</v>
      </c>
      <c r="G331" s="6" t="s">
        <v>483</v>
      </c>
      <c r="H331" s="3">
        <v>0</v>
      </c>
      <c r="I331" s="4">
        <f>일위대가!F331</f>
        <v>0</v>
      </c>
      <c r="J331" s="5">
        <f t="shared" si="36"/>
        <v>0</v>
      </c>
      <c r="K331" s="4">
        <f>일위대가!G331</f>
        <v>0</v>
      </c>
      <c r="L331" s="5">
        <f t="shared" si="37"/>
        <v>0</v>
      </c>
      <c r="M331" s="4">
        <f>일위대가!H331</f>
        <v>0</v>
      </c>
      <c r="N331" s="5">
        <f t="shared" si="38"/>
        <v>0</v>
      </c>
      <c r="O331" s="4">
        <f t="shared" si="39"/>
        <v>0</v>
      </c>
      <c r="P331" s="5">
        <f t="shared" si="35"/>
        <v>0</v>
      </c>
      <c r="Q331" s="1" t="s">
        <v>13</v>
      </c>
      <c r="R331" s="6" t="s">
        <v>52</v>
      </c>
      <c r="S331" s="6" t="s">
        <v>53</v>
      </c>
      <c r="T331" s="1" t="s">
        <v>13</v>
      </c>
      <c r="U331" s="2" t="s">
        <v>13</v>
      </c>
      <c r="V331" s="6" t="s">
        <v>13</v>
      </c>
      <c r="W331" s="6" t="s">
        <v>13</v>
      </c>
      <c r="X331" s="1" t="s">
        <v>13</v>
      </c>
      <c r="Y331" t="s">
        <v>54</v>
      </c>
      <c r="Z331" t="s">
        <v>54</v>
      </c>
      <c r="AA331" t="s">
        <v>13</v>
      </c>
      <c r="AB331">
        <v>1</v>
      </c>
    </row>
    <row r="332" spans="1:28" x14ac:dyDescent="0.2">
      <c r="A332" s="6" t="s">
        <v>47</v>
      </c>
      <c r="B332" s="1" t="s">
        <v>710</v>
      </c>
      <c r="C332" s="1" t="s">
        <v>13</v>
      </c>
      <c r="D332" s="1" t="s">
        <v>13</v>
      </c>
      <c r="E332" s="1" t="s">
        <v>708</v>
      </c>
      <c r="F332" s="1" t="s">
        <v>698</v>
      </c>
      <c r="G332" s="6" t="s">
        <v>483</v>
      </c>
      <c r="H332" s="3">
        <v>0</v>
      </c>
      <c r="I332" s="4">
        <f>일위대가!F332</f>
        <v>0</v>
      </c>
      <c r="J332" s="5">
        <f t="shared" si="36"/>
        <v>0</v>
      </c>
      <c r="K332" s="4">
        <f>일위대가!G332</f>
        <v>0</v>
      </c>
      <c r="L332" s="5">
        <f t="shared" si="37"/>
        <v>0</v>
      </c>
      <c r="M332" s="4">
        <f>일위대가!H332</f>
        <v>0</v>
      </c>
      <c r="N332" s="5">
        <f t="shared" si="38"/>
        <v>0</v>
      </c>
      <c r="O332" s="4">
        <f t="shared" si="39"/>
        <v>0</v>
      </c>
      <c r="P332" s="5">
        <f t="shared" si="35"/>
        <v>0</v>
      </c>
      <c r="Q332" s="1" t="s">
        <v>13</v>
      </c>
      <c r="R332" s="6" t="s">
        <v>52</v>
      </c>
      <c r="S332" s="6" t="s">
        <v>53</v>
      </c>
      <c r="T332" s="1" t="s">
        <v>13</v>
      </c>
      <c r="U332" s="2" t="s">
        <v>13</v>
      </c>
      <c r="V332" s="6" t="s">
        <v>13</v>
      </c>
      <c r="W332" s="6" t="s">
        <v>13</v>
      </c>
      <c r="X332" s="1" t="s">
        <v>13</v>
      </c>
      <c r="Y332" t="s">
        <v>54</v>
      </c>
      <c r="Z332" t="s">
        <v>54</v>
      </c>
      <c r="AA332" t="s">
        <v>13</v>
      </c>
      <c r="AB332">
        <v>1</v>
      </c>
    </row>
    <row r="333" spans="1:28" x14ac:dyDescent="0.2">
      <c r="A333" s="6" t="s">
        <v>47</v>
      </c>
      <c r="B333" s="1" t="s">
        <v>711</v>
      </c>
      <c r="C333" s="1" t="s">
        <v>13</v>
      </c>
      <c r="D333" s="1" t="s">
        <v>13</v>
      </c>
      <c r="E333" s="1" t="s">
        <v>708</v>
      </c>
      <c r="F333" s="1" t="s">
        <v>700</v>
      </c>
      <c r="G333" s="6" t="s">
        <v>483</v>
      </c>
      <c r="H333" s="3">
        <v>0</v>
      </c>
      <c r="I333" s="4">
        <f>일위대가!F333</f>
        <v>0</v>
      </c>
      <c r="J333" s="5">
        <f t="shared" si="36"/>
        <v>0</v>
      </c>
      <c r="K333" s="4">
        <f>일위대가!G333</f>
        <v>0</v>
      </c>
      <c r="L333" s="5">
        <f t="shared" si="37"/>
        <v>0</v>
      </c>
      <c r="M333" s="4">
        <f>일위대가!H333</f>
        <v>0</v>
      </c>
      <c r="N333" s="5">
        <f t="shared" si="38"/>
        <v>0</v>
      </c>
      <c r="O333" s="4">
        <f t="shared" si="39"/>
        <v>0</v>
      </c>
      <c r="P333" s="5">
        <f t="shared" si="35"/>
        <v>0</v>
      </c>
      <c r="Q333" s="1" t="s">
        <v>13</v>
      </c>
      <c r="R333" s="6" t="s">
        <v>52</v>
      </c>
      <c r="S333" s="6" t="s">
        <v>53</v>
      </c>
      <c r="T333" s="1" t="s">
        <v>13</v>
      </c>
      <c r="U333" s="2" t="s">
        <v>13</v>
      </c>
      <c r="V333" s="6" t="s">
        <v>13</v>
      </c>
      <c r="W333" s="6" t="s">
        <v>13</v>
      </c>
      <c r="X333" s="1" t="s">
        <v>13</v>
      </c>
      <c r="Y333" t="s">
        <v>54</v>
      </c>
      <c r="Z333" t="s">
        <v>54</v>
      </c>
      <c r="AA333" t="s">
        <v>13</v>
      </c>
      <c r="AB333">
        <v>1</v>
      </c>
    </row>
    <row r="334" spans="1:28" x14ac:dyDescent="0.2">
      <c r="A334" s="6" t="s">
        <v>47</v>
      </c>
      <c r="B334" s="1" t="s">
        <v>712</v>
      </c>
      <c r="C334" s="1" t="s">
        <v>13</v>
      </c>
      <c r="D334" s="1" t="s">
        <v>13</v>
      </c>
      <c r="E334" s="1" t="s">
        <v>708</v>
      </c>
      <c r="F334" s="1" t="s">
        <v>702</v>
      </c>
      <c r="G334" s="6" t="s">
        <v>483</v>
      </c>
      <c r="H334" s="3">
        <v>0</v>
      </c>
      <c r="I334" s="4">
        <f>일위대가!F334</f>
        <v>0</v>
      </c>
      <c r="J334" s="5">
        <f t="shared" si="36"/>
        <v>0</v>
      </c>
      <c r="K334" s="4">
        <f>일위대가!G334</f>
        <v>0</v>
      </c>
      <c r="L334" s="5">
        <f t="shared" si="37"/>
        <v>0</v>
      </c>
      <c r="M334" s="4">
        <f>일위대가!H334</f>
        <v>0</v>
      </c>
      <c r="N334" s="5">
        <f t="shared" si="38"/>
        <v>0</v>
      </c>
      <c r="O334" s="4">
        <f t="shared" si="39"/>
        <v>0</v>
      </c>
      <c r="P334" s="5">
        <f t="shared" si="35"/>
        <v>0</v>
      </c>
      <c r="Q334" s="1" t="s">
        <v>13</v>
      </c>
      <c r="R334" s="6" t="s">
        <v>52</v>
      </c>
      <c r="S334" s="6" t="s">
        <v>53</v>
      </c>
      <c r="T334" s="1" t="s">
        <v>13</v>
      </c>
      <c r="U334" s="2" t="s">
        <v>13</v>
      </c>
      <c r="V334" s="6" t="s">
        <v>13</v>
      </c>
      <c r="W334" s="6" t="s">
        <v>13</v>
      </c>
      <c r="X334" s="1" t="s">
        <v>13</v>
      </c>
      <c r="Y334" t="s">
        <v>54</v>
      </c>
      <c r="Z334" t="s">
        <v>54</v>
      </c>
      <c r="AA334" t="s">
        <v>13</v>
      </c>
      <c r="AB334">
        <v>1</v>
      </c>
    </row>
    <row r="335" spans="1:28" x14ac:dyDescent="0.2">
      <c r="A335" s="6" t="s">
        <v>47</v>
      </c>
      <c r="B335" s="1" t="s">
        <v>713</v>
      </c>
      <c r="C335" s="1" t="s">
        <v>13</v>
      </c>
      <c r="D335" s="1" t="s">
        <v>13</v>
      </c>
      <c r="E335" s="1" t="s">
        <v>714</v>
      </c>
      <c r="F335" s="1" t="s">
        <v>689</v>
      </c>
      <c r="G335" s="6" t="s">
        <v>483</v>
      </c>
      <c r="H335" s="3">
        <v>0</v>
      </c>
      <c r="I335" s="4">
        <f>일위대가!F335</f>
        <v>0</v>
      </c>
      <c r="J335" s="5">
        <f t="shared" si="36"/>
        <v>0</v>
      </c>
      <c r="K335" s="4">
        <f>일위대가!G335</f>
        <v>0</v>
      </c>
      <c r="L335" s="5">
        <f t="shared" si="37"/>
        <v>0</v>
      </c>
      <c r="M335" s="4">
        <f>일위대가!H335</f>
        <v>0</v>
      </c>
      <c r="N335" s="5">
        <f t="shared" si="38"/>
        <v>0</v>
      </c>
      <c r="O335" s="4">
        <f t="shared" si="39"/>
        <v>0</v>
      </c>
      <c r="P335" s="5">
        <f t="shared" si="35"/>
        <v>0</v>
      </c>
      <c r="Q335" s="1" t="s">
        <v>13</v>
      </c>
      <c r="R335" s="6" t="s">
        <v>52</v>
      </c>
      <c r="S335" s="6" t="s">
        <v>53</v>
      </c>
      <c r="T335" s="1" t="s">
        <v>13</v>
      </c>
      <c r="U335" s="2" t="s">
        <v>13</v>
      </c>
      <c r="V335" s="6" t="s">
        <v>13</v>
      </c>
      <c r="W335" s="6" t="s">
        <v>13</v>
      </c>
      <c r="X335" s="1" t="s">
        <v>13</v>
      </c>
      <c r="Y335" t="s">
        <v>54</v>
      </c>
      <c r="Z335" t="s">
        <v>54</v>
      </c>
      <c r="AA335" t="s">
        <v>13</v>
      </c>
      <c r="AB335">
        <v>1</v>
      </c>
    </row>
    <row r="336" spans="1:28" x14ac:dyDescent="0.2">
      <c r="A336" s="6" t="s">
        <v>47</v>
      </c>
      <c r="B336" s="1" t="s">
        <v>715</v>
      </c>
      <c r="C336" s="1" t="s">
        <v>13</v>
      </c>
      <c r="D336" s="1" t="s">
        <v>13</v>
      </c>
      <c r="E336" s="1" t="s">
        <v>714</v>
      </c>
      <c r="F336" s="1" t="s">
        <v>691</v>
      </c>
      <c r="G336" s="6" t="s">
        <v>483</v>
      </c>
      <c r="H336" s="3">
        <v>0</v>
      </c>
      <c r="I336" s="4">
        <f>일위대가!F336</f>
        <v>0</v>
      </c>
      <c r="J336" s="5">
        <f t="shared" si="36"/>
        <v>0</v>
      </c>
      <c r="K336" s="4">
        <f>일위대가!G336</f>
        <v>0</v>
      </c>
      <c r="L336" s="5">
        <f t="shared" si="37"/>
        <v>0</v>
      </c>
      <c r="M336" s="4">
        <f>일위대가!H336</f>
        <v>0</v>
      </c>
      <c r="N336" s="5">
        <f t="shared" si="38"/>
        <v>0</v>
      </c>
      <c r="O336" s="4">
        <f t="shared" si="39"/>
        <v>0</v>
      </c>
      <c r="P336" s="5">
        <f t="shared" si="35"/>
        <v>0</v>
      </c>
      <c r="Q336" s="1" t="s">
        <v>13</v>
      </c>
      <c r="R336" s="6" t="s">
        <v>52</v>
      </c>
      <c r="S336" s="6" t="s">
        <v>53</v>
      </c>
      <c r="T336" s="1" t="s">
        <v>13</v>
      </c>
      <c r="U336" s="2" t="s">
        <v>13</v>
      </c>
      <c r="V336" s="6" t="s">
        <v>13</v>
      </c>
      <c r="W336" s="6" t="s">
        <v>13</v>
      </c>
      <c r="X336" s="1" t="s">
        <v>13</v>
      </c>
      <c r="Y336" t="s">
        <v>54</v>
      </c>
      <c r="Z336" t="s">
        <v>54</v>
      </c>
      <c r="AA336" t="s">
        <v>13</v>
      </c>
      <c r="AB336">
        <v>1</v>
      </c>
    </row>
    <row r="337" spans="1:28" x14ac:dyDescent="0.2">
      <c r="A337" s="6" t="s">
        <v>47</v>
      </c>
      <c r="B337" s="1" t="s">
        <v>716</v>
      </c>
      <c r="C337" s="1" t="s">
        <v>13</v>
      </c>
      <c r="D337" s="1" t="s">
        <v>13</v>
      </c>
      <c r="E337" s="1" t="s">
        <v>714</v>
      </c>
      <c r="F337" s="1" t="s">
        <v>717</v>
      </c>
      <c r="G337" s="6" t="s">
        <v>483</v>
      </c>
      <c r="H337" s="3">
        <v>0</v>
      </c>
      <c r="I337" s="4">
        <f>일위대가!F337</f>
        <v>0</v>
      </c>
      <c r="J337" s="5">
        <f t="shared" si="36"/>
        <v>0</v>
      </c>
      <c r="K337" s="4">
        <f>일위대가!G337</f>
        <v>0</v>
      </c>
      <c r="L337" s="5">
        <f t="shared" si="37"/>
        <v>0</v>
      </c>
      <c r="M337" s="4">
        <f>일위대가!H337</f>
        <v>0</v>
      </c>
      <c r="N337" s="5">
        <f t="shared" si="38"/>
        <v>0</v>
      </c>
      <c r="O337" s="4">
        <f t="shared" si="39"/>
        <v>0</v>
      </c>
      <c r="P337" s="5">
        <f t="shared" si="35"/>
        <v>0</v>
      </c>
      <c r="Q337" s="1" t="s">
        <v>13</v>
      </c>
      <c r="R337" s="6" t="s">
        <v>52</v>
      </c>
      <c r="S337" s="6" t="s">
        <v>53</v>
      </c>
      <c r="T337" s="1" t="s">
        <v>13</v>
      </c>
      <c r="U337" s="2" t="s">
        <v>13</v>
      </c>
      <c r="V337" s="6" t="s">
        <v>13</v>
      </c>
      <c r="W337" s="6" t="s">
        <v>13</v>
      </c>
      <c r="X337" s="1" t="s">
        <v>13</v>
      </c>
      <c r="Y337" t="s">
        <v>54</v>
      </c>
      <c r="Z337" t="s">
        <v>54</v>
      </c>
      <c r="AA337" t="s">
        <v>13</v>
      </c>
      <c r="AB337">
        <v>1</v>
      </c>
    </row>
    <row r="338" spans="1:28" x14ac:dyDescent="0.2">
      <c r="A338" s="6" t="s">
        <v>47</v>
      </c>
      <c r="B338" s="1" t="s">
        <v>718</v>
      </c>
      <c r="C338" s="1" t="s">
        <v>13</v>
      </c>
      <c r="D338" s="1" t="s">
        <v>13</v>
      </c>
      <c r="E338" s="1" t="s">
        <v>714</v>
      </c>
      <c r="F338" s="1" t="s">
        <v>719</v>
      </c>
      <c r="G338" s="6" t="s">
        <v>483</v>
      </c>
      <c r="H338" s="3">
        <v>0</v>
      </c>
      <c r="I338" s="4">
        <f>일위대가!F338</f>
        <v>0</v>
      </c>
      <c r="J338" s="5">
        <f t="shared" si="36"/>
        <v>0</v>
      </c>
      <c r="K338" s="4">
        <f>일위대가!G338</f>
        <v>0</v>
      </c>
      <c r="L338" s="5">
        <f t="shared" si="37"/>
        <v>0</v>
      </c>
      <c r="M338" s="4">
        <f>일위대가!H338</f>
        <v>0</v>
      </c>
      <c r="N338" s="5">
        <f t="shared" si="38"/>
        <v>0</v>
      </c>
      <c r="O338" s="4">
        <f t="shared" si="39"/>
        <v>0</v>
      </c>
      <c r="P338" s="5">
        <f t="shared" si="35"/>
        <v>0</v>
      </c>
      <c r="Q338" s="1" t="s">
        <v>13</v>
      </c>
      <c r="R338" s="6" t="s">
        <v>52</v>
      </c>
      <c r="S338" s="6" t="s">
        <v>53</v>
      </c>
      <c r="T338" s="1" t="s">
        <v>13</v>
      </c>
      <c r="U338" s="2" t="s">
        <v>13</v>
      </c>
      <c r="V338" s="6" t="s">
        <v>13</v>
      </c>
      <c r="W338" s="6" t="s">
        <v>13</v>
      </c>
      <c r="X338" s="1" t="s">
        <v>13</v>
      </c>
      <c r="Y338" t="s">
        <v>54</v>
      </c>
      <c r="Z338" t="s">
        <v>54</v>
      </c>
      <c r="AA338" t="s">
        <v>13</v>
      </c>
      <c r="AB338">
        <v>1</v>
      </c>
    </row>
    <row r="339" spans="1:28" x14ac:dyDescent="0.2">
      <c r="A339" s="6" t="s">
        <v>47</v>
      </c>
      <c r="B339" s="1" t="s">
        <v>720</v>
      </c>
      <c r="C339" s="1" t="s">
        <v>13</v>
      </c>
      <c r="D339" s="1" t="s">
        <v>13</v>
      </c>
      <c r="E339" s="1" t="s">
        <v>714</v>
      </c>
      <c r="F339" s="1" t="s">
        <v>721</v>
      </c>
      <c r="G339" s="6" t="s">
        <v>483</v>
      </c>
      <c r="H339" s="3">
        <v>0</v>
      </c>
      <c r="I339" s="4">
        <f>일위대가!F339</f>
        <v>0</v>
      </c>
      <c r="J339" s="5">
        <f t="shared" si="36"/>
        <v>0</v>
      </c>
      <c r="K339" s="4">
        <f>일위대가!G339</f>
        <v>0</v>
      </c>
      <c r="L339" s="5">
        <f t="shared" si="37"/>
        <v>0</v>
      </c>
      <c r="M339" s="4">
        <f>일위대가!H339</f>
        <v>0</v>
      </c>
      <c r="N339" s="5">
        <f t="shared" si="38"/>
        <v>0</v>
      </c>
      <c r="O339" s="4">
        <f t="shared" si="39"/>
        <v>0</v>
      </c>
      <c r="P339" s="5">
        <f t="shared" si="35"/>
        <v>0</v>
      </c>
      <c r="Q339" s="1" t="s">
        <v>13</v>
      </c>
      <c r="R339" s="6" t="s">
        <v>52</v>
      </c>
      <c r="S339" s="6" t="s">
        <v>53</v>
      </c>
      <c r="T339" s="1" t="s">
        <v>13</v>
      </c>
      <c r="U339" s="2" t="s">
        <v>13</v>
      </c>
      <c r="V339" s="6" t="s">
        <v>13</v>
      </c>
      <c r="W339" s="6" t="s">
        <v>13</v>
      </c>
      <c r="X339" s="1" t="s">
        <v>13</v>
      </c>
      <c r="Y339" t="s">
        <v>54</v>
      </c>
      <c r="Z339" t="s">
        <v>54</v>
      </c>
      <c r="AA339" t="s">
        <v>13</v>
      </c>
      <c r="AB339">
        <v>1</v>
      </c>
    </row>
    <row r="340" spans="1:28" x14ac:dyDescent="0.2">
      <c r="A340" s="6" t="s">
        <v>47</v>
      </c>
      <c r="B340" s="1" t="s">
        <v>722</v>
      </c>
      <c r="C340" s="1" t="s">
        <v>13</v>
      </c>
      <c r="D340" s="1" t="s">
        <v>13</v>
      </c>
      <c r="E340" s="1" t="s">
        <v>714</v>
      </c>
      <c r="F340" s="1" t="s">
        <v>702</v>
      </c>
      <c r="G340" s="6" t="s">
        <v>483</v>
      </c>
      <c r="H340" s="3">
        <v>0</v>
      </c>
      <c r="I340" s="4">
        <f>일위대가!F340</f>
        <v>0</v>
      </c>
      <c r="J340" s="5">
        <f t="shared" si="36"/>
        <v>0</v>
      </c>
      <c r="K340" s="4">
        <f>일위대가!G340</f>
        <v>0</v>
      </c>
      <c r="L340" s="5">
        <f t="shared" si="37"/>
        <v>0</v>
      </c>
      <c r="M340" s="4">
        <f>일위대가!H340</f>
        <v>0</v>
      </c>
      <c r="N340" s="5">
        <f t="shared" si="38"/>
        <v>0</v>
      </c>
      <c r="O340" s="4">
        <f t="shared" si="39"/>
        <v>0</v>
      </c>
      <c r="P340" s="5">
        <f t="shared" si="35"/>
        <v>0</v>
      </c>
      <c r="Q340" s="1" t="s">
        <v>13</v>
      </c>
      <c r="R340" s="6" t="s">
        <v>52</v>
      </c>
      <c r="S340" s="6" t="s">
        <v>53</v>
      </c>
      <c r="T340" s="1" t="s">
        <v>13</v>
      </c>
      <c r="U340" s="2" t="s">
        <v>13</v>
      </c>
      <c r="V340" s="6" t="s">
        <v>13</v>
      </c>
      <c r="W340" s="6" t="s">
        <v>13</v>
      </c>
      <c r="X340" s="1" t="s">
        <v>13</v>
      </c>
      <c r="Y340" t="s">
        <v>54</v>
      </c>
      <c r="Z340" t="s">
        <v>54</v>
      </c>
      <c r="AA340" t="s">
        <v>13</v>
      </c>
      <c r="AB340">
        <v>1</v>
      </c>
    </row>
    <row r="341" spans="1:28" x14ac:dyDescent="0.2">
      <c r="A341" s="6" t="s">
        <v>47</v>
      </c>
      <c r="B341" s="1" t="s">
        <v>723</v>
      </c>
      <c r="C341" s="1" t="s">
        <v>13</v>
      </c>
      <c r="D341" s="1" t="s">
        <v>13</v>
      </c>
      <c r="E341" s="1" t="s">
        <v>724</v>
      </c>
      <c r="F341" s="1" t="s">
        <v>689</v>
      </c>
      <c r="G341" s="6" t="s">
        <v>483</v>
      </c>
      <c r="H341" s="3">
        <v>0</v>
      </c>
      <c r="I341" s="4">
        <f>일위대가!F341</f>
        <v>0</v>
      </c>
      <c r="J341" s="5">
        <f t="shared" si="36"/>
        <v>0</v>
      </c>
      <c r="K341" s="4">
        <f>일위대가!G341</f>
        <v>0</v>
      </c>
      <c r="L341" s="5">
        <f t="shared" si="37"/>
        <v>0</v>
      </c>
      <c r="M341" s="4">
        <f>일위대가!H341</f>
        <v>0</v>
      </c>
      <c r="N341" s="5">
        <f t="shared" si="38"/>
        <v>0</v>
      </c>
      <c r="O341" s="4">
        <f t="shared" si="39"/>
        <v>0</v>
      </c>
      <c r="P341" s="5">
        <f t="shared" si="35"/>
        <v>0</v>
      </c>
      <c r="Q341" s="1" t="s">
        <v>13</v>
      </c>
      <c r="R341" s="6" t="s">
        <v>52</v>
      </c>
      <c r="S341" s="6" t="s">
        <v>53</v>
      </c>
      <c r="T341" s="1" t="s">
        <v>13</v>
      </c>
      <c r="U341" s="2" t="s">
        <v>13</v>
      </c>
      <c r="V341" s="6" t="s">
        <v>13</v>
      </c>
      <c r="W341" s="6" t="s">
        <v>13</v>
      </c>
      <c r="X341" s="1" t="s">
        <v>13</v>
      </c>
      <c r="Y341" t="s">
        <v>54</v>
      </c>
      <c r="Z341" t="s">
        <v>54</v>
      </c>
      <c r="AA341" t="s">
        <v>13</v>
      </c>
      <c r="AB341">
        <v>1</v>
      </c>
    </row>
    <row r="342" spans="1:28" x14ac:dyDescent="0.2">
      <c r="A342" s="6" t="s">
        <v>47</v>
      </c>
      <c r="B342" s="1" t="s">
        <v>725</v>
      </c>
      <c r="C342" s="1" t="s">
        <v>13</v>
      </c>
      <c r="D342" s="1" t="s">
        <v>13</v>
      </c>
      <c r="E342" s="1" t="s">
        <v>724</v>
      </c>
      <c r="F342" s="1" t="s">
        <v>726</v>
      </c>
      <c r="G342" s="6" t="s">
        <v>483</v>
      </c>
      <c r="H342" s="3">
        <v>0</v>
      </c>
      <c r="I342" s="4">
        <f>일위대가!F342</f>
        <v>0</v>
      </c>
      <c r="J342" s="5">
        <f t="shared" si="36"/>
        <v>0</v>
      </c>
      <c r="K342" s="4">
        <f>일위대가!G342</f>
        <v>0</v>
      </c>
      <c r="L342" s="5">
        <f t="shared" si="37"/>
        <v>0</v>
      </c>
      <c r="M342" s="4">
        <f>일위대가!H342</f>
        <v>0</v>
      </c>
      <c r="N342" s="5">
        <f t="shared" si="38"/>
        <v>0</v>
      </c>
      <c r="O342" s="4">
        <f t="shared" si="39"/>
        <v>0</v>
      </c>
      <c r="P342" s="5">
        <f t="shared" si="35"/>
        <v>0</v>
      </c>
      <c r="Q342" s="1" t="s">
        <v>13</v>
      </c>
      <c r="R342" s="6" t="s">
        <v>52</v>
      </c>
      <c r="S342" s="6" t="s">
        <v>53</v>
      </c>
      <c r="T342" s="1" t="s">
        <v>13</v>
      </c>
      <c r="U342" s="2" t="s">
        <v>13</v>
      </c>
      <c r="V342" s="6" t="s">
        <v>13</v>
      </c>
      <c r="W342" s="6" t="s">
        <v>13</v>
      </c>
      <c r="X342" s="1" t="s">
        <v>13</v>
      </c>
      <c r="Y342" t="s">
        <v>54</v>
      </c>
      <c r="Z342" t="s">
        <v>54</v>
      </c>
      <c r="AA342" t="s">
        <v>13</v>
      </c>
      <c r="AB342">
        <v>1</v>
      </c>
    </row>
    <row r="343" spans="1:28" x14ac:dyDescent="0.2">
      <c r="A343" s="6" t="s">
        <v>47</v>
      </c>
      <c r="B343" s="1" t="s">
        <v>727</v>
      </c>
      <c r="C343" s="1" t="s">
        <v>13</v>
      </c>
      <c r="D343" s="1" t="s">
        <v>13</v>
      </c>
      <c r="E343" s="1" t="s">
        <v>724</v>
      </c>
      <c r="F343" s="1" t="s">
        <v>717</v>
      </c>
      <c r="G343" s="6" t="s">
        <v>483</v>
      </c>
      <c r="H343" s="3">
        <v>0</v>
      </c>
      <c r="I343" s="4">
        <f>일위대가!F343</f>
        <v>0</v>
      </c>
      <c r="J343" s="5">
        <f t="shared" si="36"/>
        <v>0</v>
      </c>
      <c r="K343" s="4">
        <f>일위대가!G343</f>
        <v>0</v>
      </c>
      <c r="L343" s="5">
        <f t="shared" si="37"/>
        <v>0</v>
      </c>
      <c r="M343" s="4">
        <f>일위대가!H343</f>
        <v>0</v>
      </c>
      <c r="N343" s="5">
        <f t="shared" si="38"/>
        <v>0</v>
      </c>
      <c r="O343" s="4">
        <f t="shared" si="39"/>
        <v>0</v>
      </c>
      <c r="P343" s="5">
        <f t="shared" si="35"/>
        <v>0</v>
      </c>
      <c r="Q343" s="1" t="s">
        <v>13</v>
      </c>
      <c r="R343" s="6" t="s">
        <v>52</v>
      </c>
      <c r="S343" s="6" t="s">
        <v>53</v>
      </c>
      <c r="T343" s="1" t="s">
        <v>13</v>
      </c>
      <c r="U343" s="2" t="s">
        <v>13</v>
      </c>
      <c r="V343" s="6" t="s">
        <v>13</v>
      </c>
      <c r="W343" s="6" t="s">
        <v>13</v>
      </c>
      <c r="X343" s="1" t="s">
        <v>13</v>
      </c>
      <c r="Y343" t="s">
        <v>54</v>
      </c>
      <c r="Z343" t="s">
        <v>54</v>
      </c>
      <c r="AA343" t="s">
        <v>13</v>
      </c>
      <c r="AB343">
        <v>1</v>
      </c>
    </row>
    <row r="344" spans="1:28" x14ac:dyDescent="0.2">
      <c r="A344" s="6" t="s">
        <v>47</v>
      </c>
      <c r="B344" s="1" t="s">
        <v>728</v>
      </c>
      <c r="C344" s="1" t="s">
        <v>13</v>
      </c>
      <c r="D344" s="1" t="s">
        <v>13</v>
      </c>
      <c r="E344" s="1" t="s">
        <v>724</v>
      </c>
      <c r="F344" s="1" t="s">
        <v>719</v>
      </c>
      <c r="G344" s="6" t="s">
        <v>483</v>
      </c>
      <c r="H344" s="3">
        <v>0</v>
      </c>
      <c r="I344" s="4">
        <f>일위대가!F344</f>
        <v>0</v>
      </c>
      <c r="J344" s="5">
        <f t="shared" si="36"/>
        <v>0</v>
      </c>
      <c r="K344" s="4">
        <f>일위대가!G344</f>
        <v>0</v>
      </c>
      <c r="L344" s="5">
        <f t="shared" si="37"/>
        <v>0</v>
      </c>
      <c r="M344" s="4">
        <f>일위대가!H344</f>
        <v>0</v>
      </c>
      <c r="N344" s="5">
        <f t="shared" si="38"/>
        <v>0</v>
      </c>
      <c r="O344" s="4">
        <f t="shared" si="39"/>
        <v>0</v>
      </c>
      <c r="P344" s="5">
        <f t="shared" si="35"/>
        <v>0</v>
      </c>
      <c r="Q344" s="1" t="s">
        <v>13</v>
      </c>
      <c r="R344" s="6" t="s">
        <v>52</v>
      </c>
      <c r="S344" s="6" t="s">
        <v>53</v>
      </c>
      <c r="T344" s="1" t="s">
        <v>13</v>
      </c>
      <c r="U344" s="2" t="s">
        <v>13</v>
      </c>
      <c r="V344" s="6" t="s">
        <v>13</v>
      </c>
      <c r="W344" s="6" t="s">
        <v>13</v>
      </c>
      <c r="X344" s="1" t="s">
        <v>13</v>
      </c>
      <c r="Y344" t="s">
        <v>54</v>
      </c>
      <c r="Z344" t="s">
        <v>54</v>
      </c>
      <c r="AA344" t="s">
        <v>13</v>
      </c>
      <c r="AB344">
        <v>1</v>
      </c>
    </row>
    <row r="345" spans="1:28" x14ac:dyDescent="0.2">
      <c r="A345" s="6" t="s">
        <v>47</v>
      </c>
      <c r="B345" s="1" t="s">
        <v>729</v>
      </c>
      <c r="C345" s="1" t="s">
        <v>13</v>
      </c>
      <c r="D345" s="1" t="s">
        <v>13</v>
      </c>
      <c r="E345" s="1" t="s">
        <v>724</v>
      </c>
      <c r="F345" s="1" t="s">
        <v>721</v>
      </c>
      <c r="G345" s="6" t="s">
        <v>483</v>
      </c>
      <c r="H345" s="3">
        <v>0</v>
      </c>
      <c r="I345" s="4">
        <f>일위대가!F345</f>
        <v>0</v>
      </c>
      <c r="J345" s="5">
        <f t="shared" si="36"/>
        <v>0</v>
      </c>
      <c r="K345" s="4">
        <f>일위대가!G345</f>
        <v>0</v>
      </c>
      <c r="L345" s="5">
        <f t="shared" si="37"/>
        <v>0</v>
      </c>
      <c r="M345" s="4">
        <f>일위대가!H345</f>
        <v>0</v>
      </c>
      <c r="N345" s="5">
        <f t="shared" si="38"/>
        <v>0</v>
      </c>
      <c r="O345" s="4">
        <f t="shared" si="39"/>
        <v>0</v>
      </c>
      <c r="P345" s="5">
        <f t="shared" si="35"/>
        <v>0</v>
      </c>
      <c r="Q345" s="1" t="s">
        <v>13</v>
      </c>
      <c r="R345" s="6" t="s">
        <v>52</v>
      </c>
      <c r="S345" s="6" t="s">
        <v>53</v>
      </c>
      <c r="T345" s="1" t="s">
        <v>13</v>
      </c>
      <c r="U345" s="2" t="s">
        <v>13</v>
      </c>
      <c r="V345" s="6" t="s">
        <v>13</v>
      </c>
      <c r="W345" s="6" t="s">
        <v>13</v>
      </c>
      <c r="X345" s="1" t="s">
        <v>13</v>
      </c>
      <c r="Y345" t="s">
        <v>54</v>
      </c>
      <c r="Z345" t="s">
        <v>54</v>
      </c>
      <c r="AA345" t="s">
        <v>13</v>
      </c>
      <c r="AB345">
        <v>1</v>
      </c>
    </row>
    <row r="346" spans="1:28" x14ac:dyDescent="0.2">
      <c r="A346" s="6" t="s">
        <v>47</v>
      </c>
      <c r="B346" s="1" t="s">
        <v>730</v>
      </c>
      <c r="C346" s="1" t="s">
        <v>13</v>
      </c>
      <c r="D346" s="1" t="s">
        <v>13</v>
      </c>
      <c r="E346" s="1" t="s">
        <v>724</v>
      </c>
      <c r="F346" s="1" t="s">
        <v>702</v>
      </c>
      <c r="G346" s="6" t="s">
        <v>483</v>
      </c>
      <c r="H346" s="3">
        <v>0</v>
      </c>
      <c r="I346" s="4">
        <f>일위대가!F346</f>
        <v>0</v>
      </c>
      <c r="J346" s="5">
        <f t="shared" si="36"/>
        <v>0</v>
      </c>
      <c r="K346" s="4">
        <f>일위대가!G346</f>
        <v>0</v>
      </c>
      <c r="L346" s="5">
        <f t="shared" si="37"/>
        <v>0</v>
      </c>
      <c r="M346" s="4">
        <f>일위대가!H346</f>
        <v>0</v>
      </c>
      <c r="N346" s="5">
        <f t="shared" si="38"/>
        <v>0</v>
      </c>
      <c r="O346" s="4">
        <f t="shared" si="39"/>
        <v>0</v>
      </c>
      <c r="P346" s="5">
        <f t="shared" si="35"/>
        <v>0</v>
      </c>
      <c r="Q346" s="1" t="s">
        <v>13</v>
      </c>
      <c r="R346" s="6" t="s">
        <v>52</v>
      </c>
      <c r="S346" s="6" t="s">
        <v>53</v>
      </c>
      <c r="T346" s="1" t="s">
        <v>13</v>
      </c>
      <c r="U346" s="2" t="s">
        <v>13</v>
      </c>
      <c r="V346" s="6" t="s">
        <v>13</v>
      </c>
      <c r="W346" s="6" t="s">
        <v>13</v>
      </c>
      <c r="X346" s="1" t="s">
        <v>13</v>
      </c>
      <c r="Y346" t="s">
        <v>54</v>
      </c>
      <c r="Z346" t="s">
        <v>54</v>
      </c>
      <c r="AA346" t="s">
        <v>13</v>
      </c>
      <c r="AB346">
        <v>1</v>
      </c>
    </row>
    <row r="347" spans="1:28" x14ac:dyDescent="0.2">
      <c r="A347" s="6" t="s">
        <v>47</v>
      </c>
      <c r="B347" s="1" t="s">
        <v>731</v>
      </c>
      <c r="C347" s="1" t="s">
        <v>13</v>
      </c>
      <c r="D347" s="1" t="s">
        <v>13</v>
      </c>
      <c r="E347" s="1" t="s">
        <v>732</v>
      </c>
      <c r="F347" s="1" t="s">
        <v>733</v>
      </c>
      <c r="G347" s="6" t="s">
        <v>136</v>
      </c>
      <c r="H347" s="3">
        <v>0</v>
      </c>
      <c r="I347" s="4">
        <f>일위대가!F347</f>
        <v>0</v>
      </c>
      <c r="J347" s="5">
        <f t="shared" si="36"/>
        <v>0</v>
      </c>
      <c r="K347" s="4">
        <f>일위대가!G347</f>
        <v>0</v>
      </c>
      <c r="L347" s="5">
        <f t="shared" si="37"/>
        <v>0</v>
      </c>
      <c r="M347" s="4">
        <f>일위대가!H347</f>
        <v>0</v>
      </c>
      <c r="N347" s="5">
        <f t="shared" si="38"/>
        <v>0</v>
      </c>
      <c r="O347" s="4">
        <f t="shared" si="39"/>
        <v>0</v>
      </c>
      <c r="P347" s="5">
        <f t="shared" si="35"/>
        <v>0</v>
      </c>
      <c r="Q347" s="1" t="s">
        <v>13</v>
      </c>
      <c r="R347" s="6" t="s">
        <v>52</v>
      </c>
      <c r="S347" s="6" t="s">
        <v>53</v>
      </c>
      <c r="T347" s="1" t="s">
        <v>13</v>
      </c>
      <c r="U347" s="2" t="s">
        <v>13</v>
      </c>
      <c r="V347" s="6" t="s">
        <v>13</v>
      </c>
      <c r="W347" s="6" t="s">
        <v>13</v>
      </c>
      <c r="X347" s="1" t="s">
        <v>13</v>
      </c>
      <c r="Y347" t="s">
        <v>54</v>
      </c>
      <c r="Z347" t="s">
        <v>54</v>
      </c>
      <c r="AA347" t="s">
        <v>13</v>
      </c>
      <c r="AB347">
        <v>1</v>
      </c>
    </row>
    <row r="348" spans="1:28" x14ac:dyDescent="0.2">
      <c r="A348" s="6" t="s">
        <v>47</v>
      </c>
      <c r="B348" s="1" t="s">
        <v>734</v>
      </c>
      <c r="C348" s="1" t="s">
        <v>13</v>
      </c>
      <c r="D348" s="1" t="s">
        <v>13</v>
      </c>
      <c r="E348" s="1" t="s">
        <v>732</v>
      </c>
      <c r="F348" s="1" t="s">
        <v>735</v>
      </c>
      <c r="G348" s="6" t="s">
        <v>136</v>
      </c>
      <c r="H348" s="3">
        <v>0</v>
      </c>
      <c r="I348" s="4">
        <f>일위대가!F348</f>
        <v>0</v>
      </c>
      <c r="J348" s="5">
        <f t="shared" si="36"/>
        <v>0</v>
      </c>
      <c r="K348" s="4">
        <f>일위대가!G348</f>
        <v>0</v>
      </c>
      <c r="L348" s="5">
        <f t="shared" si="37"/>
        <v>0</v>
      </c>
      <c r="M348" s="4">
        <f>일위대가!H348</f>
        <v>0</v>
      </c>
      <c r="N348" s="5">
        <f t="shared" si="38"/>
        <v>0</v>
      </c>
      <c r="O348" s="4">
        <f t="shared" si="39"/>
        <v>0</v>
      </c>
      <c r="P348" s="5">
        <f t="shared" si="35"/>
        <v>0</v>
      </c>
      <c r="Q348" s="1" t="s">
        <v>13</v>
      </c>
      <c r="R348" s="6" t="s">
        <v>52</v>
      </c>
      <c r="S348" s="6" t="s">
        <v>53</v>
      </c>
      <c r="T348" s="1" t="s">
        <v>13</v>
      </c>
      <c r="U348" s="2" t="s">
        <v>13</v>
      </c>
      <c r="V348" s="6" t="s">
        <v>13</v>
      </c>
      <c r="W348" s="6" t="s">
        <v>13</v>
      </c>
      <c r="X348" s="1" t="s">
        <v>13</v>
      </c>
      <c r="Y348" t="s">
        <v>54</v>
      </c>
      <c r="Z348" t="s">
        <v>54</v>
      </c>
      <c r="AA348" t="s">
        <v>13</v>
      </c>
      <c r="AB348">
        <v>1</v>
      </c>
    </row>
    <row r="349" spans="1:28" x14ac:dyDescent="0.2">
      <c r="A349" s="6" t="s">
        <v>47</v>
      </c>
      <c r="B349" s="1" t="s">
        <v>736</v>
      </c>
      <c r="C349" s="1" t="s">
        <v>13</v>
      </c>
      <c r="D349" s="1" t="s">
        <v>13</v>
      </c>
      <c r="E349" s="1" t="s">
        <v>737</v>
      </c>
      <c r="F349" s="1" t="s">
        <v>738</v>
      </c>
      <c r="G349" s="6" t="s">
        <v>483</v>
      </c>
      <c r="H349" s="3">
        <v>0</v>
      </c>
      <c r="I349" s="4">
        <f>일위대가!F349</f>
        <v>0</v>
      </c>
      <c r="J349" s="5">
        <f t="shared" si="36"/>
        <v>0</v>
      </c>
      <c r="K349" s="4">
        <f>일위대가!G349</f>
        <v>0</v>
      </c>
      <c r="L349" s="5">
        <f t="shared" si="37"/>
        <v>0</v>
      </c>
      <c r="M349" s="4">
        <f>일위대가!H349</f>
        <v>0</v>
      </c>
      <c r="N349" s="5">
        <f t="shared" si="38"/>
        <v>0</v>
      </c>
      <c r="O349" s="4">
        <f t="shared" si="39"/>
        <v>0</v>
      </c>
      <c r="P349" s="5">
        <f t="shared" si="35"/>
        <v>0</v>
      </c>
      <c r="Q349" s="1" t="s">
        <v>13</v>
      </c>
      <c r="R349" s="6" t="s">
        <v>52</v>
      </c>
      <c r="S349" s="6" t="s">
        <v>53</v>
      </c>
      <c r="T349" s="1" t="s">
        <v>13</v>
      </c>
      <c r="U349" s="2" t="s">
        <v>13</v>
      </c>
      <c r="V349" s="6" t="s">
        <v>13</v>
      </c>
      <c r="W349" s="6" t="s">
        <v>13</v>
      </c>
      <c r="X349" s="1" t="s">
        <v>13</v>
      </c>
      <c r="Y349" t="s">
        <v>54</v>
      </c>
      <c r="Z349" t="s">
        <v>54</v>
      </c>
      <c r="AA349" t="s">
        <v>13</v>
      </c>
      <c r="AB349">
        <v>1</v>
      </c>
    </row>
    <row r="350" spans="1:28" x14ac:dyDescent="0.2">
      <c r="A350" s="6" t="s">
        <v>47</v>
      </c>
      <c r="B350" s="1" t="s">
        <v>739</v>
      </c>
      <c r="C350" s="1" t="s">
        <v>13</v>
      </c>
      <c r="D350" s="1" t="s">
        <v>13</v>
      </c>
      <c r="E350" s="1" t="s">
        <v>737</v>
      </c>
      <c r="F350" s="1" t="s">
        <v>740</v>
      </c>
      <c r="G350" s="6" t="s">
        <v>483</v>
      </c>
      <c r="H350" s="3">
        <v>0</v>
      </c>
      <c r="I350" s="4">
        <f>일위대가!F350</f>
        <v>0</v>
      </c>
      <c r="J350" s="5">
        <f t="shared" si="36"/>
        <v>0</v>
      </c>
      <c r="K350" s="4">
        <f>일위대가!G350</f>
        <v>0</v>
      </c>
      <c r="L350" s="5">
        <f t="shared" si="37"/>
        <v>0</v>
      </c>
      <c r="M350" s="4">
        <f>일위대가!H350</f>
        <v>0</v>
      </c>
      <c r="N350" s="5">
        <f t="shared" si="38"/>
        <v>0</v>
      </c>
      <c r="O350" s="4">
        <f t="shared" si="39"/>
        <v>0</v>
      </c>
      <c r="P350" s="5">
        <f t="shared" si="35"/>
        <v>0</v>
      </c>
      <c r="Q350" s="1" t="s">
        <v>13</v>
      </c>
      <c r="R350" s="6" t="s">
        <v>52</v>
      </c>
      <c r="S350" s="6" t="s">
        <v>53</v>
      </c>
      <c r="T350" s="1" t="s">
        <v>13</v>
      </c>
      <c r="U350" s="2" t="s">
        <v>13</v>
      </c>
      <c r="V350" s="6" t="s">
        <v>13</v>
      </c>
      <c r="W350" s="6" t="s">
        <v>13</v>
      </c>
      <c r="X350" s="1" t="s">
        <v>13</v>
      </c>
      <c r="Y350" t="s">
        <v>54</v>
      </c>
      <c r="Z350" t="s">
        <v>54</v>
      </c>
      <c r="AA350" t="s">
        <v>13</v>
      </c>
      <c r="AB350">
        <v>1</v>
      </c>
    </row>
    <row r="351" spans="1:28" x14ac:dyDescent="0.2">
      <c r="A351" s="6" t="s">
        <v>47</v>
      </c>
      <c r="B351" s="1" t="s">
        <v>741</v>
      </c>
      <c r="C351" s="1" t="s">
        <v>13</v>
      </c>
      <c r="D351" s="1" t="s">
        <v>13</v>
      </c>
      <c r="E351" s="1" t="s">
        <v>737</v>
      </c>
      <c r="F351" s="1" t="s">
        <v>742</v>
      </c>
      <c r="G351" s="6" t="s">
        <v>483</v>
      </c>
      <c r="H351" s="3">
        <v>0</v>
      </c>
      <c r="I351" s="4">
        <f>일위대가!F351</f>
        <v>0</v>
      </c>
      <c r="J351" s="5">
        <f t="shared" si="36"/>
        <v>0</v>
      </c>
      <c r="K351" s="4">
        <f>일위대가!G351</f>
        <v>0</v>
      </c>
      <c r="L351" s="5">
        <f t="shared" si="37"/>
        <v>0</v>
      </c>
      <c r="M351" s="4">
        <f>일위대가!H351</f>
        <v>0</v>
      </c>
      <c r="N351" s="5">
        <f t="shared" si="38"/>
        <v>0</v>
      </c>
      <c r="O351" s="4">
        <f t="shared" si="39"/>
        <v>0</v>
      </c>
      <c r="P351" s="5">
        <f t="shared" si="35"/>
        <v>0</v>
      </c>
      <c r="Q351" s="1" t="s">
        <v>13</v>
      </c>
      <c r="R351" s="6" t="s">
        <v>52</v>
      </c>
      <c r="S351" s="6" t="s">
        <v>53</v>
      </c>
      <c r="T351" s="1" t="s">
        <v>13</v>
      </c>
      <c r="U351" s="2" t="s">
        <v>13</v>
      </c>
      <c r="V351" s="6" t="s">
        <v>13</v>
      </c>
      <c r="W351" s="6" t="s">
        <v>13</v>
      </c>
      <c r="X351" s="1" t="s">
        <v>13</v>
      </c>
      <c r="Y351" t="s">
        <v>54</v>
      </c>
      <c r="Z351" t="s">
        <v>54</v>
      </c>
      <c r="AA351" t="s">
        <v>13</v>
      </c>
      <c r="AB351">
        <v>1</v>
      </c>
    </row>
    <row r="352" spans="1:28" x14ac:dyDescent="0.2">
      <c r="A352" s="6" t="s">
        <v>47</v>
      </c>
      <c r="B352" s="1" t="s">
        <v>743</v>
      </c>
      <c r="C352" s="1" t="s">
        <v>13</v>
      </c>
      <c r="D352" s="1" t="s">
        <v>13</v>
      </c>
      <c r="E352" s="1" t="s">
        <v>737</v>
      </c>
      <c r="F352" s="1" t="s">
        <v>744</v>
      </c>
      <c r="G352" s="6" t="s">
        <v>483</v>
      </c>
      <c r="H352" s="3">
        <v>0</v>
      </c>
      <c r="I352" s="4">
        <f>일위대가!F352</f>
        <v>0</v>
      </c>
      <c r="J352" s="5">
        <f t="shared" si="36"/>
        <v>0</v>
      </c>
      <c r="K352" s="4">
        <f>일위대가!G352</f>
        <v>0</v>
      </c>
      <c r="L352" s="5">
        <f t="shared" si="37"/>
        <v>0</v>
      </c>
      <c r="M352" s="4">
        <f>일위대가!H352</f>
        <v>0</v>
      </c>
      <c r="N352" s="5">
        <f t="shared" si="38"/>
        <v>0</v>
      </c>
      <c r="O352" s="4">
        <f t="shared" si="39"/>
        <v>0</v>
      </c>
      <c r="P352" s="5">
        <f t="shared" si="35"/>
        <v>0</v>
      </c>
      <c r="Q352" s="1" t="s">
        <v>13</v>
      </c>
      <c r="R352" s="6" t="s">
        <v>52</v>
      </c>
      <c r="S352" s="6" t="s">
        <v>53</v>
      </c>
      <c r="T352" s="1" t="s">
        <v>13</v>
      </c>
      <c r="U352" s="2" t="s">
        <v>13</v>
      </c>
      <c r="V352" s="6" t="s">
        <v>13</v>
      </c>
      <c r="W352" s="6" t="s">
        <v>13</v>
      </c>
      <c r="X352" s="1" t="s">
        <v>13</v>
      </c>
      <c r="Y352" t="s">
        <v>54</v>
      </c>
      <c r="Z352" t="s">
        <v>54</v>
      </c>
      <c r="AA352" t="s">
        <v>13</v>
      </c>
      <c r="AB352">
        <v>1</v>
      </c>
    </row>
    <row r="353" spans="1:28" x14ac:dyDescent="0.2">
      <c r="A353" s="6" t="s">
        <v>47</v>
      </c>
      <c r="B353" s="1" t="s">
        <v>745</v>
      </c>
      <c r="C353" s="1" t="s">
        <v>13</v>
      </c>
      <c r="D353" s="1" t="s">
        <v>13</v>
      </c>
      <c r="E353" s="1" t="s">
        <v>737</v>
      </c>
      <c r="F353" s="1" t="s">
        <v>746</v>
      </c>
      <c r="G353" s="6" t="s">
        <v>483</v>
      </c>
      <c r="H353" s="3">
        <v>0</v>
      </c>
      <c r="I353" s="4">
        <f>일위대가!F353</f>
        <v>0</v>
      </c>
      <c r="J353" s="5">
        <f t="shared" si="36"/>
        <v>0</v>
      </c>
      <c r="K353" s="4">
        <f>일위대가!G353</f>
        <v>0</v>
      </c>
      <c r="L353" s="5">
        <f t="shared" si="37"/>
        <v>0</v>
      </c>
      <c r="M353" s="4">
        <f>일위대가!H353</f>
        <v>0</v>
      </c>
      <c r="N353" s="5">
        <f t="shared" si="38"/>
        <v>0</v>
      </c>
      <c r="O353" s="4">
        <f t="shared" si="39"/>
        <v>0</v>
      </c>
      <c r="P353" s="5">
        <f t="shared" si="35"/>
        <v>0</v>
      </c>
      <c r="Q353" s="1" t="s">
        <v>13</v>
      </c>
      <c r="R353" s="6" t="s">
        <v>52</v>
      </c>
      <c r="S353" s="6" t="s">
        <v>53</v>
      </c>
      <c r="T353" s="1" t="s">
        <v>13</v>
      </c>
      <c r="U353" s="2" t="s">
        <v>13</v>
      </c>
      <c r="V353" s="6" t="s">
        <v>13</v>
      </c>
      <c r="W353" s="6" t="s">
        <v>13</v>
      </c>
      <c r="X353" s="1" t="s">
        <v>13</v>
      </c>
      <c r="Y353" t="s">
        <v>54</v>
      </c>
      <c r="Z353" t="s">
        <v>54</v>
      </c>
      <c r="AA353" t="s">
        <v>13</v>
      </c>
      <c r="AB353">
        <v>1</v>
      </c>
    </row>
    <row r="354" spans="1:28" x14ac:dyDescent="0.2">
      <c r="A354" s="6" t="s">
        <v>47</v>
      </c>
      <c r="B354" s="1" t="s">
        <v>747</v>
      </c>
      <c r="C354" s="1" t="s">
        <v>13</v>
      </c>
      <c r="D354" s="1" t="s">
        <v>13</v>
      </c>
      <c r="E354" s="1" t="s">
        <v>748</v>
      </c>
      <c r="F354" s="1" t="s">
        <v>13</v>
      </c>
      <c r="G354" s="6" t="s">
        <v>249</v>
      </c>
      <c r="H354" s="3">
        <v>0</v>
      </c>
      <c r="I354" s="4">
        <f>일위대가!F354</f>
        <v>0</v>
      </c>
      <c r="J354" s="5">
        <f t="shared" si="36"/>
        <v>0</v>
      </c>
      <c r="K354" s="4">
        <f>일위대가!G354</f>
        <v>0</v>
      </c>
      <c r="L354" s="5">
        <f t="shared" si="37"/>
        <v>0</v>
      </c>
      <c r="M354" s="4">
        <f>일위대가!H354</f>
        <v>0</v>
      </c>
      <c r="N354" s="5">
        <f t="shared" si="38"/>
        <v>0</v>
      </c>
      <c r="O354" s="4">
        <f t="shared" si="39"/>
        <v>0</v>
      </c>
      <c r="P354" s="5">
        <f t="shared" si="35"/>
        <v>0</v>
      </c>
      <c r="Q354" s="1" t="s">
        <v>13</v>
      </c>
      <c r="R354" s="6" t="s">
        <v>52</v>
      </c>
      <c r="S354" s="6" t="s">
        <v>53</v>
      </c>
      <c r="T354" s="1" t="s">
        <v>13</v>
      </c>
      <c r="U354" s="2" t="s">
        <v>13</v>
      </c>
      <c r="V354" s="6" t="s">
        <v>13</v>
      </c>
      <c r="W354" s="6" t="s">
        <v>13</v>
      </c>
      <c r="X354" s="1" t="s">
        <v>13</v>
      </c>
      <c r="Y354" t="s">
        <v>54</v>
      </c>
      <c r="Z354" t="s">
        <v>54</v>
      </c>
      <c r="AA354" t="s">
        <v>13</v>
      </c>
      <c r="AB354">
        <v>1</v>
      </c>
    </row>
    <row r="355" spans="1:28" x14ac:dyDescent="0.2">
      <c r="A355" s="6" t="s">
        <v>47</v>
      </c>
      <c r="B355" s="1" t="s">
        <v>749</v>
      </c>
      <c r="C355" s="1" t="s">
        <v>13</v>
      </c>
      <c r="D355" s="1" t="s">
        <v>13</v>
      </c>
      <c r="E355" s="1" t="s">
        <v>750</v>
      </c>
      <c r="F355" s="1" t="s">
        <v>13</v>
      </c>
      <c r="G355" s="6" t="s">
        <v>249</v>
      </c>
      <c r="H355" s="3">
        <v>0</v>
      </c>
      <c r="I355" s="4">
        <f>일위대가!F355</f>
        <v>0</v>
      </c>
      <c r="J355" s="5">
        <f t="shared" si="36"/>
        <v>0</v>
      </c>
      <c r="K355" s="4">
        <f>일위대가!G355</f>
        <v>0</v>
      </c>
      <c r="L355" s="5">
        <f t="shared" si="37"/>
        <v>0</v>
      </c>
      <c r="M355" s="4">
        <f>일위대가!H355</f>
        <v>0</v>
      </c>
      <c r="N355" s="5">
        <f t="shared" si="38"/>
        <v>0</v>
      </c>
      <c r="O355" s="4">
        <f t="shared" si="39"/>
        <v>0</v>
      </c>
      <c r="P355" s="5">
        <f t="shared" si="35"/>
        <v>0</v>
      </c>
      <c r="Q355" s="1" t="s">
        <v>13</v>
      </c>
      <c r="R355" s="6" t="s">
        <v>52</v>
      </c>
      <c r="S355" s="6" t="s">
        <v>53</v>
      </c>
      <c r="T355" s="1" t="s">
        <v>13</v>
      </c>
      <c r="U355" s="2" t="s">
        <v>13</v>
      </c>
      <c r="V355" s="6" t="s">
        <v>13</v>
      </c>
      <c r="W355" s="6" t="s">
        <v>13</v>
      </c>
      <c r="X355" s="1" t="s">
        <v>13</v>
      </c>
      <c r="Y355" t="s">
        <v>54</v>
      </c>
      <c r="Z355" t="s">
        <v>54</v>
      </c>
      <c r="AA355" t="s">
        <v>13</v>
      </c>
      <c r="AB355">
        <v>1</v>
      </c>
    </row>
    <row r="356" spans="1:28" x14ac:dyDescent="0.2">
      <c r="A356" s="6" t="s">
        <v>47</v>
      </c>
      <c r="B356" s="1" t="s">
        <v>751</v>
      </c>
      <c r="C356" s="1" t="s">
        <v>13</v>
      </c>
      <c r="D356" s="1" t="s">
        <v>13</v>
      </c>
      <c r="E356" s="1" t="s">
        <v>752</v>
      </c>
      <c r="F356" s="1" t="s">
        <v>753</v>
      </c>
      <c r="G356" s="6" t="s">
        <v>754</v>
      </c>
      <c r="H356" s="3">
        <v>0</v>
      </c>
      <c r="I356" s="4">
        <f>일위대가!F356</f>
        <v>0</v>
      </c>
      <c r="J356" s="5">
        <f t="shared" si="36"/>
        <v>0</v>
      </c>
      <c r="K356" s="4">
        <f>일위대가!G356</f>
        <v>0</v>
      </c>
      <c r="L356" s="5">
        <f t="shared" si="37"/>
        <v>0</v>
      </c>
      <c r="M356" s="4">
        <f>일위대가!H356</f>
        <v>0</v>
      </c>
      <c r="N356" s="5">
        <f t="shared" si="38"/>
        <v>0</v>
      </c>
      <c r="O356" s="4">
        <f t="shared" si="39"/>
        <v>0</v>
      </c>
      <c r="P356" s="5">
        <f t="shared" si="35"/>
        <v>0</v>
      </c>
      <c r="Q356" s="1" t="s">
        <v>13</v>
      </c>
      <c r="R356" s="6" t="s">
        <v>52</v>
      </c>
      <c r="S356" s="6" t="s">
        <v>53</v>
      </c>
      <c r="T356" s="1" t="s">
        <v>13</v>
      </c>
      <c r="U356" s="2" t="s">
        <v>13</v>
      </c>
      <c r="V356" s="6" t="s">
        <v>13</v>
      </c>
      <c r="W356" s="6" t="s">
        <v>13</v>
      </c>
      <c r="X356" s="1" t="s">
        <v>13</v>
      </c>
      <c r="Y356" t="s">
        <v>54</v>
      </c>
      <c r="Z356" t="s">
        <v>54</v>
      </c>
      <c r="AA356" t="s">
        <v>13</v>
      </c>
      <c r="AB356">
        <v>1</v>
      </c>
    </row>
    <row r="357" spans="1:28" x14ac:dyDescent="0.2">
      <c r="A357" s="6" t="s">
        <v>47</v>
      </c>
      <c r="B357" s="1" t="s">
        <v>755</v>
      </c>
      <c r="C357" s="1" t="s">
        <v>13</v>
      </c>
      <c r="D357" s="1" t="s">
        <v>13</v>
      </c>
      <c r="E357" s="1" t="s">
        <v>752</v>
      </c>
      <c r="F357" s="1" t="s">
        <v>756</v>
      </c>
      <c r="G357" s="6" t="s">
        <v>754</v>
      </c>
      <c r="H357" s="3">
        <v>0</v>
      </c>
      <c r="I357" s="4">
        <f>일위대가!F357</f>
        <v>0</v>
      </c>
      <c r="J357" s="5">
        <f t="shared" si="36"/>
        <v>0</v>
      </c>
      <c r="K357" s="4">
        <f>일위대가!G357</f>
        <v>0</v>
      </c>
      <c r="L357" s="5">
        <f t="shared" si="37"/>
        <v>0</v>
      </c>
      <c r="M357" s="4">
        <f>일위대가!H357</f>
        <v>0</v>
      </c>
      <c r="N357" s="5">
        <f t="shared" si="38"/>
        <v>0</v>
      </c>
      <c r="O357" s="4">
        <f t="shared" si="39"/>
        <v>0</v>
      </c>
      <c r="P357" s="5">
        <f t="shared" si="35"/>
        <v>0</v>
      </c>
      <c r="Q357" s="1" t="s">
        <v>13</v>
      </c>
      <c r="R357" s="6" t="s">
        <v>52</v>
      </c>
      <c r="S357" s="6" t="s">
        <v>53</v>
      </c>
      <c r="T357" s="1" t="s">
        <v>13</v>
      </c>
      <c r="U357" s="2" t="s">
        <v>13</v>
      </c>
      <c r="V357" s="6" t="s">
        <v>13</v>
      </c>
      <c r="W357" s="6" t="s">
        <v>13</v>
      </c>
      <c r="X357" s="1" t="s">
        <v>13</v>
      </c>
      <c r="Y357" t="s">
        <v>54</v>
      </c>
      <c r="Z357" t="s">
        <v>54</v>
      </c>
      <c r="AA357" t="s">
        <v>13</v>
      </c>
      <c r="AB357">
        <v>1</v>
      </c>
    </row>
    <row r="358" spans="1:28" x14ac:dyDescent="0.2">
      <c r="A358" s="6" t="s">
        <v>47</v>
      </c>
      <c r="B358" s="1" t="s">
        <v>757</v>
      </c>
      <c r="C358" s="1" t="s">
        <v>13</v>
      </c>
      <c r="D358" s="1" t="s">
        <v>13</v>
      </c>
      <c r="E358" s="1" t="s">
        <v>752</v>
      </c>
      <c r="F358" s="1" t="s">
        <v>758</v>
      </c>
      <c r="G358" s="6" t="s">
        <v>754</v>
      </c>
      <c r="H358" s="3">
        <v>0</v>
      </c>
      <c r="I358" s="4">
        <f>일위대가!F358</f>
        <v>0</v>
      </c>
      <c r="J358" s="5">
        <f t="shared" si="36"/>
        <v>0</v>
      </c>
      <c r="K358" s="4">
        <f>일위대가!G358</f>
        <v>0</v>
      </c>
      <c r="L358" s="5">
        <f t="shared" si="37"/>
        <v>0</v>
      </c>
      <c r="M358" s="4">
        <f>일위대가!H358</f>
        <v>0</v>
      </c>
      <c r="N358" s="5">
        <f t="shared" si="38"/>
        <v>0</v>
      </c>
      <c r="O358" s="4">
        <f t="shared" si="39"/>
        <v>0</v>
      </c>
      <c r="P358" s="5">
        <f t="shared" si="35"/>
        <v>0</v>
      </c>
      <c r="Q358" s="1" t="s">
        <v>13</v>
      </c>
      <c r="R358" s="6" t="s">
        <v>52</v>
      </c>
      <c r="S358" s="6" t="s">
        <v>53</v>
      </c>
      <c r="T358" s="1" t="s">
        <v>13</v>
      </c>
      <c r="U358" s="2" t="s">
        <v>13</v>
      </c>
      <c r="V358" s="6" t="s">
        <v>13</v>
      </c>
      <c r="W358" s="6" t="s">
        <v>13</v>
      </c>
      <c r="X358" s="1" t="s">
        <v>13</v>
      </c>
      <c r="Y358" t="s">
        <v>54</v>
      </c>
      <c r="Z358" t="s">
        <v>54</v>
      </c>
      <c r="AA358" t="s">
        <v>13</v>
      </c>
      <c r="AB358">
        <v>1</v>
      </c>
    </row>
    <row r="359" spans="1:28" x14ac:dyDescent="0.2">
      <c r="A359" s="6" t="s">
        <v>47</v>
      </c>
      <c r="B359" s="1" t="s">
        <v>759</v>
      </c>
      <c r="C359" s="1" t="s">
        <v>13</v>
      </c>
      <c r="D359" s="1" t="s">
        <v>13</v>
      </c>
      <c r="E359" s="1" t="s">
        <v>760</v>
      </c>
      <c r="F359" s="1" t="s">
        <v>13</v>
      </c>
      <c r="G359" s="6" t="s">
        <v>249</v>
      </c>
      <c r="H359" s="3">
        <v>0</v>
      </c>
      <c r="I359" s="4">
        <f>일위대가!F359</f>
        <v>0</v>
      </c>
      <c r="J359" s="5">
        <f t="shared" si="36"/>
        <v>0</v>
      </c>
      <c r="K359" s="4">
        <f>일위대가!G359</f>
        <v>0</v>
      </c>
      <c r="L359" s="5">
        <f t="shared" si="37"/>
        <v>0</v>
      </c>
      <c r="M359" s="4">
        <f>일위대가!H359</f>
        <v>0</v>
      </c>
      <c r="N359" s="5">
        <f t="shared" si="38"/>
        <v>0</v>
      </c>
      <c r="O359" s="4">
        <f t="shared" si="39"/>
        <v>0</v>
      </c>
      <c r="P359" s="5">
        <f t="shared" si="35"/>
        <v>0</v>
      </c>
      <c r="Q359" s="1" t="s">
        <v>13</v>
      </c>
      <c r="R359" s="6" t="s">
        <v>52</v>
      </c>
      <c r="S359" s="6" t="s">
        <v>53</v>
      </c>
      <c r="T359" s="1" t="s">
        <v>13</v>
      </c>
      <c r="U359" s="2" t="s">
        <v>13</v>
      </c>
      <c r="V359" s="6" t="s">
        <v>13</v>
      </c>
      <c r="W359" s="6" t="s">
        <v>13</v>
      </c>
      <c r="X359" s="1" t="s">
        <v>13</v>
      </c>
      <c r="Y359" t="s">
        <v>54</v>
      </c>
      <c r="Z359" t="s">
        <v>54</v>
      </c>
      <c r="AA359" t="s">
        <v>13</v>
      </c>
      <c r="AB359">
        <v>1</v>
      </c>
    </row>
    <row r="360" spans="1:28" x14ac:dyDescent="0.2">
      <c r="A360" s="6" t="s">
        <v>47</v>
      </c>
      <c r="B360" s="1" t="s">
        <v>761</v>
      </c>
      <c r="C360" s="1" t="s">
        <v>13</v>
      </c>
      <c r="D360" s="1" t="s">
        <v>13</v>
      </c>
      <c r="E360" s="1" t="s">
        <v>762</v>
      </c>
      <c r="F360" s="1" t="s">
        <v>13</v>
      </c>
      <c r="G360" s="6" t="s">
        <v>136</v>
      </c>
      <c r="H360" s="3">
        <v>0</v>
      </c>
      <c r="I360" s="4">
        <f>일위대가!F360</f>
        <v>0</v>
      </c>
      <c r="J360" s="5">
        <f t="shared" si="36"/>
        <v>0</v>
      </c>
      <c r="K360" s="4">
        <f>일위대가!G360</f>
        <v>0</v>
      </c>
      <c r="L360" s="5">
        <f t="shared" si="37"/>
        <v>0</v>
      </c>
      <c r="M360" s="4">
        <f>일위대가!H360</f>
        <v>0</v>
      </c>
      <c r="N360" s="5">
        <f t="shared" si="38"/>
        <v>0</v>
      </c>
      <c r="O360" s="4">
        <f t="shared" si="39"/>
        <v>0</v>
      </c>
      <c r="P360" s="5">
        <f t="shared" si="35"/>
        <v>0</v>
      </c>
      <c r="Q360" s="1" t="s">
        <v>13</v>
      </c>
      <c r="R360" s="6" t="s">
        <v>52</v>
      </c>
      <c r="S360" s="6" t="s">
        <v>53</v>
      </c>
      <c r="T360" s="1" t="s">
        <v>13</v>
      </c>
      <c r="U360" s="2" t="s">
        <v>13</v>
      </c>
      <c r="V360" s="6" t="s">
        <v>13</v>
      </c>
      <c r="W360" s="6" t="s">
        <v>13</v>
      </c>
      <c r="X360" s="1" t="s">
        <v>13</v>
      </c>
      <c r="Y360" t="s">
        <v>54</v>
      </c>
      <c r="Z360" t="s">
        <v>54</v>
      </c>
      <c r="AA360" t="s">
        <v>13</v>
      </c>
      <c r="AB360">
        <v>1</v>
      </c>
    </row>
    <row r="361" spans="1:28" x14ac:dyDescent="0.2">
      <c r="A361" s="6" t="s">
        <v>47</v>
      </c>
      <c r="B361" s="1" t="s">
        <v>763</v>
      </c>
      <c r="C361" s="1" t="s">
        <v>13</v>
      </c>
      <c r="D361" s="1" t="s">
        <v>13</v>
      </c>
      <c r="E361" s="1" t="s">
        <v>764</v>
      </c>
      <c r="F361" s="1" t="s">
        <v>765</v>
      </c>
      <c r="G361" s="6" t="s">
        <v>483</v>
      </c>
      <c r="H361" s="3">
        <v>0</v>
      </c>
      <c r="I361" s="4">
        <f>일위대가!F361</f>
        <v>0</v>
      </c>
      <c r="J361" s="5">
        <f t="shared" si="36"/>
        <v>0</v>
      </c>
      <c r="K361" s="4">
        <f>일위대가!G361</f>
        <v>0</v>
      </c>
      <c r="L361" s="5">
        <f t="shared" si="37"/>
        <v>0</v>
      </c>
      <c r="M361" s="4">
        <f>일위대가!H361</f>
        <v>0</v>
      </c>
      <c r="N361" s="5">
        <f t="shared" si="38"/>
        <v>0</v>
      </c>
      <c r="O361" s="4">
        <f t="shared" si="39"/>
        <v>0</v>
      </c>
      <c r="P361" s="5">
        <f t="shared" si="35"/>
        <v>0</v>
      </c>
      <c r="Q361" s="1" t="s">
        <v>13</v>
      </c>
      <c r="R361" s="6" t="s">
        <v>52</v>
      </c>
      <c r="S361" s="6" t="s">
        <v>53</v>
      </c>
      <c r="T361" s="1" t="s">
        <v>13</v>
      </c>
      <c r="U361" s="2" t="s">
        <v>13</v>
      </c>
      <c r="V361" s="6" t="s">
        <v>13</v>
      </c>
      <c r="W361" s="6" t="s">
        <v>13</v>
      </c>
      <c r="X361" s="1" t="s">
        <v>13</v>
      </c>
      <c r="Y361" t="s">
        <v>54</v>
      </c>
      <c r="Z361" t="s">
        <v>54</v>
      </c>
      <c r="AA361" t="s">
        <v>13</v>
      </c>
      <c r="AB361">
        <v>1</v>
      </c>
    </row>
    <row r="362" spans="1:28" x14ac:dyDescent="0.2">
      <c r="A362" s="6" t="s">
        <v>47</v>
      </c>
      <c r="B362" s="1" t="s">
        <v>766</v>
      </c>
      <c r="C362" s="1" t="s">
        <v>13</v>
      </c>
      <c r="D362" s="1" t="s">
        <v>13</v>
      </c>
      <c r="E362" s="1" t="s">
        <v>764</v>
      </c>
      <c r="F362" s="1" t="s">
        <v>767</v>
      </c>
      <c r="G362" s="6" t="s">
        <v>483</v>
      </c>
      <c r="H362" s="3">
        <v>0</v>
      </c>
      <c r="I362" s="4">
        <f>일위대가!F362</f>
        <v>0</v>
      </c>
      <c r="J362" s="5">
        <f t="shared" si="36"/>
        <v>0</v>
      </c>
      <c r="K362" s="4">
        <f>일위대가!G362</f>
        <v>0</v>
      </c>
      <c r="L362" s="5">
        <f t="shared" si="37"/>
        <v>0</v>
      </c>
      <c r="M362" s="4">
        <f>일위대가!H362</f>
        <v>0</v>
      </c>
      <c r="N362" s="5">
        <f t="shared" si="38"/>
        <v>0</v>
      </c>
      <c r="O362" s="4">
        <f t="shared" si="39"/>
        <v>0</v>
      </c>
      <c r="P362" s="5">
        <f t="shared" si="35"/>
        <v>0</v>
      </c>
      <c r="Q362" s="1" t="s">
        <v>13</v>
      </c>
      <c r="R362" s="6" t="s">
        <v>52</v>
      </c>
      <c r="S362" s="6" t="s">
        <v>53</v>
      </c>
      <c r="T362" s="1" t="s">
        <v>13</v>
      </c>
      <c r="U362" s="2" t="s">
        <v>13</v>
      </c>
      <c r="V362" s="6" t="s">
        <v>13</v>
      </c>
      <c r="W362" s="6" t="s">
        <v>13</v>
      </c>
      <c r="X362" s="1" t="s">
        <v>13</v>
      </c>
      <c r="Y362" t="s">
        <v>54</v>
      </c>
      <c r="Z362" t="s">
        <v>54</v>
      </c>
      <c r="AA362" t="s">
        <v>13</v>
      </c>
      <c r="AB362">
        <v>1</v>
      </c>
    </row>
    <row r="363" spans="1:28" x14ac:dyDescent="0.2">
      <c r="A363" s="6" t="s">
        <v>47</v>
      </c>
      <c r="B363" s="1" t="s">
        <v>768</v>
      </c>
      <c r="C363" s="1" t="s">
        <v>13</v>
      </c>
      <c r="D363" s="1" t="s">
        <v>13</v>
      </c>
      <c r="E363" s="1" t="s">
        <v>764</v>
      </c>
      <c r="F363" s="1" t="s">
        <v>769</v>
      </c>
      <c r="G363" s="6" t="s">
        <v>483</v>
      </c>
      <c r="H363" s="3">
        <v>0</v>
      </c>
      <c r="I363" s="4">
        <f>일위대가!F363</f>
        <v>0</v>
      </c>
      <c r="J363" s="5">
        <f t="shared" si="36"/>
        <v>0</v>
      </c>
      <c r="K363" s="4">
        <f>일위대가!G363</f>
        <v>0</v>
      </c>
      <c r="L363" s="5">
        <f t="shared" si="37"/>
        <v>0</v>
      </c>
      <c r="M363" s="4">
        <f>일위대가!H363</f>
        <v>0</v>
      </c>
      <c r="N363" s="5">
        <f t="shared" si="38"/>
        <v>0</v>
      </c>
      <c r="O363" s="4">
        <f t="shared" si="39"/>
        <v>0</v>
      </c>
      <c r="P363" s="5">
        <f t="shared" si="35"/>
        <v>0</v>
      </c>
      <c r="Q363" s="1" t="s">
        <v>13</v>
      </c>
      <c r="R363" s="6" t="s">
        <v>52</v>
      </c>
      <c r="S363" s="6" t="s">
        <v>53</v>
      </c>
      <c r="T363" s="1" t="s">
        <v>13</v>
      </c>
      <c r="U363" s="2" t="s">
        <v>13</v>
      </c>
      <c r="V363" s="6" t="s">
        <v>13</v>
      </c>
      <c r="W363" s="6" t="s">
        <v>13</v>
      </c>
      <c r="X363" s="1" t="s">
        <v>13</v>
      </c>
      <c r="Y363" t="s">
        <v>54</v>
      </c>
      <c r="Z363" t="s">
        <v>54</v>
      </c>
      <c r="AA363" t="s">
        <v>13</v>
      </c>
      <c r="AB363">
        <v>1</v>
      </c>
    </row>
    <row r="364" spans="1:28" x14ac:dyDescent="0.2">
      <c r="A364" s="6" t="s">
        <v>47</v>
      </c>
      <c r="B364" s="1" t="s">
        <v>770</v>
      </c>
      <c r="C364" s="1" t="s">
        <v>13</v>
      </c>
      <c r="D364" s="1" t="s">
        <v>13</v>
      </c>
      <c r="E364" s="1" t="s">
        <v>764</v>
      </c>
      <c r="F364" s="1" t="s">
        <v>771</v>
      </c>
      <c r="G364" s="6" t="s">
        <v>483</v>
      </c>
      <c r="H364" s="3">
        <v>0</v>
      </c>
      <c r="I364" s="4">
        <f>일위대가!F364</f>
        <v>0</v>
      </c>
      <c r="J364" s="5">
        <f t="shared" si="36"/>
        <v>0</v>
      </c>
      <c r="K364" s="4">
        <f>일위대가!G364</f>
        <v>0</v>
      </c>
      <c r="L364" s="5">
        <f t="shared" si="37"/>
        <v>0</v>
      </c>
      <c r="M364" s="4">
        <f>일위대가!H364</f>
        <v>0</v>
      </c>
      <c r="N364" s="5">
        <f t="shared" si="38"/>
        <v>0</v>
      </c>
      <c r="O364" s="4">
        <f t="shared" si="39"/>
        <v>0</v>
      </c>
      <c r="P364" s="5">
        <f t="shared" si="35"/>
        <v>0</v>
      </c>
      <c r="Q364" s="1" t="s">
        <v>13</v>
      </c>
      <c r="R364" s="6" t="s">
        <v>52</v>
      </c>
      <c r="S364" s="6" t="s">
        <v>53</v>
      </c>
      <c r="T364" s="1" t="s">
        <v>13</v>
      </c>
      <c r="U364" s="2" t="s">
        <v>13</v>
      </c>
      <c r="V364" s="6" t="s">
        <v>13</v>
      </c>
      <c r="W364" s="6" t="s">
        <v>13</v>
      </c>
      <c r="X364" s="1" t="s">
        <v>13</v>
      </c>
      <c r="Y364" t="s">
        <v>54</v>
      </c>
      <c r="Z364" t="s">
        <v>54</v>
      </c>
      <c r="AA364" t="s">
        <v>13</v>
      </c>
      <c r="AB364">
        <v>1</v>
      </c>
    </row>
    <row r="365" spans="1:28" x14ac:dyDescent="0.2">
      <c r="A365" s="6" t="s">
        <v>47</v>
      </c>
      <c r="B365" s="1" t="s">
        <v>772</v>
      </c>
      <c r="C365" s="1" t="s">
        <v>13</v>
      </c>
      <c r="D365" s="1" t="s">
        <v>13</v>
      </c>
      <c r="E365" s="1" t="s">
        <v>764</v>
      </c>
      <c r="F365" s="1" t="s">
        <v>773</v>
      </c>
      <c r="G365" s="6" t="s">
        <v>483</v>
      </c>
      <c r="H365" s="3">
        <v>0</v>
      </c>
      <c r="I365" s="4">
        <f>일위대가!F365</f>
        <v>0</v>
      </c>
      <c r="J365" s="5">
        <f t="shared" si="36"/>
        <v>0</v>
      </c>
      <c r="K365" s="4">
        <f>일위대가!G365</f>
        <v>0</v>
      </c>
      <c r="L365" s="5">
        <f t="shared" si="37"/>
        <v>0</v>
      </c>
      <c r="M365" s="4">
        <f>일위대가!H365</f>
        <v>0</v>
      </c>
      <c r="N365" s="5">
        <f t="shared" si="38"/>
        <v>0</v>
      </c>
      <c r="O365" s="4">
        <f t="shared" si="39"/>
        <v>0</v>
      </c>
      <c r="P365" s="5">
        <f t="shared" si="35"/>
        <v>0</v>
      </c>
      <c r="Q365" s="1" t="s">
        <v>13</v>
      </c>
      <c r="R365" s="6" t="s">
        <v>52</v>
      </c>
      <c r="S365" s="6" t="s">
        <v>53</v>
      </c>
      <c r="T365" s="1" t="s">
        <v>13</v>
      </c>
      <c r="U365" s="2" t="s">
        <v>13</v>
      </c>
      <c r="V365" s="6" t="s">
        <v>13</v>
      </c>
      <c r="W365" s="6" t="s">
        <v>13</v>
      </c>
      <c r="X365" s="1" t="s">
        <v>13</v>
      </c>
      <c r="Y365" t="s">
        <v>54</v>
      </c>
      <c r="Z365" t="s">
        <v>54</v>
      </c>
      <c r="AA365" t="s">
        <v>13</v>
      </c>
      <c r="AB365">
        <v>1</v>
      </c>
    </row>
    <row r="366" spans="1:28" x14ac:dyDescent="0.2">
      <c r="A366" s="6" t="s">
        <v>47</v>
      </c>
      <c r="B366" s="1" t="s">
        <v>774</v>
      </c>
      <c r="C366" s="1" t="s">
        <v>13</v>
      </c>
      <c r="D366" s="1" t="s">
        <v>13</v>
      </c>
      <c r="E366" s="1" t="s">
        <v>764</v>
      </c>
      <c r="F366" s="1" t="s">
        <v>775</v>
      </c>
      <c r="G366" s="6" t="s">
        <v>483</v>
      </c>
      <c r="H366" s="3">
        <v>0</v>
      </c>
      <c r="I366" s="4">
        <f>일위대가!F366</f>
        <v>0</v>
      </c>
      <c r="J366" s="5">
        <f t="shared" si="36"/>
        <v>0</v>
      </c>
      <c r="K366" s="4">
        <f>일위대가!G366</f>
        <v>0</v>
      </c>
      <c r="L366" s="5">
        <f t="shared" si="37"/>
        <v>0</v>
      </c>
      <c r="M366" s="4">
        <f>일위대가!H366</f>
        <v>0</v>
      </c>
      <c r="N366" s="5">
        <f t="shared" si="38"/>
        <v>0</v>
      </c>
      <c r="O366" s="4">
        <f t="shared" si="39"/>
        <v>0</v>
      </c>
      <c r="P366" s="5">
        <f t="shared" si="35"/>
        <v>0</v>
      </c>
      <c r="Q366" s="1" t="s">
        <v>13</v>
      </c>
      <c r="R366" s="6" t="s">
        <v>52</v>
      </c>
      <c r="S366" s="6" t="s">
        <v>53</v>
      </c>
      <c r="T366" s="1" t="s">
        <v>13</v>
      </c>
      <c r="U366" s="2" t="s">
        <v>13</v>
      </c>
      <c r="V366" s="6" t="s">
        <v>13</v>
      </c>
      <c r="W366" s="6" t="s">
        <v>13</v>
      </c>
      <c r="X366" s="1" t="s">
        <v>13</v>
      </c>
      <c r="Y366" t="s">
        <v>54</v>
      </c>
      <c r="Z366" t="s">
        <v>54</v>
      </c>
      <c r="AA366" t="s">
        <v>13</v>
      </c>
      <c r="AB366">
        <v>1</v>
      </c>
    </row>
    <row r="367" spans="1:28" x14ac:dyDescent="0.2">
      <c r="A367" s="6" t="s">
        <v>47</v>
      </c>
      <c r="B367" s="1" t="s">
        <v>776</v>
      </c>
      <c r="C367" s="1" t="s">
        <v>13</v>
      </c>
      <c r="D367" s="1" t="s">
        <v>13</v>
      </c>
      <c r="E367" s="1" t="s">
        <v>764</v>
      </c>
      <c r="F367" s="1" t="s">
        <v>777</v>
      </c>
      <c r="G367" s="6" t="s">
        <v>483</v>
      </c>
      <c r="H367" s="3">
        <v>0</v>
      </c>
      <c r="I367" s="4">
        <f>일위대가!F367</f>
        <v>0</v>
      </c>
      <c r="J367" s="5">
        <f t="shared" si="36"/>
        <v>0</v>
      </c>
      <c r="K367" s="4">
        <f>일위대가!G367</f>
        <v>0</v>
      </c>
      <c r="L367" s="5">
        <f t="shared" si="37"/>
        <v>0</v>
      </c>
      <c r="M367" s="4">
        <f>일위대가!H367</f>
        <v>0</v>
      </c>
      <c r="N367" s="5">
        <f t="shared" si="38"/>
        <v>0</v>
      </c>
      <c r="O367" s="4">
        <f t="shared" si="39"/>
        <v>0</v>
      </c>
      <c r="P367" s="5">
        <f t="shared" si="35"/>
        <v>0</v>
      </c>
      <c r="Q367" s="1" t="s">
        <v>13</v>
      </c>
      <c r="R367" s="6" t="s">
        <v>52</v>
      </c>
      <c r="S367" s="6" t="s">
        <v>53</v>
      </c>
      <c r="T367" s="1" t="s">
        <v>13</v>
      </c>
      <c r="U367" s="2" t="s">
        <v>13</v>
      </c>
      <c r="V367" s="6" t="s">
        <v>13</v>
      </c>
      <c r="W367" s="6" t="s">
        <v>13</v>
      </c>
      <c r="X367" s="1" t="s">
        <v>13</v>
      </c>
      <c r="Y367" t="s">
        <v>54</v>
      </c>
      <c r="Z367" t="s">
        <v>54</v>
      </c>
      <c r="AA367" t="s">
        <v>13</v>
      </c>
      <c r="AB367">
        <v>1</v>
      </c>
    </row>
    <row r="368" spans="1:28" x14ac:dyDescent="0.2">
      <c r="A368" s="6" t="s">
        <v>47</v>
      </c>
      <c r="B368" s="1" t="s">
        <v>778</v>
      </c>
      <c r="C368" s="1" t="s">
        <v>13</v>
      </c>
      <c r="D368" s="1" t="s">
        <v>13</v>
      </c>
      <c r="E368" s="1" t="s">
        <v>764</v>
      </c>
      <c r="F368" s="1" t="s">
        <v>779</v>
      </c>
      <c r="G368" s="6" t="s">
        <v>483</v>
      </c>
      <c r="H368" s="3">
        <v>0</v>
      </c>
      <c r="I368" s="4">
        <f>일위대가!F368</f>
        <v>0</v>
      </c>
      <c r="J368" s="5">
        <f t="shared" si="36"/>
        <v>0</v>
      </c>
      <c r="K368" s="4">
        <f>일위대가!G368</f>
        <v>0</v>
      </c>
      <c r="L368" s="5">
        <f t="shared" si="37"/>
        <v>0</v>
      </c>
      <c r="M368" s="4">
        <f>일위대가!H368</f>
        <v>0</v>
      </c>
      <c r="N368" s="5">
        <f t="shared" si="38"/>
        <v>0</v>
      </c>
      <c r="O368" s="4">
        <f t="shared" si="39"/>
        <v>0</v>
      </c>
      <c r="P368" s="5">
        <f t="shared" si="35"/>
        <v>0</v>
      </c>
      <c r="Q368" s="1" t="s">
        <v>13</v>
      </c>
      <c r="R368" s="6" t="s">
        <v>52</v>
      </c>
      <c r="S368" s="6" t="s">
        <v>53</v>
      </c>
      <c r="T368" s="1" t="s">
        <v>13</v>
      </c>
      <c r="U368" s="2" t="s">
        <v>13</v>
      </c>
      <c r="V368" s="6" t="s">
        <v>13</v>
      </c>
      <c r="W368" s="6" t="s">
        <v>13</v>
      </c>
      <c r="X368" s="1" t="s">
        <v>13</v>
      </c>
      <c r="Y368" t="s">
        <v>54</v>
      </c>
      <c r="Z368" t="s">
        <v>54</v>
      </c>
      <c r="AA368" t="s">
        <v>13</v>
      </c>
      <c r="AB368">
        <v>1</v>
      </c>
    </row>
    <row r="369" spans="1:28" x14ac:dyDescent="0.2">
      <c r="A369" s="6" t="s">
        <v>47</v>
      </c>
      <c r="B369" s="1" t="s">
        <v>780</v>
      </c>
      <c r="C369" s="1" t="s">
        <v>13</v>
      </c>
      <c r="D369" s="1" t="s">
        <v>13</v>
      </c>
      <c r="E369" s="1" t="s">
        <v>764</v>
      </c>
      <c r="F369" s="1" t="s">
        <v>781</v>
      </c>
      <c r="G369" s="6" t="s">
        <v>483</v>
      </c>
      <c r="H369" s="3">
        <v>0</v>
      </c>
      <c r="I369" s="4">
        <f>일위대가!F369</f>
        <v>0</v>
      </c>
      <c r="J369" s="5">
        <f t="shared" si="36"/>
        <v>0</v>
      </c>
      <c r="K369" s="4">
        <f>일위대가!G369</f>
        <v>0</v>
      </c>
      <c r="L369" s="5">
        <f t="shared" si="37"/>
        <v>0</v>
      </c>
      <c r="M369" s="4">
        <f>일위대가!H369</f>
        <v>0</v>
      </c>
      <c r="N369" s="5">
        <f t="shared" si="38"/>
        <v>0</v>
      </c>
      <c r="O369" s="4">
        <f t="shared" si="39"/>
        <v>0</v>
      </c>
      <c r="P369" s="5">
        <f t="shared" si="35"/>
        <v>0</v>
      </c>
      <c r="Q369" s="1" t="s">
        <v>13</v>
      </c>
      <c r="R369" s="6" t="s">
        <v>52</v>
      </c>
      <c r="S369" s="6" t="s">
        <v>53</v>
      </c>
      <c r="T369" s="1" t="s">
        <v>13</v>
      </c>
      <c r="U369" s="2" t="s">
        <v>13</v>
      </c>
      <c r="V369" s="6" t="s">
        <v>13</v>
      </c>
      <c r="W369" s="6" t="s">
        <v>13</v>
      </c>
      <c r="X369" s="1" t="s">
        <v>13</v>
      </c>
      <c r="Y369" t="s">
        <v>54</v>
      </c>
      <c r="Z369" t="s">
        <v>54</v>
      </c>
      <c r="AA369" t="s">
        <v>13</v>
      </c>
      <c r="AB369">
        <v>1</v>
      </c>
    </row>
    <row r="370" spans="1:28" x14ac:dyDescent="0.2">
      <c r="A370" s="6" t="s">
        <v>47</v>
      </c>
      <c r="B370" s="1" t="s">
        <v>782</v>
      </c>
      <c r="C370" s="1" t="s">
        <v>13</v>
      </c>
      <c r="D370" s="1" t="s">
        <v>13</v>
      </c>
      <c r="E370" s="1" t="s">
        <v>764</v>
      </c>
      <c r="F370" s="1" t="s">
        <v>783</v>
      </c>
      <c r="G370" s="6" t="s">
        <v>483</v>
      </c>
      <c r="H370" s="3">
        <v>0</v>
      </c>
      <c r="I370" s="4">
        <f>일위대가!F370</f>
        <v>0</v>
      </c>
      <c r="J370" s="5">
        <f t="shared" si="36"/>
        <v>0</v>
      </c>
      <c r="K370" s="4">
        <f>일위대가!G370</f>
        <v>0</v>
      </c>
      <c r="L370" s="5">
        <f t="shared" si="37"/>
        <v>0</v>
      </c>
      <c r="M370" s="4">
        <f>일위대가!H370</f>
        <v>0</v>
      </c>
      <c r="N370" s="5">
        <f t="shared" si="38"/>
        <v>0</v>
      </c>
      <c r="O370" s="4">
        <f t="shared" si="39"/>
        <v>0</v>
      </c>
      <c r="P370" s="5">
        <f t="shared" si="35"/>
        <v>0</v>
      </c>
      <c r="Q370" s="1" t="s">
        <v>13</v>
      </c>
      <c r="R370" s="6" t="s">
        <v>52</v>
      </c>
      <c r="S370" s="6" t="s">
        <v>53</v>
      </c>
      <c r="T370" s="1" t="s">
        <v>13</v>
      </c>
      <c r="U370" s="2" t="s">
        <v>13</v>
      </c>
      <c r="V370" s="6" t="s">
        <v>13</v>
      </c>
      <c r="W370" s="6" t="s">
        <v>13</v>
      </c>
      <c r="X370" s="1" t="s">
        <v>13</v>
      </c>
      <c r="Y370" t="s">
        <v>54</v>
      </c>
      <c r="Z370" t="s">
        <v>54</v>
      </c>
      <c r="AA370" t="s">
        <v>13</v>
      </c>
      <c r="AB370">
        <v>1</v>
      </c>
    </row>
    <row r="371" spans="1:28" x14ac:dyDescent="0.2">
      <c r="A371" s="6" t="s">
        <v>47</v>
      </c>
      <c r="B371" s="1" t="s">
        <v>784</v>
      </c>
      <c r="C371" s="1" t="s">
        <v>13</v>
      </c>
      <c r="D371" s="1" t="s">
        <v>13</v>
      </c>
      <c r="E371" s="1" t="s">
        <v>764</v>
      </c>
      <c r="F371" s="1" t="s">
        <v>785</v>
      </c>
      <c r="G371" s="6" t="s">
        <v>483</v>
      </c>
      <c r="H371" s="3">
        <v>0</v>
      </c>
      <c r="I371" s="4">
        <f>일위대가!F371</f>
        <v>0</v>
      </c>
      <c r="J371" s="5">
        <f t="shared" si="36"/>
        <v>0</v>
      </c>
      <c r="K371" s="4">
        <f>일위대가!G371</f>
        <v>0</v>
      </c>
      <c r="L371" s="5">
        <f t="shared" si="37"/>
        <v>0</v>
      </c>
      <c r="M371" s="4">
        <f>일위대가!H371</f>
        <v>0</v>
      </c>
      <c r="N371" s="5">
        <f t="shared" si="38"/>
        <v>0</v>
      </c>
      <c r="O371" s="4">
        <f t="shared" si="39"/>
        <v>0</v>
      </c>
      <c r="P371" s="5">
        <f t="shared" si="35"/>
        <v>0</v>
      </c>
      <c r="Q371" s="1" t="s">
        <v>13</v>
      </c>
      <c r="R371" s="6" t="s">
        <v>52</v>
      </c>
      <c r="S371" s="6" t="s">
        <v>53</v>
      </c>
      <c r="T371" s="1" t="s">
        <v>13</v>
      </c>
      <c r="U371" s="2" t="s">
        <v>13</v>
      </c>
      <c r="V371" s="6" t="s">
        <v>13</v>
      </c>
      <c r="W371" s="6" t="s">
        <v>13</v>
      </c>
      <c r="X371" s="1" t="s">
        <v>13</v>
      </c>
      <c r="Y371" t="s">
        <v>54</v>
      </c>
      <c r="Z371" t="s">
        <v>54</v>
      </c>
      <c r="AA371" t="s">
        <v>13</v>
      </c>
      <c r="AB371">
        <v>1</v>
      </c>
    </row>
    <row r="372" spans="1:28" x14ac:dyDescent="0.2">
      <c r="A372" s="6" t="s">
        <v>47</v>
      </c>
      <c r="B372" s="1" t="s">
        <v>786</v>
      </c>
      <c r="C372" s="1" t="s">
        <v>13</v>
      </c>
      <c r="D372" s="1" t="s">
        <v>13</v>
      </c>
      <c r="E372" s="1" t="s">
        <v>764</v>
      </c>
      <c r="F372" s="1" t="s">
        <v>787</v>
      </c>
      <c r="G372" s="6" t="s">
        <v>483</v>
      </c>
      <c r="H372" s="3">
        <v>0</v>
      </c>
      <c r="I372" s="4">
        <f>일위대가!F372</f>
        <v>0</v>
      </c>
      <c r="J372" s="5">
        <f t="shared" si="36"/>
        <v>0</v>
      </c>
      <c r="K372" s="4">
        <f>일위대가!G372</f>
        <v>0</v>
      </c>
      <c r="L372" s="5">
        <f t="shared" si="37"/>
        <v>0</v>
      </c>
      <c r="M372" s="4">
        <f>일위대가!H372</f>
        <v>0</v>
      </c>
      <c r="N372" s="5">
        <f t="shared" si="38"/>
        <v>0</v>
      </c>
      <c r="O372" s="4">
        <f t="shared" si="39"/>
        <v>0</v>
      </c>
      <c r="P372" s="5">
        <f t="shared" si="35"/>
        <v>0</v>
      </c>
      <c r="Q372" s="1" t="s">
        <v>13</v>
      </c>
      <c r="R372" s="6" t="s">
        <v>52</v>
      </c>
      <c r="S372" s="6" t="s">
        <v>53</v>
      </c>
      <c r="T372" s="1" t="s">
        <v>13</v>
      </c>
      <c r="U372" s="2" t="s">
        <v>13</v>
      </c>
      <c r="V372" s="6" t="s">
        <v>13</v>
      </c>
      <c r="W372" s="6" t="s">
        <v>13</v>
      </c>
      <c r="X372" s="1" t="s">
        <v>13</v>
      </c>
      <c r="Y372" t="s">
        <v>54</v>
      </c>
      <c r="Z372" t="s">
        <v>54</v>
      </c>
      <c r="AA372" t="s">
        <v>13</v>
      </c>
      <c r="AB372">
        <v>1</v>
      </c>
    </row>
    <row r="373" spans="1:28" x14ac:dyDescent="0.2">
      <c r="A373" s="6" t="s">
        <v>47</v>
      </c>
      <c r="B373" s="1" t="s">
        <v>788</v>
      </c>
      <c r="C373" s="1" t="s">
        <v>13</v>
      </c>
      <c r="D373" s="1" t="s">
        <v>13</v>
      </c>
      <c r="E373" s="1" t="s">
        <v>764</v>
      </c>
      <c r="F373" s="1" t="s">
        <v>789</v>
      </c>
      <c r="G373" s="6" t="s">
        <v>483</v>
      </c>
      <c r="H373" s="3">
        <v>0</v>
      </c>
      <c r="I373" s="4">
        <f>일위대가!F373</f>
        <v>0</v>
      </c>
      <c r="J373" s="5">
        <f t="shared" si="36"/>
        <v>0</v>
      </c>
      <c r="K373" s="4">
        <f>일위대가!G373</f>
        <v>0</v>
      </c>
      <c r="L373" s="5">
        <f t="shared" si="37"/>
        <v>0</v>
      </c>
      <c r="M373" s="4">
        <f>일위대가!H373</f>
        <v>0</v>
      </c>
      <c r="N373" s="5">
        <f t="shared" si="38"/>
        <v>0</v>
      </c>
      <c r="O373" s="4">
        <f t="shared" si="39"/>
        <v>0</v>
      </c>
      <c r="P373" s="5">
        <f t="shared" si="35"/>
        <v>0</v>
      </c>
      <c r="Q373" s="1" t="s">
        <v>13</v>
      </c>
      <c r="R373" s="6" t="s">
        <v>52</v>
      </c>
      <c r="S373" s="6" t="s">
        <v>53</v>
      </c>
      <c r="T373" s="1" t="s">
        <v>13</v>
      </c>
      <c r="U373" s="2" t="s">
        <v>13</v>
      </c>
      <c r="V373" s="6" t="s">
        <v>13</v>
      </c>
      <c r="W373" s="6" t="s">
        <v>13</v>
      </c>
      <c r="X373" s="1" t="s">
        <v>13</v>
      </c>
      <c r="Y373" t="s">
        <v>54</v>
      </c>
      <c r="Z373" t="s">
        <v>54</v>
      </c>
      <c r="AA373" t="s">
        <v>13</v>
      </c>
      <c r="AB373">
        <v>1</v>
      </c>
    </row>
    <row r="374" spans="1:28" x14ac:dyDescent="0.2">
      <c r="A374" s="6" t="s">
        <v>47</v>
      </c>
      <c r="B374" s="1" t="s">
        <v>790</v>
      </c>
      <c r="C374" s="1" t="s">
        <v>13</v>
      </c>
      <c r="D374" s="1" t="s">
        <v>13</v>
      </c>
      <c r="E374" s="1" t="s">
        <v>764</v>
      </c>
      <c r="F374" s="1" t="s">
        <v>791</v>
      </c>
      <c r="G374" s="6" t="s">
        <v>483</v>
      </c>
      <c r="H374" s="3">
        <v>0</v>
      </c>
      <c r="I374" s="4">
        <f>일위대가!F374</f>
        <v>0</v>
      </c>
      <c r="J374" s="5">
        <f t="shared" si="36"/>
        <v>0</v>
      </c>
      <c r="K374" s="4">
        <f>일위대가!G374</f>
        <v>0</v>
      </c>
      <c r="L374" s="5">
        <f t="shared" si="37"/>
        <v>0</v>
      </c>
      <c r="M374" s="4">
        <f>일위대가!H374</f>
        <v>0</v>
      </c>
      <c r="N374" s="5">
        <f t="shared" si="38"/>
        <v>0</v>
      </c>
      <c r="O374" s="4">
        <f t="shared" si="39"/>
        <v>0</v>
      </c>
      <c r="P374" s="5">
        <f t="shared" si="35"/>
        <v>0</v>
      </c>
      <c r="Q374" s="1" t="s">
        <v>13</v>
      </c>
      <c r="R374" s="6" t="s">
        <v>52</v>
      </c>
      <c r="S374" s="6" t="s">
        <v>53</v>
      </c>
      <c r="T374" s="1" t="s">
        <v>13</v>
      </c>
      <c r="U374" s="2" t="s">
        <v>13</v>
      </c>
      <c r="V374" s="6" t="s">
        <v>13</v>
      </c>
      <c r="W374" s="6" t="s">
        <v>13</v>
      </c>
      <c r="X374" s="1" t="s">
        <v>13</v>
      </c>
      <c r="Y374" t="s">
        <v>54</v>
      </c>
      <c r="Z374" t="s">
        <v>54</v>
      </c>
      <c r="AA374" t="s">
        <v>13</v>
      </c>
      <c r="AB374">
        <v>1</v>
      </c>
    </row>
    <row r="375" spans="1:28" x14ac:dyDescent="0.2">
      <c r="A375" s="6" t="s">
        <v>47</v>
      </c>
      <c r="B375" s="1" t="s">
        <v>792</v>
      </c>
      <c r="C375" s="1" t="s">
        <v>13</v>
      </c>
      <c r="D375" s="1" t="s">
        <v>13</v>
      </c>
      <c r="E375" s="1" t="s">
        <v>764</v>
      </c>
      <c r="F375" s="1" t="s">
        <v>793</v>
      </c>
      <c r="G375" s="6" t="s">
        <v>483</v>
      </c>
      <c r="H375" s="3">
        <v>0</v>
      </c>
      <c r="I375" s="4">
        <f>일위대가!F375</f>
        <v>0</v>
      </c>
      <c r="J375" s="5">
        <f t="shared" si="36"/>
        <v>0</v>
      </c>
      <c r="K375" s="4">
        <f>일위대가!G375</f>
        <v>0</v>
      </c>
      <c r="L375" s="5">
        <f t="shared" si="37"/>
        <v>0</v>
      </c>
      <c r="M375" s="4">
        <f>일위대가!H375</f>
        <v>0</v>
      </c>
      <c r="N375" s="5">
        <f t="shared" si="38"/>
        <v>0</v>
      </c>
      <c r="O375" s="4">
        <f t="shared" si="39"/>
        <v>0</v>
      </c>
      <c r="P375" s="5">
        <f t="shared" si="35"/>
        <v>0</v>
      </c>
      <c r="Q375" s="1" t="s">
        <v>13</v>
      </c>
      <c r="R375" s="6" t="s">
        <v>52</v>
      </c>
      <c r="S375" s="6" t="s">
        <v>53</v>
      </c>
      <c r="T375" s="1" t="s">
        <v>13</v>
      </c>
      <c r="U375" s="2" t="s">
        <v>13</v>
      </c>
      <c r="V375" s="6" t="s">
        <v>13</v>
      </c>
      <c r="W375" s="6" t="s">
        <v>13</v>
      </c>
      <c r="X375" s="1" t="s">
        <v>13</v>
      </c>
      <c r="Y375" t="s">
        <v>54</v>
      </c>
      <c r="Z375" t="s">
        <v>54</v>
      </c>
      <c r="AA375" t="s">
        <v>13</v>
      </c>
      <c r="AB375">
        <v>1</v>
      </c>
    </row>
    <row r="376" spans="1:28" x14ac:dyDescent="0.2">
      <c r="A376" s="6" t="s">
        <v>47</v>
      </c>
      <c r="B376" s="1" t="s">
        <v>794</v>
      </c>
      <c r="C376" s="1" t="s">
        <v>13</v>
      </c>
      <c r="D376" s="1" t="s">
        <v>13</v>
      </c>
      <c r="E376" s="1" t="s">
        <v>795</v>
      </c>
      <c r="F376" s="1" t="s">
        <v>796</v>
      </c>
      <c r="G376" s="6" t="s">
        <v>249</v>
      </c>
      <c r="H376" s="3">
        <v>0</v>
      </c>
      <c r="I376" s="4">
        <f>일위대가!F376</f>
        <v>0</v>
      </c>
      <c r="J376" s="5">
        <f t="shared" si="36"/>
        <v>0</v>
      </c>
      <c r="K376" s="4">
        <f>일위대가!G376</f>
        <v>0</v>
      </c>
      <c r="L376" s="5">
        <f t="shared" si="37"/>
        <v>0</v>
      </c>
      <c r="M376" s="4">
        <f>일위대가!H376</f>
        <v>0</v>
      </c>
      <c r="N376" s="5">
        <f t="shared" si="38"/>
        <v>0</v>
      </c>
      <c r="O376" s="4">
        <f t="shared" si="39"/>
        <v>0</v>
      </c>
      <c r="P376" s="5">
        <f t="shared" si="35"/>
        <v>0</v>
      </c>
      <c r="Q376" s="1" t="s">
        <v>13</v>
      </c>
      <c r="R376" s="6" t="s">
        <v>52</v>
      </c>
      <c r="S376" s="6" t="s">
        <v>53</v>
      </c>
      <c r="T376" s="1" t="s">
        <v>13</v>
      </c>
      <c r="U376" s="2" t="s">
        <v>13</v>
      </c>
      <c r="V376" s="6" t="s">
        <v>13</v>
      </c>
      <c r="W376" s="6" t="s">
        <v>13</v>
      </c>
      <c r="X376" s="1" t="s">
        <v>13</v>
      </c>
      <c r="Y376" t="s">
        <v>54</v>
      </c>
      <c r="Z376" t="s">
        <v>54</v>
      </c>
      <c r="AA376" t="s">
        <v>13</v>
      </c>
      <c r="AB376">
        <v>1</v>
      </c>
    </row>
    <row r="377" spans="1:28" x14ac:dyDescent="0.2">
      <c r="A377" s="6" t="s">
        <v>47</v>
      </c>
      <c r="B377" s="1" t="s">
        <v>797</v>
      </c>
      <c r="C377" s="1" t="s">
        <v>13</v>
      </c>
      <c r="D377" s="1" t="s">
        <v>13</v>
      </c>
      <c r="E377" s="1" t="s">
        <v>798</v>
      </c>
      <c r="F377" s="1" t="s">
        <v>799</v>
      </c>
      <c r="G377" s="6" t="s">
        <v>249</v>
      </c>
      <c r="H377" s="3">
        <v>0</v>
      </c>
      <c r="I377" s="4">
        <f>일위대가!F377</f>
        <v>0</v>
      </c>
      <c r="J377" s="5">
        <f t="shared" si="36"/>
        <v>0</v>
      </c>
      <c r="K377" s="4">
        <f>일위대가!G377</f>
        <v>0</v>
      </c>
      <c r="L377" s="5">
        <f t="shared" si="37"/>
        <v>0</v>
      </c>
      <c r="M377" s="4">
        <f>일위대가!H377</f>
        <v>0</v>
      </c>
      <c r="N377" s="5">
        <f t="shared" si="38"/>
        <v>0</v>
      </c>
      <c r="O377" s="4">
        <f t="shared" si="39"/>
        <v>0</v>
      </c>
      <c r="P377" s="5">
        <f t="shared" si="35"/>
        <v>0</v>
      </c>
      <c r="Q377" s="1" t="s">
        <v>13</v>
      </c>
      <c r="R377" s="6" t="s">
        <v>52</v>
      </c>
      <c r="S377" s="6" t="s">
        <v>53</v>
      </c>
      <c r="T377" s="1" t="s">
        <v>13</v>
      </c>
      <c r="U377" s="2" t="s">
        <v>13</v>
      </c>
      <c r="V377" s="6" t="s">
        <v>13</v>
      </c>
      <c r="W377" s="6" t="s">
        <v>13</v>
      </c>
      <c r="X377" s="1" t="s">
        <v>13</v>
      </c>
      <c r="Y377" t="s">
        <v>54</v>
      </c>
      <c r="Z377" t="s">
        <v>54</v>
      </c>
      <c r="AA377" t="s">
        <v>13</v>
      </c>
      <c r="AB377">
        <v>1</v>
      </c>
    </row>
    <row r="378" spans="1:28" x14ac:dyDescent="0.2">
      <c r="A378" s="6" t="s">
        <v>47</v>
      </c>
      <c r="B378" s="1" t="s">
        <v>800</v>
      </c>
      <c r="C378" s="1" t="s">
        <v>13</v>
      </c>
      <c r="D378" s="1" t="s">
        <v>13</v>
      </c>
      <c r="E378" s="1" t="s">
        <v>801</v>
      </c>
      <c r="F378" s="1" t="s">
        <v>802</v>
      </c>
      <c r="G378" s="6" t="s">
        <v>249</v>
      </c>
      <c r="H378" s="3">
        <v>0</v>
      </c>
      <c r="I378" s="4">
        <f>일위대가!F378</f>
        <v>0</v>
      </c>
      <c r="J378" s="5">
        <f t="shared" si="36"/>
        <v>0</v>
      </c>
      <c r="K378" s="4">
        <f>일위대가!G378</f>
        <v>0</v>
      </c>
      <c r="L378" s="5">
        <f t="shared" si="37"/>
        <v>0</v>
      </c>
      <c r="M378" s="4">
        <f>일위대가!H378</f>
        <v>0</v>
      </c>
      <c r="N378" s="5">
        <f t="shared" si="38"/>
        <v>0</v>
      </c>
      <c r="O378" s="4">
        <f t="shared" si="39"/>
        <v>0</v>
      </c>
      <c r="P378" s="5">
        <f t="shared" si="35"/>
        <v>0</v>
      </c>
      <c r="Q378" s="1" t="s">
        <v>13</v>
      </c>
      <c r="R378" s="6" t="s">
        <v>52</v>
      </c>
      <c r="S378" s="6" t="s">
        <v>53</v>
      </c>
      <c r="T378" s="1" t="s">
        <v>13</v>
      </c>
      <c r="U378" s="2" t="s">
        <v>13</v>
      </c>
      <c r="V378" s="6" t="s">
        <v>13</v>
      </c>
      <c r="W378" s="6" t="s">
        <v>13</v>
      </c>
      <c r="X378" s="1" t="s">
        <v>13</v>
      </c>
      <c r="Y378" t="s">
        <v>54</v>
      </c>
      <c r="Z378" t="s">
        <v>54</v>
      </c>
      <c r="AA378" t="s">
        <v>13</v>
      </c>
      <c r="AB378">
        <v>1</v>
      </c>
    </row>
    <row r="379" spans="1:28" x14ac:dyDescent="0.2">
      <c r="A379" s="6" t="s">
        <v>47</v>
      </c>
      <c r="B379" s="1" t="s">
        <v>803</v>
      </c>
      <c r="C379" s="1" t="s">
        <v>13</v>
      </c>
      <c r="D379" s="1" t="s">
        <v>13</v>
      </c>
      <c r="E379" s="1" t="s">
        <v>795</v>
      </c>
      <c r="F379" s="1" t="s">
        <v>804</v>
      </c>
      <c r="G379" s="6" t="s">
        <v>249</v>
      </c>
      <c r="H379" s="3">
        <v>0</v>
      </c>
      <c r="I379" s="4">
        <f>일위대가!F379</f>
        <v>0</v>
      </c>
      <c r="J379" s="5">
        <f t="shared" si="36"/>
        <v>0</v>
      </c>
      <c r="K379" s="4">
        <f>일위대가!G379</f>
        <v>0</v>
      </c>
      <c r="L379" s="5">
        <f t="shared" si="37"/>
        <v>0</v>
      </c>
      <c r="M379" s="4">
        <f>일위대가!H379</f>
        <v>0</v>
      </c>
      <c r="N379" s="5">
        <f t="shared" si="38"/>
        <v>0</v>
      </c>
      <c r="O379" s="4">
        <f t="shared" si="39"/>
        <v>0</v>
      </c>
      <c r="P379" s="5">
        <f t="shared" si="35"/>
        <v>0</v>
      </c>
      <c r="Q379" s="1" t="s">
        <v>13</v>
      </c>
      <c r="R379" s="6" t="s">
        <v>52</v>
      </c>
      <c r="S379" s="6" t="s">
        <v>53</v>
      </c>
      <c r="T379" s="1" t="s">
        <v>13</v>
      </c>
      <c r="U379" s="2" t="s">
        <v>13</v>
      </c>
      <c r="V379" s="6" t="s">
        <v>13</v>
      </c>
      <c r="W379" s="6" t="s">
        <v>13</v>
      </c>
      <c r="X379" s="1" t="s">
        <v>13</v>
      </c>
      <c r="Y379" t="s">
        <v>54</v>
      </c>
      <c r="Z379" t="s">
        <v>54</v>
      </c>
      <c r="AA379" t="s">
        <v>13</v>
      </c>
      <c r="AB379">
        <v>1</v>
      </c>
    </row>
    <row r="380" spans="1:28" x14ac:dyDescent="0.2">
      <c r="A380" s="6" t="s">
        <v>47</v>
      </c>
      <c r="B380" s="1" t="s">
        <v>805</v>
      </c>
      <c r="C380" s="1" t="s">
        <v>13</v>
      </c>
      <c r="D380" s="1" t="s">
        <v>13</v>
      </c>
      <c r="E380" s="1" t="s">
        <v>806</v>
      </c>
      <c r="F380" s="1" t="s">
        <v>807</v>
      </c>
      <c r="G380" s="6" t="s">
        <v>249</v>
      </c>
      <c r="H380" s="3">
        <v>0</v>
      </c>
      <c r="I380" s="4">
        <f>일위대가!F380</f>
        <v>0</v>
      </c>
      <c r="J380" s="5">
        <f t="shared" si="36"/>
        <v>0</v>
      </c>
      <c r="K380" s="4">
        <f>일위대가!G380</f>
        <v>0</v>
      </c>
      <c r="L380" s="5">
        <f t="shared" si="37"/>
        <v>0</v>
      </c>
      <c r="M380" s="4">
        <f>일위대가!H380</f>
        <v>0</v>
      </c>
      <c r="N380" s="5">
        <f t="shared" si="38"/>
        <v>0</v>
      </c>
      <c r="O380" s="4">
        <f t="shared" si="39"/>
        <v>0</v>
      </c>
      <c r="P380" s="5">
        <f t="shared" si="35"/>
        <v>0</v>
      </c>
      <c r="Q380" s="1" t="s">
        <v>13</v>
      </c>
      <c r="R380" s="6" t="s">
        <v>52</v>
      </c>
      <c r="S380" s="6" t="s">
        <v>53</v>
      </c>
      <c r="T380" s="1" t="s">
        <v>13</v>
      </c>
      <c r="U380" s="2" t="s">
        <v>13</v>
      </c>
      <c r="V380" s="6" t="s">
        <v>13</v>
      </c>
      <c r="W380" s="6" t="s">
        <v>13</v>
      </c>
      <c r="X380" s="1" t="s">
        <v>13</v>
      </c>
      <c r="Y380" t="s">
        <v>54</v>
      </c>
      <c r="Z380" t="s">
        <v>54</v>
      </c>
      <c r="AA380" t="s">
        <v>13</v>
      </c>
      <c r="AB380">
        <v>1</v>
      </c>
    </row>
    <row r="381" spans="1:28" x14ac:dyDescent="0.2">
      <c r="A381" s="6" t="s">
        <v>47</v>
      </c>
      <c r="B381" s="1" t="s">
        <v>808</v>
      </c>
      <c r="C381" s="1" t="s">
        <v>13</v>
      </c>
      <c r="D381" s="1" t="s">
        <v>13</v>
      </c>
      <c r="E381" s="1" t="s">
        <v>809</v>
      </c>
      <c r="F381" s="1" t="s">
        <v>810</v>
      </c>
      <c r="G381" s="6" t="s">
        <v>249</v>
      </c>
      <c r="H381" s="3">
        <v>0</v>
      </c>
      <c r="I381" s="4">
        <f>일위대가!F381</f>
        <v>0</v>
      </c>
      <c r="J381" s="5">
        <f t="shared" si="36"/>
        <v>0</v>
      </c>
      <c r="K381" s="4">
        <f>일위대가!G381</f>
        <v>0</v>
      </c>
      <c r="L381" s="5">
        <f t="shared" si="37"/>
        <v>0</v>
      </c>
      <c r="M381" s="4">
        <f>일위대가!H381</f>
        <v>0</v>
      </c>
      <c r="N381" s="5">
        <f t="shared" si="38"/>
        <v>0</v>
      </c>
      <c r="O381" s="4">
        <f t="shared" si="39"/>
        <v>0</v>
      </c>
      <c r="P381" s="5">
        <f t="shared" ref="P381:P434" si="40">J381+L381+N381</f>
        <v>0</v>
      </c>
      <c r="Q381" s="1" t="s">
        <v>13</v>
      </c>
      <c r="R381" s="6" t="s">
        <v>52</v>
      </c>
      <c r="S381" s="6" t="s">
        <v>53</v>
      </c>
      <c r="T381" s="1" t="s">
        <v>13</v>
      </c>
      <c r="U381" s="2" t="s">
        <v>13</v>
      </c>
      <c r="V381" s="6" t="s">
        <v>13</v>
      </c>
      <c r="W381" s="6" t="s">
        <v>13</v>
      </c>
      <c r="X381" s="1" t="s">
        <v>13</v>
      </c>
      <c r="Y381" t="s">
        <v>54</v>
      </c>
      <c r="Z381" t="s">
        <v>54</v>
      </c>
      <c r="AA381" t="s">
        <v>13</v>
      </c>
      <c r="AB381">
        <v>1</v>
      </c>
    </row>
    <row r="382" spans="1:28" x14ac:dyDescent="0.2">
      <c r="A382" s="6" t="s">
        <v>47</v>
      </c>
      <c r="B382" s="1" t="s">
        <v>811</v>
      </c>
      <c r="C382" s="1" t="s">
        <v>13</v>
      </c>
      <c r="D382" s="1" t="s">
        <v>13</v>
      </c>
      <c r="E382" s="1" t="s">
        <v>809</v>
      </c>
      <c r="F382" s="1" t="s">
        <v>812</v>
      </c>
      <c r="G382" s="6" t="s">
        <v>249</v>
      </c>
      <c r="H382" s="3">
        <v>0</v>
      </c>
      <c r="I382" s="4">
        <f>일위대가!F382</f>
        <v>0</v>
      </c>
      <c r="J382" s="5">
        <f t="shared" ref="J382:J434" si="41">TRUNC(H382*I382, 0)</f>
        <v>0</v>
      </c>
      <c r="K382" s="4">
        <f>일위대가!G382</f>
        <v>0</v>
      </c>
      <c r="L382" s="5">
        <f t="shared" ref="L382:L434" si="42">TRUNC(H382*K382, 0)</f>
        <v>0</v>
      </c>
      <c r="M382" s="4">
        <f>일위대가!H382</f>
        <v>0</v>
      </c>
      <c r="N382" s="5">
        <f t="shared" ref="N382:N434" si="43">TRUNC(H382*M382, 0)</f>
        <v>0</v>
      </c>
      <c r="O382" s="4">
        <f t="shared" ref="O382:O434" si="44">I382+K382+M382</f>
        <v>0</v>
      </c>
      <c r="P382" s="5">
        <f t="shared" si="40"/>
        <v>0</v>
      </c>
      <c r="Q382" s="1" t="s">
        <v>13</v>
      </c>
      <c r="R382" s="6" t="s">
        <v>52</v>
      </c>
      <c r="S382" s="6" t="s">
        <v>53</v>
      </c>
      <c r="T382" s="1" t="s">
        <v>13</v>
      </c>
      <c r="U382" s="2" t="s">
        <v>13</v>
      </c>
      <c r="V382" s="6" t="s">
        <v>13</v>
      </c>
      <c r="W382" s="6" t="s">
        <v>13</v>
      </c>
      <c r="X382" s="1" t="s">
        <v>13</v>
      </c>
      <c r="Y382" t="s">
        <v>54</v>
      </c>
      <c r="Z382" t="s">
        <v>54</v>
      </c>
      <c r="AA382" t="s">
        <v>13</v>
      </c>
      <c r="AB382">
        <v>1</v>
      </c>
    </row>
    <row r="383" spans="1:28" x14ac:dyDescent="0.2">
      <c r="A383" s="6" t="s">
        <v>47</v>
      </c>
      <c r="B383" s="1" t="s">
        <v>813</v>
      </c>
      <c r="C383" s="1" t="s">
        <v>13</v>
      </c>
      <c r="D383" s="1" t="s">
        <v>13</v>
      </c>
      <c r="E383" s="1" t="s">
        <v>814</v>
      </c>
      <c r="F383" s="1" t="s">
        <v>815</v>
      </c>
      <c r="G383" s="6" t="s">
        <v>249</v>
      </c>
      <c r="H383" s="3">
        <v>0</v>
      </c>
      <c r="I383" s="4">
        <f>일위대가!F383</f>
        <v>0</v>
      </c>
      <c r="J383" s="5">
        <f t="shared" si="41"/>
        <v>0</v>
      </c>
      <c r="K383" s="4">
        <f>일위대가!G383</f>
        <v>0</v>
      </c>
      <c r="L383" s="5">
        <f t="shared" si="42"/>
        <v>0</v>
      </c>
      <c r="M383" s="4">
        <f>일위대가!H383</f>
        <v>0</v>
      </c>
      <c r="N383" s="5">
        <f t="shared" si="43"/>
        <v>0</v>
      </c>
      <c r="O383" s="4">
        <f t="shared" si="44"/>
        <v>0</v>
      </c>
      <c r="P383" s="5">
        <f t="shared" si="40"/>
        <v>0</v>
      </c>
      <c r="Q383" s="1" t="s">
        <v>13</v>
      </c>
      <c r="R383" s="6" t="s">
        <v>52</v>
      </c>
      <c r="S383" s="6" t="s">
        <v>53</v>
      </c>
      <c r="T383" s="1" t="s">
        <v>13</v>
      </c>
      <c r="U383" s="2" t="s">
        <v>13</v>
      </c>
      <c r="V383" s="6" t="s">
        <v>13</v>
      </c>
      <c r="W383" s="6" t="s">
        <v>13</v>
      </c>
      <c r="X383" s="1" t="s">
        <v>13</v>
      </c>
      <c r="Y383" t="s">
        <v>54</v>
      </c>
      <c r="Z383" t="s">
        <v>54</v>
      </c>
      <c r="AA383" t="s">
        <v>13</v>
      </c>
      <c r="AB383">
        <v>1</v>
      </c>
    </row>
    <row r="384" spans="1:28" x14ac:dyDescent="0.2">
      <c r="A384" s="6" t="s">
        <v>47</v>
      </c>
      <c r="B384" s="1" t="s">
        <v>816</v>
      </c>
      <c r="C384" s="1" t="s">
        <v>13</v>
      </c>
      <c r="D384" s="1" t="s">
        <v>13</v>
      </c>
      <c r="E384" s="1" t="s">
        <v>817</v>
      </c>
      <c r="F384" s="1" t="s">
        <v>815</v>
      </c>
      <c r="G384" s="6" t="s">
        <v>249</v>
      </c>
      <c r="H384" s="3">
        <v>0</v>
      </c>
      <c r="I384" s="4">
        <f>일위대가!F384</f>
        <v>0</v>
      </c>
      <c r="J384" s="5">
        <f t="shared" si="41"/>
        <v>0</v>
      </c>
      <c r="K384" s="4">
        <f>일위대가!G384</f>
        <v>0</v>
      </c>
      <c r="L384" s="5">
        <f t="shared" si="42"/>
        <v>0</v>
      </c>
      <c r="M384" s="4">
        <f>일위대가!H384</f>
        <v>0</v>
      </c>
      <c r="N384" s="5">
        <f t="shared" si="43"/>
        <v>0</v>
      </c>
      <c r="O384" s="4">
        <f t="shared" si="44"/>
        <v>0</v>
      </c>
      <c r="P384" s="5">
        <f t="shared" si="40"/>
        <v>0</v>
      </c>
      <c r="Q384" s="1" t="s">
        <v>13</v>
      </c>
      <c r="R384" s="6" t="s">
        <v>52</v>
      </c>
      <c r="S384" s="6" t="s">
        <v>53</v>
      </c>
      <c r="T384" s="1" t="s">
        <v>13</v>
      </c>
      <c r="U384" s="2" t="s">
        <v>13</v>
      </c>
      <c r="V384" s="6" t="s">
        <v>13</v>
      </c>
      <c r="W384" s="6" t="s">
        <v>13</v>
      </c>
      <c r="X384" s="1" t="s">
        <v>13</v>
      </c>
      <c r="Y384" t="s">
        <v>54</v>
      </c>
      <c r="Z384" t="s">
        <v>54</v>
      </c>
      <c r="AA384" t="s">
        <v>13</v>
      </c>
      <c r="AB384">
        <v>1</v>
      </c>
    </row>
    <row r="385" spans="1:28" x14ac:dyDescent="0.2">
      <c r="A385" s="6" t="s">
        <v>47</v>
      </c>
      <c r="B385" s="1" t="s">
        <v>818</v>
      </c>
      <c r="C385" s="1" t="s">
        <v>13</v>
      </c>
      <c r="D385" s="1" t="s">
        <v>13</v>
      </c>
      <c r="E385" s="1" t="s">
        <v>814</v>
      </c>
      <c r="F385" s="1" t="s">
        <v>819</v>
      </c>
      <c r="G385" s="6" t="s">
        <v>249</v>
      </c>
      <c r="H385" s="3">
        <v>0</v>
      </c>
      <c r="I385" s="4">
        <f>일위대가!F385</f>
        <v>0</v>
      </c>
      <c r="J385" s="5">
        <f t="shared" si="41"/>
        <v>0</v>
      </c>
      <c r="K385" s="4">
        <f>일위대가!G385</f>
        <v>0</v>
      </c>
      <c r="L385" s="5">
        <f t="shared" si="42"/>
        <v>0</v>
      </c>
      <c r="M385" s="4">
        <f>일위대가!H385</f>
        <v>0</v>
      </c>
      <c r="N385" s="5">
        <f t="shared" si="43"/>
        <v>0</v>
      </c>
      <c r="O385" s="4">
        <f t="shared" si="44"/>
        <v>0</v>
      </c>
      <c r="P385" s="5">
        <f t="shared" si="40"/>
        <v>0</v>
      </c>
      <c r="Q385" s="1" t="s">
        <v>13</v>
      </c>
      <c r="R385" s="6" t="s">
        <v>52</v>
      </c>
      <c r="S385" s="6" t="s">
        <v>53</v>
      </c>
      <c r="T385" s="1" t="s">
        <v>13</v>
      </c>
      <c r="U385" s="2" t="s">
        <v>13</v>
      </c>
      <c r="V385" s="6" t="s">
        <v>13</v>
      </c>
      <c r="W385" s="6" t="s">
        <v>13</v>
      </c>
      <c r="X385" s="1" t="s">
        <v>13</v>
      </c>
      <c r="Y385" t="s">
        <v>54</v>
      </c>
      <c r="Z385" t="s">
        <v>54</v>
      </c>
      <c r="AA385" t="s">
        <v>13</v>
      </c>
      <c r="AB385">
        <v>1</v>
      </c>
    </row>
    <row r="386" spans="1:28" x14ac:dyDescent="0.2">
      <c r="A386" s="6" t="s">
        <v>47</v>
      </c>
      <c r="B386" s="1" t="s">
        <v>820</v>
      </c>
      <c r="C386" s="1" t="s">
        <v>13</v>
      </c>
      <c r="D386" s="1" t="s">
        <v>13</v>
      </c>
      <c r="E386" s="1" t="s">
        <v>817</v>
      </c>
      <c r="F386" s="1" t="s">
        <v>819</v>
      </c>
      <c r="G386" s="6" t="s">
        <v>249</v>
      </c>
      <c r="H386" s="3">
        <v>0</v>
      </c>
      <c r="I386" s="4">
        <f>일위대가!F386</f>
        <v>0</v>
      </c>
      <c r="J386" s="5">
        <f t="shared" si="41"/>
        <v>0</v>
      </c>
      <c r="K386" s="4">
        <f>일위대가!G386</f>
        <v>0</v>
      </c>
      <c r="L386" s="5">
        <f t="shared" si="42"/>
        <v>0</v>
      </c>
      <c r="M386" s="4">
        <f>일위대가!H386</f>
        <v>0</v>
      </c>
      <c r="N386" s="5">
        <f t="shared" si="43"/>
        <v>0</v>
      </c>
      <c r="O386" s="4">
        <f t="shared" si="44"/>
        <v>0</v>
      </c>
      <c r="P386" s="5">
        <f t="shared" si="40"/>
        <v>0</v>
      </c>
      <c r="Q386" s="1" t="s">
        <v>13</v>
      </c>
      <c r="R386" s="6" t="s">
        <v>52</v>
      </c>
      <c r="S386" s="6" t="s">
        <v>53</v>
      </c>
      <c r="T386" s="1" t="s">
        <v>13</v>
      </c>
      <c r="U386" s="2" t="s">
        <v>13</v>
      </c>
      <c r="V386" s="6" t="s">
        <v>13</v>
      </c>
      <c r="W386" s="6" t="s">
        <v>13</v>
      </c>
      <c r="X386" s="1" t="s">
        <v>13</v>
      </c>
      <c r="Y386" t="s">
        <v>54</v>
      </c>
      <c r="Z386" t="s">
        <v>54</v>
      </c>
      <c r="AA386" t="s">
        <v>13</v>
      </c>
      <c r="AB386">
        <v>1</v>
      </c>
    </row>
    <row r="387" spans="1:28" x14ac:dyDescent="0.2">
      <c r="A387" s="6" t="s">
        <v>47</v>
      </c>
      <c r="B387" s="1" t="s">
        <v>821</v>
      </c>
      <c r="C387" s="1" t="s">
        <v>13</v>
      </c>
      <c r="D387" s="1" t="s">
        <v>13</v>
      </c>
      <c r="E387" s="1" t="s">
        <v>822</v>
      </c>
      <c r="F387" s="1" t="s">
        <v>823</v>
      </c>
      <c r="G387" s="6" t="s">
        <v>249</v>
      </c>
      <c r="H387" s="3">
        <v>0</v>
      </c>
      <c r="I387" s="4">
        <f>일위대가!F387</f>
        <v>0</v>
      </c>
      <c r="J387" s="5">
        <f t="shared" si="41"/>
        <v>0</v>
      </c>
      <c r="K387" s="4">
        <f>일위대가!G387</f>
        <v>0</v>
      </c>
      <c r="L387" s="5">
        <f t="shared" si="42"/>
        <v>0</v>
      </c>
      <c r="M387" s="4">
        <f>일위대가!H387</f>
        <v>0</v>
      </c>
      <c r="N387" s="5">
        <f t="shared" si="43"/>
        <v>0</v>
      </c>
      <c r="O387" s="4">
        <f t="shared" si="44"/>
        <v>0</v>
      </c>
      <c r="P387" s="5">
        <f t="shared" si="40"/>
        <v>0</v>
      </c>
      <c r="Q387" s="1" t="s">
        <v>13</v>
      </c>
      <c r="R387" s="6" t="s">
        <v>52</v>
      </c>
      <c r="S387" s="6" t="s">
        <v>53</v>
      </c>
      <c r="T387" s="1" t="s">
        <v>13</v>
      </c>
      <c r="U387" s="2" t="s">
        <v>13</v>
      </c>
      <c r="V387" s="6" t="s">
        <v>13</v>
      </c>
      <c r="W387" s="6" t="s">
        <v>13</v>
      </c>
      <c r="X387" s="1" t="s">
        <v>13</v>
      </c>
      <c r="Y387" t="s">
        <v>54</v>
      </c>
      <c r="Z387" t="s">
        <v>54</v>
      </c>
      <c r="AA387" t="s">
        <v>13</v>
      </c>
      <c r="AB387">
        <v>1</v>
      </c>
    </row>
    <row r="388" spans="1:28" x14ac:dyDescent="0.2">
      <c r="A388" s="6" t="s">
        <v>47</v>
      </c>
      <c r="B388" s="1" t="s">
        <v>824</v>
      </c>
      <c r="C388" s="1" t="s">
        <v>13</v>
      </c>
      <c r="D388" s="1" t="s">
        <v>13</v>
      </c>
      <c r="E388" s="1" t="s">
        <v>822</v>
      </c>
      <c r="F388" s="1" t="s">
        <v>825</v>
      </c>
      <c r="G388" s="6" t="s">
        <v>249</v>
      </c>
      <c r="H388" s="3">
        <v>0</v>
      </c>
      <c r="I388" s="4">
        <f>일위대가!F388</f>
        <v>0</v>
      </c>
      <c r="J388" s="5">
        <f t="shared" si="41"/>
        <v>0</v>
      </c>
      <c r="K388" s="4">
        <f>일위대가!G388</f>
        <v>0</v>
      </c>
      <c r="L388" s="5">
        <f t="shared" si="42"/>
        <v>0</v>
      </c>
      <c r="M388" s="4">
        <f>일위대가!H388</f>
        <v>0</v>
      </c>
      <c r="N388" s="5">
        <f t="shared" si="43"/>
        <v>0</v>
      </c>
      <c r="O388" s="4">
        <f t="shared" si="44"/>
        <v>0</v>
      </c>
      <c r="P388" s="5">
        <f t="shared" si="40"/>
        <v>0</v>
      </c>
      <c r="Q388" s="1" t="s">
        <v>13</v>
      </c>
      <c r="R388" s="6" t="s">
        <v>52</v>
      </c>
      <c r="S388" s="6" t="s">
        <v>53</v>
      </c>
      <c r="T388" s="1" t="s">
        <v>13</v>
      </c>
      <c r="U388" s="2" t="s">
        <v>13</v>
      </c>
      <c r="V388" s="6" t="s">
        <v>13</v>
      </c>
      <c r="W388" s="6" t="s">
        <v>13</v>
      </c>
      <c r="X388" s="1" t="s">
        <v>13</v>
      </c>
      <c r="Y388" t="s">
        <v>54</v>
      </c>
      <c r="Z388" t="s">
        <v>54</v>
      </c>
      <c r="AA388" t="s">
        <v>13</v>
      </c>
      <c r="AB388">
        <v>1</v>
      </c>
    </row>
    <row r="389" spans="1:28" x14ac:dyDescent="0.2">
      <c r="A389" s="6" t="s">
        <v>47</v>
      </c>
      <c r="B389" s="1" t="s">
        <v>826</v>
      </c>
      <c r="C389" s="1" t="s">
        <v>13</v>
      </c>
      <c r="D389" s="1" t="s">
        <v>13</v>
      </c>
      <c r="E389" s="1" t="s">
        <v>822</v>
      </c>
      <c r="F389" s="1" t="s">
        <v>827</v>
      </c>
      <c r="G389" s="6" t="s">
        <v>249</v>
      </c>
      <c r="H389" s="3">
        <v>0</v>
      </c>
      <c r="I389" s="4">
        <f>일위대가!F389</f>
        <v>0</v>
      </c>
      <c r="J389" s="5">
        <f t="shared" si="41"/>
        <v>0</v>
      </c>
      <c r="K389" s="4">
        <f>일위대가!G389</f>
        <v>0</v>
      </c>
      <c r="L389" s="5">
        <f t="shared" si="42"/>
        <v>0</v>
      </c>
      <c r="M389" s="4">
        <f>일위대가!H389</f>
        <v>0</v>
      </c>
      <c r="N389" s="5">
        <f t="shared" si="43"/>
        <v>0</v>
      </c>
      <c r="O389" s="4">
        <f t="shared" si="44"/>
        <v>0</v>
      </c>
      <c r="P389" s="5">
        <f t="shared" si="40"/>
        <v>0</v>
      </c>
      <c r="Q389" s="1" t="s">
        <v>13</v>
      </c>
      <c r="R389" s="6" t="s">
        <v>52</v>
      </c>
      <c r="S389" s="6" t="s">
        <v>53</v>
      </c>
      <c r="T389" s="1" t="s">
        <v>13</v>
      </c>
      <c r="U389" s="2" t="s">
        <v>13</v>
      </c>
      <c r="V389" s="6" t="s">
        <v>13</v>
      </c>
      <c r="W389" s="6" t="s">
        <v>13</v>
      </c>
      <c r="X389" s="1" t="s">
        <v>13</v>
      </c>
      <c r="Y389" t="s">
        <v>54</v>
      </c>
      <c r="Z389" t="s">
        <v>54</v>
      </c>
      <c r="AA389" t="s">
        <v>13</v>
      </c>
      <c r="AB389">
        <v>1</v>
      </c>
    </row>
    <row r="390" spans="1:28" x14ac:dyDescent="0.2">
      <c r="A390" s="6" t="s">
        <v>47</v>
      </c>
      <c r="B390" s="1" t="s">
        <v>828</v>
      </c>
      <c r="C390" s="1" t="s">
        <v>13</v>
      </c>
      <c r="D390" s="1" t="s">
        <v>13</v>
      </c>
      <c r="E390" s="1" t="s">
        <v>822</v>
      </c>
      <c r="F390" s="1" t="s">
        <v>829</v>
      </c>
      <c r="G390" s="6" t="s">
        <v>249</v>
      </c>
      <c r="H390" s="3">
        <v>0</v>
      </c>
      <c r="I390" s="4">
        <f>일위대가!F390</f>
        <v>0</v>
      </c>
      <c r="J390" s="5">
        <f t="shared" si="41"/>
        <v>0</v>
      </c>
      <c r="K390" s="4">
        <f>일위대가!G390</f>
        <v>0</v>
      </c>
      <c r="L390" s="5">
        <f t="shared" si="42"/>
        <v>0</v>
      </c>
      <c r="M390" s="4">
        <f>일위대가!H390</f>
        <v>0</v>
      </c>
      <c r="N390" s="5">
        <f t="shared" si="43"/>
        <v>0</v>
      </c>
      <c r="O390" s="4">
        <f t="shared" si="44"/>
        <v>0</v>
      </c>
      <c r="P390" s="5">
        <f t="shared" si="40"/>
        <v>0</v>
      </c>
      <c r="Q390" s="1" t="s">
        <v>13</v>
      </c>
      <c r="R390" s="6" t="s">
        <v>52</v>
      </c>
      <c r="S390" s="6" t="s">
        <v>53</v>
      </c>
      <c r="T390" s="1" t="s">
        <v>13</v>
      </c>
      <c r="U390" s="2" t="s">
        <v>13</v>
      </c>
      <c r="V390" s="6" t="s">
        <v>13</v>
      </c>
      <c r="W390" s="6" t="s">
        <v>13</v>
      </c>
      <c r="X390" s="1" t="s">
        <v>13</v>
      </c>
      <c r="Y390" t="s">
        <v>54</v>
      </c>
      <c r="Z390" t="s">
        <v>54</v>
      </c>
      <c r="AA390" t="s">
        <v>13</v>
      </c>
      <c r="AB390">
        <v>1</v>
      </c>
    </row>
    <row r="391" spans="1:28" x14ac:dyDescent="0.2">
      <c r="A391" s="6" t="s">
        <v>47</v>
      </c>
      <c r="B391" s="1" t="s">
        <v>830</v>
      </c>
      <c r="C391" s="1" t="s">
        <v>13</v>
      </c>
      <c r="D391" s="1" t="s">
        <v>13</v>
      </c>
      <c r="E391" s="1" t="s">
        <v>831</v>
      </c>
      <c r="F391" s="1" t="s">
        <v>832</v>
      </c>
      <c r="G391" s="6" t="s">
        <v>249</v>
      </c>
      <c r="H391" s="3">
        <v>0</v>
      </c>
      <c r="I391" s="4">
        <f>일위대가!F391</f>
        <v>0</v>
      </c>
      <c r="J391" s="5">
        <f t="shared" si="41"/>
        <v>0</v>
      </c>
      <c r="K391" s="4">
        <f>일위대가!G391</f>
        <v>0</v>
      </c>
      <c r="L391" s="5">
        <f t="shared" si="42"/>
        <v>0</v>
      </c>
      <c r="M391" s="4">
        <f>일위대가!H391</f>
        <v>0</v>
      </c>
      <c r="N391" s="5">
        <f t="shared" si="43"/>
        <v>0</v>
      </c>
      <c r="O391" s="4">
        <f t="shared" si="44"/>
        <v>0</v>
      </c>
      <c r="P391" s="5">
        <f t="shared" si="40"/>
        <v>0</v>
      </c>
      <c r="Q391" s="1" t="s">
        <v>13</v>
      </c>
      <c r="R391" s="6" t="s">
        <v>52</v>
      </c>
      <c r="S391" s="6" t="s">
        <v>53</v>
      </c>
      <c r="T391" s="1" t="s">
        <v>13</v>
      </c>
      <c r="U391" s="2" t="s">
        <v>13</v>
      </c>
      <c r="V391" s="6" t="s">
        <v>13</v>
      </c>
      <c r="W391" s="6" t="s">
        <v>13</v>
      </c>
      <c r="X391" s="1" t="s">
        <v>13</v>
      </c>
      <c r="Y391" t="s">
        <v>54</v>
      </c>
      <c r="Z391" t="s">
        <v>54</v>
      </c>
      <c r="AA391" t="s">
        <v>13</v>
      </c>
      <c r="AB391">
        <v>1</v>
      </c>
    </row>
    <row r="392" spans="1:28" x14ac:dyDescent="0.2">
      <c r="A392" s="6" t="s">
        <v>47</v>
      </c>
      <c r="B392" s="1" t="s">
        <v>833</v>
      </c>
      <c r="C392" s="1" t="s">
        <v>13</v>
      </c>
      <c r="D392" s="1" t="s">
        <v>13</v>
      </c>
      <c r="E392" s="1" t="s">
        <v>834</v>
      </c>
      <c r="F392" s="1" t="s">
        <v>835</v>
      </c>
      <c r="G392" s="6" t="s">
        <v>564</v>
      </c>
      <c r="H392" s="3">
        <v>0</v>
      </c>
      <c r="I392" s="4">
        <f>일위대가!F392</f>
        <v>0</v>
      </c>
      <c r="J392" s="5">
        <f t="shared" si="41"/>
        <v>0</v>
      </c>
      <c r="K392" s="4">
        <f>일위대가!G392</f>
        <v>0</v>
      </c>
      <c r="L392" s="5">
        <f t="shared" si="42"/>
        <v>0</v>
      </c>
      <c r="M392" s="4">
        <f>일위대가!H392</f>
        <v>0</v>
      </c>
      <c r="N392" s="5">
        <f t="shared" si="43"/>
        <v>0</v>
      </c>
      <c r="O392" s="4">
        <f t="shared" si="44"/>
        <v>0</v>
      </c>
      <c r="P392" s="5">
        <f t="shared" si="40"/>
        <v>0</v>
      </c>
      <c r="Q392" s="1" t="s">
        <v>13</v>
      </c>
      <c r="R392" s="6" t="s">
        <v>52</v>
      </c>
      <c r="S392" s="6" t="s">
        <v>53</v>
      </c>
      <c r="T392" s="1" t="s">
        <v>13</v>
      </c>
      <c r="U392" s="2" t="s">
        <v>13</v>
      </c>
      <c r="V392" s="6" t="s">
        <v>13</v>
      </c>
      <c r="W392" s="6" t="s">
        <v>13</v>
      </c>
      <c r="X392" s="1" t="s">
        <v>13</v>
      </c>
      <c r="Y392" t="s">
        <v>54</v>
      </c>
      <c r="Z392" t="s">
        <v>54</v>
      </c>
      <c r="AA392" t="s">
        <v>13</v>
      </c>
      <c r="AB392">
        <v>1</v>
      </c>
    </row>
    <row r="393" spans="1:28" x14ac:dyDescent="0.2">
      <c r="A393" s="6" t="s">
        <v>47</v>
      </c>
      <c r="B393" s="1" t="s">
        <v>836</v>
      </c>
      <c r="C393" s="1" t="s">
        <v>13</v>
      </c>
      <c r="D393" s="1" t="s">
        <v>13</v>
      </c>
      <c r="E393" s="1" t="s">
        <v>834</v>
      </c>
      <c r="F393" s="1" t="s">
        <v>837</v>
      </c>
      <c r="G393" s="6" t="s">
        <v>564</v>
      </c>
      <c r="H393" s="3">
        <v>0</v>
      </c>
      <c r="I393" s="4">
        <f>일위대가!F393</f>
        <v>0</v>
      </c>
      <c r="J393" s="5">
        <f t="shared" si="41"/>
        <v>0</v>
      </c>
      <c r="K393" s="4">
        <f>일위대가!G393</f>
        <v>0</v>
      </c>
      <c r="L393" s="5">
        <f t="shared" si="42"/>
        <v>0</v>
      </c>
      <c r="M393" s="4">
        <f>일위대가!H393</f>
        <v>0</v>
      </c>
      <c r="N393" s="5">
        <f t="shared" si="43"/>
        <v>0</v>
      </c>
      <c r="O393" s="4">
        <f t="shared" si="44"/>
        <v>0</v>
      </c>
      <c r="P393" s="5">
        <f t="shared" si="40"/>
        <v>0</v>
      </c>
      <c r="Q393" s="1" t="s">
        <v>13</v>
      </c>
      <c r="R393" s="6" t="s">
        <v>52</v>
      </c>
      <c r="S393" s="6" t="s">
        <v>53</v>
      </c>
      <c r="T393" s="1" t="s">
        <v>13</v>
      </c>
      <c r="U393" s="2" t="s">
        <v>13</v>
      </c>
      <c r="V393" s="6" t="s">
        <v>13</v>
      </c>
      <c r="W393" s="6" t="s">
        <v>13</v>
      </c>
      <c r="X393" s="1" t="s">
        <v>13</v>
      </c>
      <c r="Y393" t="s">
        <v>54</v>
      </c>
      <c r="Z393" t="s">
        <v>54</v>
      </c>
      <c r="AA393" t="s">
        <v>13</v>
      </c>
      <c r="AB393">
        <v>1</v>
      </c>
    </row>
    <row r="394" spans="1:28" x14ac:dyDescent="0.2">
      <c r="A394" s="6" t="s">
        <v>47</v>
      </c>
      <c r="B394" s="1" t="s">
        <v>838</v>
      </c>
      <c r="C394" s="1" t="s">
        <v>13</v>
      </c>
      <c r="D394" s="1" t="s">
        <v>13</v>
      </c>
      <c r="E394" s="1" t="s">
        <v>834</v>
      </c>
      <c r="F394" s="1" t="s">
        <v>839</v>
      </c>
      <c r="G394" s="6" t="s">
        <v>564</v>
      </c>
      <c r="H394" s="3">
        <v>0</v>
      </c>
      <c r="I394" s="4">
        <f>일위대가!F394</f>
        <v>0</v>
      </c>
      <c r="J394" s="5">
        <f t="shared" si="41"/>
        <v>0</v>
      </c>
      <c r="K394" s="4">
        <f>일위대가!G394</f>
        <v>0</v>
      </c>
      <c r="L394" s="5">
        <f t="shared" si="42"/>
        <v>0</v>
      </c>
      <c r="M394" s="4">
        <f>일위대가!H394</f>
        <v>0</v>
      </c>
      <c r="N394" s="5">
        <f t="shared" si="43"/>
        <v>0</v>
      </c>
      <c r="O394" s="4">
        <f t="shared" si="44"/>
        <v>0</v>
      </c>
      <c r="P394" s="5">
        <f t="shared" si="40"/>
        <v>0</v>
      </c>
      <c r="Q394" s="1" t="s">
        <v>13</v>
      </c>
      <c r="R394" s="6" t="s">
        <v>52</v>
      </c>
      <c r="S394" s="6" t="s">
        <v>53</v>
      </c>
      <c r="T394" s="1" t="s">
        <v>13</v>
      </c>
      <c r="U394" s="2" t="s">
        <v>13</v>
      </c>
      <c r="V394" s="6" t="s">
        <v>13</v>
      </c>
      <c r="W394" s="6" t="s">
        <v>13</v>
      </c>
      <c r="X394" s="1" t="s">
        <v>13</v>
      </c>
      <c r="Y394" t="s">
        <v>54</v>
      </c>
      <c r="Z394" t="s">
        <v>54</v>
      </c>
      <c r="AA394" t="s">
        <v>13</v>
      </c>
      <c r="AB394">
        <v>1</v>
      </c>
    </row>
    <row r="395" spans="1:28" x14ac:dyDescent="0.2">
      <c r="A395" s="6" t="s">
        <v>47</v>
      </c>
      <c r="B395" s="1" t="s">
        <v>840</v>
      </c>
      <c r="C395" s="1" t="s">
        <v>13</v>
      </c>
      <c r="D395" s="1" t="s">
        <v>13</v>
      </c>
      <c r="E395" s="1" t="s">
        <v>834</v>
      </c>
      <c r="F395" s="1" t="s">
        <v>841</v>
      </c>
      <c r="G395" s="6" t="s">
        <v>564</v>
      </c>
      <c r="H395" s="3">
        <v>0</v>
      </c>
      <c r="I395" s="4">
        <f>일위대가!F395</f>
        <v>0</v>
      </c>
      <c r="J395" s="5">
        <f t="shared" si="41"/>
        <v>0</v>
      </c>
      <c r="K395" s="4">
        <f>일위대가!G395</f>
        <v>0</v>
      </c>
      <c r="L395" s="5">
        <f t="shared" si="42"/>
        <v>0</v>
      </c>
      <c r="M395" s="4">
        <f>일위대가!H395</f>
        <v>0</v>
      </c>
      <c r="N395" s="5">
        <f t="shared" si="43"/>
        <v>0</v>
      </c>
      <c r="O395" s="4">
        <f t="shared" si="44"/>
        <v>0</v>
      </c>
      <c r="P395" s="5">
        <f t="shared" si="40"/>
        <v>0</v>
      </c>
      <c r="Q395" s="1" t="s">
        <v>13</v>
      </c>
      <c r="R395" s="6" t="s">
        <v>52</v>
      </c>
      <c r="S395" s="6" t="s">
        <v>53</v>
      </c>
      <c r="T395" s="1" t="s">
        <v>13</v>
      </c>
      <c r="U395" s="2" t="s">
        <v>13</v>
      </c>
      <c r="V395" s="6" t="s">
        <v>13</v>
      </c>
      <c r="W395" s="6" t="s">
        <v>13</v>
      </c>
      <c r="X395" s="1" t="s">
        <v>13</v>
      </c>
      <c r="Y395" t="s">
        <v>54</v>
      </c>
      <c r="Z395" t="s">
        <v>54</v>
      </c>
      <c r="AA395" t="s">
        <v>13</v>
      </c>
      <c r="AB395">
        <v>1</v>
      </c>
    </row>
    <row r="396" spans="1:28" x14ac:dyDescent="0.2">
      <c r="A396" s="6" t="s">
        <v>47</v>
      </c>
      <c r="B396" s="1" t="s">
        <v>842</v>
      </c>
      <c r="C396" s="1" t="s">
        <v>13</v>
      </c>
      <c r="D396" s="1" t="s">
        <v>13</v>
      </c>
      <c r="E396" s="1" t="s">
        <v>834</v>
      </c>
      <c r="F396" s="1" t="s">
        <v>843</v>
      </c>
      <c r="G396" s="6" t="s">
        <v>564</v>
      </c>
      <c r="H396" s="3">
        <v>0</v>
      </c>
      <c r="I396" s="4">
        <f>일위대가!F396</f>
        <v>0</v>
      </c>
      <c r="J396" s="5">
        <f t="shared" si="41"/>
        <v>0</v>
      </c>
      <c r="K396" s="4">
        <f>일위대가!G396</f>
        <v>0</v>
      </c>
      <c r="L396" s="5">
        <f t="shared" si="42"/>
        <v>0</v>
      </c>
      <c r="M396" s="4">
        <f>일위대가!H396</f>
        <v>0</v>
      </c>
      <c r="N396" s="5">
        <f t="shared" si="43"/>
        <v>0</v>
      </c>
      <c r="O396" s="4">
        <f t="shared" si="44"/>
        <v>0</v>
      </c>
      <c r="P396" s="5">
        <f t="shared" si="40"/>
        <v>0</v>
      </c>
      <c r="Q396" s="1" t="s">
        <v>13</v>
      </c>
      <c r="R396" s="6" t="s">
        <v>52</v>
      </c>
      <c r="S396" s="6" t="s">
        <v>53</v>
      </c>
      <c r="T396" s="1" t="s">
        <v>13</v>
      </c>
      <c r="U396" s="2" t="s">
        <v>13</v>
      </c>
      <c r="V396" s="6" t="s">
        <v>13</v>
      </c>
      <c r="W396" s="6" t="s">
        <v>13</v>
      </c>
      <c r="X396" s="1" t="s">
        <v>13</v>
      </c>
      <c r="Y396" t="s">
        <v>54</v>
      </c>
      <c r="Z396" t="s">
        <v>54</v>
      </c>
      <c r="AA396" t="s">
        <v>13</v>
      </c>
      <c r="AB396">
        <v>1</v>
      </c>
    </row>
    <row r="397" spans="1:28" x14ac:dyDescent="0.2">
      <c r="A397" s="6" t="s">
        <v>47</v>
      </c>
      <c r="B397" s="1" t="s">
        <v>844</v>
      </c>
      <c r="C397" s="1" t="s">
        <v>13</v>
      </c>
      <c r="D397" s="1" t="s">
        <v>13</v>
      </c>
      <c r="E397" s="1" t="s">
        <v>834</v>
      </c>
      <c r="F397" s="1" t="s">
        <v>845</v>
      </c>
      <c r="G397" s="6" t="s">
        <v>564</v>
      </c>
      <c r="H397" s="3">
        <v>0</v>
      </c>
      <c r="I397" s="4">
        <f>일위대가!F397</f>
        <v>0</v>
      </c>
      <c r="J397" s="5">
        <f t="shared" si="41"/>
        <v>0</v>
      </c>
      <c r="K397" s="4">
        <f>일위대가!G397</f>
        <v>0</v>
      </c>
      <c r="L397" s="5">
        <f t="shared" si="42"/>
        <v>0</v>
      </c>
      <c r="M397" s="4">
        <f>일위대가!H397</f>
        <v>0</v>
      </c>
      <c r="N397" s="5">
        <f t="shared" si="43"/>
        <v>0</v>
      </c>
      <c r="O397" s="4">
        <f t="shared" si="44"/>
        <v>0</v>
      </c>
      <c r="P397" s="5">
        <f t="shared" si="40"/>
        <v>0</v>
      </c>
      <c r="Q397" s="1" t="s">
        <v>13</v>
      </c>
      <c r="R397" s="6" t="s">
        <v>52</v>
      </c>
      <c r="S397" s="6" t="s">
        <v>53</v>
      </c>
      <c r="T397" s="1" t="s">
        <v>13</v>
      </c>
      <c r="U397" s="2" t="s">
        <v>13</v>
      </c>
      <c r="V397" s="6" t="s">
        <v>13</v>
      </c>
      <c r="W397" s="6" t="s">
        <v>13</v>
      </c>
      <c r="X397" s="1" t="s">
        <v>13</v>
      </c>
      <c r="Y397" t="s">
        <v>54</v>
      </c>
      <c r="Z397" t="s">
        <v>54</v>
      </c>
      <c r="AA397" t="s">
        <v>13</v>
      </c>
      <c r="AB397">
        <v>1</v>
      </c>
    </row>
    <row r="398" spans="1:28" x14ac:dyDescent="0.2">
      <c r="A398" s="6" t="s">
        <v>47</v>
      </c>
      <c r="B398" s="1" t="s">
        <v>846</v>
      </c>
      <c r="C398" s="1" t="s">
        <v>13</v>
      </c>
      <c r="D398" s="1" t="s">
        <v>13</v>
      </c>
      <c r="E398" s="1" t="s">
        <v>847</v>
      </c>
      <c r="F398" s="1" t="s">
        <v>13</v>
      </c>
      <c r="G398" s="6" t="s">
        <v>249</v>
      </c>
      <c r="H398" s="3">
        <v>0</v>
      </c>
      <c r="I398" s="4">
        <f>일위대가!F398</f>
        <v>0</v>
      </c>
      <c r="J398" s="5">
        <f t="shared" si="41"/>
        <v>0</v>
      </c>
      <c r="K398" s="4">
        <f>일위대가!G398</f>
        <v>0</v>
      </c>
      <c r="L398" s="5">
        <f t="shared" si="42"/>
        <v>0</v>
      </c>
      <c r="M398" s="4">
        <f>일위대가!H398</f>
        <v>0</v>
      </c>
      <c r="N398" s="5">
        <f t="shared" si="43"/>
        <v>0</v>
      </c>
      <c r="O398" s="4">
        <f t="shared" si="44"/>
        <v>0</v>
      </c>
      <c r="P398" s="5">
        <f t="shared" si="40"/>
        <v>0</v>
      </c>
      <c r="Q398" s="1" t="s">
        <v>13</v>
      </c>
      <c r="R398" s="6" t="s">
        <v>52</v>
      </c>
      <c r="S398" s="6" t="s">
        <v>53</v>
      </c>
      <c r="T398" s="1" t="s">
        <v>13</v>
      </c>
      <c r="U398" s="2" t="s">
        <v>13</v>
      </c>
      <c r="V398" s="6" t="s">
        <v>13</v>
      </c>
      <c r="W398" s="6" t="s">
        <v>13</v>
      </c>
      <c r="X398" s="1" t="s">
        <v>13</v>
      </c>
      <c r="Y398" t="s">
        <v>54</v>
      </c>
      <c r="Z398" t="s">
        <v>54</v>
      </c>
      <c r="AA398" t="s">
        <v>13</v>
      </c>
      <c r="AB398">
        <v>1</v>
      </c>
    </row>
    <row r="399" spans="1:28" x14ac:dyDescent="0.2">
      <c r="A399" s="6" t="s">
        <v>47</v>
      </c>
      <c r="B399" s="1" t="s">
        <v>848</v>
      </c>
      <c r="C399" s="1" t="s">
        <v>13</v>
      </c>
      <c r="D399" s="1" t="s">
        <v>13</v>
      </c>
      <c r="E399" s="1" t="s">
        <v>849</v>
      </c>
      <c r="F399" s="1" t="s">
        <v>13</v>
      </c>
      <c r="G399" s="6" t="s">
        <v>850</v>
      </c>
      <c r="H399" s="3">
        <v>0</v>
      </c>
      <c r="I399" s="4">
        <f>일위대가!F399</f>
        <v>0</v>
      </c>
      <c r="J399" s="5">
        <f t="shared" si="41"/>
        <v>0</v>
      </c>
      <c r="K399" s="4">
        <f>일위대가!G399</f>
        <v>0</v>
      </c>
      <c r="L399" s="5">
        <f t="shared" si="42"/>
        <v>0</v>
      </c>
      <c r="M399" s="4">
        <f>일위대가!H399</f>
        <v>0</v>
      </c>
      <c r="N399" s="5">
        <f t="shared" si="43"/>
        <v>0</v>
      </c>
      <c r="O399" s="4">
        <f t="shared" si="44"/>
        <v>0</v>
      </c>
      <c r="P399" s="5">
        <f t="shared" si="40"/>
        <v>0</v>
      </c>
      <c r="Q399" s="1" t="s">
        <v>13</v>
      </c>
      <c r="R399" s="6" t="s">
        <v>52</v>
      </c>
      <c r="S399" s="6" t="s">
        <v>53</v>
      </c>
      <c r="T399" s="1" t="s">
        <v>13</v>
      </c>
      <c r="U399" s="2" t="s">
        <v>13</v>
      </c>
      <c r="V399" s="6" t="s">
        <v>13</v>
      </c>
      <c r="W399" s="6" t="s">
        <v>13</v>
      </c>
      <c r="X399" s="1" t="s">
        <v>13</v>
      </c>
      <c r="Y399" t="s">
        <v>54</v>
      </c>
      <c r="Z399" t="s">
        <v>54</v>
      </c>
      <c r="AA399" t="s">
        <v>13</v>
      </c>
      <c r="AB399">
        <v>1</v>
      </c>
    </row>
    <row r="400" spans="1:28" x14ac:dyDescent="0.2">
      <c r="A400" s="6" t="s">
        <v>47</v>
      </c>
      <c r="B400" s="1" t="s">
        <v>851</v>
      </c>
      <c r="C400" s="1" t="s">
        <v>13</v>
      </c>
      <c r="D400" s="1" t="s">
        <v>13</v>
      </c>
      <c r="E400" s="1" t="s">
        <v>852</v>
      </c>
      <c r="F400" s="1" t="s">
        <v>853</v>
      </c>
      <c r="G400" s="6" t="s">
        <v>854</v>
      </c>
      <c r="H400" s="3">
        <v>0</v>
      </c>
      <c r="I400" s="4">
        <f>일위대가!F400</f>
        <v>0</v>
      </c>
      <c r="J400" s="5">
        <f t="shared" si="41"/>
        <v>0</v>
      </c>
      <c r="K400" s="4">
        <f>일위대가!G400</f>
        <v>0</v>
      </c>
      <c r="L400" s="5">
        <f t="shared" si="42"/>
        <v>0</v>
      </c>
      <c r="M400" s="4">
        <f>일위대가!H400</f>
        <v>0</v>
      </c>
      <c r="N400" s="5">
        <f t="shared" si="43"/>
        <v>0</v>
      </c>
      <c r="O400" s="4">
        <f t="shared" si="44"/>
        <v>0</v>
      </c>
      <c r="P400" s="5">
        <f t="shared" si="40"/>
        <v>0</v>
      </c>
      <c r="Q400" s="1" t="s">
        <v>13</v>
      </c>
      <c r="R400" s="6" t="s">
        <v>52</v>
      </c>
      <c r="S400" s="6" t="s">
        <v>53</v>
      </c>
      <c r="T400" s="1" t="s">
        <v>13</v>
      </c>
      <c r="U400" s="2" t="s">
        <v>13</v>
      </c>
      <c r="V400" s="6" t="s">
        <v>13</v>
      </c>
      <c r="W400" s="6" t="s">
        <v>13</v>
      </c>
      <c r="X400" s="1" t="s">
        <v>13</v>
      </c>
      <c r="Y400" t="s">
        <v>54</v>
      </c>
      <c r="Z400" t="s">
        <v>54</v>
      </c>
      <c r="AA400" t="s">
        <v>13</v>
      </c>
      <c r="AB400">
        <v>1</v>
      </c>
    </row>
    <row r="401" spans="1:28" x14ac:dyDescent="0.2">
      <c r="A401" s="6" t="s">
        <v>47</v>
      </c>
      <c r="B401" s="1" t="s">
        <v>855</v>
      </c>
      <c r="C401" s="1" t="s">
        <v>13</v>
      </c>
      <c r="D401" s="1" t="s">
        <v>13</v>
      </c>
      <c r="E401" s="1" t="s">
        <v>856</v>
      </c>
      <c r="F401" s="1" t="s">
        <v>857</v>
      </c>
      <c r="G401" s="6" t="s">
        <v>249</v>
      </c>
      <c r="H401" s="3">
        <v>0</v>
      </c>
      <c r="I401" s="4">
        <f>일위대가!F401</f>
        <v>0</v>
      </c>
      <c r="J401" s="5">
        <f t="shared" si="41"/>
        <v>0</v>
      </c>
      <c r="K401" s="4">
        <f>일위대가!G401</f>
        <v>0</v>
      </c>
      <c r="L401" s="5">
        <f t="shared" si="42"/>
        <v>0</v>
      </c>
      <c r="M401" s="4">
        <f>일위대가!H401</f>
        <v>0</v>
      </c>
      <c r="N401" s="5">
        <f t="shared" si="43"/>
        <v>0</v>
      </c>
      <c r="O401" s="4">
        <f t="shared" si="44"/>
        <v>0</v>
      </c>
      <c r="P401" s="5">
        <f t="shared" si="40"/>
        <v>0</v>
      </c>
      <c r="Q401" s="1" t="s">
        <v>13</v>
      </c>
      <c r="R401" s="6" t="s">
        <v>52</v>
      </c>
      <c r="S401" s="6" t="s">
        <v>53</v>
      </c>
      <c r="T401" s="1" t="s">
        <v>13</v>
      </c>
      <c r="U401" s="2" t="s">
        <v>13</v>
      </c>
      <c r="V401" s="6" t="s">
        <v>13</v>
      </c>
      <c r="W401" s="6" t="s">
        <v>13</v>
      </c>
      <c r="X401" s="1" t="s">
        <v>13</v>
      </c>
      <c r="Y401" t="s">
        <v>54</v>
      </c>
      <c r="Z401" t="s">
        <v>54</v>
      </c>
      <c r="AA401" t="s">
        <v>13</v>
      </c>
      <c r="AB401">
        <v>1</v>
      </c>
    </row>
    <row r="402" spans="1:28" x14ac:dyDescent="0.2">
      <c r="A402" s="6" t="s">
        <v>47</v>
      </c>
      <c r="B402" s="1" t="s">
        <v>858</v>
      </c>
      <c r="C402" s="1" t="s">
        <v>13</v>
      </c>
      <c r="D402" s="1" t="s">
        <v>13</v>
      </c>
      <c r="E402" s="1" t="s">
        <v>859</v>
      </c>
      <c r="F402" s="1" t="s">
        <v>860</v>
      </c>
      <c r="G402" s="6" t="s">
        <v>861</v>
      </c>
      <c r="H402" s="3">
        <v>0</v>
      </c>
      <c r="I402" s="4">
        <f>일위대가!F402</f>
        <v>0</v>
      </c>
      <c r="J402" s="5">
        <f t="shared" si="41"/>
        <v>0</v>
      </c>
      <c r="K402" s="4">
        <f>일위대가!G402</f>
        <v>0</v>
      </c>
      <c r="L402" s="5">
        <f t="shared" si="42"/>
        <v>0</v>
      </c>
      <c r="M402" s="4">
        <f>일위대가!H402</f>
        <v>0</v>
      </c>
      <c r="N402" s="5">
        <f t="shared" si="43"/>
        <v>0</v>
      </c>
      <c r="O402" s="4">
        <f t="shared" si="44"/>
        <v>0</v>
      </c>
      <c r="P402" s="5">
        <f t="shared" si="40"/>
        <v>0</v>
      </c>
      <c r="Q402" s="1" t="s">
        <v>13</v>
      </c>
      <c r="R402" s="6" t="s">
        <v>52</v>
      </c>
      <c r="S402" s="6" t="s">
        <v>53</v>
      </c>
      <c r="T402" s="1" t="s">
        <v>13</v>
      </c>
      <c r="U402" s="2" t="s">
        <v>13</v>
      </c>
      <c r="V402" s="6" t="s">
        <v>13</v>
      </c>
      <c r="W402" s="6" t="s">
        <v>13</v>
      </c>
      <c r="X402" s="1" t="s">
        <v>13</v>
      </c>
      <c r="Y402" t="s">
        <v>54</v>
      </c>
      <c r="Z402" t="s">
        <v>54</v>
      </c>
      <c r="AA402" t="s">
        <v>13</v>
      </c>
      <c r="AB402">
        <v>1</v>
      </c>
    </row>
    <row r="403" spans="1:28" x14ac:dyDescent="0.2">
      <c r="A403" s="6" t="s">
        <v>47</v>
      </c>
      <c r="B403" s="1" t="s">
        <v>862</v>
      </c>
      <c r="C403" s="1" t="s">
        <v>13</v>
      </c>
      <c r="D403" s="1" t="s">
        <v>13</v>
      </c>
      <c r="E403" s="1" t="s">
        <v>859</v>
      </c>
      <c r="F403" s="1" t="s">
        <v>863</v>
      </c>
      <c r="G403" s="6" t="s">
        <v>861</v>
      </c>
      <c r="H403" s="3">
        <v>0</v>
      </c>
      <c r="I403" s="4">
        <f>일위대가!F403</f>
        <v>0</v>
      </c>
      <c r="J403" s="5">
        <f t="shared" si="41"/>
        <v>0</v>
      </c>
      <c r="K403" s="4">
        <f>일위대가!G403</f>
        <v>0</v>
      </c>
      <c r="L403" s="5">
        <f t="shared" si="42"/>
        <v>0</v>
      </c>
      <c r="M403" s="4">
        <f>일위대가!H403</f>
        <v>0</v>
      </c>
      <c r="N403" s="5">
        <f t="shared" si="43"/>
        <v>0</v>
      </c>
      <c r="O403" s="4">
        <f t="shared" si="44"/>
        <v>0</v>
      </c>
      <c r="P403" s="5">
        <f t="shared" si="40"/>
        <v>0</v>
      </c>
      <c r="Q403" s="1" t="s">
        <v>13</v>
      </c>
      <c r="R403" s="6" t="s">
        <v>52</v>
      </c>
      <c r="S403" s="6" t="s">
        <v>53</v>
      </c>
      <c r="T403" s="1" t="s">
        <v>13</v>
      </c>
      <c r="U403" s="2" t="s">
        <v>13</v>
      </c>
      <c r="V403" s="6" t="s">
        <v>13</v>
      </c>
      <c r="W403" s="6" t="s">
        <v>13</v>
      </c>
      <c r="X403" s="1" t="s">
        <v>13</v>
      </c>
      <c r="Y403" t="s">
        <v>54</v>
      </c>
      <c r="Z403" t="s">
        <v>54</v>
      </c>
      <c r="AA403" t="s">
        <v>13</v>
      </c>
      <c r="AB403">
        <v>1</v>
      </c>
    </row>
    <row r="404" spans="1:28" x14ac:dyDescent="0.2">
      <c r="A404" s="6" t="s">
        <v>47</v>
      </c>
      <c r="B404" s="1" t="s">
        <v>864</v>
      </c>
      <c r="C404" s="1" t="s">
        <v>13</v>
      </c>
      <c r="D404" s="1" t="s">
        <v>13</v>
      </c>
      <c r="E404" s="1" t="s">
        <v>865</v>
      </c>
      <c r="F404" s="1" t="s">
        <v>866</v>
      </c>
      <c r="G404" s="6" t="s">
        <v>219</v>
      </c>
      <c r="H404" s="3">
        <v>0</v>
      </c>
      <c r="I404" s="4">
        <f>일위대가!F404</f>
        <v>0</v>
      </c>
      <c r="J404" s="5">
        <f t="shared" si="41"/>
        <v>0</v>
      </c>
      <c r="K404" s="4">
        <f>일위대가!G404</f>
        <v>0</v>
      </c>
      <c r="L404" s="5">
        <f t="shared" si="42"/>
        <v>0</v>
      </c>
      <c r="M404" s="4">
        <f>일위대가!H404</f>
        <v>0</v>
      </c>
      <c r="N404" s="5">
        <f t="shared" si="43"/>
        <v>0</v>
      </c>
      <c r="O404" s="4">
        <f t="shared" si="44"/>
        <v>0</v>
      </c>
      <c r="P404" s="5">
        <f t="shared" si="40"/>
        <v>0</v>
      </c>
      <c r="Q404" s="1" t="s">
        <v>13</v>
      </c>
      <c r="R404" s="6" t="s">
        <v>52</v>
      </c>
      <c r="S404" s="6" t="s">
        <v>53</v>
      </c>
      <c r="T404" s="1" t="s">
        <v>13</v>
      </c>
      <c r="U404" s="2" t="s">
        <v>13</v>
      </c>
      <c r="V404" s="6" t="s">
        <v>13</v>
      </c>
      <c r="W404" s="6" t="s">
        <v>13</v>
      </c>
      <c r="X404" s="1" t="s">
        <v>13</v>
      </c>
      <c r="Y404" t="s">
        <v>54</v>
      </c>
      <c r="Z404" t="s">
        <v>54</v>
      </c>
      <c r="AA404" t="s">
        <v>13</v>
      </c>
      <c r="AB404">
        <v>1</v>
      </c>
    </row>
    <row r="405" spans="1:28" x14ac:dyDescent="0.2">
      <c r="A405" s="6" t="s">
        <v>47</v>
      </c>
      <c r="B405" s="1" t="s">
        <v>867</v>
      </c>
      <c r="C405" s="1" t="s">
        <v>13</v>
      </c>
      <c r="D405" s="1" t="s">
        <v>13</v>
      </c>
      <c r="E405" s="1" t="s">
        <v>868</v>
      </c>
      <c r="F405" s="1" t="s">
        <v>869</v>
      </c>
      <c r="G405" s="6" t="s">
        <v>136</v>
      </c>
      <c r="H405" s="3">
        <v>0</v>
      </c>
      <c r="I405" s="4">
        <f>일위대가!F405</f>
        <v>0</v>
      </c>
      <c r="J405" s="5">
        <f t="shared" si="41"/>
        <v>0</v>
      </c>
      <c r="K405" s="4">
        <f>일위대가!G405</f>
        <v>0</v>
      </c>
      <c r="L405" s="5">
        <f t="shared" si="42"/>
        <v>0</v>
      </c>
      <c r="M405" s="4">
        <f>일위대가!H405</f>
        <v>0</v>
      </c>
      <c r="N405" s="5">
        <f t="shared" si="43"/>
        <v>0</v>
      </c>
      <c r="O405" s="4">
        <f t="shared" si="44"/>
        <v>0</v>
      </c>
      <c r="P405" s="5">
        <f t="shared" si="40"/>
        <v>0</v>
      </c>
      <c r="Q405" s="1" t="s">
        <v>13</v>
      </c>
      <c r="R405" s="6" t="s">
        <v>52</v>
      </c>
      <c r="S405" s="6" t="s">
        <v>53</v>
      </c>
      <c r="T405" s="1" t="s">
        <v>13</v>
      </c>
      <c r="U405" s="2" t="s">
        <v>13</v>
      </c>
      <c r="V405" s="6" t="s">
        <v>13</v>
      </c>
      <c r="W405" s="6" t="s">
        <v>13</v>
      </c>
      <c r="X405" s="1" t="s">
        <v>13</v>
      </c>
      <c r="Y405" t="s">
        <v>54</v>
      </c>
      <c r="Z405" t="s">
        <v>54</v>
      </c>
      <c r="AA405" t="s">
        <v>13</v>
      </c>
      <c r="AB405">
        <v>1</v>
      </c>
    </row>
    <row r="406" spans="1:28" x14ac:dyDescent="0.2">
      <c r="A406" s="6" t="s">
        <v>47</v>
      </c>
      <c r="B406" s="1" t="s">
        <v>870</v>
      </c>
      <c r="C406" s="1" t="s">
        <v>13</v>
      </c>
      <c r="D406" s="1" t="s">
        <v>13</v>
      </c>
      <c r="E406" s="1" t="s">
        <v>868</v>
      </c>
      <c r="F406" s="1" t="s">
        <v>871</v>
      </c>
      <c r="G406" s="6" t="s">
        <v>136</v>
      </c>
      <c r="H406" s="3">
        <v>0</v>
      </c>
      <c r="I406" s="4">
        <f>일위대가!F406</f>
        <v>0</v>
      </c>
      <c r="J406" s="5">
        <f t="shared" si="41"/>
        <v>0</v>
      </c>
      <c r="K406" s="4">
        <f>일위대가!G406</f>
        <v>0</v>
      </c>
      <c r="L406" s="5">
        <f t="shared" si="42"/>
        <v>0</v>
      </c>
      <c r="M406" s="4">
        <f>일위대가!H406</f>
        <v>0</v>
      </c>
      <c r="N406" s="5">
        <f t="shared" si="43"/>
        <v>0</v>
      </c>
      <c r="O406" s="4">
        <f t="shared" si="44"/>
        <v>0</v>
      </c>
      <c r="P406" s="5">
        <f t="shared" si="40"/>
        <v>0</v>
      </c>
      <c r="Q406" s="1" t="s">
        <v>13</v>
      </c>
      <c r="R406" s="6" t="s">
        <v>52</v>
      </c>
      <c r="S406" s="6" t="s">
        <v>53</v>
      </c>
      <c r="T406" s="1" t="s">
        <v>13</v>
      </c>
      <c r="U406" s="2" t="s">
        <v>13</v>
      </c>
      <c r="V406" s="6" t="s">
        <v>13</v>
      </c>
      <c r="W406" s="6" t="s">
        <v>13</v>
      </c>
      <c r="X406" s="1" t="s">
        <v>13</v>
      </c>
      <c r="Y406" t="s">
        <v>54</v>
      </c>
      <c r="Z406" t="s">
        <v>54</v>
      </c>
      <c r="AA406" t="s">
        <v>13</v>
      </c>
      <c r="AB406">
        <v>1</v>
      </c>
    </row>
    <row r="407" spans="1:28" x14ac:dyDescent="0.2">
      <c r="A407" s="6" t="s">
        <v>47</v>
      </c>
      <c r="B407" s="1" t="s">
        <v>872</v>
      </c>
      <c r="C407" s="1" t="s">
        <v>13</v>
      </c>
      <c r="D407" s="1" t="s">
        <v>13</v>
      </c>
      <c r="E407" s="1" t="s">
        <v>868</v>
      </c>
      <c r="F407" s="1" t="s">
        <v>873</v>
      </c>
      <c r="G407" s="6" t="s">
        <v>136</v>
      </c>
      <c r="H407" s="3">
        <v>0</v>
      </c>
      <c r="I407" s="4">
        <f>일위대가!F407</f>
        <v>0</v>
      </c>
      <c r="J407" s="5">
        <f t="shared" si="41"/>
        <v>0</v>
      </c>
      <c r="K407" s="4">
        <f>일위대가!G407</f>
        <v>0</v>
      </c>
      <c r="L407" s="5">
        <f t="shared" si="42"/>
        <v>0</v>
      </c>
      <c r="M407" s="4">
        <f>일위대가!H407</f>
        <v>0</v>
      </c>
      <c r="N407" s="5">
        <f t="shared" si="43"/>
        <v>0</v>
      </c>
      <c r="O407" s="4">
        <f t="shared" si="44"/>
        <v>0</v>
      </c>
      <c r="P407" s="5">
        <f t="shared" si="40"/>
        <v>0</v>
      </c>
      <c r="Q407" s="1" t="s">
        <v>13</v>
      </c>
      <c r="R407" s="6" t="s">
        <v>52</v>
      </c>
      <c r="S407" s="6" t="s">
        <v>53</v>
      </c>
      <c r="T407" s="1" t="s">
        <v>13</v>
      </c>
      <c r="U407" s="2" t="s">
        <v>13</v>
      </c>
      <c r="V407" s="6" t="s">
        <v>13</v>
      </c>
      <c r="W407" s="6" t="s">
        <v>13</v>
      </c>
      <c r="X407" s="1" t="s">
        <v>13</v>
      </c>
      <c r="Y407" t="s">
        <v>54</v>
      </c>
      <c r="Z407" t="s">
        <v>54</v>
      </c>
      <c r="AA407" t="s">
        <v>13</v>
      </c>
      <c r="AB407">
        <v>1</v>
      </c>
    </row>
    <row r="408" spans="1:28" x14ac:dyDescent="0.2">
      <c r="A408" s="6" t="s">
        <v>47</v>
      </c>
      <c r="B408" s="1" t="s">
        <v>874</v>
      </c>
      <c r="C408" s="1" t="s">
        <v>13</v>
      </c>
      <c r="D408" s="1" t="s">
        <v>13</v>
      </c>
      <c r="E408" s="1" t="s">
        <v>868</v>
      </c>
      <c r="F408" s="1" t="s">
        <v>875</v>
      </c>
      <c r="G408" s="6" t="s">
        <v>136</v>
      </c>
      <c r="H408" s="3">
        <v>0</v>
      </c>
      <c r="I408" s="4">
        <f>일위대가!F408</f>
        <v>0</v>
      </c>
      <c r="J408" s="5">
        <f t="shared" si="41"/>
        <v>0</v>
      </c>
      <c r="K408" s="4">
        <f>일위대가!G408</f>
        <v>0</v>
      </c>
      <c r="L408" s="5">
        <f t="shared" si="42"/>
        <v>0</v>
      </c>
      <c r="M408" s="4">
        <f>일위대가!H408</f>
        <v>0</v>
      </c>
      <c r="N408" s="5">
        <f t="shared" si="43"/>
        <v>0</v>
      </c>
      <c r="O408" s="4">
        <f t="shared" si="44"/>
        <v>0</v>
      </c>
      <c r="P408" s="5">
        <f t="shared" si="40"/>
        <v>0</v>
      </c>
      <c r="Q408" s="1" t="s">
        <v>13</v>
      </c>
      <c r="R408" s="6" t="s">
        <v>52</v>
      </c>
      <c r="S408" s="6" t="s">
        <v>53</v>
      </c>
      <c r="T408" s="1" t="s">
        <v>13</v>
      </c>
      <c r="U408" s="2" t="s">
        <v>13</v>
      </c>
      <c r="V408" s="6" t="s">
        <v>13</v>
      </c>
      <c r="W408" s="6" t="s">
        <v>13</v>
      </c>
      <c r="X408" s="1" t="s">
        <v>13</v>
      </c>
      <c r="Y408" t="s">
        <v>54</v>
      </c>
      <c r="Z408" t="s">
        <v>54</v>
      </c>
      <c r="AA408" t="s">
        <v>13</v>
      </c>
      <c r="AB408">
        <v>1</v>
      </c>
    </row>
    <row r="409" spans="1:28" x14ac:dyDescent="0.2">
      <c r="A409" s="6" t="s">
        <v>47</v>
      </c>
      <c r="B409" s="1" t="s">
        <v>876</v>
      </c>
      <c r="C409" s="1" t="s">
        <v>13</v>
      </c>
      <c r="D409" s="1" t="s">
        <v>13</v>
      </c>
      <c r="E409" s="1" t="s">
        <v>877</v>
      </c>
      <c r="F409" s="1" t="s">
        <v>869</v>
      </c>
      <c r="G409" s="6" t="s">
        <v>136</v>
      </c>
      <c r="H409" s="3">
        <v>0</v>
      </c>
      <c r="I409" s="4">
        <f>일위대가!F409</f>
        <v>0</v>
      </c>
      <c r="J409" s="5">
        <f t="shared" si="41"/>
        <v>0</v>
      </c>
      <c r="K409" s="4">
        <f>일위대가!G409</f>
        <v>0</v>
      </c>
      <c r="L409" s="5">
        <f t="shared" si="42"/>
        <v>0</v>
      </c>
      <c r="M409" s="4">
        <f>일위대가!H409</f>
        <v>0</v>
      </c>
      <c r="N409" s="5">
        <f t="shared" si="43"/>
        <v>0</v>
      </c>
      <c r="O409" s="4">
        <f t="shared" si="44"/>
        <v>0</v>
      </c>
      <c r="P409" s="5">
        <f t="shared" si="40"/>
        <v>0</v>
      </c>
      <c r="Q409" s="1" t="s">
        <v>13</v>
      </c>
      <c r="R409" s="6" t="s">
        <v>52</v>
      </c>
      <c r="S409" s="6" t="s">
        <v>53</v>
      </c>
      <c r="T409" s="1" t="s">
        <v>13</v>
      </c>
      <c r="U409" s="2" t="s">
        <v>13</v>
      </c>
      <c r="V409" s="6" t="s">
        <v>13</v>
      </c>
      <c r="W409" s="6" t="s">
        <v>13</v>
      </c>
      <c r="X409" s="1" t="s">
        <v>13</v>
      </c>
      <c r="Y409" t="s">
        <v>54</v>
      </c>
      <c r="Z409" t="s">
        <v>54</v>
      </c>
      <c r="AA409" t="s">
        <v>13</v>
      </c>
      <c r="AB409">
        <v>1</v>
      </c>
    </row>
    <row r="410" spans="1:28" x14ac:dyDescent="0.2">
      <c r="A410" s="6" t="s">
        <v>47</v>
      </c>
      <c r="B410" s="1" t="s">
        <v>878</v>
      </c>
      <c r="C410" s="1" t="s">
        <v>13</v>
      </c>
      <c r="D410" s="1" t="s">
        <v>13</v>
      </c>
      <c r="E410" s="1" t="s">
        <v>879</v>
      </c>
      <c r="F410" s="1" t="s">
        <v>869</v>
      </c>
      <c r="G410" s="6" t="s">
        <v>136</v>
      </c>
      <c r="H410" s="3">
        <v>0</v>
      </c>
      <c r="I410" s="4">
        <f>일위대가!F410</f>
        <v>0</v>
      </c>
      <c r="J410" s="5">
        <f t="shared" si="41"/>
        <v>0</v>
      </c>
      <c r="K410" s="4">
        <f>일위대가!G410</f>
        <v>0</v>
      </c>
      <c r="L410" s="5">
        <f t="shared" si="42"/>
        <v>0</v>
      </c>
      <c r="M410" s="4">
        <f>일위대가!H410</f>
        <v>0</v>
      </c>
      <c r="N410" s="5">
        <f t="shared" si="43"/>
        <v>0</v>
      </c>
      <c r="O410" s="4">
        <f t="shared" si="44"/>
        <v>0</v>
      </c>
      <c r="P410" s="5">
        <f t="shared" si="40"/>
        <v>0</v>
      </c>
      <c r="Q410" s="1" t="s">
        <v>13</v>
      </c>
      <c r="R410" s="6" t="s">
        <v>52</v>
      </c>
      <c r="S410" s="6" t="s">
        <v>53</v>
      </c>
      <c r="T410" s="1" t="s">
        <v>13</v>
      </c>
      <c r="U410" s="2" t="s">
        <v>13</v>
      </c>
      <c r="V410" s="6" t="s">
        <v>13</v>
      </c>
      <c r="W410" s="6" t="s">
        <v>13</v>
      </c>
      <c r="X410" s="1" t="s">
        <v>13</v>
      </c>
      <c r="Y410" t="s">
        <v>54</v>
      </c>
      <c r="Z410" t="s">
        <v>54</v>
      </c>
      <c r="AA410" t="s">
        <v>13</v>
      </c>
      <c r="AB410">
        <v>1</v>
      </c>
    </row>
    <row r="411" spans="1:28" x14ac:dyDescent="0.2">
      <c r="A411" s="6" t="s">
        <v>47</v>
      </c>
      <c r="B411" s="1" t="s">
        <v>880</v>
      </c>
      <c r="C411" s="1" t="s">
        <v>13</v>
      </c>
      <c r="D411" s="1" t="s">
        <v>13</v>
      </c>
      <c r="E411" s="1" t="s">
        <v>881</v>
      </c>
      <c r="F411" s="1" t="s">
        <v>869</v>
      </c>
      <c r="G411" s="6" t="s">
        <v>136</v>
      </c>
      <c r="H411" s="3">
        <v>0</v>
      </c>
      <c r="I411" s="4">
        <f>일위대가!F411</f>
        <v>0</v>
      </c>
      <c r="J411" s="5">
        <f t="shared" si="41"/>
        <v>0</v>
      </c>
      <c r="K411" s="4">
        <f>일위대가!G411</f>
        <v>0</v>
      </c>
      <c r="L411" s="5">
        <f t="shared" si="42"/>
        <v>0</v>
      </c>
      <c r="M411" s="4">
        <f>일위대가!H411</f>
        <v>0</v>
      </c>
      <c r="N411" s="5">
        <f t="shared" si="43"/>
        <v>0</v>
      </c>
      <c r="O411" s="4">
        <f t="shared" si="44"/>
        <v>0</v>
      </c>
      <c r="P411" s="5">
        <f t="shared" si="40"/>
        <v>0</v>
      </c>
      <c r="Q411" s="1" t="s">
        <v>13</v>
      </c>
      <c r="R411" s="6" t="s">
        <v>52</v>
      </c>
      <c r="S411" s="6" t="s">
        <v>53</v>
      </c>
      <c r="T411" s="1" t="s">
        <v>13</v>
      </c>
      <c r="U411" s="2" t="s">
        <v>13</v>
      </c>
      <c r="V411" s="6" t="s">
        <v>13</v>
      </c>
      <c r="W411" s="6" t="s">
        <v>13</v>
      </c>
      <c r="X411" s="1" t="s">
        <v>13</v>
      </c>
      <c r="Y411" t="s">
        <v>54</v>
      </c>
      <c r="Z411" t="s">
        <v>54</v>
      </c>
      <c r="AA411" t="s">
        <v>13</v>
      </c>
      <c r="AB411">
        <v>1</v>
      </c>
    </row>
    <row r="412" spans="1:28" x14ac:dyDescent="0.2">
      <c r="A412" s="6" t="s">
        <v>47</v>
      </c>
      <c r="B412" s="1" t="s">
        <v>882</v>
      </c>
      <c r="C412" s="1" t="s">
        <v>13</v>
      </c>
      <c r="D412" s="1" t="s">
        <v>13</v>
      </c>
      <c r="E412" s="1" t="s">
        <v>877</v>
      </c>
      <c r="F412" s="1" t="s">
        <v>871</v>
      </c>
      <c r="G412" s="6" t="s">
        <v>136</v>
      </c>
      <c r="H412" s="3">
        <v>0</v>
      </c>
      <c r="I412" s="4">
        <f>일위대가!F412</f>
        <v>0</v>
      </c>
      <c r="J412" s="5">
        <f t="shared" si="41"/>
        <v>0</v>
      </c>
      <c r="K412" s="4">
        <f>일위대가!G412</f>
        <v>0</v>
      </c>
      <c r="L412" s="5">
        <f t="shared" si="42"/>
        <v>0</v>
      </c>
      <c r="M412" s="4">
        <f>일위대가!H412</f>
        <v>0</v>
      </c>
      <c r="N412" s="5">
        <f t="shared" si="43"/>
        <v>0</v>
      </c>
      <c r="O412" s="4">
        <f t="shared" si="44"/>
        <v>0</v>
      </c>
      <c r="P412" s="5">
        <f t="shared" si="40"/>
        <v>0</v>
      </c>
      <c r="Q412" s="1" t="s">
        <v>13</v>
      </c>
      <c r="R412" s="6" t="s">
        <v>52</v>
      </c>
      <c r="S412" s="6" t="s">
        <v>53</v>
      </c>
      <c r="T412" s="1" t="s">
        <v>13</v>
      </c>
      <c r="U412" s="2" t="s">
        <v>13</v>
      </c>
      <c r="V412" s="6" t="s">
        <v>13</v>
      </c>
      <c r="W412" s="6" t="s">
        <v>13</v>
      </c>
      <c r="X412" s="1" t="s">
        <v>13</v>
      </c>
      <c r="Y412" t="s">
        <v>54</v>
      </c>
      <c r="Z412" t="s">
        <v>54</v>
      </c>
      <c r="AA412" t="s">
        <v>13</v>
      </c>
      <c r="AB412">
        <v>1</v>
      </c>
    </row>
    <row r="413" spans="1:28" x14ac:dyDescent="0.2">
      <c r="A413" s="6" t="s">
        <v>47</v>
      </c>
      <c r="B413" s="1" t="s">
        <v>883</v>
      </c>
      <c r="C413" s="1" t="s">
        <v>13</v>
      </c>
      <c r="D413" s="1" t="s">
        <v>13</v>
      </c>
      <c r="E413" s="1" t="s">
        <v>879</v>
      </c>
      <c r="F413" s="1" t="s">
        <v>871</v>
      </c>
      <c r="G413" s="6" t="s">
        <v>136</v>
      </c>
      <c r="H413" s="3">
        <v>0</v>
      </c>
      <c r="I413" s="4">
        <f>일위대가!F413</f>
        <v>0</v>
      </c>
      <c r="J413" s="5">
        <f t="shared" si="41"/>
        <v>0</v>
      </c>
      <c r="K413" s="4">
        <f>일위대가!G413</f>
        <v>0</v>
      </c>
      <c r="L413" s="5">
        <f t="shared" si="42"/>
        <v>0</v>
      </c>
      <c r="M413" s="4">
        <f>일위대가!H413</f>
        <v>0</v>
      </c>
      <c r="N413" s="5">
        <f t="shared" si="43"/>
        <v>0</v>
      </c>
      <c r="O413" s="4">
        <f t="shared" si="44"/>
        <v>0</v>
      </c>
      <c r="P413" s="5">
        <f t="shared" si="40"/>
        <v>0</v>
      </c>
      <c r="Q413" s="1" t="s">
        <v>13</v>
      </c>
      <c r="R413" s="6" t="s">
        <v>52</v>
      </c>
      <c r="S413" s="6" t="s">
        <v>53</v>
      </c>
      <c r="T413" s="1" t="s">
        <v>13</v>
      </c>
      <c r="U413" s="2" t="s">
        <v>13</v>
      </c>
      <c r="V413" s="6" t="s">
        <v>13</v>
      </c>
      <c r="W413" s="6" t="s">
        <v>13</v>
      </c>
      <c r="X413" s="1" t="s">
        <v>13</v>
      </c>
      <c r="Y413" t="s">
        <v>54</v>
      </c>
      <c r="Z413" t="s">
        <v>54</v>
      </c>
      <c r="AA413" t="s">
        <v>13</v>
      </c>
      <c r="AB413">
        <v>1</v>
      </c>
    </row>
    <row r="414" spans="1:28" x14ac:dyDescent="0.2">
      <c r="A414" s="6" t="s">
        <v>47</v>
      </c>
      <c r="B414" s="1" t="s">
        <v>884</v>
      </c>
      <c r="C414" s="1" t="s">
        <v>13</v>
      </c>
      <c r="D414" s="1" t="s">
        <v>13</v>
      </c>
      <c r="E414" s="1" t="s">
        <v>881</v>
      </c>
      <c r="F414" s="1" t="s">
        <v>871</v>
      </c>
      <c r="G414" s="6" t="s">
        <v>136</v>
      </c>
      <c r="H414" s="3">
        <v>0</v>
      </c>
      <c r="I414" s="4">
        <f>일위대가!F414</f>
        <v>0</v>
      </c>
      <c r="J414" s="5">
        <f t="shared" si="41"/>
        <v>0</v>
      </c>
      <c r="K414" s="4">
        <f>일위대가!G414</f>
        <v>0</v>
      </c>
      <c r="L414" s="5">
        <f t="shared" si="42"/>
        <v>0</v>
      </c>
      <c r="M414" s="4">
        <f>일위대가!H414</f>
        <v>0</v>
      </c>
      <c r="N414" s="5">
        <f t="shared" si="43"/>
        <v>0</v>
      </c>
      <c r="O414" s="4">
        <f t="shared" si="44"/>
        <v>0</v>
      </c>
      <c r="P414" s="5">
        <f t="shared" si="40"/>
        <v>0</v>
      </c>
      <c r="Q414" s="1" t="s">
        <v>13</v>
      </c>
      <c r="R414" s="6" t="s">
        <v>52</v>
      </c>
      <c r="S414" s="6" t="s">
        <v>53</v>
      </c>
      <c r="T414" s="1" t="s">
        <v>13</v>
      </c>
      <c r="U414" s="2" t="s">
        <v>13</v>
      </c>
      <c r="V414" s="6" t="s">
        <v>13</v>
      </c>
      <c r="W414" s="6" t="s">
        <v>13</v>
      </c>
      <c r="X414" s="1" t="s">
        <v>13</v>
      </c>
      <c r="Y414" t="s">
        <v>54</v>
      </c>
      <c r="Z414" t="s">
        <v>54</v>
      </c>
      <c r="AA414" t="s">
        <v>13</v>
      </c>
      <c r="AB414">
        <v>1</v>
      </c>
    </row>
    <row r="415" spans="1:28" x14ac:dyDescent="0.2">
      <c r="A415" s="6" t="s">
        <v>47</v>
      </c>
      <c r="B415" s="1" t="s">
        <v>885</v>
      </c>
      <c r="C415" s="1" t="s">
        <v>13</v>
      </c>
      <c r="D415" s="1" t="s">
        <v>13</v>
      </c>
      <c r="E415" s="1" t="s">
        <v>877</v>
      </c>
      <c r="F415" s="1" t="s">
        <v>873</v>
      </c>
      <c r="G415" s="6" t="s">
        <v>136</v>
      </c>
      <c r="H415" s="3">
        <v>0</v>
      </c>
      <c r="I415" s="4">
        <f>일위대가!F415</f>
        <v>0</v>
      </c>
      <c r="J415" s="5">
        <f t="shared" si="41"/>
        <v>0</v>
      </c>
      <c r="K415" s="4">
        <f>일위대가!G415</f>
        <v>0</v>
      </c>
      <c r="L415" s="5">
        <f t="shared" si="42"/>
        <v>0</v>
      </c>
      <c r="M415" s="4">
        <f>일위대가!H415</f>
        <v>0</v>
      </c>
      <c r="N415" s="5">
        <f t="shared" si="43"/>
        <v>0</v>
      </c>
      <c r="O415" s="4">
        <f t="shared" si="44"/>
        <v>0</v>
      </c>
      <c r="P415" s="5">
        <f t="shared" si="40"/>
        <v>0</v>
      </c>
      <c r="Q415" s="1" t="s">
        <v>13</v>
      </c>
      <c r="R415" s="6" t="s">
        <v>52</v>
      </c>
      <c r="S415" s="6" t="s">
        <v>53</v>
      </c>
      <c r="T415" s="1" t="s">
        <v>13</v>
      </c>
      <c r="U415" s="2" t="s">
        <v>13</v>
      </c>
      <c r="V415" s="6" t="s">
        <v>13</v>
      </c>
      <c r="W415" s="6" t="s">
        <v>13</v>
      </c>
      <c r="X415" s="1" t="s">
        <v>13</v>
      </c>
      <c r="Y415" t="s">
        <v>54</v>
      </c>
      <c r="Z415" t="s">
        <v>54</v>
      </c>
      <c r="AA415" t="s">
        <v>13</v>
      </c>
      <c r="AB415">
        <v>1</v>
      </c>
    </row>
    <row r="416" spans="1:28" x14ac:dyDescent="0.2">
      <c r="A416" s="6" t="s">
        <v>47</v>
      </c>
      <c r="B416" s="1" t="s">
        <v>886</v>
      </c>
      <c r="C416" s="1" t="s">
        <v>13</v>
      </c>
      <c r="D416" s="1" t="s">
        <v>13</v>
      </c>
      <c r="E416" s="1" t="s">
        <v>879</v>
      </c>
      <c r="F416" s="1" t="s">
        <v>873</v>
      </c>
      <c r="G416" s="6" t="s">
        <v>136</v>
      </c>
      <c r="H416" s="3">
        <v>0</v>
      </c>
      <c r="I416" s="4">
        <f>일위대가!F416</f>
        <v>0</v>
      </c>
      <c r="J416" s="5">
        <f t="shared" si="41"/>
        <v>0</v>
      </c>
      <c r="K416" s="4">
        <f>일위대가!G416</f>
        <v>0</v>
      </c>
      <c r="L416" s="5">
        <f t="shared" si="42"/>
        <v>0</v>
      </c>
      <c r="M416" s="4">
        <f>일위대가!H416</f>
        <v>0</v>
      </c>
      <c r="N416" s="5">
        <f t="shared" si="43"/>
        <v>0</v>
      </c>
      <c r="O416" s="4">
        <f t="shared" si="44"/>
        <v>0</v>
      </c>
      <c r="P416" s="5">
        <f t="shared" si="40"/>
        <v>0</v>
      </c>
      <c r="Q416" s="1" t="s">
        <v>13</v>
      </c>
      <c r="R416" s="6" t="s">
        <v>52</v>
      </c>
      <c r="S416" s="6" t="s">
        <v>53</v>
      </c>
      <c r="T416" s="1" t="s">
        <v>13</v>
      </c>
      <c r="U416" s="2" t="s">
        <v>13</v>
      </c>
      <c r="V416" s="6" t="s">
        <v>13</v>
      </c>
      <c r="W416" s="6" t="s">
        <v>13</v>
      </c>
      <c r="X416" s="1" t="s">
        <v>13</v>
      </c>
      <c r="Y416" t="s">
        <v>54</v>
      </c>
      <c r="Z416" t="s">
        <v>54</v>
      </c>
      <c r="AA416" t="s">
        <v>13</v>
      </c>
      <c r="AB416">
        <v>1</v>
      </c>
    </row>
    <row r="417" spans="1:28" x14ac:dyDescent="0.2">
      <c r="A417" s="6" t="s">
        <v>47</v>
      </c>
      <c r="B417" s="1" t="s">
        <v>887</v>
      </c>
      <c r="C417" s="1" t="s">
        <v>13</v>
      </c>
      <c r="D417" s="1" t="s">
        <v>13</v>
      </c>
      <c r="E417" s="1" t="s">
        <v>881</v>
      </c>
      <c r="F417" s="1" t="s">
        <v>873</v>
      </c>
      <c r="G417" s="6" t="s">
        <v>136</v>
      </c>
      <c r="H417" s="3">
        <v>0</v>
      </c>
      <c r="I417" s="4">
        <f>일위대가!F417</f>
        <v>0</v>
      </c>
      <c r="J417" s="5">
        <f t="shared" si="41"/>
        <v>0</v>
      </c>
      <c r="K417" s="4">
        <f>일위대가!G417</f>
        <v>0</v>
      </c>
      <c r="L417" s="5">
        <f t="shared" si="42"/>
        <v>0</v>
      </c>
      <c r="M417" s="4">
        <f>일위대가!H417</f>
        <v>0</v>
      </c>
      <c r="N417" s="5">
        <f t="shared" si="43"/>
        <v>0</v>
      </c>
      <c r="O417" s="4">
        <f t="shared" si="44"/>
        <v>0</v>
      </c>
      <c r="P417" s="5">
        <f t="shared" si="40"/>
        <v>0</v>
      </c>
      <c r="Q417" s="1" t="s">
        <v>13</v>
      </c>
      <c r="R417" s="6" t="s">
        <v>52</v>
      </c>
      <c r="S417" s="6" t="s">
        <v>53</v>
      </c>
      <c r="T417" s="1" t="s">
        <v>13</v>
      </c>
      <c r="U417" s="2" t="s">
        <v>13</v>
      </c>
      <c r="V417" s="6" t="s">
        <v>13</v>
      </c>
      <c r="W417" s="6" t="s">
        <v>13</v>
      </c>
      <c r="X417" s="1" t="s">
        <v>13</v>
      </c>
      <c r="Y417" t="s">
        <v>54</v>
      </c>
      <c r="Z417" t="s">
        <v>54</v>
      </c>
      <c r="AA417" t="s">
        <v>13</v>
      </c>
      <c r="AB417">
        <v>1</v>
      </c>
    </row>
    <row r="418" spans="1:28" x14ac:dyDescent="0.2">
      <c r="A418" s="6" t="s">
        <v>47</v>
      </c>
      <c r="B418" s="1" t="s">
        <v>888</v>
      </c>
      <c r="C418" s="1" t="s">
        <v>13</v>
      </c>
      <c r="D418" s="1" t="s">
        <v>13</v>
      </c>
      <c r="E418" s="1" t="s">
        <v>877</v>
      </c>
      <c r="F418" s="1" t="s">
        <v>875</v>
      </c>
      <c r="G418" s="6" t="s">
        <v>136</v>
      </c>
      <c r="H418" s="3">
        <v>0</v>
      </c>
      <c r="I418" s="4">
        <f>일위대가!F418</f>
        <v>0</v>
      </c>
      <c r="J418" s="5">
        <f t="shared" si="41"/>
        <v>0</v>
      </c>
      <c r="K418" s="4">
        <f>일위대가!G418</f>
        <v>0</v>
      </c>
      <c r="L418" s="5">
        <f t="shared" si="42"/>
        <v>0</v>
      </c>
      <c r="M418" s="4">
        <f>일위대가!H418</f>
        <v>0</v>
      </c>
      <c r="N418" s="5">
        <f t="shared" si="43"/>
        <v>0</v>
      </c>
      <c r="O418" s="4">
        <f t="shared" si="44"/>
        <v>0</v>
      </c>
      <c r="P418" s="5">
        <f t="shared" si="40"/>
        <v>0</v>
      </c>
      <c r="Q418" s="1" t="s">
        <v>13</v>
      </c>
      <c r="R418" s="6" t="s">
        <v>52</v>
      </c>
      <c r="S418" s="6" t="s">
        <v>53</v>
      </c>
      <c r="T418" s="1" t="s">
        <v>13</v>
      </c>
      <c r="U418" s="2" t="s">
        <v>13</v>
      </c>
      <c r="V418" s="6" t="s">
        <v>13</v>
      </c>
      <c r="W418" s="6" t="s">
        <v>13</v>
      </c>
      <c r="X418" s="1" t="s">
        <v>13</v>
      </c>
      <c r="Y418" t="s">
        <v>54</v>
      </c>
      <c r="Z418" t="s">
        <v>54</v>
      </c>
      <c r="AA418" t="s">
        <v>13</v>
      </c>
      <c r="AB418">
        <v>1</v>
      </c>
    </row>
    <row r="419" spans="1:28" x14ac:dyDescent="0.2">
      <c r="A419" s="6" t="s">
        <v>47</v>
      </c>
      <c r="B419" s="1" t="s">
        <v>889</v>
      </c>
      <c r="C419" s="1" t="s">
        <v>13</v>
      </c>
      <c r="D419" s="1" t="s">
        <v>13</v>
      </c>
      <c r="E419" s="1" t="s">
        <v>879</v>
      </c>
      <c r="F419" s="1" t="s">
        <v>875</v>
      </c>
      <c r="G419" s="6" t="s">
        <v>136</v>
      </c>
      <c r="H419" s="3">
        <v>0</v>
      </c>
      <c r="I419" s="4">
        <f>일위대가!F419</f>
        <v>0</v>
      </c>
      <c r="J419" s="5">
        <f t="shared" si="41"/>
        <v>0</v>
      </c>
      <c r="K419" s="4">
        <f>일위대가!G419</f>
        <v>0</v>
      </c>
      <c r="L419" s="5">
        <f t="shared" si="42"/>
        <v>0</v>
      </c>
      <c r="M419" s="4">
        <f>일위대가!H419</f>
        <v>0</v>
      </c>
      <c r="N419" s="5">
        <f t="shared" si="43"/>
        <v>0</v>
      </c>
      <c r="O419" s="4">
        <f t="shared" si="44"/>
        <v>0</v>
      </c>
      <c r="P419" s="5">
        <f t="shared" si="40"/>
        <v>0</v>
      </c>
      <c r="Q419" s="1" t="s">
        <v>13</v>
      </c>
      <c r="R419" s="6" t="s">
        <v>52</v>
      </c>
      <c r="S419" s="6" t="s">
        <v>53</v>
      </c>
      <c r="T419" s="1" t="s">
        <v>13</v>
      </c>
      <c r="U419" s="2" t="s">
        <v>13</v>
      </c>
      <c r="V419" s="6" t="s">
        <v>13</v>
      </c>
      <c r="W419" s="6" t="s">
        <v>13</v>
      </c>
      <c r="X419" s="1" t="s">
        <v>13</v>
      </c>
      <c r="Y419" t="s">
        <v>54</v>
      </c>
      <c r="Z419" t="s">
        <v>54</v>
      </c>
      <c r="AA419" t="s">
        <v>13</v>
      </c>
      <c r="AB419">
        <v>1</v>
      </c>
    </row>
    <row r="420" spans="1:28" x14ac:dyDescent="0.2">
      <c r="A420" s="6" t="s">
        <v>47</v>
      </c>
      <c r="B420" s="1" t="s">
        <v>890</v>
      </c>
      <c r="C420" s="1" t="s">
        <v>13</v>
      </c>
      <c r="D420" s="1" t="s">
        <v>13</v>
      </c>
      <c r="E420" s="1" t="s">
        <v>881</v>
      </c>
      <c r="F420" s="1" t="s">
        <v>875</v>
      </c>
      <c r="G420" s="6" t="s">
        <v>136</v>
      </c>
      <c r="H420" s="3">
        <v>0</v>
      </c>
      <c r="I420" s="4">
        <f>일위대가!F420</f>
        <v>0</v>
      </c>
      <c r="J420" s="5">
        <f t="shared" si="41"/>
        <v>0</v>
      </c>
      <c r="K420" s="4">
        <f>일위대가!G420</f>
        <v>0</v>
      </c>
      <c r="L420" s="5">
        <f t="shared" si="42"/>
        <v>0</v>
      </c>
      <c r="M420" s="4">
        <f>일위대가!H420</f>
        <v>0</v>
      </c>
      <c r="N420" s="5">
        <f t="shared" si="43"/>
        <v>0</v>
      </c>
      <c r="O420" s="4">
        <f t="shared" si="44"/>
        <v>0</v>
      </c>
      <c r="P420" s="5">
        <f t="shared" si="40"/>
        <v>0</v>
      </c>
      <c r="Q420" s="1" t="s">
        <v>13</v>
      </c>
      <c r="R420" s="6" t="s">
        <v>52</v>
      </c>
      <c r="S420" s="6" t="s">
        <v>53</v>
      </c>
      <c r="T420" s="1" t="s">
        <v>13</v>
      </c>
      <c r="U420" s="2" t="s">
        <v>13</v>
      </c>
      <c r="V420" s="6" t="s">
        <v>13</v>
      </c>
      <c r="W420" s="6" t="s">
        <v>13</v>
      </c>
      <c r="X420" s="1" t="s">
        <v>13</v>
      </c>
      <c r="Y420" t="s">
        <v>54</v>
      </c>
      <c r="Z420" t="s">
        <v>54</v>
      </c>
      <c r="AA420" t="s">
        <v>13</v>
      </c>
      <c r="AB420">
        <v>1</v>
      </c>
    </row>
    <row r="421" spans="1:28" x14ac:dyDescent="0.2">
      <c r="A421" s="6" t="s">
        <v>47</v>
      </c>
      <c r="B421" s="1" t="s">
        <v>891</v>
      </c>
      <c r="C421" s="1" t="s">
        <v>13</v>
      </c>
      <c r="D421" s="1" t="s">
        <v>13</v>
      </c>
      <c r="E421" s="1" t="s">
        <v>892</v>
      </c>
      <c r="F421" s="1" t="s">
        <v>893</v>
      </c>
      <c r="G421" s="6" t="s">
        <v>293</v>
      </c>
      <c r="H421" s="3">
        <v>0</v>
      </c>
      <c r="I421" s="4">
        <f>일위대가!F421</f>
        <v>0</v>
      </c>
      <c r="J421" s="5">
        <f t="shared" si="41"/>
        <v>0</v>
      </c>
      <c r="K421" s="4">
        <f>일위대가!G421</f>
        <v>0</v>
      </c>
      <c r="L421" s="5">
        <f t="shared" si="42"/>
        <v>0</v>
      </c>
      <c r="M421" s="4">
        <f>일위대가!H421</f>
        <v>0</v>
      </c>
      <c r="N421" s="5">
        <f t="shared" si="43"/>
        <v>0</v>
      </c>
      <c r="O421" s="4">
        <f t="shared" si="44"/>
        <v>0</v>
      </c>
      <c r="P421" s="5">
        <f t="shared" si="40"/>
        <v>0</v>
      </c>
      <c r="Q421" s="1" t="s">
        <v>13</v>
      </c>
      <c r="R421" s="6" t="s">
        <v>52</v>
      </c>
      <c r="S421" s="6" t="s">
        <v>53</v>
      </c>
      <c r="T421" s="1" t="s">
        <v>13</v>
      </c>
      <c r="U421" s="2" t="s">
        <v>13</v>
      </c>
      <c r="V421" s="6" t="s">
        <v>13</v>
      </c>
      <c r="W421" s="6" t="s">
        <v>13</v>
      </c>
      <c r="X421" s="1" t="s">
        <v>13</v>
      </c>
      <c r="Y421" t="s">
        <v>54</v>
      </c>
      <c r="Z421" t="s">
        <v>54</v>
      </c>
      <c r="AA421" t="s">
        <v>13</v>
      </c>
      <c r="AB421">
        <v>1</v>
      </c>
    </row>
    <row r="422" spans="1:28" x14ac:dyDescent="0.2">
      <c r="A422" s="6" t="s">
        <v>47</v>
      </c>
      <c r="B422" s="1" t="s">
        <v>894</v>
      </c>
      <c r="C422" s="1" t="s">
        <v>13</v>
      </c>
      <c r="D422" s="1" t="s">
        <v>13</v>
      </c>
      <c r="E422" s="1" t="s">
        <v>895</v>
      </c>
      <c r="F422" s="1" t="s">
        <v>896</v>
      </c>
      <c r="G422" s="6" t="s">
        <v>150</v>
      </c>
      <c r="H422" s="3">
        <v>0</v>
      </c>
      <c r="I422" s="4">
        <f>일위대가!F422</f>
        <v>0</v>
      </c>
      <c r="J422" s="5">
        <f t="shared" si="41"/>
        <v>0</v>
      </c>
      <c r="K422" s="4">
        <f>일위대가!G422</f>
        <v>0</v>
      </c>
      <c r="L422" s="5">
        <f t="shared" si="42"/>
        <v>0</v>
      </c>
      <c r="M422" s="4">
        <f>일위대가!H422</f>
        <v>0</v>
      </c>
      <c r="N422" s="5">
        <f t="shared" si="43"/>
        <v>0</v>
      </c>
      <c r="O422" s="4">
        <f t="shared" si="44"/>
        <v>0</v>
      </c>
      <c r="P422" s="5">
        <f t="shared" si="40"/>
        <v>0</v>
      </c>
      <c r="Q422" s="1" t="s">
        <v>13</v>
      </c>
      <c r="R422" s="6" t="s">
        <v>52</v>
      </c>
      <c r="S422" s="6" t="s">
        <v>53</v>
      </c>
      <c r="T422" s="1" t="s">
        <v>13</v>
      </c>
      <c r="U422" s="2" t="s">
        <v>13</v>
      </c>
      <c r="V422" s="6" t="s">
        <v>13</v>
      </c>
      <c r="W422" s="6" t="s">
        <v>13</v>
      </c>
      <c r="X422" s="1" t="s">
        <v>13</v>
      </c>
      <c r="Y422" t="s">
        <v>54</v>
      </c>
      <c r="Z422" t="s">
        <v>54</v>
      </c>
      <c r="AA422" t="s">
        <v>13</v>
      </c>
      <c r="AB422">
        <v>1</v>
      </c>
    </row>
    <row r="423" spans="1:28" x14ac:dyDescent="0.2">
      <c r="A423" s="6" t="s">
        <v>47</v>
      </c>
      <c r="B423" s="1" t="s">
        <v>897</v>
      </c>
      <c r="C423" s="1" t="s">
        <v>13</v>
      </c>
      <c r="D423" s="1" t="s">
        <v>13</v>
      </c>
      <c r="E423" s="1" t="s">
        <v>895</v>
      </c>
      <c r="F423" s="1" t="s">
        <v>898</v>
      </c>
      <c r="G423" s="6" t="s">
        <v>150</v>
      </c>
      <c r="H423" s="3">
        <v>0</v>
      </c>
      <c r="I423" s="4">
        <f>일위대가!F423</f>
        <v>0</v>
      </c>
      <c r="J423" s="5">
        <f t="shared" si="41"/>
        <v>0</v>
      </c>
      <c r="K423" s="4">
        <f>일위대가!G423</f>
        <v>0</v>
      </c>
      <c r="L423" s="5">
        <f t="shared" si="42"/>
        <v>0</v>
      </c>
      <c r="M423" s="4">
        <f>일위대가!H423</f>
        <v>0</v>
      </c>
      <c r="N423" s="5">
        <f t="shared" si="43"/>
        <v>0</v>
      </c>
      <c r="O423" s="4">
        <f t="shared" si="44"/>
        <v>0</v>
      </c>
      <c r="P423" s="5">
        <f t="shared" si="40"/>
        <v>0</v>
      </c>
      <c r="Q423" s="1" t="s">
        <v>13</v>
      </c>
      <c r="R423" s="6" t="s">
        <v>52</v>
      </c>
      <c r="S423" s="6" t="s">
        <v>53</v>
      </c>
      <c r="T423" s="1" t="s">
        <v>13</v>
      </c>
      <c r="U423" s="2" t="s">
        <v>13</v>
      </c>
      <c r="V423" s="6" t="s">
        <v>13</v>
      </c>
      <c r="W423" s="6" t="s">
        <v>13</v>
      </c>
      <c r="X423" s="1" t="s">
        <v>13</v>
      </c>
      <c r="Y423" t="s">
        <v>54</v>
      </c>
      <c r="Z423" t="s">
        <v>54</v>
      </c>
      <c r="AA423" t="s">
        <v>13</v>
      </c>
      <c r="AB423">
        <v>1</v>
      </c>
    </row>
    <row r="424" spans="1:28" x14ac:dyDescent="0.2">
      <c r="A424" s="6" t="s">
        <v>47</v>
      </c>
      <c r="B424" s="1" t="s">
        <v>899</v>
      </c>
      <c r="C424" s="1" t="s">
        <v>13</v>
      </c>
      <c r="D424" s="1" t="s">
        <v>13</v>
      </c>
      <c r="E424" s="1" t="s">
        <v>895</v>
      </c>
      <c r="F424" s="1" t="s">
        <v>900</v>
      </c>
      <c r="G424" s="6" t="s">
        <v>150</v>
      </c>
      <c r="H424" s="3">
        <v>0</v>
      </c>
      <c r="I424" s="4">
        <f>일위대가!F424</f>
        <v>0</v>
      </c>
      <c r="J424" s="5">
        <f t="shared" si="41"/>
        <v>0</v>
      </c>
      <c r="K424" s="4">
        <f>일위대가!G424</f>
        <v>0</v>
      </c>
      <c r="L424" s="5">
        <f t="shared" si="42"/>
        <v>0</v>
      </c>
      <c r="M424" s="4">
        <f>일위대가!H424</f>
        <v>0</v>
      </c>
      <c r="N424" s="5">
        <f t="shared" si="43"/>
        <v>0</v>
      </c>
      <c r="O424" s="4">
        <f t="shared" si="44"/>
        <v>0</v>
      </c>
      <c r="P424" s="5">
        <f t="shared" si="40"/>
        <v>0</v>
      </c>
      <c r="Q424" s="1" t="s">
        <v>13</v>
      </c>
      <c r="R424" s="6" t="s">
        <v>52</v>
      </c>
      <c r="S424" s="6" t="s">
        <v>53</v>
      </c>
      <c r="T424" s="1" t="s">
        <v>13</v>
      </c>
      <c r="U424" s="2" t="s">
        <v>13</v>
      </c>
      <c r="V424" s="6" t="s">
        <v>13</v>
      </c>
      <c r="W424" s="6" t="s">
        <v>13</v>
      </c>
      <c r="X424" s="1" t="s">
        <v>13</v>
      </c>
      <c r="Y424" t="s">
        <v>54</v>
      </c>
      <c r="Z424" t="s">
        <v>54</v>
      </c>
      <c r="AA424" t="s">
        <v>13</v>
      </c>
      <c r="AB424">
        <v>1</v>
      </c>
    </row>
    <row r="425" spans="1:28" x14ac:dyDescent="0.2">
      <c r="A425" s="6" t="s">
        <v>47</v>
      </c>
      <c r="B425" s="1" t="s">
        <v>901</v>
      </c>
      <c r="C425" s="1" t="s">
        <v>13</v>
      </c>
      <c r="D425" s="1" t="s">
        <v>13</v>
      </c>
      <c r="E425" s="1" t="s">
        <v>895</v>
      </c>
      <c r="F425" s="1" t="s">
        <v>902</v>
      </c>
      <c r="G425" s="6" t="s">
        <v>150</v>
      </c>
      <c r="H425" s="3">
        <v>0</v>
      </c>
      <c r="I425" s="4">
        <f>일위대가!F425</f>
        <v>0</v>
      </c>
      <c r="J425" s="5">
        <f t="shared" si="41"/>
        <v>0</v>
      </c>
      <c r="K425" s="4">
        <f>일위대가!G425</f>
        <v>0</v>
      </c>
      <c r="L425" s="5">
        <f t="shared" si="42"/>
        <v>0</v>
      </c>
      <c r="M425" s="4">
        <f>일위대가!H425</f>
        <v>0</v>
      </c>
      <c r="N425" s="5">
        <f t="shared" si="43"/>
        <v>0</v>
      </c>
      <c r="O425" s="4">
        <f t="shared" si="44"/>
        <v>0</v>
      </c>
      <c r="P425" s="5">
        <f t="shared" si="40"/>
        <v>0</v>
      </c>
      <c r="Q425" s="1" t="s">
        <v>13</v>
      </c>
      <c r="R425" s="6" t="s">
        <v>52</v>
      </c>
      <c r="S425" s="6" t="s">
        <v>53</v>
      </c>
      <c r="T425" s="1" t="s">
        <v>13</v>
      </c>
      <c r="U425" s="2" t="s">
        <v>13</v>
      </c>
      <c r="V425" s="6" t="s">
        <v>13</v>
      </c>
      <c r="W425" s="6" t="s">
        <v>13</v>
      </c>
      <c r="X425" s="1" t="s">
        <v>13</v>
      </c>
      <c r="Y425" t="s">
        <v>54</v>
      </c>
      <c r="Z425" t="s">
        <v>54</v>
      </c>
      <c r="AA425" t="s">
        <v>13</v>
      </c>
      <c r="AB425">
        <v>1</v>
      </c>
    </row>
    <row r="426" spans="1:28" x14ac:dyDescent="0.2">
      <c r="A426" s="6" t="s">
        <v>47</v>
      </c>
      <c r="B426" s="1" t="s">
        <v>903</v>
      </c>
      <c r="C426" s="1" t="s">
        <v>13</v>
      </c>
      <c r="D426" s="1" t="s">
        <v>13</v>
      </c>
      <c r="E426" s="1" t="s">
        <v>895</v>
      </c>
      <c r="F426" s="1" t="s">
        <v>904</v>
      </c>
      <c r="G426" s="6" t="s">
        <v>150</v>
      </c>
      <c r="H426" s="3">
        <v>0</v>
      </c>
      <c r="I426" s="4">
        <f>일위대가!F426</f>
        <v>0</v>
      </c>
      <c r="J426" s="5">
        <f t="shared" si="41"/>
        <v>0</v>
      </c>
      <c r="K426" s="4">
        <f>일위대가!G426</f>
        <v>0</v>
      </c>
      <c r="L426" s="5">
        <f t="shared" si="42"/>
        <v>0</v>
      </c>
      <c r="M426" s="4">
        <f>일위대가!H426</f>
        <v>0</v>
      </c>
      <c r="N426" s="5">
        <f t="shared" si="43"/>
        <v>0</v>
      </c>
      <c r="O426" s="4">
        <f t="shared" si="44"/>
        <v>0</v>
      </c>
      <c r="P426" s="5">
        <f t="shared" si="40"/>
        <v>0</v>
      </c>
      <c r="Q426" s="1" t="s">
        <v>13</v>
      </c>
      <c r="R426" s="6" t="s">
        <v>52</v>
      </c>
      <c r="S426" s="6" t="s">
        <v>53</v>
      </c>
      <c r="T426" s="1" t="s">
        <v>13</v>
      </c>
      <c r="U426" s="2" t="s">
        <v>13</v>
      </c>
      <c r="V426" s="6" t="s">
        <v>13</v>
      </c>
      <c r="W426" s="6" t="s">
        <v>13</v>
      </c>
      <c r="X426" s="1" t="s">
        <v>13</v>
      </c>
      <c r="Y426" t="s">
        <v>54</v>
      </c>
      <c r="Z426" t="s">
        <v>54</v>
      </c>
      <c r="AA426" t="s">
        <v>13</v>
      </c>
      <c r="AB426">
        <v>1</v>
      </c>
    </row>
    <row r="427" spans="1:28" x14ac:dyDescent="0.2">
      <c r="A427" s="6" t="s">
        <v>47</v>
      </c>
      <c r="B427" s="1" t="s">
        <v>905</v>
      </c>
      <c r="C427" s="1" t="s">
        <v>13</v>
      </c>
      <c r="D427" s="1" t="s">
        <v>13</v>
      </c>
      <c r="E427" s="1" t="s">
        <v>906</v>
      </c>
      <c r="F427" s="1" t="s">
        <v>907</v>
      </c>
      <c r="G427" s="6" t="s">
        <v>150</v>
      </c>
      <c r="H427" s="3">
        <v>0</v>
      </c>
      <c r="I427" s="4">
        <f>일위대가!F427</f>
        <v>0</v>
      </c>
      <c r="J427" s="5">
        <f t="shared" si="41"/>
        <v>0</v>
      </c>
      <c r="K427" s="4">
        <f>일위대가!G427</f>
        <v>0</v>
      </c>
      <c r="L427" s="5">
        <f t="shared" si="42"/>
        <v>0</v>
      </c>
      <c r="M427" s="4">
        <f>일위대가!H427</f>
        <v>0</v>
      </c>
      <c r="N427" s="5">
        <f t="shared" si="43"/>
        <v>0</v>
      </c>
      <c r="O427" s="4">
        <f t="shared" si="44"/>
        <v>0</v>
      </c>
      <c r="P427" s="5">
        <f t="shared" si="40"/>
        <v>0</v>
      </c>
      <c r="Q427" s="1" t="s">
        <v>13</v>
      </c>
      <c r="R427" s="6" t="s">
        <v>52</v>
      </c>
      <c r="S427" s="6" t="s">
        <v>53</v>
      </c>
      <c r="T427" s="1" t="s">
        <v>13</v>
      </c>
      <c r="U427" s="2" t="s">
        <v>13</v>
      </c>
      <c r="V427" s="6" t="s">
        <v>13</v>
      </c>
      <c r="W427" s="6" t="s">
        <v>13</v>
      </c>
      <c r="X427" s="1" t="s">
        <v>13</v>
      </c>
      <c r="Y427" t="s">
        <v>54</v>
      </c>
      <c r="Z427" t="s">
        <v>54</v>
      </c>
      <c r="AA427" t="s">
        <v>13</v>
      </c>
      <c r="AB427">
        <v>1</v>
      </c>
    </row>
    <row r="428" spans="1:28" x14ac:dyDescent="0.2">
      <c r="A428" s="6" t="s">
        <v>47</v>
      </c>
      <c r="B428" s="1" t="s">
        <v>908</v>
      </c>
      <c r="C428" s="1" t="s">
        <v>13</v>
      </c>
      <c r="D428" s="1" t="s">
        <v>13</v>
      </c>
      <c r="E428" s="1" t="s">
        <v>906</v>
      </c>
      <c r="F428" s="1" t="s">
        <v>909</v>
      </c>
      <c r="G428" s="6" t="s">
        <v>150</v>
      </c>
      <c r="H428" s="3">
        <v>0</v>
      </c>
      <c r="I428" s="4">
        <f>일위대가!F428</f>
        <v>0</v>
      </c>
      <c r="J428" s="5">
        <f t="shared" si="41"/>
        <v>0</v>
      </c>
      <c r="K428" s="4">
        <f>일위대가!G428</f>
        <v>0</v>
      </c>
      <c r="L428" s="5">
        <f t="shared" si="42"/>
        <v>0</v>
      </c>
      <c r="M428" s="4">
        <f>일위대가!H428</f>
        <v>0</v>
      </c>
      <c r="N428" s="5">
        <f t="shared" si="43"/>
        <v>0</v>
      </c>
      <c r="O428" s="4">
        <f t="shared" si="44"/>
        <v>0</v>
      </c>
      <c r="P428" s="5">
        <f t="shared" si="40"/>
        <v>0</v>
      </c>
      <c r="Q428" s="1" t="s">
        <v>13</v>
      </c>
      <c r="R428" s="6" t="s">
        <v>52</v>
      </c>
      <c r="S428" s="6" t="s">
        <v>53</v>
      </c>
      <c r="T428" s="1" t="s">
        <v>13</v>
      </c>
      <c r="U428" s="2" t="s">
        <v>13</v>
      </c>
      <c r="V428" s="6" t="s">
        <v>13</v>
      </c>
      <c r="W428" s="6" t="s">
        <v>13</v>
      </c>
      <c r="X428" s="1" t="s">
        <v>13</v>
      </c>
      <c r="Y428" t="s">
        <v>54</v>
      </c>
      <c r="Z428" t="s">
        <v>54</v>
      </c>
      <c r="AA428" t="s">
        <v>13</v>
      </c>
      <c r="AB428">
        <v>1</v>
      </c>
    </row>
    <row r="429" spans="1:28" x14ac:dyDescent="0.2">
      <c r="A429" s="6" t="s">
        <v>47</v>
      </c>
      <c r="B429" s="1" t="s">
        <v>910</v>
      </c>
      <c r="C429" s="1" t="s">
        <v>13</v>
      </c>
      <c r="D429" s="1" t="s">
        <v>13</v>
      </c>
      <c r="E429" s="1" t="s">
        <v>906</v>
      </c>
      <c r="F429" s="1" t="s">
        <v>911</v>
      </c>
      <c r="G429" s="6" t="s">
        <v>150</v>
      </c>
      <c r="H429" s="3">
        <v>0</v>
      </c>
      <c r="I429" s="4">
        <f>일위대가!F429</f>
        <v>0</v>
      </c>
      <c r="J429" s="5">
        <f t="shared" si="41"/>
        <v>0</v>
      </c>
      <c r="K429" s="4">
        <f>일위대가!G429</f>
        <v>0</v>
      </c>
      <c r="L429" s="5">
        <f t="shared" si="42"/>
        <v>0</v>
      </c>
      <c r="M429" s="4">
        <f>일위대가!H429</f>
        <v>0</v>
      </c>
      <c r="N429" s="5">
        <f t="shared" si="43"/>
        <v>0</v>
      </c>
      <c r="O429" s="4">
        <f t="shared" si="44"/>
        <v>0</v>
      </c>
      <c r="P429" s="5">
        <f t="shared" si="40"/>
        <v>0</v>
      </c>
      <c r="Q429" s="1" t="s">
        <v>13</v>
      </c>
      <c r="R429" s="6" t="s">
        <v>52</v>
      </c>
      <c r="S429" s="6" t="s">
        <v>53</v>
      </c>
      <c r="T429" s="1" t="s">
        <v>13</v>
      </c>
      <c r="U429" s="2" t="s">
        <v>13</v>
      </c>
      <c r="V429" s="6" t="s">
        <v>13</v>
      </c>
      <c r="W429" s="6" t="s">
        <v>13</v>
      </c>
      <c r="X429" s="1" t="s">
        <v>13</v>
      </c>
      <c r="Y429" t="s">
        <v>54</v>
      </c>
      <c r="Z429" t="s">
        <v>54</v>
      </c>
      <c r="AA429" t="s">
        <v>13</v>
      </c>
      <c r="AB429">
        <v>1</v>
      </c>
    </row>
    <row r="430" spans="1:28" x14ac:dyDescent="0.2">
      <c r="A430" s="6" t="s">
        <v>47</v>
      </c>
      <c r="B430" s="1" t="s">
        <v>912</v>
      </c>
      <c r="C430" s="1" t="s">
        <v>13</v>
      </c>
      <c r="D430" s="1" t="s">
        <v>13</v>
      </c>
      <c r="E430" s="1" t="s">
        <v>906</v>
      </c>
      <c r="F430" s="1" t="s">
        <v>913</v>
      </c>
      <c r="G430" s="6" t="s">
        <v>150</v>
      </c>
      <c r="H430" s="3">
        <v>0</v>
      </c>
      <c r="I430" s="4">
        <f>일위대가!F430</f>
        <v>0</v>
      </c>
      <c r="J430" s="5">
        <f t="shared" si="41"/>
        <v>0</v>
      </c>
      <c r="K430" s="4">
        <f>일위대가!G430</f>
        <v>0</v>
      </c>
      <c r="L430" s="5">
        <f t="shared" si="42"/>
        <v>0</v>
      </c>
      <c r="M430" s="4">
        <f>일위대가!H430</f>
        <v>0</v>
      </c>
      <c r="N430" s="5">
        <f t="shared" si="43"/>
        <v>0</v>
      </c>
      <c r="O430" s="4">
        <f t="shared" si="44"/>
        <v>0</v>
      </c>
      <c r="P430" s="5">
        <f t="shared" si="40"/>
        <v>0</v>
      </c>
      <c r="Q430" s="1" t="s">
        <v>13</v>
      </c>
      <c r="R430" s="6" t="s">
        <v>52</v>
      </c>
      <c r="S430" s="6" t="s">
        <v>53</v>
      </c>
      <c r="T430" s="1" t="s">
        <v>13</v>
      </c>
      <c r="U430" s="2" t="s">
        <v>13</v>
      </c>
      <c r="V430" s="6" t="s">
        <v>13</v>
      </c>
      <c r="W430" s="6" t="s">
        <v>13</v>
      </c>
      <c r="X430" s="1" t="s">
        <v>13</v>
      </c>
      <c r="Y430" t="s">
        <v>54</v>
      </c>
      <c r="Z430" t="s">
        <v>54</v>
      </c>
      <c r="AA430" t="s">
        <v>13</v>
      </c>
      <c r="AB430">
        <v>1</v>
      </c>
    </row>
    <row r="431" spans="1:28" x14ac:dyDescent="0.2">
      <c r="A431" s="6" t="s">
        <v>47</v>
      </c>
      <c r="B431" s="1" t="s">
        <v>914</v>
      </c>
      <c r="C431" s="1" t="s">
        <v>13</v>
      </c>
      <c r="D431" s="1" t="s">
        <v>13</v>
      </c>
      <c r="E431" s="1" t="s">
        <v>915</v>
      </c>
      <c r="F431" s="1" t="s">
        <v>916</v>
      </c>
      <c r="G431" s="6" t="s">
        <v>917</v>
      </c>
      <c r="H431" s="3">
        <v>0</v>
      </c>
      <c r="I431" s="4">
        <f>일위대가!F431</f>
        <v>0</v>
      </c>
      <c r="J431" s="5">
        <f t="shared" si="41"/>
        <v>0</v>
      </c>
      <c r="K431" s="4">
        <f>일위대가!G431</f>
        <v>0</v>
      </c>
      <c r="L431" s="5">
        <f t="shared" si="42"/>
        <v>0</v>
      </c>
      <c r="M431" s="4">
        <f>일위대가!H431</f>
        <v>0</v>
      </c>
      <c r="N431" s="5">
        <f t="shared" si="43"/>
        <v>0</v>
      </c>
      <c r="O431" s="4">
        <f t="shared" si="44"/>
        <v>0</v>
      </c>
      <c r="P431" s="5">
        <f t="shared" si="40"/>
        <v>0</v>
      </c>
      <c r="Q431" s="1" t="s">
        <v>13</v>
      </c>
      <c r="R431" s="6" t="s">
        <v>52</v>
      </c>
      <c r="S431" s="6" t="s">
        <v>53</v>
      </c>
      <c r="T431" s="1" t="s">
        <v>13</v>
      </c>
      <c r="U431" s="2" t="s">
        <v>13</v>
      </c>
      <c r="V431" s="6" t="s">
        <v>13</v>
      </c>
      <c r="W431" s="6" t="s">
        <v>13</v>
      </c>
      <c r="X431" s="1" t="s">
        <v>13</v>
      </c>
      <c r="Y431" t="s">
        <v>54</v>
      </c>
      <c r="Z431" t="s">
        <v>54</v>
      </c>
      <c r="AA431" t="s">
        <v>13</v>
      </c>
      <c r="AB431">
        <v>1</v>
      </c>
    </row>
    <row r="432" spans="1:28" x14ac:dyDescent="0.2">
      <c r="A432" s="6" t="s">
        <v>47</v>
      </c>
      <c r="B432" s="1" t="s">
        <v>918</v>
      </c>
      <c r="C432" s="1" t="s">
        <v>13</v>
      </c>
      <c r="D432" s="1" t="s">
        <v>13</v>
      </c>
      <c r="E432" s="1" t="s">
        <v>915</v>
      </c>
      <c r="F432" s="1" t="s">
        <v>919</v>
      </c>
      <c r="G432" s="6" t="s">
        <v>917</v>
      </c>
      <c r="H432" s="3">
        <v>0</v>
      </c>
      <c r="I432" s="4">
        <f>일위대가!F432</f>
        <v>0</v>
      </c>
      <c r="J432" s="5">
        <f t="shared" si="41"/>
        <v>0</v>
      </c>
      <c r="K432" s="4">
        <f>일위대가!G432</f>
        <v>0</v>
      </c>
      <c r="L432" s="5">
        <f t="shared" si="42"/>
        <v>0</v>
      </c>
      <c r="M432" s="4">
        <f>일위대가!H432</f>
        <v>0</v>
      </c>
      <c r="N432" s="5">
        <f t="shared" si="43"/>
        <v>0</v>
      </c>
      <c r="O432" s="4">
        <f t="shared" si="44"/>
        <v>0</v>
      </c>
      <c r="P432" s="5">
        <f t="shared" si="40"/>
        <v>0</v>
      </c>
      <c r="Q432" s="1" t="s">
        <v>13</v>
      </c>
      <c r="R432" s="6" t="s">
        <v>52</v>
      </c>
      <c r="S432" s="6" t="s">
        <v>53</v>
      </c>
      <c r="T432" s="1" t="s">
        <v>13</v>
      </c>
      <c r="U432" s="2" t="s">
        <v>13</v>
      </c>
      <c r="V432" s="6" t="s">
        <v>13</v>
      </c>
      <c r="W432" s="6" t="s">
        <v>13</v>
      </c>
      <c r="X432" s="1" t="s">
        <v>13</v>
      </c>
      <c r="Y432" t="s">
        <v>54</v>
      </c>
      <c r="Z432" t="s">
        <v>54</v>
      </c>
      <c r="AA432" t="s">
        <v>13</v>
      </c>
      <c r="AB432">
        <v>1</v>
      </c>
    </row>
    <row r="433" spans="1:28" x14ac:dyDescent="0.2">
      <c r="A433" s="6" t="s">
        <v>47</v>
      </c>
      <c r="B433" s="1" t="s">
        <v>920</v>
      </c>
      <c r="C433" s="1" t="s">
        <v>13</v>
      </c>
      <c r="D433" s="1" t="s">
        <v>13</v>
      </c>
      <c r="E433" s="1" t="s">
        <v>915</v>
      </c>
      <c r="F433" s="1" t="s">
        <v>921</v>
      </c>
      <c r="G433" s="6" t="s">
        <v>917</v>
      </c>
      <c r="H433" s="3">
        <v>0</v>
      </c>
      <c r="I433" s="4">
        <f>일위대가!F433</f>
        <v>0</v>
      </c>
      <c r="J433" s="5">
        <f t="shared" si="41"/>
        <v>0</v>
      </c>
      <c r="K433" s="4">
        <f>일위대가!G433</f>
        <v>0</v>
      </c>
      <c r="L433" s="5">
        <f t="shared" si="42"/>
        <v>0</v>
      </c>
      <c r="M433" s="4">
        <f>일위대가!H433</f>
        <v>0</v>
      </c>
      <c r="N433" s="5">
        <f t="shared" si="43"/>
        <v>0</v>
      </c>
      <c r="O433" s="4">
        <f t="shared" si="44"/>
        <v>0</v>
      </c>
      <c r="P433" s="5">
        <f t="shared" si="40"/>
        <v>0</v>
      </c>
      <c r="Q433" s="1" t="s">
        <v>13</v>
      </c>
      <c r="R433" s="6" t="s">
        <v>52</v>
      </c>
      <c r="S433" s="6" t="s">
        <v>53</v>
      </c>
      <c r="T433" s="1" t="s">
        <v>13</v>
      </c>
      <c r="U433" s="2" t="s">
        <v>13</v>
      </c>
      <c r="V433" s="6" t="s">
        <v>13</v>
      </c>
      <c r="W433" s="6" t="s">
        <v>13</v>
      </c>
      <c r="X433" s="1" t="s">
        <v>13</v>
      </c>
      <c r="Y433" t="s">
        <v>54</v>
      </c>
      <c r="Z433" t="s">
        <v>54</v>
      </c>
      <c r="AA433" t="s">
        <v>13</v>
      </c>
      <c r="AB433">
        <v>1</v>
      </c>
    </row>
    <row r="434" spans="1:28" x14ac:dyDescent="0.2">
      <c r="A434" s="6" t="s">
        <v>47</v>
      </c>
      <c r="B434" s="1" t="s">
        <v>922</v>
      </c>
      <c r="C434" s="1" t="s">
        <v>13</v>
      </c>
      <c r="D434" s="1" t="s">
        <v>13</v>
      </c>
      <c r="E434" s="1" t="s">
        <v>923</v>
      </c>
      <c r="F434" s="1" t="s">
        <v>924</v>
      </c>
      <c r="G434" s="6" t="s">
        <v>93</v>
      </c>
      <c r="H434" s="3">
        <v>0</v>
      </c>
      <c r="I434" s="4">
        <f>일위대가!F434</f>
        <v>0</v>
      </c>
      <c r="J434" s="5">
        <f t="shared" si="41"/>
        <v>0</v>
      </c>
      <c r="K434" s="4">
        <f>일위대가!G434</f>
        <v>0</v>
      </c>
      <c r="L434" s="5">
        <f t="shared" si="42"/>
        <v>0</v>
      </c>
      <c r="M434" s="4">
        <f>일위대가!H434</f>
        <v>0</v>
      </c>
      <c r="N434" s="5">
        <f t="shared" si="43"/>
        <v>0</v>
      </c>
      <c r="O434" s="4">
        <f t="shared" si="44"/>
        <v>0</v>
      </c>
      <c r="P434" s="5">
        <f t="shared" si="40"/>
        <v>0</v>
      </c>
      <c r="Q434" s="1" t="s">
        <v>13</v>
      </c>
      <c r="R434" s="6" t="s">
        <v>52</v>
      </c>
      <c r="S434" s="6" t="s">
        <v>53</v>
      </c>
      <c r="T434" s="1" t="s">
        <v>13</v>
      </c>
      <c r="U434" s="2" t="s">
        <v>13</v>
      </c>
      <c r="V434" s="6" t="s">
        <v>13</v>
      </c>
      <c r="W434" s="6" t="s">
        <v>13</v>
      </c>
      <c r="X434" s="1" t="s">
        <v>13</v>
      </c>
      <c r="Y434" t="s">
        <v>54</v>
      </c>
      <c r="Z434" t="s">
        <v>54</v>
      </c>
      <c r="AA434" t="s">
        <v>13</v>
      </c>
      <c r="AB434">
        <v>1</v>
      </c>
    </row>
    <row r="435" spans="1:28" x14ac:dyDescent="0.2">
      <c r="A435" s="6" t="s">
        <v>13</v>
      </c>
      <c r="B435" s="1" t="s">
        <v>13</v>
      </c>
      <c r="C435" s="1" t="s">
        <v>13</v>
      </c>
      <c r="D435" s="1" t="s">
        <v>13</v>
      </c>
      <c r="E435" s="1" t="s">
        <v>13</v>
      </c>
      <c r="F435" s="1" t="s">
        <v>13</v>
      </c>
      <c r="G435" s="6" t="s">
        <v>13</v>
      </c>
      <c r="H435" s="1" t="s">
        <v>13</v>
      </c>
      <c r="I435" s="1" t="s">
        <v>13</v>
      </c>
      <c r="J435" s="1" t="s">
        <v>13</v>
      </c>
      <c r="K435" s="1" t="s">
        <v>13</v>
      </c>
      <c r="L435" s="1" t="s">
        <v>13</v>
      </c>
      <c r="M435" s="1" t="s">
        <v>13</v>
      </c>
      <c r="N435" s="1" t="s">
        <v>13</v>
      </c>
      <c r="O435" s="1" t="s">
        <v>13</v>
      </c>
      <c r="P435" s="1" t="s">
        <v>13</v>
      </c>
      <c r="Q435" s="1" t="s">
        <v>13</v>
      </c>
      <c r="R435" s="6" t="s">
        <v>13</v>
      </c>
      <c r="S435" s="6" t="s">
        <v>13</v>
      </c>
      <c r="T435" s="1" t="s">
        <v>13</v>
      </c>
      <c r="U435" s="2" t="s">
        <v>13</v>
      </c>
      <c r="V435" s="6" t="s">
        <v>13</v>
      </c>
      <c r="W435" s="6" t="s">
        <v>13</v>
      </c>
      <c r="X435" s="1" t="s">
        <v>13</v>
      </c>
      <c r="Y435" t="s">
        <v>13</v>
      </c>
      <c r="Z435" t="s">
        <v>13</v>
      </c>
      <c r="AA435" t="s">
        <v>13</v>
      </c>
      <c r="AB435">
        <v>1</v>
      </c>
    </row>
    <row r="436" spans="1:28" x14ac:dyDescent="0.2">
      <c r="A436" s="6" t="s">
        <v>13</v>
      </c>
      <c r="B436" s="1" t="s">
        <v>21</v>
      </c>
      <c r="C436" s="1" t="s">
        <v>13</v>
      </c>
      <c r="D436" s="1" t="s">
        <v>13</v>
      </c>
      <c r="E436" s="1" t="s">
        <v>22</v>
      </c>
      <c r="F436" s="1" t="s">
        <v>13</v>
      </c>
      <c r="G436" s="6" t="s">
        <v>13</v>
      </c>
      <c r="H436" s="1" t="s">
        <v>13</v>
      </c>
      <c r="I436" s="1" t="s">
        <v>13</v>
      </c>
      <c r="J436" s="5">
        <f>TRUNC(SUMPRODUCT(J437:J519, AB437:AB519), 0)</f>
        <v>0</v>
      </c>
      <c r="K436" s="1" t="s">
        <v>13</v>
      </c>
      <c r="L436" s="5">
        <f>TRUNC(SUMPRODUCT(L437:L519, AB437:AB519), 0)</f>
        <v>0</v>
      </c>
      <c r="M436" s="1" t="s">
        <v>13</v>
      </c>
      <c r="N436" s="5">
        <f>TRUNC(SUMPRODUCT(N437:N519, AB437:AB519), 0)</f>
        <v>0</v>
      </c>
      <c r="O436" s="1" t="s">
        <v>13</v>
      </c>
      <c r="P436" s="5">
        <f t="shared" ref="P436:P467" si="45">J436+L436+N436</f>
        <v>0</v>
      </c>
      <c r="Q436" s="1" t="s">
        <v>13</v>
      </c>
      <c r="R436" s="6" t="s">
        <v>13</v>
      </c>
      <c r="S436" s="6" t="s">
        <v>13</v>
      </c>
      <c r="T436" s="1" t="s">
        <v>13</v>
      </c>
      <c r="U436" s="2" t="s">
        <v>13</v>
      </c>
      <c r="V436" s="6" t="s">
        <v>13</v>
      </c>
      <c r="W436" s="6" t="s">
        <v>13</v>
      </c>
      <c r="X436" s="1" t="s">
        <v>13</v>
      </c>
      <c r="Y436" t="s">
        <v>13</v>
      </c>
      <c r="Z436" t="s">
        <v>13</v>
      </c>
      <c r="AA436" t="s">
        <v>13</v>
      </c>
      <c r="AB436">
        <v>1</v>
      </c>
    </row>
    <row r="437" spans="1:28" x14ac:dyDescent="0.2">
      <c r="A437" s="6" t="s">
        <v>47</v>
      </c>
      <c r="B437" s="1" t="s">
        <v>925</v>
      </c>
      <c r="C437" s="1" t="s">
        <v>13</v>
      </c>
      <c r="D437" s="1" t="s">
        <v>13</v>
      </c>
      <c r="E437" s="1" t="s">
        <v>926</v>
      </c>
      <c r="F437" s="1" t="s">
        <v>13</v>
      </c>
      <c r="G437" s="6" t="s">
        <v>93</v>
      </c>
      <c r="H437" s="3">
        <v>0</v>
      </c>
      <c r="I437" s="4">
        <f>일위대가!F435</f>
        <v>0</v>
      </c>
      <c r="J437" s="5">
        <f t="shared" ref="J437:J468" si="46">TRUNC(H437*I437, 0)</f>
        <v>0</v>
      </c>
      <c r="K437" s="4">
        <f>일위대가!G435</f>
        <v>0</v>
      </c>
      <c r="L437" s="5">
        <f t="shared" ref="L437:L468" si="47">TRUNC(H437*K437, 0)</f>
        <v>0</v>
      </c>
      <c r="M437" s="4">
        <f>일위대가!H435</f>
        <v>0</v>
      </c>
      <c r="N437" s="5">
        <f t="shared" ref="N437:N468" si="48">TRUNC(H437*M437, 0)</f>
        <v>0</v>
      </c>
      <c r="O437" s="4">
        <f t="shared" ref="O437:O468" si="49">I437+K437+M437</f>
        <v>0</v>
      </c>
      <c r="P437" s="5">
        <f t="shared" si="45"/>
        <v>0</v>
      </c>
      <c r="Q437" s="1" t="s">
        <v>13</v>
      </c>
      <c r="R437" s="6" t="s">
        <v>52</v>
      </c>
      <c r="S437" s="6" t="s">
        <v>53</v>
      </c>
      <c r="T437" s="1" t="s">
        <v>13</v>
      </c>
      <c r="U437" s="2" t="s">
        <v>13</v>
      </c>
      <c r="V437" s="6" t="s">
        <v>13</v>
      </c>
      <c r="W437" s="6" t="s">
        <v>13</v>
      </c>
      <c r="X437" s="1" t="s">
        <v>13</v>
      </c>
      <c r="Y437" t="s">
        <v>54</v>
      </c>
      <c r="Z437" t="s">
        <v>54</v>
      </c>
      <c r="AA437" t="s">
        <v>13</v>
      </c>
      <c r="AB437">
        <v>1</v>
      </c>
    </row>
    <row r="438" spans="1:28" x14ac:dyDescent="0.2">
      <c r="A438" s="6" t="s">
        <v>47</v>
      </c>
      <c r="B438" s="1" t="s">
        <v>927</v>
      </c>
      <c r="C438" s="1" t="s">
        <v>13</v>
      </c>
      <c r="D438" s="1" t="s">
        <v>13</v>
      </c>
      <c r="E438" s="1" t="s">
        <v>928</v>
      </c>
      <c r="F438" s="1" t="s">
        <v>929</v>
      </c>
      <c r="G438" s="6" t="s">
        <v>249</v>
      </c>
      <c r="H438" s="3">
        <v>0</v>
      </c>
      <c r="I438" s="4">
        <f>일위대가!F436</f>
        <v>0</v>
      </c>
      <c r="J438" s="5">
        <f t="shared" si="46"/>
        <v>0</v>
      </c>
      <c r="K438" s="4">
        <f>일위대가!G436</f>
        <v>0</v>
      </c>
      <c r="L438" s="5">
        <f t="shared" si="47"/>
        <v>0</v>
      </c>
      <c r="M438" s="4">
        <f>일위대가!H436</f>
        <v>0</v>
      </c>
      <c r="N438" s="5">
        <f t="shared" si="48"/>
        <v>0</v>
      </c>
      <c r="O438" s="4">
        <f t="shared" si="49"/>
        <v>0</v>
      </c>
      <c r="P438" s="5">
        <f t="shared" si="45"/>
        <v>0</v>
      </c>
      <c r="Q438" s="1" t="s">
        <v>13</v>
      </c>
      <c r="R438" s="6" t="s">
        <v>52</v>
      </c>
      <c r="S438" s="6" t="s">
        <v>53</v>
      </c>
      <c r="T438" s="1" t="s">
        <v>13</v>
      </c>
      <c r="U438" s="2" t="s">
        <v>13</v>
      </c>
      <c r="V438" s="6" t="s">
        <v>13</v>
      </c>
      <c r="W438" s="6" t="s">
        <v>13</v>
      </c>
      <c r="X438" s="1" t="s">
        <v>13</v>
      </c>
      <c r="Y438" t="s">
        <v>54</v>
      </c>
      <c r="Z438" t="s">
        <v>54</v>
      </c>
      <c r="AA438" t="s">
        <v>13</v>
      </c>
      <c r="AB438">
        <v>1</v>
      </c>
    </row>
    <row r="439" spans="1:28" x14ac:dyDescent="0.2">
      <c r="A439" s="6" t="s">
        <v>47</v>
      </c>
      <c r="B439" s="1" t="s">
        <v>930</v>
      </c>
      <c r="C439" s="1" t="s">
        <v>13</v>
      </c>
      <c r="D439" s="1" t="s">
        <v>13</v>
      </c>
      <c r="E439" s="1" t="s">
        <v>931</v>
      </c>
      <c r="F439" s="1" t="s">
        <v>932</v>
      </c>
      <c r="G439" s="6" t="s">
        <v>249</v>
      </c>
      <c r="H439" s="3">
        <v>0</v>
      </c>
      <c r="I439" s="4">
        <f>일위대가!F437</f>
        <v>0</v>
      </c>
      <c r="J439" s="5">
        <f t="shared" si="46"/>
        <v>0</v>
      </c>
      <c r="K439" s="4">
        <f>일위대가!G437</f>
        <v>0</v>
      </c>
      <c r="L439" s="5">
        <f t="shared" si="47"/>
        <v>0</v>
      </c>
      <c r="M439" s="4">
        <f>일위대가!H437</f>
        <v>0</v>
      </c>
      <c r="N439" s="5">
        <f t="shared" si="48"/>
        <v>0</v>
      </c>
      <c r="O439" s="4">
        <f t="shared" si="49"/>
        <v>0</v>
      </c>
      <c r="P439" s="5">
        <f t="shared" si="45"/>
        <v>0</v>
      </c>
      <c r="Q439" s="1" t="s">
        <v>13</v>
      </c>
      <c r="R439" s="6" t="s">
        <v>52</v>
      </c>
      <c r="S439" s="6" t="s">
        <v>53</v>
      </c>
      <c r="T439" s="1" t="s">
        <v>13</v>
      </c>
      <c r="U439" s="2" t="s">
        <v>13</v>
      </c>
      <c r="V439" s="6" t="s">
        <v>13</v>
      </c>
      <c r="W439" s="6" t="s">
        <v>13</v>
      </c>
      <c r="X439" s="1" t="s">
        <v>13</v>
      </c>
      <c r="Y439" t="s">
        <v>54</v>
      </c>
      <c r="Z439" t="s">
        <v>54</v>
      </c>
      <c r="AA439" t="s">
        <v>13</v>
      </c>
      <c r="AB439">
        <v>1</v>
      </c>
    </row>
    <row r="440" spans="1:28" x14ac:dyDescent="0.2">
      <c r="A440" s="6" t="s">
        <v>47</v>
      </c>
      <c r="B440" s="1" t="s">
        <v>933</v>
      </c>
      <c r="C440" s="1" t="s">
        <v>13</v>
      </c>
      <c r="D440" s="1" t="s">
        <v>13</v>
      </c>
      <c r="E440" s="1" t="s">
        <v>934</v>
      </c>
      <c r="F440" s="1" t="s">
        <v>932</v>
      </c>
      <c r="G440" s="6" t="s">
        <v>249</v>
      </c>
      <c r="H440" s="3">
        <v>0</v>
      </c>
      <c r="I440" s="4">
        <f>일위대가!F438</f>
        <v>0</v>
      </c>
      <c r="J440" s="5">
        <f t="shared" si="46"/>
        <v>0</v>
      </c>
      <c r="K440" s="4">
        <f>일위대가!G438</f>
        <v>0</v>
      </c>
      <c r="L440" s="5">
        <f t="shared" si="47"/>
        <v>0</v>
      </c>
      <c r="M440" s="4">
        <f>일위대가!H438</f>
        <v>0</v>
      </c>
      <c r="N440" s="5">
        <f t="shared" si="48"/>
        <v>0</v>
      </c>
      <c r="O440" s="4">
        <f t="shared" si="49"/>
        <v>0</v>
      </c>
      <c r="P440" s="5">
        <f t="shared" si="45"/>
        <v>0</v>
      </c>
      <c r="Q440" s="1" t="s">
        <v>13</v>
      </c>
      <c r="R440" s="6" t="s">
        <v>52</v>
      </c>
      <c r="S440" s="6" t="s">
        <v>53</v>
      </c>
      <c r="T440" s="1" t="s">
        <v>13</v>
      </c>
      <c r="U440" s="2" t="s">
        <v>13</v>
      </c>
      <c r="V440" s="6" t="s">
        <v>13</v>
      </c>
      <c r="W440" s="6" t="s">
        <v>13</v>
      </c>
      <c r="X440" s="1" t="s">
        <v>13</v>
      </c>
      <c r="Y440" t="s">
        <v>54</v>
      </c>
      <c r="Z440" t="s">
        <v>54</v>
      </c>
      <c r="AA440" t="s">
        <v>13</v>
      </c>
      <c r="AB440">
        <v>1</v>
      </c>
    </row>
    <row r="441" spans="1:28" x14ac:dyDescent="0.2">
      <c r="A441" s="6" t="s">
        <v>47</v>
      </c>
      <c r="B441" s="1" t="s">
        <v>935</v>
      </c>
      <c r="C441" s="1" t="s">
        <v>13</v>
      </c>
      <c r="D441" s="1" t="s">
        <v>13</v>
      </c>
      <c r="E441" s="1" t="s">
        <v>936</v>
      </c>
      <c r="F441" s="1" t="s">
        <v>13</v>
      </c>
      <c r="G441" s="6" t="s">
        <v>93</v>
      </c>
      <c r="H441" s="3">
        <v>0</v>
      </c>
      <c r="I441" s="4">
        <f>일위대가!F439</f>
        <v>0</v>
      </c>
      <c r="J441" s="5">
        <f t="shared" si="46"/>
        <v>0</v>
      </c>
      <c r="K441" s="4">
        <f>일위대가!G439</f>
        <v>0</v>
      </c>
      <c r="L441" s="5">
        <f t="shared" si="47"/>
        <v>0</v>
      </c>
      <c r="M441" s="4">
        <f>일위대가!H439</f>
        <v>0</v>
      </c>
      <c r="N441" s="5">
        <f t="shared" si="48"/>
        <v>0</v>
      </c>
      <c r="O441" s="4">
        <f t="shared" si="49"/>
        <v>0</v>
      </c>
      <c r="P441" s="5">
        <f t="shared" si="45"/>
        <v>0</v>
      </c>
      <c r="Q441" s="1" t="s">
        <v>13</v>
      </c>
      <c r="R441" s="6" t="s">
        <v>52</v>
      </c>
      <c r="S441" s="6" t="s">
        <v>53</v>
      </c>
      <c r="T441" s="1" t="s">
        <v>13</v>
      </c>
      <c r="U441" s="2" t="s">
        <v>13</v>
      </c>
      <c r="V441" s="6" t="s">
        <v>13</v>
      </c>
      <c r="W441" s="6" t="s">
        <v>13</v>
      </c>
      <c r="X441" s="1" t="s">
        <v>13</v>
      </c>
      <c r="Y441" t="s">
        <v>54</v>
      </c>
      <c r="Z441" t="s">
        <v>54</v>
      </c>
      <c r="AA441" t="s">
        <v>13</v>
      </c>
      <c r="AB441">
        <v>1</v>
      </c>
    </row>
    <row r="442" spans="1:28" x14ac:dyDescent="0.2">
      <c r="A442" s="6" t="s">
        <v>47</v>
      </c>
      <c r="B442" s="1" t="s">
        <v>937</v>
      </c>
      <c r="C442" s="1" t="s">
        <v>13</v>
      </c>
      <c r="D442" s="1" t="s">
        <v>13</v>
      </c>
      <c r="E442" s="1" t="s">
        <v>938</v>
      </c>
      <c r="F442" s="1" t="s">
        <v>939</v>
      </c>
      <c r="G442" s="6" t="s">
        <v>260</v>
      </c>
      <c r="H442" s="3">
        <v>0</v>
      </c>
      <c r="I442" s="4">
        <f>일위대가!F440</f>
        <v>0</v>
      </c>
      <c r="J442" s="5">
        <f t="shared" si="46"/>
        <v>0</v>
      </c>
      <c r="K442" s="4">
        <f>일위대가!G440</f>
        <v>0</v>
      </c>
      <c r="L442" s="5">
        <f t="shared" si="47"/>
        <v>0</v>
      </c>
      <c r="M442" s="4">
        <f>일위대가!H440</f>
        <v>0</v>
      </c>
      <c r="N442" s="5">
        <f t="shared" si="48"/>
        <v>0</v>
      </c>
      <c r="O442" s="4">
        <f t="shared" si="49"/>
        <v>0</v>
      </c>
      <c r="P442" s="5">
        <f t="shared" si="45"/>
        <v>0</v>
      </c>
      <c r="Q442" s="1" t="s">
        <v>13</v>
      </c>
      <c r="R442" s="6" t="s">
        <v>52</v>
      </c>
      <c r="S442" s="6" t="s">
        <v>53</v>
      </c>
      <c r="T442" s="1" t="s">
        <v>13</v>
      </c>
      <c r="U442" s="2" t="s">
        <v>13</v>
      </c>
      <c r="V442" s="6" t="s">
        <v>13</v>
      </c>
      <c r="W442" s="6" t="s">
        <v>13</v>
      </c>
      <c r="X442" s="1" t="s">
        <v>13</v>
      </c>
      <c r="Y442" t="s">
        <v>54</v>
      </c>
      <c r="Z442" t="s">
        <v>54</v>
      </c>
      <c r="AA442" t="s">
        <v>13</v>
      </c>
      <c r="AB442">
        <v>1</v>
      </c>
    </row>
    <row r="443" spans="1:28" x14ac:dyDescent="0.2">
      <c r="A443" s="6" t="s">
        <v>47</v>
      </c>
      <c r="B443" s="1" t="s">
        <v>940</v>
      </c>
      <c r="C443" s="1" t="s">
        <v>13</v>
      </c>
      <c r="D443" s="1" t="s">
        <v>13</v>
      </c>
      <c r="E443" s="1" t="s">
        <v>938</v>
      </c>
      <c r="F443" s="1" t="s">
        <v>941</v>
      </c>
      <c r="G443" s="6" t="s">
        <v>260</v>
      </c>
      <c r="H443" s="3">
        <v>0</v>
      </c>
      <c r="I443" s="4">
        <f>일위대가!F441</f>
        <v>0</v>
      </c>
      <c r="J443" s="5">
        <f t="shared" si="46"/>
        <v>0</v>
      </c>
      <c r="K443" s="4">
        <f>일위대가!G441</f>
        <v>0</v>
      </c>
      <c r="L443" s="5">
        <f t="shared" si="47"/>
        <v>0</v>
      </c>
      <c r="M443" s="4">
        <f>일위대가!H441</f>
        <v>0</v>
      </c>
      <c r="N443" s="5">
        <f t="shared" si="48"/>
        <v>0</v>
      </c>
      <c r="O443" s="4">
        <f t="shared" si="49"/>
        <v>0</v>
      </c>
      <c r="P443" s="5">
        <f t="shared" si="45"/>
        <v>0</v>
      </c>
      <c r="Q443" s="1" t="s">
        <v>13</v>
      </c>
      <c r="R443" s="6" t="s">
        <v>52</v>
      </c>
      <c r="S443" s="6" t="s">
        <v>53</v>
      </c>
      <c r="T443" s="1" t="s">
        <v>13</v>
      </c>
      <c r="U443" s="2" t="s">
        <v>13</v>
      </c>
      <c r="V443" s="6" t="s">
        <v>13</v>
      </c>
      <c r="W443" s="6" t="s">
        <v>13</v>
      </c>
      <c r="X443" s="1" t="s">
        <v>13</v>
      </c>
      <c r="Y443" t="s">
        <v>54</v>
      </c>
      <c r="Z443" t="s">
        <v>54</v>
      </c>
      <c r="AA443" t="s">
        <v>13</v>
      </c>
      <c r="AB443">
        <v>1</v>
      </c>
    </row>
    <row r="444" spans="1:28" x14ac:dyDescent="0.2">
      <c r="A444" s="6" t="s">
        <v>47</v>
      </c>
      <c r="B444" s="1" t="s">
        <v>942</v>
      </c>
      <c r="C444" s="1" t="s">
        <v>13</v>
      </c>
      <c r="D444" s="1" t="s">
        <v>13</v>
      </c>
      <c r="E444" s="1" t="s">
        <v>938</v>
      </c>
      <c r="F444" s="1" t="s">
        <v>943</v>
      </c>
      <c r="G444" s="6" t="s">
        <v>260</v>
      </c>
      <c r="H444" s="3">
        <v>0</v>
      </c>
      <c r="I444" s="4">
        <f>일위대가!F442</f>
        <v>0</v>
      </c>
      <c r="J444" s="5">
        <f t="shared" si="46"/>
        <v>0</v>
      </c>
      <c r="K444" s="4">
        <f>일위대가!G442</f>
        <v>0</v>
      </c>
      <c r="L444" s="5">
        <f t="shared" si="47"/>
        <v>0</v>
      </c>
      <c r="M444" s="4">
        <f>일위대가!H442</f>
        <v>0</v>
      </c>
      <c r="N444" s="5">
        <f t="shared" si="48"/>
        <v>0</v>
      </c>
      <c r="O444" s="4">
        <f t="shared" si="49"/>
        <v>0</v>
      </c>
      <c r="P444" s="5">
        <f t="shared" si="45"/>
        <v>0</v>
      </c>
      <c r="Q444" s="1" t="s">
        <v>13</v>
      </c>
      <c r="R444" s="6" t="s">
        <v>52</v>
      </c>
      <c r="S444" s="6" t="s">
        <v>53</v>
      </c>
      <c r="T444" s="1" t="s">
        <v>13</v>
      </c>
      <c r="U444" s="2" t="s">
        <v>13</v>
      </c>
      <c r="V444" s="6" t="s">
        <v>13</v>
      </c>
      <c r="W444" s="6" t="s">
        <v>13</v>
      </c>
      <c r="X444" s="1" t="s">
        <v>13</v>
      </c>
      <c r="Y444" t="s">
        <v>54</v>
      </c>
      <c r="Z444" t="s">
        <v>54</v>
      </c>
      <c r="AA444" t="s">
        <v>13</v>
      </c>
      <c r="AB444">
        <v>1</v>
      </c>
    </row>
    <row r="445" spans="1:28" x14ac:dyDescent="0.2">
      <c r="A445" s="6" t="s">
        <v>47</v>
      </c>
      <c r="B445" s="1" t="s">
        <v>944</v>
      </c>
      <c r="C445" s="1" t="s">
        <v>13</v>
      </c>
      <c r="D445" s="1" t="s">
        <v>13</v>
      </c>
      <c r="E445" s="1" t="s">
        <v>938</v>
      </c>
      <c r="F445" s="1" t="s">
        <v>945</v>
      </c>
      <c r="G445" s="6" t="s">
        <v>260</v>
      </c>
      <c r="H445" s="3">
        <v>0</v>
      </c>
      <c r="I445" s="4">
        <f>일위대가!F443</f>
        <v>0</v>
      </c>
      <c r="J445" s="5">
        <f t="shared" si="46"/>
        <v>0</v>
      </c>
      <c r="K445" s="4">
        <f>일위대가!G443</f>
        <v>0</v>
      </c>
      <c r="L445" s="5">
        <f t="shared" si="47"/>
        <v>0</v>
      </c>
      <c r="M445" s="4">
        <f>일위대가!H443</f>
        <v>0</v>
      </c>
      <c r="N445" s="5">
        <f t="shared" si="48"/>
        <v>0</v>
      </c>
      <c r="O445" s="4">
        <f t="shared" si="49"/>
        <v>0</v>
      </c>
      <c r="P445" s="5">
        <f t="shared" si="45"/>
        <v>0</v>
      </c>
      <c r="Q445" s="1" t="s">
        <v>13</v>
      </c>
      <c r="R445" s="6" t="s">
        <v>52</v>
      </c>
      <c r="S445" s="6" t="s">
        <v>53</v>
      </c>
      <c r="T445" s="1" t="s">
        <v>13</v>
      </c>
      <c r="U445" s="2" t="s">
        <v>13</v>
      </c>
      <c r="V445" s="6" t="s">
        <v>13</v>
      </c>
      <c r="W445" s="6" t="s">
        <v>13</v>
      </c>
      <c r="X445" s="1" t="s">
        <v>13</v>
      </c>
      <c r="Y445" t="s">
        <v>54</v>
      </c>
      <c r="Z445" t="s">
        <v>54</v>
      </c>
      <c r="AA445" t="s">
        <v>13</v>
      </c>
      <c r="AB445">
        <v>1</v>
      </c>
    </row>
    <row r="446" spans="1:28" x14ac:dyDescent="0.2">
      <c r="A446" s="6" t="s">
        <v>47</v>
      </c>
      <c r="B446" s="1" t="s">
        <v>946</v>
      </c>
      <c r="C446" s="1" t="s">
        <v>13</v>
      </c>
      <c r="D446" s="1" t="s">
        <v>13</v>
      </c>
      <c r="E446" s="1" t="s">
        <v>938</v>
      </c>
      <c r="F446" s="1" t="s">
        <v>947</v>
      </c>
      <c r="G446" s="6" t="s">
        <v>260</v>
      </c>
      <c r="H446" s="3">
        <v>0</v>
      </c>
      <c r="I446" s="4">
        <f>일위대가!F444</f>
        <v>0</v>
      </c>
      <c r="J446" s="5">
        <f t="shared" si="46"/>
        <v>0</v>
      </c>
      <c r="K446" s="4">
        <f>일위대가!G444</f>
        <v>0</v>
      </c>
      <c r="L446" s="5">
        <f t="shared" si="47"/>
        <v>0</v>
      </c>
      <c r="M446" s="4">
        <f>일위대가!H444</f>
        <v>0</v>
      </c>
      <c r="N446" s="5">
        <f t="shared" si="48"/>
        <v>0</v>
      </c>
      <c r="O446" s="4">
        <f t="shared" si="49"/>
        <v>0</v>
      </c>
      <c r="P446" s="5">
        <f t="shared" si="45"/>
        <v>0</v>
      </c>
      <c r="Q446" s="1" t="s">
        <v>13</v>
      </c>
      <c r="R446" s="6" t="s">
        <v>52</v>
      </c>
      <c r="S446" s="6" t="s">
        <v>53</v>
      </c>
      <c r="T446" s="1" t="s">
        <v>13</v>
      </c>
      <c r="U446" s="2" t="s">
        <v>13</v>
      </c>
      <c r="V446" s="6" t="s">
        <v>13</v>
      </c>
      <c r="W446" s="6" t="s">
        <v>13</v>
      </c>
      <c r="X446" s="1" t="s">
        <v>13</v>
      </c>
      <c r="Y446" t="s">
        <v>54</v>
      </c>
      <c r="Z446" t="s">
        <v>54</v>
      </c>
      <c r="AA446" t="s">
        <v>13</v>
      </c>
      <c r="AB446">
        <v>1</v>
      </c>
    </row>
    <row r="447" spans="1:28" x14ac:dyDescent="0.2">
      <c r="A447" s="6" t="s">
        <v>47</v>
      </c>
      <c r="B447" s="1" t="s">
        <v>948</v>
      </c>
      <c r="C447" s="1" t="s">
        <v>13</v>
      </c>
      <c r="D447" s="1" t="s">
        <v>13</v>
      </c>
      <c r="E447" s="1" t="s">
        <v>949</v>
      </c>
      <c r="F447" s="1" t="s">
        <v>950</v>
      </c>
      <c r="G447" s="6" t="s">
        <v>260</v>
      </c>
      <c r="H447" s="3">
        <v>0</v>
      </c>
      <c r="I447" s="4">
        <f>일위대가!F445</f>
        <v>0</v>
      </c>
      <c r="J447" s="5">
        <f t="shared" si="46"/>
        <v>0</v>
      </c>
      <c r="K447" s="4">
        <f>일위대가!G445</f>
        <v>0</v>
      </c>
      <c r="L447" s="5">
        <f t="shared" si="47"/>
        <v>0</v>
      </c>
      <c r="M447" s="4">
        <f>일위대가!H445</f>
        <v>0</v>
      </c>
      <c r="N447" s="5">
        <f t="shared" si="48"/>
        <v>0</v>
      </c>
      <c r="O447" s="4">
        <f t="shared" si="49"/>
        <v>0</v>
      </c>
      <c r="P447" s="5">
        <f t="shared" si="45"/>
        <v>0</v>
      </c>
      <c r="Q447" s="1" t="s">
        <v>13</v>
      </c>
      <c r="R447" s="6" t="s">
        <v>52</v>
      </c>
      <c r="S447" s="6" t="s">
        <v>53</v>
      </c>
      <c r="T447" s="1" t="s">
        <v>13</v>
      </c>
      <c r="U447" s="2" t="s">
        <v>13</v>
      </c>
      <c r="V447" s="6" t="s">
        <v>13</v>
      </c>
      <c r="W447" s="6" t="s">
        <v>13</v>
      </c>
      <c r="X447" s="1" t="s">
        <v>13</v>
      </c>
      <c r="Y447" t="s">
        <v>54</v>
      </c>
      <c r="Z447" t="s">
        <v>54</v>
      </c>
      <c r="AA447" t="s">
        <v>13</v>
      </c>
      <c r="AB447">
        <v>1</v>
      </c>
    </row>
    <row r="448" spans="1:28" x14ac:dyDescent="0.2">
      <c r="A448" s="6" t="s">
        <v>47</v>
      </c>
      <c r="B448" s="1" t="s">
        <v>951</v>
      </c>
      <c r="C448" s="1" t="s">
        <v>13</v>
      </c>
      <c r="D448" s="1" t="s">
        <v>13</v>
      </c>
      <c r="E448" s="1" t="s">
        <v>949</v>
      </c>
      <c r="F448" s="1" t="s">
        <v>952</v>
      </c>
      <c r="G448" s="6" t="s">
        <v>260</v>
      </c>
      <c r="H448" s="3">
        <v>0</v>
      </c>
      <c r="I448" s="4">
        <f>일위대가!F446</f>
        <v>0</v>
      </c>
      <c r="J448" s="5">
        <f t="shared" si="46"/>
        <v>0</v>
      </c>
      <c r="K448" s="4">
        <f>일위대가!G446</f>
        <v>0</v>
      </c>
      <c r="L448" s="5">
        <f t="shared" si="47"/>
        <v>0</v>
      </c>
      <c r="M448" s="4">
        <f>일위대가!H446</f>
        <v>0</v>
      </c>
      <c r="N448" s="5">
        <f t="shared" si="48"/>
        <v>0</v>
      </c>
      <c r="O448" s="4">
        <f t="shared" si="49"/>
        <v>0</v>
      </c>
      <c r="P448" s="5">
        <f t="shared" si="45"/>
        <v>0</v>
      </c>
      <c r="Q448" s="1" t="s">
        <v>13</v>
      </c>
      <c r="R448" s="6" t="s">
        <v>52</v>
      </c>
      <c r="S448" s="6" t="s">
        <v>53</v>
      </c>
      <c r="T448" s="1" t="s">
        <v>13</v>
      </c>
      <c r="U448" s="2" t="s">
        <v>13</v>
      </c>
      <c r="V448" s="6" t="s">
        <v>13</v>
      </c>
      <c r="W448" s="6" t="s">
        <v>13</v>
      </c>
      <c r="X448" s="1" t="s">
        <v>13</v>
      </c>
      <c r="Y448" t="s">
        <v>54</v>
      </c>
      <c r="Z448" t="s">
        <v>54</v>
      </c>
      <c r="AA448" t="s">
        <v>13</v>
      </c>
      <c r="AB448">
        <v>1</v>
      </c>
    </row>
    <row r="449" spans="1:28" x14ac:dyDescent="0.2">
      <c r="A449" s="6" t="s">
        <v>47</v>
      </c>
      <c r="B449" s="1" t="s">
        <v>953</v>
      </c>
      <c r="C449" s="1" t="s">
        <v>13</v>
      </c>
      <c r="D449" s="1" t="s">
        <v>13</v>
      </c>
      <c r="E449" s="1" t="s">
        <v>949</v>
      </c>
      <c r="F449" s="1" t="s">
        <v>954</v>
      </c>
      <c r="G449" s="6" t="s">
        <v>260</v>
      </c>
      <c r="H449" s="3">
        <v>0</v>
      </c>
      <c r="I449" s="4">
        <f>일위대가!F447</f>
        <v>0</v>
      </c>
      <c r="J449" s="5">
        <f t="shared" si="46"/>
        <v>0</v>
      </c>
      <c r="K449" s="4">
        <f>일위대가!G447</f>
        <v>0</v>
      </c>
      <c r="L449" s="5">
        <f t="shared" si="47"/>
        <v>0</v>
      </c>
      <c r="M449" s="4">
        <f>일위대가!H447</f>
        <v>0</v>
      </c>
      <c r="N449" s="5">
        <f t="shared" si="48"/>
        <v>0</v>
      </c>
      <c r="O449" s="4">
        <f t="shared" si="49"/>
        <v>0</v>
      </c>
      <c r="P449" s="5">
        <f t="shared" si="45"/>
        <v>0</v>
      </c>
      <c r="Q449" s="1" t="s">
        <v>13</v>
      </c>
      <c r="R449" s="6" t="s">
        <v>52</v>
      </c>
      <c r="S449" s="6" t="s">
        <v>53</v>
      </c>
      <c r="T449" s="1" t="s">
        <v>13</v>
      </c>
      <c r="U449" s="2" t="s">
        <v>13</v>
      </c>
      <c r="V449" s="6" t="s">
        <v>13</v>
      </c>
      <c r="W449" s="6" t="s">
        <v>13</v>
      </c>
      <c r="X449" s="1" t="s">
        <v>13</v>
      </c>
      <c r="Y449" t="s">
        <v>54</v>
      </c>
      <c r="Z449" t="s">
        <v>54</v>
      </c>
      <c r="AA449" t="s">
        <v>13</v>
      </c>
      <c r="AB449">
        <v>1</v>
      </c>
    </row>
    <row r="450" spans="1:28" x14ac:dyDescent="0.2">
      <c r="A450" s="6" t="s">
        <v>47</v>
      </c>
      <c r="B450" s="1" t="s">
        <v>955</v>
      </c>
      <c r="C450" s="1" t="s">
        <v>13</v>
      </c>
      <c r="D450" s="1" t="s">
        <v>13</v>
      </c>
      <c r="E450" s="1" t="s">
        <v>949</v>
      </c>
      <c r="F450" s="1" t="s">
        <v>956</v>
      </c>
      <c r="G450" s="6" t="s">
        <v>260</v>
      </c>
      <c r="H450" s="3">
        <v>0</v>
      </c>
      <c r="I450" s="4">
        <f>일위대가!F448</f>
        <v>0</v>
      </c>
      <c r="J450" s="5">
        <f t="shared" si="46"/>
        <v>0</v>
      </c>
      <c r="K450" s="4">
        <f>일위대가!G448</f>
        <v>0</v>
      </c>
      <c r="L450" s="5">
        <f t="shared" si="47"/>
        <v>0</v>
      </c>
      <c r="M450" s="4">
        <f>일위대가!H448</f>
        <v>0</v>
      </c>
      <c r="N450" s="5">
        <f t="shared" si="48"/>
        <v>0</v>
      </c>
      <c r="O450" s="4">
        <f t="shared" si="49"/>
        <v>0</v>
      </c>
      <c r="P450" s="5">
        <f t="shared" si="45"/>
        <v>0</v>
      </c>
      <c r="Q450" s="1" t="s">
        <v>13</v>
      </c>
      <c r="R450" s="6" t="s">
        <v>52</v>
      </c>
      <c r="S450" s="6" t="s">
        <v>53</v>
      </c>
      <c r="T450" s="1" t="s">
        <v>13</v>
      </c>
      <c r="U450" s="2" t="s">
        <v>13</v>
      </c>
      <c r="V450" s="6" t="s">
        <v>13</v>
      </c>
      <c r="W450" s="6" t="s">
        <v>13</v>
      </c>
      <c r="X450" s="1" t="s">
        <v>13</v>
      </c>
      <c r="Y450" t="s">
        <v>54</v>
      </c>
      <c r="Z450" t="s">
        <v>54</v>
      </c>
      <c r="AA450" t="s">
        <v>13</v>
      </c>
      <c r="AB450">
        <v>1</v>
      </c>
    </row>
    <row r="451" spans="1:28" x14ac:dyDescent="0.2">
      <c r="A451" s="6" t="s">
        <v>47</v>
      </c>
      <c r="B451" s="1" t="s">
        <v>957</v>
      </c>
      <c r="C451" s="1" t="s">
        <v>13</v>
      </c>
      <c r="D451" s="1" t="s">
        <v>13</v>
      </c>
      <c r="E451" s="1" t="s">
        <v>949</v>
      </c>
      <c r="F451" s="1" t="s">
        <v>958</v>
      </c>
      <c r="G451" s="6" t="s">
        <v>260</v>
      </c>
      <c r="H451" s="3">
        <v>0</v>
      </c>
      <c r="I451" s="4">
        <f>일위대가!F449</f>
        <v>0</v>
      </c>
      <c r="J451" s="5">
        <f t="shared" si="46"/>
        <v>0</v>
      </c>
      <c r="K451" s="4">
        <f>일위대가!G449</f>
        <v>0</v>
      </c>
      <c r="L451" s="5">
        <f t="shared" si="47"/>
        <v>0</v>
      </c>
      <c r="M451" s="4">
        <f>일위대가!H449</f>
        <v>0</v>
      </c>
      <c r="N451" s="5">
        <f t="shared" si="48"/>
        <v>0</v>
      </c>
      <c r="O451" s="4">
        <f t="shared" si="49"/>
        <v>0</v>
      </c>
      <c r="P451" s="5">
        <f t="shared" si="45"/>
        <v>0</v>
      </c>
      <c r="Q451" s="1" t="s">
        <v>13</v>
      </c>
      <c r="R451" s="6" t="s">
        <v>52</v>
      </c>
      <c r="S451" s="6" t="s">
        <v>53</v>
      </c>
      <c r="T451" s="1" t="s">
        <v>13</v>
      </c>
      <c r="U451" s="2" t="s">
        <v>13</v>
      </c>
      <c r="V451" s="6" t="s">
        <v>13</v>
      </c>
      <c r="W451" s="6" t="s">
        <v>13</v>
      </c>
      <c r="X451" s="1" t="s">
        <v>13</v>
      </c>
      <c r="Y451" t="s">
        <v>54</v>
      </c>
      <c r="Z451" t="s">
        <v>54</v>
      </c>
      <c r="AA451" t="s">
        <v>13</v>
      </c>
      <c r="AB451">
        <v>1</v>
      </c>
    </row>
    <row r="452" spans="1:28" x14ac:dyDescent="0.2">
      <c r="A452" s="6" t="s">
        <v>47</v>
      </c>
      <c r="B452" s="1" t="s">
        <v>959</v>
      </c>
      <c r="C452" s="1" t="s">
        <v>13</v>
      </c>
      <c r="D452" s="1" t="s">
        <v>13</v>
      </c>
      <c r="E452" s="1" t="s">
        <v>960</v>
      </c>
      <c r="F452" s="1" t="s">
        <v>961</v>
      </c>
      <c r="G452" s="6" t="s">
        <v>93</v>
      </c>
      <c r="H452" s="3">
        <v>0</v>
      </c>
      <c r="I452" s="4">
        <f>일위대가!F450</f>
        <v>0</v>
      </c>
      <c r="J452" s="5">
        <f t="shared" si="46"/>
        <v>0</v>
      </c>
      <c r="K452" s="4">
        <f>일위대가!G450</f>
        <v>0</v>
      </c>
      <c r="L452" s="5">
        <f t="shared" si="47"/>
        <v>0</v>
      </c>
      <c r="M452" s="4">
        <f>일위대가!H450</f>
        <v>0</v>
      </c>
      <c r="N452" s="5">
        <f t="shared" si="48"/>
        <v>0</v>
      </c>
      <c r="O452" s="4">
        <f t="shared" si="49"/>
        <v>0</v>
      </c>
      <c r="P452" s="5">
        <f t="shared" si="45"/>
        <v>0</v>
      </c>
      <c r="Q452" s="1" t="s">
        <v>13</v>
      </c>
      <c r="R452" s="6" t="s">
        <v>52</v>
      </c>
      <c r="S452" s="6" t="s">
        <v>53</v>
      </c>
      <c r="T452" s="1" t="s">
        <v>13</v>
      </c>
      <c r="U452" s="2" t="s">
        <v>13</v>
      </c>
      <c r="V452" s="6" t="s">
        <v>13</v>
      </c>
      <c r="W452" s="6" t="s">
        <v>13</v>
      </c>
      <c r="X452" s="1" t="s">
        <v>13</v>
      </c>
      <c r="Y452" t="s">
        <v>54</v>
      </c>
      <c r="Z452" t="s">
        <v>54</v>
      </c>
      <c r="AA452" t="s">
        <v>13</v>
      </c>
      <c r="AB452">
        <v>1</v>
      </c>
    </row>
    <row r="453" spans="1:28" x14ac:dyDescent="0.2">
      <c r="A453" s="6" t="s">
        <v>47</v>
      </c>
      <c r="B453" s="1" t="s">
        <v>962</v>
      </c>
      <c r="C453" s="1" t="s">
        <v>13</v>
      </c>
      <c r="D453" s="1" t="s">
        <v>13</v>
      </c>
      <c r="E453" s="1" t="s">
        <v>960</v>
      </c>
      <c r="F453" s="1" t="s">
        <v>963</v>
      </c>
      <c r="G453" s="6" t="s">
        <v>93</v>
      </c>
      <c r="H453" s="3">
        <v>0</v>
      </c>
      <c r="I453" s="4">
        <f>일위대가!F451</f>
        <v>0</v>
      </c>
      <c r="J453" s="5">
        <f t="shared" si="46"/>
        <v>0</v>
      </c>
      <c r="K453" s="4">
        <f>일위대가!G451</f>
        <v>0</v>
      </c>
      <c r="L453" s="5">
        <f t="shared" si="47"/>
        <v>0</v>
      </c>
      <c r="M453" s="4">
        <f>일위대가!H451</f>
        <v>0</v>
      </c>
      <c r="N453" s="5">
        <f t="shared" si="48"/>
        <v>0</v>
      </c>
      <c r="O453" s="4">
        <f t="shared" si="49"/>
        <v>0</v>
      </c>
      <c r="P453" s="5">
        <f t="shared" si="45"/>
        <v>0</v>
      </c>
      <c r="Q453" s="1" t="s">
        <v>13</v>
      </c>
      <c r="R453" s="6" t="s">
        <v>52</v>
      </c>
      <c r="S453" s="6" t="s">
        <v>53</v>
      </c>
      <c r="T453" s="1" t="s">
        <v>13</v>
      </c>
      <c r="U453" s="2" t="s">
        <v>13</v>
      </c>
      <c r="V453" s="6" t="s">
        <v>13</v>
      </c>
      <c r="W453" s="6" t="s">
        <v>13</v>
      </c>
      <c r="X453" s="1" t="s">
        <v>13</v>
      </c>
      <c r="Y453" t="s">
        <v>54</v>
      </c>
      <c r="Z453" t="s">
        <v>54</v>
      </c>
      <c r="AA453" t="s">
        <v>13</v>
      </c>
      <c r="AB453">
        <v>1</v>
      </c>
    </row>
    <row r="454" spans="1:28" x14ac:dyDescent="0.2">
      <c r="A454" s="6" t="s">
        <v>47</v>
      </c>
      <c r="B454" s="1" t="s">
        <v>964</v>
      </c>
      <c r="C454" s="1" t="s">
        <v>13</v>
      </c>
      <c r="D454" s="1" t="s">
        <v>13</v>
      </c>
      <c r="E454" s="1" t="s">
        <v>960</v>
      </c>
      <c r="F454" s="1" t="s">
        <v>965</v>
      </c>
      <c r="G454" s="6" t="s">
        <v>93</v>
      </c>
      <c r="H454" s="3">
        <v>0</v>
      </c>
      <c r="I454" s="4">
        <f>일위대가!F452</f>
        <v>0</v>
      </c>
      <c r="J454" s="5">
        <f t="shared" si="46"/>
        <v>0</v>
      </c>
      <c r="K454" s="4">
        <f>일위대가!G452</f>
        <v>0</v>
      </c>
      <c r="L454" s="5">
        <f t="shared" si="47"/>
        <v>0</v>
      </c>
      <c r="M454" s="4">
        <f>일위대가!H452</f>
        <v>0</v>
      </c>
      <c r="N454" s="5">
        <f t="shared" si="48"/>
        <v>0</v>
      </c>
      <c r="O454" s="4">
        <f t="shared" si="49"/>
        <v>0</v>
      </c>
      <c r="P454" s="5">
        <f t="shared" si="45"/>
        <v>0</v>
      </c>
      <c r="Q454" s="1" t="s">
        <v>13</v>
      </c>
      <c r="R454" s="6" t="s">
        <v>52</v>
      </c>
      <c r="S454" s="6" t="s">
        <v>53</v>
      </c>
      <c r="T454" s="1" t="s">
        <v>13</v>
      </c>
      <c r="U454" s="2" t="s">
        <v>13</v>
      </c>
      <c r="V454" s="6" t="s">
        <v>13</v>
      </c>
      <c r="W454" s="6" t="s">
        <v>13</v>
      </c>
      <c r="X454" s="1" t="s">
        <v>13</v>
      </c>
      <c r="Y454" t="s">
        <v>54</v>
      </c>
      <c r="Z454" t="s">
        <v>54</v>
      </c>
      <c r="AA454" t="s">
        <v>13</v>
      </c>
      <c r="AB454">
        <v>1</v>
      </c>
    </row>
    <row r="455" spans="1:28" x14ac:dyDescent="0.2">
      <c r="A455" s="6" t="s">
        <v>47</v>
      </c>
      <c r="B455" s="1" t="s">
        <v>966</v>
      </c>
      <c r="C455" s="1" t="s">
        <v>13</v>
      </c>
      <c r="D455" s="1" t="s">
        <v>13</v>
      </c>
      <c r="E455" s="1" t="s">
        <v>960</v>
      </c>
      <c r="F455" s="1" t="s">
        <v>967</v>
      </c>
      <c r="G455" s="6" t="s">
        <v>306</v>
      </c>
      <c r="H455" s="3">
        <v>0</v>
      </c>
      <c r="I455" s="4">
        <f>일위대가!F453</f>
        <v>0</v>
      </c>
      <c r="J455" s="5">
        <f t="shared" si="46"/>
        <v>0</v>
      </c>
      <c r="K455" s="4">
        <f>일위대가!G453</f>
        <v>0</v>
      </c>
      <c r="L455" s="5">
        <f t="shared" si="47"/>
        <v>0</v>
      </c>
      <c r="M455" s="4">
        <f>일위대가!H453</f>
        <v>0</v>
      </c>
      <c r="N455" s="5">
        <f t="shared" si="48"/>
        <v>0</v>
      </c>
      <c r="O455" s="4">
        <f t="shared" si="49"/>
        <v>0</v>
      </c>
      <c r="P455" s="5">
        <f t="shared" si="45"/>
        <v>0</v>
      </c>
      <c r="Q455" s="1" t="s">
        <v>13</v>
      </c>
      <c r="R455" s="6" t="s">
        <v>52</v>
      </c>
      <c r="S455" s="6" t="s">
        <v>53</v>
      </c>
      <c r="T455" s="1" t="s">
        <v>13</v>
      </c>
      <c r="U455" s="2" t="s">
        <v>13</v>
      </c>
      <c r="V455" s="6" t="s">
        <v>13</v>
      </c>
      <c r="W455" s="6" t="s">
        <v>13</v>
      </c>
      <c r="X455" s="1" t="s">
        <v>13</v>
      </c>
      <c r="Y455" t="s">
        <v>54</v>
      </c>
      <c r="Z455" t="s">
        <v>54</v>
      </c>
      <c r="AA455" t="s">
        <v>13</v>
      </c>
      <c r="AB455">
        <v>1</v>
      </c>
    </row>
    <row r="456" spans="1:28" x14ac:dyDescent="0.2">
      <c r="A456" s="6" t="s">
        <v>47</v>
      </c>
      <c r="B456" s="1" t="s">
        <v>968</v>
      </c>
      <c r="C456" s="1" t="s">
        <v>13</v>
      </c>
      <c r="D456" s="1" t="s">
        <v>13</v>
      </c>
      <c r="E456" s="1" t="s">
        <v>969</v>
      </c>
      <c r="F456" s="1" t="s">
        <v>970</v>
      </c>
      <c r="G456" s="6" t="s">
        <v>306</v>
      </c>
      <c r="H456" s="3">
        <v>0</v>
      </c>
      <c r="I456" s="4">
        <f>일위대가!F454</f>
        <v>0</v>
      </c>
      <c r="J456" s="5">
        <f t="shared" si="46"/>
        <v>0</v>
      </c>
      <c r="K456" s="4">
        <f>일위대가!G454</f>
        <v>0</v>
      </c>
      <c r="L456" s="5">
        <f t="shared" si="47"/>
        <v>0</v>
      </c>
      <c r="M456" s="4">
        <f>일위대가!H454</f>
        <v>0</v>
      </c>
      <c r="N456" s="5">
        <f t="shared" si="48"/>
        <v>0</v>
      </c>
      <c r="O456" s="4">
        <f t="shared" si="49"/>
        <v>0</v>
      </c>
      <c r="P456" s="5">
        <f t="shared" si="45"/>
        <v>0</v>
      </c>
      <c r="Q456" s="1" t="s">
        <v>13</v>
      </c>
      <c r="R456" s="6" t="s">
        <v>52</v>
      </c>
      <c r="S456" s="6" t="s">
        <v>53</v>
      </c>
      <c r="T456" s="1" t="s">
        <v>13</v>
      </c>
      <c r="U456" s="2" t="s">
        <v>13</v>
      </c>
      <c r="V456" s="6" t="s">
        <v>13</v>
      </c>
      <c r="W456" s="6" t="s">
        <v>13</v>
      </c>
      <c r="X456" s="1" t="s">
        <v>13</v>
      </c>
      <c r="Y456" t="s">
        <v>54</v>
      </c>
      <c r="Z456" t="s">
        <v>54</v>
      </c>
      <c r="AA456" t="s">
        <v>13</v>
      </c>
      <c r="AB456">
        <v>1</v>
      </c>
    </row>
    <row r="457" spans="1:28" x14ac:dyDescent="0.2">
      <c r="A457" s="6" t="s">
        <v>47</v>
      </c>
      <c r="B457" s="1" t="s">
        <v>971</v>
      </c>
      <c r="C457" s="1" t="s">
        <v>13</v>
      </c>
      <c r="D457" s="1" t="s">
        <v>13</v>
      </c>
      <c r="E457" s="1" t="s">
        <v>969</v>
      </c>
      <c r="F457" s="1" t="s">
        <v>756</v>
      </c>
      <c r="G457" s="6" t="s">
        <v>306</v>
      </c>
      <c r="H457" s="3">
        <v>0</v>
      </c>
      <c r="I457" s="4">
        <f>일위대가!F455</f>
        <v>0</v>
      </c>
      <c r="J457" s="5">
        <f t="shared" si="46"/>
        <v>0</v>
      </c>
      <c r="K457" s="4">
        <f>일위대가!G455</f>
        <v>0</v>
      </c>
      <c r="L457" s="5">
        <f t="shared" si="47"/>
        <v>0</v>
      </c>
      <c r="M457" s="4">
        <f>일위대가!H455</f>
        <v>0</v>
      </c>
      <c r="N457" s="5">
        <f t="shared" si="48"/>
        <v>0</v>
      </c>
      <c r="O457" s="4">
        <f t="shared" si="49"/>
        <v>0</v>
      </c>
      <c r="P457" s="5">
        <f t="shared" si="45"/>
        <v>0</v>
      </c>
      <c r="Q457" s="1" t="s">
        <v>13</v>
      </c>
      <c r="R457" s="6" t="s">
        <v>52</v>
      </c>
      <c r="S457" s="6" t="s">
        <v>53</v>
      </c>
      <c r="T457" s="1" t="s">
        <v>13</v>
      </c>
      <c r="U457" s="2" t="s">
        <v>13</v>
      </c>
      <c r="V457" s="6" t="s">
        <v>13</v>
      </c>
      <c r="W457" s="6" t="s">
        <v>13</v>
      </c>
      <c r="X457" s="1" t="s">
        <v>13</v>
      </c>
      <c r="Y457" t="s">
        <v>54</v>
      </c>
      <c r="Z457" t="s">
        <v>54</v>
      </c>
      <c r="AA457" t="s">
        <v>13</v>
      </c>
      <c r="AB457">
        <v>1</v>
      </c>
    </row>
    <row r="458" spans="1:28" x14ac:dyDescent="0.2">
      <c r="A458" s="6" t="s">
        <v>47</v>
      </c>
      <c r="B458" s="1" t="s">
        <v>972</v>
      </c>
      <c r="C458" s="1" t="s">
        <v>13</v>
      </c>
      <c r="D458" s="1" t="s">
        <v>13</v>
      </c>
      <c r="E458" s="1" t="s">
        <v>969</v>
      </c>
      <c r="F458" s="1" t="s">
        <v>973</v>
      </c>
      <c r="G458" s="6" t="s">
        <v>306</v>
      </c>
      <c r="H458" s="3">
        <v>0</v>
      </c>
      <c r="I458" s="4">
        <f>일위대가!F456</f>
        <v>0</v>
      </c>
      <c r="J458" s="5">
        <f t="shared" si="46"/>
        <v>0</v>
      </c>
      <c r="K458" s="4">
        <f>일위대가!G456</f>
        <v>0</v>
      </c>
      <c r="L458" s="5">
        <f t="shared" si="47"/>
        <v>0</v>
      </c>
      <c r="M458" s="4">
        <f>일위대가!H456</f>
        <v>0</v>
      </c>
      <c r="N458" s="5">
        <f t="shared" si="48"/>
        <v>0</v>
      </c>
      <c r="O458" s="4">
        <f t="shared" si="49"/>
        <v>0</v>
      </c>
      <c r="P458" s="5">
        <f t="shared" si="45"/>
        <v>0</v>
      </c>
      <c r="Q458" s="1" t="s">
        <v>13</v>
      </c>
      <c r="R458" s="6" t="s">
        <v>52</v>
      </c>
      <c r="S458" s="6" t="s">
        <v>53</v>
      </c>
      <c r="T458" s="1" t="s">
        <v>13</v>
      </c>
      <c r="U458" s="2" t="s">
        <v>13</v>
      </c>
      <c r="V458" s="6" t="s">
        <v>13</v>
      </c>
      <c r="W458" s="6" t="s">
        <v>13</v>
      </c>
      <c r="X458" s="1" t="s">
        <v>13</v>
      </c>
      <c r="Y458" t="s">
        <v>54</v>
      </c>
      <c r="Z458" t="s">
        <v>54</v>
      </c>
      <c r="AA458" t="s">
        <v>13</v>
      </c>
      <c r="AB458">
        <v>1</v>
      </c>
    </row>
    <row r="459" spans="1:28" x14ac:dyDescent="0.2">
      <c r="A459" s="6" t="s">
        <v>47</v>
      </c>
      <c r="B459" s="1" t="s">
        <v>974</v>
      </c>
      <c r="C459" s="1" t="s">
        <v>13</v>
      </c>
      <c r="D459" s="1" t="s">
        <v>13</v>
      </c>
      <c r="E459" s="1" t="s">
        <v>969</v>
      </c>
      <c r="F459" s="1" t="s">
        <v>975</v>
      </c>
      <c r="G459" s="6" t="s">
        <v>306</v>
      </c>
      <c r="H459" s="3">
        <v>0</v>
      </c>
      <c r="I459" s="4">
        <f>일위대가!F457</f>
        <v>0</v>
      </c>
      <c r="J459" s="5">
        <f t="shared" si="46"/>
        <v>0</v>
      </c>
      <c r="K459" s="4">
        <f>일위대가!G457</f>
        <v>0</v>
      </c>
      <c r="L459" s="5">
        <f t="shared" si="47"/>
        <v>0</v>
      </c>
      <c r="M459" s="4">
        <f>일위대가!H457</f>
        <v>0</v>
      </c>
      <c r="N459" s="5">
        <f t="shared" si="48"/>
        <v>0</v>
      </c>
      <c r="O459" s="4">
        <f t="shared" si="49"/>
        <v>0</v>
      </c>
      <c r="P459" s="5">
        <f t="shared" si="45"/>
        <v>0</v>
      </c>
      <c r="Q459" s="1" t="s">
        <v>13</v>
      </c>
      <c r="R459" s="6" t="s">
        <v>52</v>
      </c>
      <c r="S459" s="6" t="s">
        <v>53</v>
      </c>
      <c r="T459" s="1" t="s">
        <v>13</v>
      </c>
      <c r="U459" s="2" t="s">
        <v>13</v>
      </c>
      <c r="V459" s="6" t="s">
        <v>13</v>
      </c>
      <c r="W459" s="6" t="s">
        <v>13</v>
      </c>
      <c r="X459" s="1" t="s">
        <v>13</v>
      </c>
      <c r="Y459" t="s">
        <v>54</v>
      </c>
      <c r="Z459" t="s">
        <v>54</v>
      </c>
      <c r="AA459" t="s">
        <v>13</v>
      </c>
      <c r="AB459">
        <v>1</v>
      </c>
    </row>
    <row r="460" spans="1:28" x14ac:dyDescent="0.2">
      <c r="A460" s="6" t="s">
        <v>47</v>
      </c>
      <c r="B460" s="1" t="s">
        <v>976</v>
      </c>
      <c r="C460" s="1" t="s">
        <v>13</v>
      </c>
      <c r="D460" s="1" t="s">
        <v>13</v>
      </c>
      <c r="E460" s="1" t="s">
        <v>977</v>
      </c>
      <c r="F460" s="1" t="s">
        <v>970</v>
      </c>
      <c r="G460" s="6" t="s">
        <v>306</v>
      </c>
      <c r="H460" s="3">
        <v>0</v>
      </c>
      <c r="I460" s="4">
        <f>일위대가!F458</f>
        <v>0</v>
      </c>
      <c r="J460" s="5">
        <f t="shared" si="46"/>
        <v>0</v>
      </c>
      <c r="K460" s="4">
        <f>일위대가!G458</f>
        <v>0</v>
      </c>
      <c r="L460" s="5">
        <f t="shared" si="47"/>
        <v>0</v>
      </c>
      <c r="M460" s="4">
        <f>일위대가!H458</f>
        <v>0</v>
      </c>
      <c r="N460" s="5">
        <f t="shared" si="48"/>
        <v>0</v>
      </c>
      <c r="O460" s="4">
        <f t="shared" si="49"/>
        <v>0</v>
      </c>
      <c r="P460" s="5">
        <f t="shared" si="45"/>
        <v>0</v>
      </c>
      <c r="Q460" s="1" t="s">
        <v>13</v>
      </c>
      <c r="R460" s="6" t="s">
        <v>52</v>
      </c>
      <c r="S460" s="6" t="s">
        <v>53</v>
      </c>
      <c r="T460" s="1" t="s">
        <v>13</v>
      </c>
      <c r="U460" s="2" t="s">
        <v>13</v>
      </c>
      <c r="V460" s="6" t="s">
        <v>13</v>
      </c>
      <c r="W460" s="6" t="s">
        <v>13</v>
      </c>
      <c r="X460" s="1" t="s">
        <v>13</v>
      </c>
      <c r="Y460" t="s">
        <v>54</v>
      </c>
      <c r="Z460" t="s">
        <v>54</v>
      </c>
      <c r="AA460" t="s">
        <v>13</v>
      </c>
      <c r="AB460">
        <v>1</v>
      </c>
    </row>
    <row r="461" spans="1:28" x14ac:dyDescent="0.2">
      <c r="A461" s="6" t="s">
        <v>47</v>
      </c>
      <c r="B461" s="1" t="s">
        <v>978</v>
      </c>
      <c r="C461" s="1" t="s">
        <v>13</v>
      </c>
      <c r="D461" s="1" t="s">
        <v>13</v>
      </c>
      <c r="E461" s="1" t="s">
        <v>977</v>
      </c>
      <c r="F461" s="1" t="s">
        <v>756</v>
      </c>
      <c r="G461" s="6" t="s">
        <v>306</v>
      </c>
      <c r="H461" s="3">
        <v>0</v>
      </c>
      <c r="I461" s="4">
        <f>일위대가!F459</f>
        <v>0</v>
      </c>
      <c r="J461" s="5">
        <f t="shared" si="46"/>
        <v>0</v>
      </c>
      <c r="K461" s="4">
        <f>일위대가!G459</f>
        <v>0</v>
      </c>
      <c r="L461" s="5">
        <f t="shared" si="47"/>
        <v>0</v>
      </c>
      <c r="M461" s="4">
        <f>일위대가!H459</f>
        <v>0</v>
      </c>
      <c r="N461" s="5">
        <f t="shared" si="48"/>
        <v>0</v>
      </c>
      <c r="O461" s="4">
        <f t="shared" si="49"/>
        <v>0</v>
      </c>
      <c r="P461" s="5">
        <f t="shared" si="45"/>
        <v>0</v>
      </c>
      <c r="Q461" s="1" t="s">
        <v>13</v>
      </c>
      <c r="R461" s="6" t="s">
        <v>52</v>
      </c>
      <c r="S461" s="6" t="s">
        <v>53</v>
      </c>
      <c r="T461" s="1" t="s">
        <v>13</v>
      </c>
      <c r="U461" s="2" t="s">
        <v>13</v>
      </c>
      <c r="V461" s="6" t="s">
        <v>13</v>
      </c>
      <c r="W461" s="6" t="s">
        <v>13</v>
      </c>
      <c r="X461" s="1" t="s">
        <v>13</v>
      </c>
      <c r="Y461" t="s">
        <v>54</v>
      </c>
      <c r="Z461" t="s">
        <v>54</v>
      </c>
      <c r="AA461" t="s">
        <v>13</v>
      </c>
      <c r="AB461">
        <v>1</v>
      </c>
    </row>
    <row r="462" spans="1:28" x14ac:dyDescent="0.2">
      <c r="A462" s="6" t="s">
        <v>47</v>
      </c>
      <c r="B462" s="1" t="s">
        <v>979</v>
      </c>
      <c r="C462" s="1" t="s">
        <v>13</v>
      </c>
      <c r="D462" s="1" t="s">
        <v>13</v>
      </c>
      <c r="E462" s="1" t="s">
        <v>977</v>
      </c>
      <c r="F462" s="1" t="s">
        <v>973</v>
      </c>
      <c r="G462" s="6" t="s">
        <v>306</v>
      </c>
      <c r="H462" s="3">
        <v>0</v>
      </c>
      <c r="I462" s="4">
        <f>일위대가!F460</f>
        <v>0</v>
      </c>
      <c r="J462" s="5">
        <f t="shared" si="46"/>
        <v>0</v>
      </c>
      <c r="K462" s="4">
        <f>일위대가!G460</f>
        <v>0</v>
      </c>
      <c r="L462" s="5">
        <f t="shared" si="47"/>
        <v>0</v>
      </c>
      <c r="M462" s="4">
        <f>일위대가!H460</f>
        <v>0</v>
      </c>
      <c r="N462" s="5">
        <f t="shared" si="48"/>
        <v>0</v>
      </c>
      <c r="O462" s="4">
        <f t="shared" si="49"/>
        <v>0</v>
      </c>
      <c r="P462" s="5">
        <f t="shared" si="45"/>
        <v>0</v>
      </c>
      <c r="Q462" s="1" t="s">
        <v>13</v>
      </c>
      <c r="R462" s="6" t="s">
        <v>52</v>
      </c>
      <c r="S462" s="6" t="s">
        <v>53</v>
      </c>
      <c r="T462" s="1" t="s">
        <v>13</v>
      </c>
      <c r="U462" s="2" t="s">
        <v>13</v>
      </c>
      <c r="V462" s="6" t="s">
        <v>13</v>
      </c>
      <c r="W462" s="6" t="s">
        <v>13</v>
      </c>
      <c r="X462" s="1" t="s">
        <v>13</v>
      </c>
      <c r="Y462" t="s">
        <v>54</v>
      </c>
      <c r="Z462" t="s">
        <v>54</v>
      </c>
      <c r="AA462" t="s">
        <v>13</v>
      </c>
      <c r="AB462">
        <v>1</v>
      </c>
    </row>
    <row r="463" spans="1:28" x14ac:dyDescent="0.2">
      <c r="A463" s="6" t="s">
        <v>47</v>
      </c>
      <c r="B463" s="1" t="s">
        <v>980</v>
      </c>
      <c r="C463" s="1" t="s">
        <v>13</v>
      </c>
      <c r="D463" s="1" t="s">
        <v>13</v>
      </c>
      <c r="E463" s="1" t="s">
        <v>977</v>
      </c>
      <c r="F463" s="1" t="s">
        <v>975</v>
      </c>
      <c r="G463" s="6" t="s">
        <v>306</v>
      </c>
      <c r="H463" s="3">
        <v>0</v>
      </c>
      <c r="I463" s="4">
        <f>일위대가!F461</f>
        <v>0</v>
      </c>
      <c r="J463" s="5">
        <f t="shared" si="46"/>
        <v>0</v>
      </c>
      <c r="K463" s="4">
        <f>일위대가!G461</f>
        <v>0</v>
      </c>
      <c r="L463" s="5">
        <f t="shared" si="47"/>
        <v>0</v>
      </c>
      <c r="M463" s="4">
        <f>일위대가!H461</f>
        <v>0</v>
      </c>
      <c r="N463" s="5">
        <f t="shared" si="48"/>
        <v>0</v>
      </c>
      <c r="O463" s="4">
        <f t="shared" si="49"/>
        <v>0</v>
      </c>
      <c r="P463" s="5">
        <f t="shared" si="45"/>
        <v>0</v>
      </c>
      <c r="Q463" s="1" t="s">
        <v>13</v>
      </c>
      <c r="R463" s="6" t="s">
        <v>52</v>
      </c>
      <c r="S463" s="6" t="s">
        <v>53</v>
      </c>
      <c r="T463" s="1" t="s">
        <v>13</v>
      </c>
      <c r="U463" s="2" t="s">
        <v>13</v>
      </c>
      <c r="V463" s="6" t="s">
        <v>13</v>
      </c>
      <c r="W463" s="6" t="s">
        <v>13</v>
      </c>
      <c r="X463" s="1" t="s">
        <v>13</v>
      </c>
      <c r="Y463" t="s">
        <v>54</v>
      </c>
      <c r="Z463" t="s">
        <v>54</v>
      </c>
      <c r="AA463" t="s">
        <v>13</v>
      </c>
      <c r="AB463">
        <v>1</v>
      </c>
    </row>
    <row r="464" spans="1:28" x14ac:dyDescent="0.2">
      <c r="A464" s="6" t="s">
        <v>47</v>
      </c>
      <c r="B464" s="1" t="s">
        <v>981</v>
      </c>
      <c r="C464" s="1" t="s">
        <v>13</v>
      </c>
      <c r="D464" s="1" t="s">
        <v>13</v>
      </c>
      <c r="E464" s="1" t="s">
        <v>982</v>
      </c>
      <c r="F464" s="1" t="s">
        <v>970</v>
      </c>
      <c r="G464" s="6" t="s">
        <v>306</v>
      </c>
      <c r="H464" s="3">
        <v>0</v>
      </c>
      <c r="I464" s="4">
        <f>일위대가!F462</f>
        <v>0</v>
      </c>
      <c r="J464" s="5">
        <f t="shared" si="46"/>
        <v>0</v>
      </c>
      <c r="K464" s="4">
        <f>일위대가!G462</f>
        <v>0</v>
      </c>
      <c r="L464" s="5">
        <f t="shared" si="47"/>
        <v>0</v>
      </c>
      <c r="M464" s="4">
        <f>일위대가!H462</f>
        <v>0</v>
      </c>
      <c r="N464" s="5">
        <f t="shared" si="48"/>
        <v>0</v>
      </c>
      <c r="O464" s="4">
        <f t="shared" si="49"/>
        <v>0</v>
      </c>
      <c r="P464" s="5">
        <f t="shared" si="45"/>
        <v>0</v>
      </c>
      <c r="Q464" s="1" t="s">
        <v>13</v>
      </c>
      <c r="R464" s="6" t="s">
        <v>52</v>
      </c>
      <c r="S464" s="6" t="s">
        <v>53</v>
      </c>
      <c r="T464" s="1" t="s">
        <v>13</v>
      </c>
      <c r="U464" s="2" t="s">
        <v>13</v>
      </c>
      <c r="V464" s="6" t="s">
        <v>13</v>
      </c>
      <c r="W464" s="6" t="s">
        <v>13</v>
      </c>
      <c r="X464" s="1" t="s">
        <v>13</v>
      </c>
      <c r="Y464" t="s">
        <v>54</v>
      </c>
      <c r="Z464" t="s">
        <v>54</v>
      </c>
      <c r="AA464" t="s">
        <v>13</v>
      </c>
      <c r="AB464">
        <v>1</v>
      </c>
    </row>
    <row r="465" spans="1:28" x14ac:dyDescent="0.2">
      <c r="A465" s="6" t="s">
        <v>47</v>
      </c>
      <c r="B465" s="1" t="s">
        <v>983</v>
      </c>
      <c r="C465" s="1" t="s">
        <v>13</v>
      </c>
      <c r="D465" s="1" t="s">
        <v>13</v>
      </c>
      <c r="E465" s="1" t="s">
        <v>982</v>
      </c>
      <c r="F465" s="1" t="s">
        <v>756</v>
      </c>
      <c r="G465" s="6" t="s">
        <v>306</v>
      </c>
      <c r="H465" s="3">
        <v>0</v>
      </c>
      <c r="I465" s="4">
        <f>일위대가!F463</f>
        <v>0</v>
      </c>
      <c r="J465" s="5">
        <f t="shared" si="46"/>
        <v>0</v>
      </c>
      <c r="K465" s="4">
        <f>일위대가!G463</f>
        <v>0</v>
      </c>
      <c r="L465" s="5">
        <f t="shared" si="47"/>
        <v>0</v>
      </c>
      <c r="M465" s="4">
        <f>일위대가!H463</f>
        <v>0</v>
      </c>
      <c r="N465" s="5">
        <f t="shared" si="48"/>
        <v>0</v>
      </c>
      <c r="O465" s="4">
        <f t="shared" si="49"/>
        <v>0</v>
      </c>
      <c r="P465" s="5">
        <f t="shared" si="45"/>
        <v>0</v>
      </c>
      <c r="Q465" s="1" t="s">
        <v>13</v>
      </c>
      <c r="R465" s="6" t="s">
        <v>52</v>
      </c>
      <c r="S465" s="6" t="s">
        <v>53</v>
      </c>
      <c r="T465" s="1" t="s">
        <v>13</v>
      </c>
      <c r="U465" s="2" t="s">
        <v>13</v>
      </c>
      <c r="V465" s="6" t="s">
        <v>13</v>
      </c>
      <c r="W465" s="6" t="s">
        <v>13</v>
      </c>
      <c r="X465" s="1" t="s">
        <v>13</v>
      </c>
      <c r="Y465" t="s">
        <v>54</v>
      </c>
      <c r="Z465" t="s">
        <v>54</v>
      </c>
      <c r="AA465" t="s">
        <v>13</v>
      </c>
      <c r="AB465">
        <v>1</v>
      </c>
    </row>
    <row r="466" spans="1:28" x14ac:dyDescent="0.2">
      <c r="A466" s="6" t="s">
        <v>47</v>
      </c>
      <c r="B466" s="1" t="s">
        <v>984</v>
      </c>
      <c r="C466" s="1" t="s">
        <v>13</v>
      </c>
      <c r="D466" s="1" t="s">
        <v>13</v>
      </c>
      <c r="E466" s="1" t="s">
        <v>982</v>
      </c>
      <c r="F466" s="1" t="s">
        <v>973</v>
      </c>
      <c r="G466" s="6" t="s">
        <v>306</v>
      </c>
      <c r="H466" s="3">
        <v>0</v>
      </c>
      <c r="I466" s="4">
        <f>일위대가!F464</f>
        <v>0</v>
      </c>
      <c r="J466" s="5">
        <f t="shared" si="46"/>
        <v>0</v>
      </c>
      <c r="K466" s="4">
        <f>일위대가!G464</f>
        <v>0</v>
      </c>
      <c r="L466" s="5">
        <f t="shared" si="47"/>
        <v>0</v>
      </c>
      <c r="M466" s="4">
        <f>일위대가!H464</f>
        <v>0</v>
      </c>
      <c r="N466" s="5">
        <f t="shared" si="48"/>
        <v>0</v>
      </c>
      <c r="O466" s="4">
        <f t="shared" si="49"/>
        <v>0</v>
      </c>
      <c r="P466" s="5">
        <f t="shared" si="45"/>
        <v>0</v>
      </c>
      <c r="Q466" s="1" t="s">
        <v>13</v>
      </c>
      <c r="R466" s="6" t="s">
        <v>52</v>
      </c>
      <c r="S466" s="6" t="s">
        <v>53</v>
      </c>
      <c r="T466" s="1" t="s">
        <v>13</v>
      </c>
      <c r="U466" s="2" t="s">
        <v>13</v>
      </c>
      <c r="V466" s="6" t="s">
        <v>13</v>
      </c>
      <c r="W466" s="6" t="s">
        <v>13</v>
      </c>
      <c r="X466" s="1" t="s">
        <v>13</v>
      </c>
      <c r="Y466" t="s">
        <v>54</v>
      </c>
      <c r="Z466" t="s">
        <v>54</v>
      </c>
      <c r="AA466" t="s">
        <v>13</v>
      </c>
      <c r="AB466">
        <v>1</v>
      </c>
    </row>
    <row r="467" spans="1:28" x14ac:dyDescent="0.2">
      <c r="A467" s="6" t="s">
        <v>47</v>
      </c>
      <c r="B467" s="1" t="s">
        <v>985</v>
      </c>
      <c r="C467" s="1" t="s">
        <v>13</v>
      </c>
      <c r="D467" s="1" t="s">
        <v>13</v>
      </c>
      <c r="E467" s="1" t="s">
        <v>982</v>
      </c>
      <c r="F467" s="1" t="s">
        <v>975</v>
      </c>
      <c r="G467" s="6" t="s">
        <v>306</v>
      </c>
      <c r="H467" s="3">
        <v>0</v>
      </c>
      <c r="I467" s="4">
        <f>일위대가!F465</f>
        <v>0</v>
      </c>
      <c r="J467" s="5">
        <f t="shared" si="46"/>
        <v>0</v>
      </c>
      <c r="K467" s="4">
        <f>일위대가!G465</f>
        <v>0</v>
      </c>
      <c r="L467" s="5">
        <f t="shared" si="47"/>
        <v>0</v>
      </c>
      <c r="M467" s="4">
        <f>일위대가!H465</f>
        <v>0</v>
      </c>
      <c r="N467" s="5">
        <f t="shared" si="48"/>
        <v>0</v>
      </c>
      <c r="O467" s="4">
        <f t="shared" si="49"/>
        <v>0</v>
      </c>
      <c r="P467" s="5">
        <f t="shared" si="45"/>
        <v>0</v>
      </c>
      <c r="Q467" s="1" t="s">
        <v>13</v>
      </c>
      <c r="R467" s="6" t="s">
        <v>52</v>
      </c>
      <c r="S467" s="6" t="s">
        <v>53</v>
      </c>
      <c r="T467" s="1" t="s">
        <v>13</v>
      </c>
      <c r="U467" s="2" t="s">
        <v>13</v>
      </c>
      <c r="V467" s="6" t="s">
        <v>13</v>
      </c>
      <c r="W467" s="6" t="s">
        <v>13</v>
      </c>
      <c r="X467" s="1" t="s">
        <v>13</v>
      </c>
      <c r="Y467" t="s">
        <v>54</v>
      </c>
      <c r="Z467" t="s">
        <v>54</v>
      </c>
      <c r="AA467" t="s">
        <v>13</v>
      </c>
      <c r="AB467">
        <v>1</v>
      </c>
    </row>
    <row r="468" spans="1:28" x14ac:dyDescent="0.2">
      <c r="A468" s="6" t="s">
        <v>47</v>
      </c>
      <c r="B468" s="1" t="s">
        <v>986</v>
      </c>
      <c r="C468" s="1" t="s">
        <v>13</v>
      </c>
      <c r="D468" s="1" t="s">
        <v>13</v>
      </c>
      <c r="E468" s="1" t="s">
        <v>987</v>
      </c>
      <c r="F468" s="1" t="s">
        <v>970</v>
      </c>
      <c r="G468" s="6" t="s">
        <v>306</v>
      </c>
      <c r="H468" s="3">
        <v>0</v>
      </c>
      <c r="I468" s="4">
        <f>일위대가!F466</f>
        <v>0</v>
      </c>
      <c r="J468" s="5">
        <f t="shared" si="46"/>
        <v>0</v>
      </c>
      <c r="K468" s="4">
        <f>일위대가!G466</f>
        <v>0</v>
      </c>
      <c r="L468" s="5">
        <f t="shared" si="47"/>
        <v>0</v>
      </c>
      <c r="M468" s="4">
        <f>일위대가!H466</f>
        <v>0</v>
      </c>
      <c r="N468" s="5">
        <f t="shared" si="48"/>
        <v>0</v>
      </c>
      <c r="O468" s="4">
        <f t="shared" si="49"/>
        <v>0</v>
      </c>
      <c r="P468" s="5">
        <f t="shared" ref="P468:P499" si="50">J468+L468+N468</f>
        <v>0</v>
      </c>
      <c r="Q468" s="1" t="s">
        <v>13</v>
      </c>
      <c r="R468" s="6" t="s">
        <v>52</v>
      </c>
      <c r="S468" s="6" t="s">
        <v>53</v>
      </c>
      <c r="T468" s="1" t="s">
        <v>13</v>
      </c>
      <c r="U468" s="2" t="s">
        <v>13</v>
      </c>
      <c r="V468" s="6" t="s">
        <v>13</v>
      </c>
      <c r="W468" s="6" t="s">
        <v>13</v>
      </c>
      <c r="X468" s="1" t="s">
        <v>13</v>
      </c>
      <c r="Y468" t="s">
        <v>54</v>
      </c>
      <c r="Z468" t="s">
        <v>54</v>
      </c>
      <c r="AA468" t="s">
        <v>13</v>
      </c>
      <c r="AB468">
        <v>1</v>
      </c>
    </row>
    <row r="469" spans="1:28" x14ac:dyDescent="0.2">
      <c r="A469" s="6" t="s">
        <v>47</v>
      </c>
      <c r="B469" s="1" t="s">
        <v>988</v>
      </c>
      <c r="C469" s="1" t="s">
        <v>13</v>
      </c>
      <c r="D469" s="1" t="s">
        <v>13</v>
      </c>
      <c r="E469" s="1" t="s">
        <v>987</v>
      </c>
      <c r="F469" s="1" t="s">
        <v>756</v>
      </c>
      <c r="G469" s="6" t="s">
        <v>306</v>
      </c>
      <c r="H469" s="3">
        <v>0</v>
      </c>
      <c r="I469" s="4">
        <f>일위대가!F467</f>
        <v>0</v>
      </c>
      <c r="J469" s="5">
        <f t="shared" ref="J469:J500" si="51">TRUNC(H469*I469, 0)</f>
        <v>0</v>
      </c>
      <c r="K469" s="4">
        <f>일위대가!G467</f>
        <v>0</v>
      </c>
      <c r="L469" s="5">
        <f t="shared" ref="L469:L500" si="52">TRUNC(H469*K469, 0)</f>
        <v>0</v>
      </c>
      <c r="M469" s="4">
        <f>일위대가!H467</f>
        <v>0</v>
      </c>
      <c r="N469" s="5">
        <f t="shared" ref="N469:N500" si="53">TRUNC(H469*M469, 0)</f>
        <v>0</v>
      </c>
      <c r="O469" s="4">
        <f t="shared" ref="O469:O500" si="54">I469+K469+M469</f>
        <v>0</v>
      </c>
      <c r="P469" s="5">
        <f t="shared" si="50"/>
        <v>0</v>
      </c>
      <c r="Q469" s="1" t="s">
        <v>13</v>
      </c>
      <c r="R469" s="6" t="s">
        <v>52</v>
      </c>
      <c r="S469" s="6" t="s">
        <v>53</v>
      </c>
      <c r="T469" s="1" t="s">
        <v>13</v>
      </c>
      <c r="U469" s="2" t="s">
        <v>13</v>
      </c>
      <c r="V469" s="6" t="s">
        <v>13</v>
      </c>
      <c r="W469" s="6" t="s">
        <v>13</v>
      </c>
      <c r="X469" s="1" t="s">
        <v>13</v>
      </c>
      <c r="Y469" t="s">
        <v>54</v>
      </c>
      <c r="Z469" t="s">
        <v>54</v>
      </c>
      <c r="AA469" t="s">
        <v>13</v>
      </c>
      <c r="AB469">
        <v>1</v>
      </c>
    </row>
    <row r="470" spans="1:28" x14ac:dyDescent="0.2">
      <c r="A470" s="6" t="s">
        <v>47</v>
      </c>
      <c r="B470" s="1" t="s">
        <v>989</v>
      </c>
      <c r="C470" s="1" t="s">
        <v>13</v>
      </c>
      <c r="D470" s="1" t="s">
        <v>13</v>
      </c>
      <c r="E470" s="1" t="s">
        <v>987</v>
      </c>
      <c r="F470" s="1" t="s">
        <v>973</v>
      </c>
      <c r="G470" s="6" t="s">
        <v>306</v>
      </c>
      <c r="H470" s="3">
        <v>0</v>
      </c>
      <c r="I470" s="4">
        <f>일위대가!F468</f>
        <v>0</v>
      </c>
      <c r="J470" s="5">
        <f t="shared" si="51"/>
        <v>0</v>
      </c>
      <c r="K470" s="4">
        <f>일위대가!G468</f>
        <v>0</v>
      </c>
      <c r="L470" s="5">
        <f t="shared" si="52"/>
        <v>0</v>
      </c>
      <c r="M470" s="4">
        <f>일위대가!H468</f>
        <v>0</v>
      </c>
      <c r="N470" s="5">
        <f t="shared" si="53"/>
        <v>0</v>
      </c>
      <c r="O470" s="4">
        <f t="shared" si="54"/>
        <v>0</v>
      </c>
      <c r="P470" s="5">
        <f t="shared" si="50"/>
        <v>0</v>
      </c>
      <c r="Q470" s="1" t="s">
        <v>13</v>
      </c>
      <c r="R470" s="6" t="s">
        <v>52</v>
      </c>
      <c r="S470" s="6" t="s">
        <v>53</v>
      </c>
      <c r="T470" s="1" t="s">
        <v>13</v>
      </c>
      <c r="U470" s="2" t="s">
        <v>13</v>
      </c>
      <c r="V470" s="6" t="s">
        <v>13</v>
      </c>
      <c r="W470" s="6" t="s">
        <v>13</v>
      </c>
      <c r="X470" s="1" t="s">
        <v>13</v>
      </c>
      <c r="Y470" t="s">
        <v>54</v>
      </c>
      <c r="Z470" t="s">
        <v>54</v>
      </c>
      <c r="AA470" t="s">
        <v>13</v>
      </c>
      <c r="AB470">
        <v>1</v>
      </c>
    </row>
    <row r="471" spans="1:28" x14ac:dyDescent="0.2">
      <c r="A471" s="6" t="s">
        <v>47</v>
      </c>
      <c r="B471" s="1" t="s">
        <v>990</v>
      </c>
      <c r="C471" s="1" t="s">
        <v>13</v>
      </c>
      <c r="D471" s="1" t="s">
        <v>13</v>
      </c>
      <c r="E471" s="1" t="s">
        <v>987</v>
      </c>
      <c r="F471" s="1" t="s">
        <v>975</v>
      </c>
      <c r="G471" s="6" t="s">
        <v>306</v>
      </c>
      <c r="H471" s="3">
        <v>0</v>
      </c>
      <c r="I471" s="4">
        <f>일위대가!F469</f>
        <v>0</v>
      </c>
      <c r="J471" s="5">
        <f t="shared" si="51"/>
        <v>0</v>
      </c>
      <c r="K471" s="4">
        <f>일위대가!G469</f>
        <v>0</v>
      </c>
      <c r="L471" s="5">
        <f t="shared" si="52"/>
        <v>0</v>
      </c>
      <c r="M471" s="4">
        <f>일위대가!H469</f>
        <v>0</v>
      </c>
      <c r="N471" s="5">
        <f t="shared" si="53"/>
        <v>0</v>
      </c>
      <c r="O471" s="4">
        <f t="shared" si="54"/>
        <v>0</v>
      </c>
      <c r="P471" s="5">
        <f t="shared" si="50"/>
        <v>0</v>
      </c>
      <c r="Q471" s="1" t="s">
        <v>13</v>
      </c>
      <c r="R471" s="6" t="s">
        <v>52</v>
      </c>
      <c r="S471" s="6" t="s">
        <v>53</v>
      </c>
      <c r="T471" s="1" t="s">
        <v>13</v>
      </c>
      <c r="U471" s="2" t="s">
        <v>13</v>
      </c>
      <c r="V471" s="6" t="s">
        <v>13</v>
      </c>
      <c r="W471" s="6" t="s">
        <v>13</v>
      </c>
      <c r="X471" s="1" t="s">
        <v>13</v>
      </c>
      <c r="Y471" t="s">
        <v>54</v>
      </c>
      <c r="Z471" t="s">
        <v>54</v>
      </c>
      <c r="AA471" t="s">
        <v>13</v>
      </c>
      <c r="AB471">
        <v>1</v>
      </c>
    </row>
    <row r="472" spans="1:28" x14ac:dyDescent="0.2">
      <c r="A472" s="6" t="s">
        <v>47</v>
      </c>
      <c r="B472" s="1" t="s">
        <v>991</v>
      </c>
      <c r="C472" s="1" t="s">
        <v>13</v>
      </c>
      <c r="D472" s="1" t="s">
        <v>13</v>
      </c>
      <c r="E472" s="1" t="s">
        <v>992</v>
      </c>
      <c r="F472" s="1" t="s">
        <v>970</v>
      </c>
      <c r="G472" s="6" t="s">
        <v>306</v>
      </c>
      <c r="H472" s="3">
        <v>0</v>
      </c>
      <c r="I472" s="4">
        <f>일위대가!F470</f>
        <v>0</v>
      </c>
      <c r="J472" s="5">
        <f t="shared" si="51"/>
        <v>0</v>
      </c>
      <c r="K472" s="4">
        <f>일위대가!G470</f>
        <v>0</v>
      </c>
      <c r="L472" s="5">
        <f t="shared" si="52"/>
        <v>0</v>
      </c>
      <c r="M472" s="4">
        <f>일위대가!H470</f>
        <v>0</v>
      </c>
      <c r="N472" s="5">
        <f t="shared" si="53"/>
        <v>0</v>
      </c>
      <c r="O472" s="4">
        <f t="shared" si="54"/>
        <v>0</v>
      </c>
      <c r="P472" s="5">
        <f t="shared" si="50"/>
        <v>0</v>
      </c>
      <c r="Q472" s="1" t="s">
        <v>13</v>
      </c>
      <c r="R472" s="6" t="s">
        <v>52</v>
      </c>
      <c r="S472" s="6" t="s">
        <v>53</v>
      </c>
      <c r="T472" s="1" t="s">
        <v>13</v>
      </c>
      <c r="U472" s="2" t="s">
        <v>13</v>
      </c>
      <c r="V472" s="6" t="s">
        <v>13</v>
      </c>
      <c r="W472" s="6" t="s">
        <v>13</v>
      </c>
      <c r="X472" s="1" t="s">
        <v>13</v>
      </c>
      <c r="Y472" t="s">
        <v>54</v>
      </c>
      <c r="Z472" t="s">
        <v>54</v>
      </c>
      <c r="AA472" t="s">
        <v>13</v>
      </c>
      <c r="AB472">
        <v>1</v>
      </c>
    </row>
    <row r="473" spans="1:28" x14ac:dyDescent="0.2">
      <c r="A473" s="6" t="s">
        <v>47</v>
      </c>
      <c r="B473" s="1" t="s">
        <v>993</v>
      </c>
      <c r="C473" s="1" t="s">
        <v>13</v>
      </c>
      <c r="D473" s="1" t="s">
        <v>13</v>
      </c>
      <c r="E473" s="1" t="s">
        <v>992</v>
      </c>
      <c r="F473" s="1" t="s">
        <v>756</v>
      </c>
      <c r="G473" s="6" t="s">
        <v>306</v>
      </c>
      <c r="H473" s="3">
        <v>0</v>
      </c>
      <c r="I473" s="4">
        <f>일위대가!F471</f>
        <v>0</v>
      </c>
      <c r="J473" s="5">
        <f t="shared" si="51"/>
        <v>0</v>
      </c>
      <c r="K473" s="4">
        <f>일위대가!G471</f>
        <v>0</v>
      </c>
      <c r="L473" s="5">
        <f t="shared" si="52"/>
        <v>0</v>
      </c>
      <c r="M473" s="4">
        <f>일위대가!H471</f>
        <v>0</v>
      </c>
      <c r="N473" s="5">
        <f t="shared" si="53"/>
        <v>0</v>
      </c>
      <c r="O473" s="4">
        <f t="shared" si="54"/>
        <v>0</v>
      </c>
      <c r="P473" s="5">
        <f t="shared" si="50"/>
        <v>0</v>
      </c>
      <c r="Q473" s="1" t="s">
        <v>13</v>
      </c>
      <c r="R473" s="6" t="s">
        <v>52</v>
      </c>
      <c r="S473" s="6" t="s">
        <v>53</v>
      </c>
      <c r="T473" s="1" t="s">
        <v>13</v>
      </c>
      <c r="U473" s="2" t="s">
        <v>13</v>
      </c>
      <c r="V473" s="6" t="s">
        <v>13</v>
      </c>
      <c r="W473" s="6" t="s">
        <v>13</v>
      </c>
      <c r="X473" s="1" t="s">
        <v>13</v>
      </c>
      <c r="Y473" t="s">
        <v>54</v>
      </c>
      <c r="Z473" t="s">
        <v>54</v>
      </c>
      <c r="AA473" t="s">
        <v>13</v>
      </c>
      <c r="AB473">
        <v>1</v>
      </c>
    </row>
    <row r="474" spans="1:28" x14ac:dyDescent="0.2">
      <c r="A474" s="6" t="s">
        <v>47</v>
      </c>
      <c r="B474" s="1" t="s">
        <v>994</v>
      </c>
      <c r="C474" s="1" t="s">
        <v>13</v>
      </c>
      <c r="D474" s="1" t="s">
        <v>13</v>
      </c>
      <c r="E474" s="1" t="s">
        <v>992</v>
      </c>
      <c r="F474" s="1" t="s">
        <v>973</v>
      </c>
      <c r="G474" s="6" t="s">
        <v>306</v>
      </c>
      <c r="H474" s="3">
        <v>0</v>
      </c>
      <c r="I474" s="4">
        <f>일위대가!F472</f>
        <v>0</v>
      </c>
      <c r="J474" s="5">
        <f t="shared" si="51"/>
        <v>0</v>
      </c>
      <c r="K474" s="4">
        <f>일위대가!G472</f>
        <v>0</v>
      </c>
      <c r="L474" s="5">
        <f t="shared" si="52"/>
        <v>0</v>
      </c>
      <c r="M474" s="4">
        <f>일위대가!H472</f>
        <v>0</v>
      </c>
      <c r="N474" s="5">
        <f t="shared" si="53"/>
        <v>0</v>
      </c>
      <c r="O474" s="4">
        <f t="shared" si="54"/>
        <v>0</v>
      </c>
      <c r="P474" s="5">
        <f t="shared" si="50"/>
        <v>0</v>
      </c>
      <c r="Q474" s="1" t="s">
        <v>13</v>
      </c>
      <c r="R474" s="6" t="s">
        <v>52</v>
      </c>
      <c r="S474" s="6" t="s">
        <v>53</v>
      </c>
      <c r="T474" s="1" t="s">
        <v>13</v>
      </c>
      <c r="U474" s="2" t="s">
        <v>13</v>
      </c>
      <c r="V474" s="6" t="s">
        <v>13</v>
      </c>
      <c r="W474" s="6" t="s">
        <v>13</v>
      </c>
      <c r="X474" s="1" t="s">
        <v>13</v>
      </c>
      <c r="Y474" t="s">
        <v>54</v>
      </c>
      <c r="Z474" t="s">
        <v>54</v>
      </c>
      <c r="AA474" t="s">
        <v>13</v>
      </c>
      <c r="AB474">
        <v>1</v>
      </c>
    </row>
    <row r="475" spans="1:28" x14ac:dyDescent="0.2">
      <c r="A475" s="6" t="s">
        <v>47</v>
      </c>
      <c r="B475" s="1" t="s">
        <v>995</v>
      </c>
      <c r="C475" s="1" t="s">
        <v>13</v>
      </c>
      <c r="D475" s="1" t="s">
        <v>13</v>
      </c>
      <c r="E475" s="1" t="s">
        <v>992</v>
      </c>
      <c r="F475" s="1" t="s">
        <v>975</v>
      </c>
      <c r="G475" s="6" t="s">
        <v>306</v>
      </c>
      <c r="H475" s="3">
        <v>0</v>
      </c>
      <c r="I475" s="4">
        <f>일위대가!F473</f>
        <v>0</v>
      </c>
      <c r="J475" s="5">
        <f t="shared" si="51"/>
        <v>0</v>
      </c>
      <c r="K475" s="4">
        <f>일위대가!G473</f>
        <v>0</v>
      </c>
      <c r="L475" s="5">
        <f t="shared" si="52"/>
        <v>0</v>
      </c>
      <c r="M475" s="4">
        <f>일위대가!H473</f>
        <v>0</v>
      </c>
      <c r="N475" s="5">
        <f t="shared" si="53"/>
        <v>0</v>
      </c>
      <c r="O475" s="4">
        <f t="shared" si="54"/>
        <v>0</v>
      </c>
      <c r="P475" s="5">
        <f t="shared" si="50"/>
        <v>0</v>
      </c>
      <c r="Q475" s="1" t="s">
        <v>13</v>
      </c>
      <c r="R475" s="6" t="s">
        <v>52</v>
      </c>
      <c r="S475" s="6" t="s">
        <v>53</v>
      </c>
      <c r="T475" s="1" t="s">
        <v>13</v>
      </c>
      <c r="U475" s="2" t="s">
        <v>13</v>
      </c>
      <c r="V475" s="6" t="s">
        <v>13</v>
      </c>
      <c r="W475" s="6" t="s">
        <v>13</v>
      </c>
      <c r="X475" s="1" t="s">
        <v>13</v>
      </c>
      <c r="Y475" t="s">
        <v>54</v>
      </c>
      <c r="Z475" t="s">
        <v>54</v>
      </c>
      <c r="AA475" t="s">
        <v>13</v>
      </c>
      <c r="AB475">
        <v>1</v>
      </c>
    </row>
    <row r="476" spans="1:28" x14ac:dyDescent="0.2">
      <c r="A476" s="6" t="s">
        <v>47</v>
      </c>
      <c r="B476" s="1" t="s">
        <v>996</v>
      </c>
      <c r="C476" s="1" t="s">
        <v>13</v>
      </c>
      <c r="D476" s="1" t="s">
        <v>13</v>
      </c>
      <c r="E476" s="1" t="s">
        <v>997</v>
      </c>
      <c r="F476" s="1" t="s">
        <v>998</v>
      </c>
      <c r="G476" s="6" t="s">
        <v>51</v>
      </c>
      <c r="H476" s="3">
        <v>0</v>
      </c>
      <c r="I476" s="4">
        <f>일위대가!F474</f>
        <v>0</v>
      </c>
      <c r="J476" s="5">
        <f t="shared" si="51"/>
        <v>0</v>
      </c>
      <c r="K476" s="4">
        <f>일위대가!G474</f>
        <v>0</v>
      </c>
      <c r="L476" s="5">
        <f t="shared" si="52"/>
        <v>0</v>
      </c>
      <c r="M476" s="4">
        <f>일위대가!H474</f>
        <v>0</v>
      </c>
      <c r="N476" s="5">
        <f t="shared" si="53"/>
        <v>0</v>
      </c>
      <c r="O476" s="4">
        <f t="shared" si="54"/>
        <v>0</v>
      </c>
      <c r="P476" s="5">
        <f t="shared" si="50"/>
        <v>0</v>
      </c>
      <c r="Q476" s="1" t="s">
        <v>13</v>
      </c>
      <c r="R476" s="6" t="s">
        <v>52</v>
      </c>
      <c r="S476" s="6" t="s">
        <v>53</v>
      </c>
      <c r="T476" s="1" t="s">
        <v>13</v>
      </c>
      <c r="U476" s="2" t="s">
        <v>13</v>
      </c>
      <c r="V476" s="6" t="s">
        <v>13</v>
      </c>
      <c r="W476" s="6" t="s">
        <v>13</v>
      </c>
      <c r="X476" s="1" t="s">
        <v>13</v>
      </c>
      <c r="Y476" t="s">
        <v>54</v>
      </c>
      <c r="Z476" t="s">
        <v>54</v>
      </c>
      <c r="AA476" t="s">
        <v>13</v>
      </c>
      <c r="AB476">
        <v>1</v>
      </c>
    </row>
    <row r="477" spans="1:28" x14ac:dyDescent="0.2">
      <c r="A477" s="6" t="s">
        <v>47</v>
      </c>
      <c r="B477" s="1" t="s">
        <v>999</v>
      </c>
      <c r="C477" s="1" t="s">
        <v>13</v>
      </c>
      <c r="D477" s="1" t="s">
        <v>13</v>
      </c>
      <c r="E477" s="1" t="s">
        <v>1000</v>
      </c>
      <c r="F477" s="1" t="s">
        <v>1001</v>
      </c>
      <c r="G477" s="6" t="s">
        <v>306</v>
      </c>
      <c r="H477" s="3">
        <v>0</v>
      </c>
      <c r="I477" s="4">
        <f>일위대가!F475</f>
        <v>0</v>
      </c>
      <c r="J477" s="5">
        <f t="shared" si="51"/>
        <v>0</v>
      </c>
      <c r="K477" s="4">
        <f>일위대가!G475</f>
        <v>0</v>
      </c>
      <c r="L477" s="5">
        <f t="shared" si="52"/>
        <v>0</v>
      </c>
      <c r="M477" s="4">
        <f>일위대가!H475</f>
        <v>0</v>
      </c>
      <c r="N477" s="5">
        <f t="shared" si="53"/>
        <v>0</v>
      </c>
      <c r="O477" s="4">
        <f t="shared" si="54"/>
        <v>0</v>
      </c>
      <c r="P477" s="5">
        <f t="shared" si="50"/>
        <v>0</v>
      </c>
      <c r="Q477" s="1" t="s">
        <v>13</v>
      </c>
      <c r="R477" s="6" t="s">
        <v>52</v>
      </c>
      <c r="S477" s="6" t="s">
        <v>53</v>
      </c>
      <c r="T477" s="1" t="s">
        <v>13</v>
      </c>
      <c r="U477" s="2" t="s">
        <v>13</v>
      </c>
      <c r="V477" s="6" t="s">
        <v>13</v>
      </c>
      <c r="W477" s="6" t="s">
        <v>13</v>
      </c>
      <c r="X477" s="1" t="s">
        <v>13</v>
      </c>
      <c r="Y477" t="s">
        <v>54</v>
      </c>
      <c r="Z477" t="s">
        <v>54</v>
      </c>
      <c r="AA477" t="s">
        <v>13</v>
      </c>
      <c r="AB477">
        <v>1</v>
      </c>
    </row>
    <row r="478" spans="1:28" x14ac:dyDescent="0.2">
      <c r="A478" s="6" t="s">
        <v>47</v>
      </c>
      <c r="B478" s="1" t="s">
        <v>1002</v>
      </c>
      <c r="C478" s="1" t="s">
        <v>13</v>
      </c>
      <c r="D478" s="1" t="s">
        <v>13</v>
      </c>
      <c r="E478" s="1" t="s">
        <v>1000</v>
      </c>
      <c r="F478" s="1" t="s">
        <v>1003</v>
      </c>
      <c r="G478" s="6" t="s">
        <v>306</v>
      </c>
      <c r="H478" s="3">
        <v>0</v>
      </c>
      <c r="I478" s="4">
        <f>일위대가!F476</f>
        <v>0</v>
      </c>
      <c r="J478" s="5">
        <f t="shared" si="51"/>
        <v>0</v>
      </c>
      <c r="K478" s="4">
        <f>일위대가!G476</f>
        <v>0</v>
      </c>
      <c r="L478" s="5">
        <f t="shared" si="52"/>
        <v>0</v>
      </c>
      <c r="M478" s="4">
        <f>일위대가!H476</f>
        <v>0</v>
      </c>
      <c r="N478" s="5">
        <f t="shared" si="53"/>
        <v>0</v>
      </c>
      <c r="O478" s="4">
        <f t="shared" si="54"/>
        <v>0</v>
      </c>
      <c r="P478" s="5">
        <f t="shared" si="50"/>
        <v>0</v>
      </c>
      <c r="Q478" s="1" t="s">
        <v>13</v>
      </c>
      <c r="R478" s="6" t="s">
        <v>52</v>
      </c>
      <c r="S478" s="6" t="s">
        <v>53</v>
      </c>
      <c r="T478" s="1" t="s">
        <v>13</v>
      </c>
      <c r="U478" s="2" t="s">
        <v>13</v>
      </c>
      <c r="V478" s="6" t="s">
        <v>13</v>
      </c>
      <c r="W478" s="6" t="s">
        <v>13</v>
      </c>
      <c r="X478" s="1" t="s">
        <v>13</v>
      </c>
      <c r="Y478" t="s">
        <v>54</v>
      </c>
      <c r="Z478" t="s">
        <v>54</v>
      </c>
      <c r="AA478" t="s">
        <v>13</v>
      </c>
      <c r="AB478">
        <v>1</v>
      </c>
    </row>
    <row r="479" spans="1:28" x14ac:dyDescent="0.2">
      <c r="A479" s="6" t="s">
        <v>47</v>
      </c>
      <c r="B479" s="1" t="s">
        <v>1004</v>
      </c>
      <c r="C479" s="1" t="s">
        <v>13</v>
      </c>
      <c r="D479" s="1" t="s">
        <v>13</v>
      </c>
      <c r="E479" s="1" t="s">
        <v>1005</v>
      </c>
      <c r="F479" s="1" t="s">
        <v>1006</v>
      </c>
      <c r="G479" s="6" t="s">
        <v>286</v>
      </c>
      <c r="H479" s="3">
        <v>0</v>
      </c>
      <c r="I479" s="4">
        <f>일위대가!F477</f>
        <v>0</v>
      </c>
      <c r="J479" s="5">
        <f t="shared" si="51"/>
        <v>0</v>
      </c>
      <c r="K479" s="4">
        <f>일위대가!G477</f>
        <v>0</v>
      </c>
      <c r="L479" s="5">
        <f t="shared" si="52"/>
        <v>0</v>
      </c>
      <c r="M479" s="4">
        <f>일위대가!H477</f>
        <v>0</v>
      </c>
      <c r="N479" s="5">
        <f t="shared" si="53"/>
        <v>0</v>
      </c>
      <c r="O479" s="4">
        <f t="shared" si="54"/>
        <v>0</v>
      </c>
      <c r="P479" s="5">
        <f t="shared" si="50"/>
        <v>0</v>
      </c>
      <c r="Q479" s="1" t="s">
        <v>13</v>
      </c>
      <c r="R479" s="6" t="s">
        <v>52</v>
      </c>
      <c r="S479" s="6" t="s">
        <v>53</v>
      </c>
      <c r="T479" s="1" t="s">
        <v>13</v>
      </c>
      <c r="U479" s="2" t="s">
        <v>13</v>
      </c>
      <c r="V479" s="6" t="s">
        <v>13</v>
      </c>
      <c r="W479" s="6" t="s">
        <v>13</v>
      </c>
      <c r="X479" s="1" t="s">
        <v>13</v>
      </c>
      <c r="Y479" t="s">
        <v>54</v>
      </c>
      <c r="Z479" t="s">
        <v>54</v>
      </c>
      <c r="AA479" t="s">
        <v>13</v>
      </c>
      <c r="AB479">
        <v>1</v>
      </c>
    </row>
    <row r="480" spans="1:28" x14ac:dyDescent="0.2">
      <c r="A480" s="6" t="s">
        <v>47</v>
      </c>
      <c r="B480" s="1" t="s">
        <v>1007</v>
      </c>
      <c r="C480" s="1" t="s">
        <v>13</v>
      </c>
      <c r="D480" s="1" t="s">
        <v>13</v>
      </c>
      <c r="E480" s="1" t="s">
        <v>1005</v>
      </c>
      <c r="F480" s="1" t="s">
        <v>1008</v>
      </c>
      <c r="G480" s="6" t="s">
        <v>286</v>
      </c>
      <c r="H480" s="3">
        <v>0</v>
      </c>
      <c r="I480" s="4">
        <f>일위대가!F478</f>
        <v>0</v>
      </c>
      <c r="J480" s="5">
        <f t="shared" si="51"/>
        <v>0</v>
      </c>
      <c r="K480" s="4">
        <f>일위대가!G478</f>
        <v>0</v>
      </c>
      <c r="L480" s="5">
        <f t="shared" si="52"/>
        <v>0</v>
      </c>
      <c r="M480" s="4">
        <f>일위대가!H478</f>
        <v>0</v>
      </c>
      <c r="N480" s="5">
        <f t="shared" si="53"/>
        <v>0</v>
      </c>
      <c r="O480" s="4">
        <f t="shared" si="54"/>
        <v>0</v>
      </c>
      <c r="P480" s="5">
        <f t="shared" si="50"/>
        <v>0</v>
      </c>
      <c r="Q480" s="1" t="s">
        <v>13</v>
      </c>
      <c r="R480" s="6" t="s">
        <v>52</v>
      </c>
      <c r="S480" s="6" t="s">
        <v>53</v>
      </c>
      <c r="T480" s="1" t="s">
        <v>13</v>
      </c>
      <c r="U480" s="2" t="s">
        <v>13</v>
      </c>
      <c r="V480" s="6" t="s">
        <v>13</v>
      </c>
      <c r="W480" s="6" t="s">
        <v>13</v>
      </c>
      <c r="X480" s="1" t="s">
        <v>13</v>
      </c>
      <c r="Y480" t="s">
        <v>54</v>
      </c>
      <c r="Z480" t="s">
        <v>54</v>
      </c>
      <c r="AA480" t="s">
        <v>13</v>
      </c>
      <c r="AB480">
        <v>1</v>
      </c>
    </row>
    <row r="481" spans="1:28" x14ac:dyDescent="0.2">
      <c r="A481" s="6" t="s">
        <v>47</v>
      </c>
      <c r="B481" s="1" t="s">
        <v>1009</v>
      </c>
      <c r="C481" s="1" t="s">
        <v>13</v>
      </c>
      <c r="D481" s="1" t="s">
        <v>13</v>
      </c>
      <c r="E481" s="1" t="s">
        <v>1005</v>
      </c>
      <c r="F481" s="1" t="s">
        <v>1010</v>
      </c>
      <c r="G481" s="6" t="s">
        <v>286</v>
      </c>
      <c r="H481" s="3">
        <v>0</v>
      </c>
      <c r="I481" s="4">
        <f>일위대가!F479</f>
        <v>0</v>
      </c>
      <c r="J481" s="5">
        <f t="shared" si="51"/>
        <v>0</v>
      </c>
      <c r="K481" s="4">
        <f>일위대가!G479</f>
        <v>0</v>
      </c>
      <c r="L481" s="5">
        <f t="shared" si="52"/>
        <v>0</v>
      </c>
      <c r="M481" s="4">
        <f>일위대가!H479</f>
        <v>0</v>
      </c>
      <c r="N481" s="5">
        <f t="shared" si="53"/>
        <v>0</v>
      </c>
      <c r="O481" s="4">
        <f t="shared" si="54"/>
        <v>0</v>
      </c>
      <c r="P481" s="5">
        <f t="shared" si="50"/>
        <v>0</v>
      </c>
      <c r="Q481" s="1" t="s">
        <v>13</v>
      </c>
      <c r="R481" s="6" t="s">
        <v>52</v>
      </c>
      <c r="S481" s="6" t="s">
        <v>53</v>
      </c>
      <c r="T481" s="1" t="s">
        <v>13</v>
      </c>
      <c r="U481" s="2" t="s">
        <v>13</v>
      </c>
      <c r="V481" s="6" t="s">
        <v>13</v>
      </c>
      <c r="W481" s="6" t="s">
        <v>13</v>
      </c>
      <c r="X481" s="1" t="s">
        <v>13</v>
      </c>
      <c r="Y481" t="s">
        <v>54</v>
      </c>
      <c r="Z481" t="s">
        <v>54</v>
      </c>
      <c r="AA481" t="s">
        <v>13</v>
      </c>
      <c r="AB481">
        <v>1</v>
      </c>
    </row>
    <row r="482" spans="1:28" x14ac:dyDescent="0.2">
      <c r="A482" s="6" t="s">
        <v>47</v>
      </c>
      <c r="B482" s="1" t="s">
        <v>1011</v>
      </c>
      <c r="C482" s="1" t="s">
        <v>13</v>
      </c>
      <c r="D482" s="1" t="s">
        <v>13</v>
      </c>
      <c r="E482" s="1" t="s">
        <v>1005</v>
      </c>
      <c r="F482" s="1" t="s">
        <v>1012</v>
      </c>
      <c r="G482" s="6" t="s">
        <v>286</v>
      </c>
      <c r="H482" s="3">
        <v>0</v>
      </c>
      <c r="I482" s="4">
        <f>일위대가!F480</f>
        <v>0</v>
      </c>
      <c r="J482" s="5">
        <f t="shared" si="51"/>
        <v>0</v>
      </c>
      <c r="K482" s="4">
        <f>일위대가!G480</f>
        <v>0</v>
      </c>
      <c r="L482" s="5">
        <f t="shared" si="52"/>
        <v>0</v>
      </c>
      <c r="M482" s="4">
        <f>일위대가!H480</f>
        <v>0</v>
      </c>
      <c r="N482" s="5">
        <f t="shared" si="53"/>
        <v>0</v>
      </c>
      <c r="O482" s="4">
        <f t="shared" si="54"/>
        <v>0</v>
      </c>
      <c r="P482" s="5">
        <f t="shared" si="50"/>
        <v>0</v>
      </c>
      <c r="Q482" s="1" t="s">
        <v>13</v>
      </c>
      <c r="R482" s="6" t="s">
        <v>52</v>
      </c>
      <c r="S482" s="6" t="s">
        <v>53</v>
      </c>
      <c r="T482" s="1" t="s">
        <v>13</v>
      </c>
      <c r="U482" s="2" t="s">
        <v>13</v>
      </c>
      <c r="V482" s="6" t="s">
        <v>13</v>
      </c>
      <c r="W482" s="6" t="s">
        <v>13</v>
      </c>
      <c r="X482" s="1" t="s">
        <v>13</v>
      </c>
      <c r="Y482" t="s">
        <v>54</v>
      </c>
      <c r="Z482" t="s">
        <v>54</v>
      </c>
      <c r="AA482" t="s">
        <v>13</v>
      </c>
      <c r="AB482">
        <v>1</v>
      </c>
    </row>
    <row r="483" spans="1:28" x14ac:dyDescent="0.2">
      <c r="A483" s="6" t="s">
        <v>47</v>
      </c>
      <c r="B483" s="1" t="s">
        <v>1013</v>
      </c>
      <c r="C483" s="1" t="s">
        <v>13</v>
      </c>
      <c r="D483" s="1" t="s">
        <v>13</v>
      </c>
      <c r="E483" s="1" t="s">
        <v>1014</v>
      </c>
      <c r="F483" s="1" t="s">
        <v>1015</v>
      </c>
      <c r="G483" s="6" t="s">
        <v>51</v>
      </c>
      <c r="H483" s="3">
        <v>0</v>
      </c>
      <c r="I483" s="4">
        <f>일위대가!F481</f>
        <v>0</v>
      </c>
      <c r="J483" s="5">
        <f t="shared" si="51"/>
        <v>0</v>
      </c>
      <c r="K483" s="4">
        <f>일위대가!G481</f>
        <v>0</v>
      </c>
      <c r="L483" s="5">
        <f t="shared" si="52"/>
        <v>0</v>
      </c>
      <c r="M483" s="4">
        <f>일위대가!H481</f>
        <v>0</v>
      </c>
      <c r="N483" s="5">
        <f t="shared" si="53"/>
        <v>0</v>
      </c>
      <c r="O483" s="4">
        <f t="shared" si="54"/>
        <v>0</v>
      </c>
      <c r="P483" s="5">
        <f t="shared" si="50"/>
        <v>0</v>
      </c>
      <c r="Q483" s="1" t="s">
        <v>13</v>
      </c>
      <c r="R483" s="6" t="s">
        <v>52</v>
      </c>
      <c r="S483" s="6" t="s">
        <v>53</v>
      </c>
      <c r="T483" s="1" t="s">
        <v>13</v>
      </c>
      <c r="U483" s="2" t="s">
        <v>13</v>
      </c>
      <c r="V483" s="6" t="s">
        <v>13</v>
      </c>
      <c r="W483" s="6" t="s">
        <v>13</v>
      </c>
      <c r="X483" s="1" t="s">
        <v>13</v>
      </c>
      <c r="Y483" t="s">
        <v>54</v>
      </c>
      <c r="Z483" t="s">
        <v>54</v>
      </c>
      <c r="AA483" t="s">
        <v>13</v>
      </c>
      <c r="AB483">
        <v>1</v>
      </c>
    </row>
    <row r="484" spans="1:28" x14ac:dyDescent="0.2">
      <c r="A484" s="6" t="s">
        <v>47</v>
      </c>
      <c r="B484" s="1" t="s">
        <v>1016</v>
      </c>
      <c r="C484" s="1" t="s">
        <v>13</v>
      </c>
      <c r="D484" s="1" t="s">
        <v>13</v>
      </c>
      <c r="E484" s="1" t="s">
        <v>1014</v>
      </c>
      <c r="F484" s="1" t="s">
        <v>1017</v>
      </c>
      <c r="G484" s="6" t="s">
        <v>51</v>
      </c>
      <c r="H484" s="3">
        <v>0</v>
      </c>
      <c r="I484" s="4">
        <f>일위대가!F482</f>
        <v>0</v>
      </c>
      <c r="J484" s="5">
        <f t="shared" si="51"/>
        <v>0</v>
      </c>
      <c r="K484" s="4">
        <f>일위대가!G482</f>
        <v>0</v>
      </c>
      <c r="L484" s="5">
        <f t="shared" si="52"/>
        <v>0</v>
      </c>
      <c r="M484" s="4">
        <f>일위대가!H482</f>
        <v>0</v>
      </c>
      <c r="N484" s="5">
        <f t="shared" si="53"/>
        <v>0</v>
      </c>
      <c r="O484" s="4">
        <f t="shared" si="54"/>
        <v>0</v>
      </c>
      <c r="P484" s="5">
        <f t="shared" si="50"/>
        <v>0</v>
      </c>
      <c r="Q484" s="1" t="s">
        <v>13</v>
      </c>
      <c r="R484" s="6" t="s">
        <v>52</v>
      </c>
      <c r="S484" s="6" t="s">
        <v>53</v>
      </c>
      <c r="T484" s="1" t="s">
        <v>13</v>
      </c>
      <c r="U484" s="2" t="s">
        <v>13</v>
      </c>
      <c r="V484" s="6" t="s">
        <v>13</v>
      </c>
      <c r="W484" s="6" t="s">
        <v>13</v>
      </c>
      <c r="X484" s="1" t="s">
        <v>13</v>
      </c>
      <c r="Y484" t="s">
        <v>54</v>
      </c>
      <c r="Z484" t="s">
        <v>54</v>
      </c>
      <c r="AA484" t="s">
        <v>13</v>
      </c>
      <c r="AB484">
        <v>1</v>
      </c>
    </row>
    <row r="485" spans="1:28" x14ac:dyDescent="0.2">
      <c r="A485" s="6" t="s">
        <v>47</v>
      </c>
      <c r="B485" s="1" t="s">
        <v>1018</v>
      </c>
      <c r="C485" s="1" t="s">
        <v>13</v>
      </c>
      <c r="D485" s="1" t="s">
        <v>13</v>
      </c>
      <c r="E485" s="1" t="s">
        <v>1014</v>
      </c>
      <c r="F485" s="1" t="s">
        <v>1019</v>
      </c>
      <c r="G485" s="6" t="s">
        <v>51</v>
      </c>
      <c r="H485" s="3">
        <v>0</v>
      </c>
      <c r="I485" s="4">
        <f>일위대가!F483</f>
        <v>0</v>
      </c>
      <c r="J485" s="5">
        <f t="shared" si="51"/>
        <v>0</v>
      </c>
      <c r="K485" s="4">
        <f>일위대가!G483</f>
        <v>0</v>
      </c>
      <c r="L485" s="5">
        <f t="shared" si="52"/>
        <v>0</v>
      </c>
      <c r="M485" s="4">
        <f>일위대가!H483</f>
        <v>0</v>
      </c>
      <c r="N485" s="5">
        <f t="shared" si="53"/>
        <v>0</v>
      </c>
      <c r="O485" s="4">
        <f t="shared" si="54"/>
        <v>0</v>
      </c>
      <c r="P485" s="5">
        <f t="shared" si="50"/>
        <v>0</v>
      </c>
      <c r="Q485" s="1" t="s">
        <v>13</v>
      </c>
      <c r="R485" s="6" t="s">
        <v>52</v>
      </c>
      <c r="S485" s="6" t="s">
        <v>53</v>
      </c>
      <c r="T485" s="1" t="s">
        <v>13</v>
      </c>
      <c r="U485" s="2" t="s">
        <v>13</v>
      </c>
      <c r="V485" s="6" t="s">
        <v>13</v>
      </c>
      <c r="W485" s="6" t="s">
        <v>13</v>
      </c>
      <c r="X485" s="1" t="s">
        <v>13</v>
      </c>
      <c r="Y485" t="s">
        <v>54</v>
      </c>
      <c r="Z485" t="s">
        <v>54</v>
      </c>
      <c r="AA485" t="s">
        <v>13</v>
      </c>
      <c r="AB485">
        <v>1</v>
      </c>
    </row>
    <row r="486" spans="1:28" x14ac:dyDescent="0.2">
      <c r="A486" s="6" t="s">
        <v>47</v>
      </c>
      <c r="B486" s="1" t="s">
        <v>1020</v>
      </c>
      <c r="C486" s="1" t="s">
        <v>13</v>
      </c>
      <c r="D486" s="1" t="s">
        <v>13</v>
      </c>
      <c r="E486" s="1" t="s">
        <v>1014</v>
      </c>
      <c r="F486" s="1" t="s">
        <v>1021</v>
      </c>
      <c r="G486" s="6" t="s">
        <v>51</v>
      </c>
      <c r="H486" s="3">
        <v>0</v>
      </c>
      <c r="I486" s="4">
        <f>일위대가!F484</f>
        <v>0</v>
      </c>
      <c r="J486" s="5">
        <f t="shared" si="51"/>
        <v>0</v>
      </c>
      <c r="K486" s="4">
        <f>일위대가!G484</f>
        <v>0</v>
      </c>
      <c r="L486" s="5">
        <f t="shared" si="52"/>
        <v>0</v>
      </c>
      <c r="M486" s="4">
        <f>일위대가!H484</f>
        <v>0</v>
      </c>
      <c r="N486" s="5">
        <f t="shared" si="53"/>
        <v>0</v>
      </c>
      <c r="O486" s="4">
        <f t="shared" si="54"/>
        <v>0</v>
      </c>
      <c r="P486" s="5">
        <f t="shared" si="50"/>
        <v>0</v>
      </c>
      <c r="Q486" s="1" t="s">
        <v>13</v>
      </c>
      <c r="R486" s="6" t="s">
        <v>52</v>
      </c>
      <c r="S486" s="6" t="s">
        <v>53</v>
      </c>
      <c r="T486" s="1" t="s">
        <v>13</v>
      </c>
      <c r="U486" s="2" t="s">
        <v>13</v>
      </c>
      <c r="V486" s="6" t="s">
        <v>13</v>
      </c>
      <c r="W486" s="6" t="s">
        <v>13</v>
      </c>
      <c r="X486" s="1" t="s">
        <v>13</v>
      </c>
      <c r="Y486" t="s">
        <v>54</v>
      </c>
      <c r="Z486" t="s">
        <v>54</v>
      </c>
      <c r="AA486" t="s">
        <v>13</v>
      </c>
      <c r="AB486">
        <v>1</v>
      </c>
    </row>
    <row r="487" spans="1:28" x14ac:dyDescent="0.2">
      <c r="A487" s="6" t="s">
        <v>47</v>
      </c>
      <c r="B487" s="1" t="s">
        <v>1022</v>
      </c>
      <c r="C487" s="1" t="s">
        <v>13</v>
      </c>
      <c r="D487" s="1" t="s">
        <v>13</v>
      </c>
      <c r="E487" s="1" t="s">
        <v>1014</v>
      </c>
      <c r="F487" s="1" t="s">
        <v>1023</v>
      </c>
      <c r="G487" s="6" t="s">
        <v>51</v>
      </c>
      <c r="H487" s="3">
        <v>0</v>
      </c>
      <c r="I487" s="4">
        <f>일위대가!F485</f>
        <v>0</v>
      </c>
      <c r="J487" s="5">
        <f t="shared" si="51"/>
        <v>0</v>
      </c>
      <c r="K487" s="4">
        <f>일위대가!G485</f>
        <v>0</v>
      </c>
      <c r="L487" s="5">
        <f t="shared" si="52"/>
        <v>0</v>
      </c>
      <c r="M487" s="4">
        <f>일위대가!H485</f>
        <v>0</v>
      </c>
      <c r="N487" s="5">
        <f t="shared" si="53"/>
        <v>0</v>
      </c>
      <c r="O487" s="4">
        <f t="shared" si="54"/>
        <v>0</v>
      </c>
      <c r="P487" s="5">
        <f t="shared" si="50"/>
        <v>0</v>
      </c>
      <c r="Q487" s="1" t="s">
        <v>13</v>
      </c>
      <c r="R487" s="6" t="s">
        <v>52</v>
      </c>
      <c r="S487" s="6" t="s">
        <v>53</v>
      </c>
      <c r="T487" s="1" t="s">
        <v>13</v>
      </c>
      <c r="U487" s="2" t="s">
        <v>13</v>
      </c>
      <c r="V487" s="6" t="s">
        <v>13</v>
      </c>
      <c r="W487" s="6" t="s">
        <v>13</v>
      </c>
      <c r="X487" s="1" t="s">
        <v>13</v>
      </c>
      <c r="Y487" t="s">
        <v>54</v>
      </c>
      <c r="Z487" t="s">
        <v>54</v>
      </c>
      <c r="AA487" t="s">
        <v>13</v>
      </c>
      <c r="AB487">
        <v>1</v>
      </c>
    </row>
    <row r="488" spans="1:28" x14ac:dyDescent="0.2">
      <c r="A488" s="6" t="s">
        <v>47</v>
      </c>
      <c r="B488" s="1" t="s">
        <v>1024</v>
      </c>
      <c r="C488" s="1" t="s">
        <v>13</v>
      </c>
      <c r="D488" s="1" t="s">
        <v>13</v>
      </c>
      <c r="E488" s="1" t="s">
        <v>1014</v>
      </c>
      <c r="F488" s="1" t="s">
        <v>1025</v>
      </c>
      <c r="G488" s="6" t="s">
        <v>51</v>
      </c>
      <c r="H488" s="3">
        <v>0</v>
      </c>
      <c r="I488" s="4">
        <f>일위대가!F486</f>
        <v>0</v>
      </c>
      <c r="J488" s="5">
        <f t="shared" si="51"/>
        <v>0</v>
      </c>
      <c r="K488" s="4">
        <f>일위대가!G486</f>
        <v>0</v>
      </c>
      <c r="L488" s="5">
        <f t="shared" si="52"/>
        <v>0</v>
      </c>
      <c r="M488" s="4">
        <f>일위대가!H486</f>
        <v>0</v>
      </c>
      <c r="N488" s="5">
        <f t="shared" si="53"/>
        <v>0</v>
      </c>
      <c r="O488" s="4">
        <f t="shared" si="54"/>
        <v>0</v>
      </c>
      <c r="P488" s="5">
        <f t="shared" si="50"/>
        <v>0</v>
      </c>
      <c r="Q488" s="1" t="s">
        <v>13</v>
      </c>
      <c r="R488" s="6" t="s">
        <v>52</v>
      </c>
      <c r="S488" s="6" t="s">
        <v>53</v>
      </c>
      <c r="T488" s="1" t="s">
        <v>13</v>
      </c>
      <c r="U488" s="2" t="s">
        <v>13</v>
      </c>
      <c r="V488" s="6" t="s">
        <v>13</v>
      </c>
      <c r="W488" s="6" t="s">
        <v>13</v>
      </c>
      <c r="X488" s="1" t="s">
        <v>13</v>
      </c>
      <c r="Y488" t="s">
        <v>54</v>
      </c>
      <c r="Z488" t="s">
        <v>54</v>
      </c>
      <c r="AA488" t="s">
        <v>13</v>
      </c>
      <c r="AB488">
        <v>1</v>
      </c>
    </row>
    <row r="489" spans="1:28" x14ac:dyDescent="0.2">
      <c r="A489" s="6" t="s">
        <v>47</v>
      </c>
      <c r="B489" s="1" t="s">
        <v>1026</v>
      </c>
      <c r="C489" s="1" t="s">
        <v>13</v>
      </c>
      <c r="D489" s="1" t="s">
        <v>13</v>
      </c>
      <c r="E489" s="1" t="s">
        <v>1014</v>
      </c>
      <c r="F489" s="1" t="s">
        <v>1027</v>
      </c>
      <c r="G489" s="6" t="s">
        <v>51</v>
      </c>
      <c r="H489" s="3">
        <v>0</v>
      </c>
      <c r="I489" s="4">
        <f>일위대가!F487</f>
        <v>0</v>
      </c>
      <c r="J489" s="5">
        <f t="shared" si="51"/>
        <v>0</v>
      </c>
      <c r="K489" s="4">
        <f>일위대가!G487</f>
        <v>0</v>
      </c>
      <c r="L489" s="5">
        <f t="shared" si="52"/>
        <v>0</v>
      </c>
      <c r="M489" s="4">
        <f>일위대가!H487</f>
        <v>0</v>
      </c>
      <c r="N489" s="5">
        <f t="shared" si="53"/>
        <v>0</v>
      </c>
      <c r="O489" s="4">
        <f t="shared" si="54"/>
        <v>0</v>
      </c>
      <c r="P489" s="5">
        <f t="shared" si="50"/>
        <v>0</v>
      </c>
      <c r="Q489" s="1" t="s">
        <v>13</v>
      </c>
      <c r="R489" s="6" t="s">
        <v>52</v>
      </c>
      <c r="S489" s="6" t="s">
        <v>53</v>
      </c>
      <c r="T489" s="1" t="s">
        <v>13</v>
      </c>
      <c r="U489" s="2" t="s">
        <v>13</v>
      </c>
      <c r="V489" s="6" t="s">
        <v>13</v>
      </c>
      <c r="W489" s="6" t="s">
        <v>13</v>
      </c>
      <c r="X489" s="1" t="s">
        <v>13</v>
      </c>
      <c r="Y489" t="s">
        <v>54</v>
      </c>
      <c r="Z489" t="s">
        <v>54</v>
      </c>
      <c r="AA489" t="s">
        <v>13</v>
      </c>
      <c r="AB489">
        <v>1</v>
      </c>
    </row>
    <row r="490" spans="1:28" x14ac:dyDescent="0.2">
      <c r="A490" s="6" t="s">
        <v>47</v>
      </c>
      <c r="B490" s="1" t="s">
        <v>1028</v>
      </c>
      <c r="C490" s="1" t="s">
        <v>13</v>
      </c>
      <c r="D490" s="1" t="s">
        <v>13</v>
      </c>
      <c r="E490" s="1" t="s">
        <v>1014</v>
      </c>
      <c r="F490" s="1" t="s">
        <v>1029</v>
      </c>
      <c r="G490" s="6" t="s">
        <v>51</v>
      </c>
      <c r="H490" s="3">
        <v>0</v>
      </c>
      <c r="I490" s="4">
        <f>일위대가!F488</f>
        <v>0</v>
      </c>
      <c r="J490" s="5">
        <f t="shared" si="51"/>
        <v>0</v>
      </c>
      <c r="K490" s="4">
        <f>일위대가!G488</f>
        <v>0</v>
      </c>
      <c r="L490" s="5">
        <f t="shared" si="52"/>
        <v>0</v>
      </c>
      <c r="M490" s="4">
        <f>일위대가!H488</f>
        <v>0</v>
      </c>
      <c r="N490" s="5">
        <f t="shared" si="53"/>
        <v>0</v>
      </c>
      <c r="O490" s="4">
        <f t="shared" si="54"/>
        <v>0</v>
      </c>
      <c r="P490" s="5">
        <f t="shared" si="50"/>
        <v>0</v>
      </c>
      <c r="Q490" s="1" t="s">
        <v>13</v>
      </c>
      <c r="R490" s="6" t="s">
        <v>52</v>
      </c>
      <c r="S490" s="6" t="s">
        <v>53</v>
      </c>
      <c r="T490" s="1" t="s">
        <v>13</v>
      </c>
      <c r="U490" s="2" t="s">
        <v>13</v>
      </c>
      <c r="V490" s="6" t="s">
        <v>13</v>
      </c>
      <c r="W490" s="6" t="s">
        <v>13</v>
      </c>
      <c r="X490" s="1" t="s">
        <v>13</v>
      </c>
      <c r="Y490" t="s">
        <v>54</v>
      </c>
      <c r="Z490" t="s">
        <v>54</v>
      </c>
      <c r="AA490" t="s">
        <v>13</v>
      </c>
      <c r="AB490">
        <v>1</v>
      </c>
    </row>
    <row r="491" spans="1:28" x14ac:dyDescent="0.2">
      <c r="A491" s="6" t="s">
        <v>47</v>
      </c>
      <c r="B491" s="1" t="s">
        <v>1030</v>
      </c>
      <c r="C491" s="1" t="s">
        <v>13</v>
      </c>
      <c r="D491" s="1" t="s">
        <v>13</v>
      </c>
      <c r="E491" s="1" t="s">
        <v>1031</v>
      </c>
      <c r="F491" s="1" t="s">
        <v>1015</v>
      </c>
      <c r="G491" s="6" t="s">
        <v>51</v>
      </c>
      <c r="H491" s="3">
        <v>0</v>
      </c>
      <c r="I491" s="4">
        <f>일위대가!F489</f>
        <v>0</v>
      </c>
      <c r="J491" s="5">
        <f t="shared" si="51"/>
        <v>0</v>
      </c>
      <c r="K491" s="4">
        <f>일위대가!G489</f>
        <v>0</v>
      </c>
      <c r="L491" s="5">
        <f t="shared" si="52"/>
        <v>0</v>
      </c>
      <c r="M491" s="4">
        <f>일위대가!H489</f>
        <v>0</v>
      </c>
      <c r="N491" s="5">
        <f t="shared" si="53"/>
        <v>0</v>
      </c>
      <c r="O491" s="4">
        <f t="shared" si="54"/>
        <v>0</v>
      </c>
      <c r="P491" s="5">
        <f t="shared" si="50"/>
        <v>0</v>
      </c>
      <c r="Q491" s="1" t="s">
        <v>13</v>
      </c>
      <c r="R491" s="6" t="s">
        <v>52</v>
      </c>
      <c r="S491" s="6" t="s">
        <v>53</v>
      </c>
      <c r="T491" s="1" t="s">
        <v>13</v>
      </c>
      <c r="U491" s="2" t="s">
        <v>13</v>
      </c>
      <c r="V491" s="6" t="s">
        <v>13</v>
      </c>
      <c r="W491" s="6" t="s">
        <v>13</v>
      </c>
      <c r="X491" s="1" t="s">
        <v>13</v>
      </c>
      <c r="Y491" t="s">
        <v>54</v>
      </c>
      <c r="Z491" t="s">
        <v>54</v>
      </c>
      <c r="AA491" t="s">
        <v>13</v>
      </c>
      <c r="AB491">
        <v>1</v>
      </c>
    </row>
    <row r="492" spans="1:28" x14ac:dyDescent="0.2">
      <c r="A492" s="6" t="s">
        <v>47</v>
      </c>
      <c r="B492" s="1" t="s">
        <v>1032</v>
      </c>
      <c r="C492" s="1" t="s">
        <v>13</v>
      </c>
      <c r="D492" s="1" t="s">
        <v>13</v>
      </c>
      <c r="E492" s="1" t="s">
        <v>1031</v>
      </c>
      <c r="F492" s="1" t="s">
        <v>1033</v>
      </c>
      <c r="G492" s="6" t="s">
        <v>51</v>
      </c>
      <c r="H492" s="3">
        <v>0</v>
      </c>
      <c r="I492" s="4">
        <f>일위대가!F490</f>
        <v>0</v>
      </c>
      <c r="J492" s="5">
        <f t="shared" si="51"/>
        <v>0</v>
      </c>
      <c r="K492" s="4">
        <f>일위대가!G490</f>
        <v>0</v>
      </c>
      <c r="L492" s="5">
        <f t="shared" si="52"/>
        <v>0</v>
      </c>
      <c r="M492" s="4">
        <f>일위대가!H490</f>
        <v>0</v>
      </c>
      <c r="N492" s="5">
        <f t="shared" si="53"/>
        <v>0</v>
      </c>
      <c r="O492" s="4">
        <f t="shared" si="54"/>
        <v>0</v>
      </c>
      <c r="P492" s="5">
        <f t="shared" si="50"/>
        <v>0</v>
      </c>
      <c r="Q492" s="1" t="s">
        <v>13</v>
      </c>
      <c r="R492" s="6" t="s">
        <v>52</v>
      </c>
      <c r="S492" s="6" t="s">
        <v>53</v>
      </c>
      <c r="T492" s="1" t="s">
        <v>13</v>
      </c>
      <c r="U492" s="2" t="s">
        <v>13</v>
      </c>
      <c r="V492" s="6" t="s">
        <v>13</v>
      </c>
      <c r="W492" s="6" t="s">
        <v>13</v>
      </c>
      <c r="X492" s="1" t="s">
        <v>13</v>
      </c>
      <c r="Y492" t="s">
        <v>54</v>
      </c>
      <c r="Z492" t="s">
        <v>54</v>
      </c>
      <c r="AA492" t="s">
        <v>13</v>
      </c>
      <c r="AB492">
        <v>1</v>
      </c>
    </row>
    <row r="493" spans="1:28" x14ac:dyDescent="0.2">
      <c r="A493" s="6" t="s">
        <v>47</v>
      </c>
      <c r="B493" s="1" t="s">
        <v>1034</v>
      </c>
      <c r="C493" s="1" t="s">
        <v>13</v>
      </c>
      <c r="D493" s="1" t="s">
        <v>13</v>
      </c>
      <c r="E493" s="1" t="s">
        <v>1031</v>
      </c>
      <c r="F493" s="1" t="s">
        <v>1019</v>
      </c>
      <c r="G493" s="6" t="s">
        <v>51</v>
      </c>
      <c r="H493" s="3">
        <v>0</v>
      </c>
      <c r="I493" s="4">
        <f>일위대가!F491</f>
        <v>0</v>
      </c>
      <c r="J493" s="5">
        <f t="shared" si="51"/>
        <v>0</v>
      </c>
      <c r="K493" s="4">
        <f>일위대가!G491</f>
        <v>0</v>
      </c>
      <c r="L493" s="5">
        <f t="shared" si="52"/>
        <v>0</v>
      </c>
      <c r="M493" s="4">
        <f>일위대가!H491</f>
        <v>0</v>
      </c>
      <c r="N493" s="5">
        <f t="shared" si="53"/>
        <v>0</v>
      </c>
      <c r="O493" s="4">
        <f t="shared" si="54"/>
        <v>0</v>
      </c>
      <c r="P493" s="5">
        <f t="shared" si="50"/>
        <v>0</v>
      </c>
      <c r="Q493" s="1" t="s">
        <v>13</v>
      </c>
      <c r="R493" s="6" t="s">
        <v>52</v>
      </c>
      <c r="S493" s="6" t="s">
        <v>53</v>
      </c>
      <c r="T493" s="1" t="s">
        <v>13</v>
      </c>
      <c r="U493" s="2" t="s">
        <v>13</v>
      </c>
      <c r="V493" s="6" t="s">
        <v>13</v>
      </c>
      <c r="W493" s="6" t="s">
        <v>13</v>
      </c>
      <c r="X493" s="1" t="s">
        <v>13</v>
      </c>
      <c r="Y493" t="s">
        <v>54</v>
      </c>
      <c r="Z493" t="s">
        <v>54</v>
      </c>
      <c r="AA493" t="s">
        <v>13</v>
      </c>
      <c r="AB493">
        <v>1</v>
      </c>
    </row>
    <row r="494" spans="1:28" x14ac:dyDescent="0.2">
      <c r="A494" s="6" t="s">
        <v>47</v>
      </c>
      <c r="B494" s="1" t="s">
        <v>1035</v>
      </c>
      <c r="C494" s="1" t="s">
        <v>13</v>
      </c>
      <c r="D494" s="1" t="s">
        <v>13</v>
      </c>
      <c r="E494" s="1" t="s">
        <v>1031</v>
      </c>
      <c r="F494" s="1" t="s">
        <v>1021</v>
      </c>
      <c r="G494" s="6" t="s">
        <v>51</v>
      </c>
      <c r="H494" s="3">
        <v>0</v>
      </c>
      <c r="I494" s="4">
        <f>일위대가!F492</f>
        <v>0</v>
      </c>
      <c r="J494" s="5">
        <f t="shared" si="51"/>
        <v>0</v>
      </c>
      <c r="K494" s="4">
        <f>일위대가!G492</f>
        <v>0</v>
      </c>
      <c r="L494" s="5">
        <f t="shared" si="52"/>
        <v>0</v>
      </c>
      <c r="M494" s="4">
        <f>일위대가!H492</f>
        <v>0</v>
      </c>
      <c r="N494" s="5">
        <f t="shared" si="53"/>
        <v>0</v>
      </c>
      <c r="O494" s="4">
        <f t="shared" si="54"/>
        <v>0</v>
      </c>
      <c r="P494" s="5">
        <f t="shared" si="50"/>
        <v>0</v>
      </c>
      <c r="Q494" s="1" t="s">
        <v>13</v>
      </c>
      <c r="R494" s="6" t="s">
        <v>52</v>
      </c>
      <c r="S494" s="6" t="s">
        <v>53</v>
      </c>
      <c r="T494" s="1" t="s">
        <v>13</v>
      </c>
      <c r="U494" s="2" t="s">
        <v>13</v>
      </c>
      <c r="V494" s="6" t="s">
        <v>13</v>
      </c>
      <c r="W494" s="6" t="s">
        <v>13</v>
      </c>
      <c r="X494" s="1" t="s">
        <v>13</v>
      </c>
      <c r="Y494" t="s">
        <v>54</v>
      </c>
      <c r="Z494" t="s">
        <v>54</v>
      </c>
      <c r="AA494" t="s">
        <v>13</v>
      </c>
      <c r="AB494">
        <v>1</v>
      </c>
    </row>
    <row r="495" spans="1:28" x14ac:dyDescent="0.2">
      <c r="A495" s="6" t="s">
        <v>47</v>
      </c>
      <c r="B495" s="1" t="s">
        <v>1036</v>
      </c>
      <c r="C495" s="1" t="s">
        <v>13</v>
      </c>
      <c r="D495" s="1" t="s">
        <v>13</v>
      </c>
      <c r="E495" s="1" t="s">
        <v>1031</v>
      </c>
      <c r="F495" s="1" t="s">
        <v>1023</v>
      </c>
      <c r="G495" s="6" t="s">
        <v>51</v>
      </c>
      <c r="H495" s="3">
        <v>0</v>
      </c>
      <c r="I495" s="4">
        <f>일위대가!F493</f>
        <v>0</v>
      </c>
      <c r="J495" s="5">
        <f t="shared" si="51"/>
        <v>0</v>
      </c>
      <c r="K495" s="4">
        <f>일위대가!G493</f>
        <v>0</v>
      </c>
      <c r="L495" s="5">
        <f t="shared" si="52"/>
        <v>0</v>
      </c>
      <c r="M495" s="4">
        <f>일위대가!H493</f>
        <v>0</v>
      </c>
      <c r="N495" s="5">
        <f t="shared" si="53"/>
        <v>0</v>
      </c>
      <c r="O495" s="4">
        <f t="shared" si="54"/>
        <v>0</v>
      </c>
      <c r="P495" s="5">
        <f t="shared" si="50"/>
        <v>0</v>
      </c>
      <c r="Q495" s="1" t="s">
        <v>13</v>
      </c>
      <c r="R495" s="6" t="s">
        <v>52</v>
      </c>
      <c r="S495" s="6" t="s">
        <v>53</v>
      </c>
      <c r="T495" s="1" t="s">
        <v>13</v>
      </c>
      <c r="U495" s="2" t="s">
        <v>13</v>
      </c>
      <c r="V495" s="6" t="s">
        <v>13</v>
      </c>
      <c r="W495" s="6" t="s">
        <v>13</v>
      </c>
      <c r="X495" s="1" t="s">
        <v>13</v>
      </c>
      <c r="Y495" t="s">
        <v>54</v>
      </c>
      <c r="Z495" t="s">
        <v>54</v>
      </c>
      <c r="AA495" t="s">
        <v>13</v>
      </c>
      <c r="AB495">
        <v>1</v>
      </c>
    </row>
    <row r="496" spans="1:28" x14ac:dyDescent="0.2">
      <c r="A496" s="6" t="s">
        <v>47</v>
      </c>
      <c r="B496" s="1" t="s">
        <v>1037</v>
      </c>
      <c r="C496" s="1" t="s">
        <v>13</v>
      </c>
      <c r="D496" s="1" t="s">
        <v>13</v>
      </c>
      <c r="E496" s="1" t="s">
        <v>1031</v>
      </c>
      <c r="F496" s="1" t="s">
        <v>1025</v>
      </c>
      <c r="G496" s="6" t="s">
        <v>51</v>
      </c>
      <c r="H496" s="3">
        <v>0</v>
      </c>
      <c r="I496" s="4">
        <f>일위대가!F494</f>
        <v>0</v>
      </c>
      <c r="J496" s="5">
        <f t="shared" si="51"/>
        <v>0</v>
      </c>
      <c r="K496" s="4">
        <f>일위대가!G494</f>
        <v>0</v>
      </c>
      <c r="L496" s="5">
        <f t="shared" si="52"/>
        <v>0</v>
      </c>
      <c r="M496" s="4">
        <f>일위대가!H494</f>
        <v>0</v>
      </c>
      <c r="N496" s="5">
        <f t="shared" si="53"/>
        <v>0</v>
      </c>
      <c r="O496" s="4">
        <f t="shared" si="54"/>
        <v>0</v>
      </c>
      <c r="P496" s="5">
        <f t="shared" si="50"/>
        <v>0</v>
      </c>
      <c r="Q496" s="1" t="s">
        <v>13</v>
      </c>
      <c r="R496" s="6" t="s">
        <v>52</v>
      </c>
      <c r="S496" s="6" t="s">
        <v>53</v>
      </c>
      <c r="T496" s="1" t="s">
        <v>13</v>
      </c>
      <c r="U496" s="2" t="s">
        <v>13</v>
      </c>
      <c r="V496" s="6" t="s">
        <v>13</v>
      </c>
      <c r="W496" s="6" t="s">
        <v>13</v>
      </c>
      <c r="X496" s="1" t="s">
        <v>13</v>
      </c>
      <c r="Y496" t="s">
        <v>54</v>
      </c>
      <c r="Z496" t="s">
        <v>54</v>
      </c>
      <c r="AA496" t="s">
        <v>13</v>
      </c>
      <c r="AB496">
        <v>1</v>
      </c>
    </row>
    <row r="497" spans="1:28" x14ac:dyDescent="0.2">
      <c r="A497" s="6" t="s">
        <v>47</v>
      </c>
      <c r="B497" s="1" t="s">
        <v>1038</v>
      </c>
      <c r="C497" s="1" t="s">
        <v>13</v>
      </c>
      <c r="D497" s="1" t="s">
        <v>13</v>
      </c>
      <c r="E497" s="1" t="s">
        <v>1031</v>
      </c>
      <c r="F497" s="1" t="s">
        <v>1027</v>
      </c>
      <c r="G497" s="6" t="s">
        <v>51</v>
      </c>
      <c r="H497" s="3">
        <v>0</v>
      </c>
      <c r="I497" s="4">
        <f>일위대가!F495</f>
        <v>0</v>
      </c>
      <c r="J497" s="5">
        <f t="shared" si="51"/>
        <v>0</v>
      </c>
      <c r="K497" s="4">
        <f>일위대가!G495</f>
        <v>0</v>
      </c>
      <c r="L497" s="5">
        <f t="shared" si="52"/>
        <v>0</v>
      </c>
      <c r="M497" s="4">
        <f>일위대가!H495</f>
        <v>0</v>
      </c>
      <c r="N497" s="5">
        <f t="shared" si="53"/>
        <v>0</v>
      </c>
      <c r="O497" s="4">
        <f t="shared" si="54"/>
        <v>0</v>
      </c>
      <c r="P497" s="5">
        <f t="shared" si="50"/>
        <v>0</v>
      </c>
      <c r="Q497" s="1" t="s">
        <v>13</v>
      </c>
      <c r="R497" s="6" t="s">
        <v>52</v>
      </c>
      <c r="S497" s="6" t="s">
        <v>53</v>
      </c>
      <c r="T497" s="1" t="s">
        <v>13</v>
      </c>
      <c r="U497" s="2" t="s">
        <v>13</v>
      </c>
      <c r="V497" s="6" t="s">
        <v>13</v>
      </c>
      <c r="W497" s="6" t="s">
        <v>13</v>
      </c>
      <c r="X497" s="1" t="s">
        <v>13</v>
      </c>
      <c r="Y497" t="s">
        <v>54</v>
      </c>
      <c r="Z497" t="s">
        <v>54</v>
      </c>
      <c r="AA497" t="s">
        <v>13</v>
      </c>
      <c r="AB497">
        <v>1</v>
      </c>
    </row>
    <row r="498" spans="1:28" x14ac:dyDescent="0.2">
      <c r="A498" s="6" t="s">
        <v>47</v>
      </c>
      <c r="B498" s="1" t="s">
        <v>1039</v>
      </c>
      <c r="C498" s="1" t="s">
        <v>13</v>
      </c>
      <c r="D498" s="1" t="s">
        <v>13</v>
      </c>
      <c r="E498" s="1" t="s">
        <v>1031</v>
      </c>
      <c r="F498" s="1" t="s">
        <v>1029</v>
      </c>
      <c r="G498" s="6" t="s">
        <v>51</v>
      </c>
      <c r="H498" s="3">
        <v>0</v>
      </c>
      <c r="I498" s="4">
        <f>일위대가!F496</f>
        <v>0</v>
      </c>
      <c r="J498" s="5">
        <f t="shared" si="51"/>
        <v>0</v>
      </c>
      <c r="K498" s="4">
        <f>일위대가!G496</f>
        <v>0</v>
      </c>
      <c r="L498" s="5">
        <f t="shared" si="52"/>
        <v>0</v>
      </c>
      <c r="M498" s="4">
        <f>일위대가!H496</f>
        <v>0</v>
      </c>
      <c r="N498" s="5">
        <f t="shared" si="53"/>
        <v>0</v>
      </c>
      <c r="O498" s="4">
        <f t="shared" si="54"/>
        <v>0</v>
      </c>
      <c r="P498" s="5">
        <f t="shared" si="50"/>
        <v>0</v>
      </c>
      <c r="Q498" s="1" t="s">
        <v>13</v>
      </c>
      <c r="R498" s="6" t="s">
        <v>52</v>
      </c>
      <c r="S498" s="6" t="s">
        <v>53</v>
      </c>
      <c r="T498" s="1" t="s">
        <v>13</v>
      </c>
      <c r="U498" s="2" t="s">
        <v>13</v>
      </c>
      <c r="V498" s="6" t="s">
        <v>13</v>
      </c>
      <c r="W498" s="6" t="s">
        <v>13</v>
      </c>
      <c r="X498" s="1" t="s">
        <v>13</v>
      </c>
      <c r="Y498" t="s">
        <v>54</v>
      </c>
      <c r="Z498" t="s">
        <v>54</v>
      </c>
      <c r="AA498" t="s">
        <v>13</v>
      </c>
      <c r="AB498">
        <v>1</v>
      </c>
    </row>
    <row r="499" spans="1:28" x14ac:dyDescent="0.2">
      <c r="A499" s="6" t="s">
        <v>47</v>
      </c>
      <c r="B499" s="1" t="s">
        <v>1040</v>
      </c>
      <c r="C499" s="1" t="s">
        <v>13</v>
      </c>
      <c r="D499" s="1" t="s">
        <v>13</v>
      </c>
      <c r="E499" s="1" t="s">
        <v>1041</v>
      </c>
      <c r="F499" s="1" t="s">
        <v>1006</v>
      </c>
      <c r="G499" s="6" t="s">
        <v>1042</v>
      </c>
      <c r="H499" s="3">
        <v>0</v>
      </c>
      <c r="I499" s="4">
        <f>일위대가!F497</f>
        <v>0</v>
      </c>
      <c r="J499" s="5">
        <f t="shared" si="51"/>
        <v>0</v>
      </c>
      <c r="K499" s="4">
        <f>일위대가!G497</f>
        <v>0</v>
      </c>
      <c r="L499" s="5">
        <f t="shared" si="52"/>
        <v>0</v>
      </c>
      <c r="M499" s="4">
        <f>일위대가!H497</f>
        <v>0</v>
      </c>
      <c r="N499" s="5">
        <f t="shared" si="53"/>
        <v>0</v>
      </c>
      <c r="O499" s="4">
        <f t="shared" si="54"/>
        <v>0</v>
      </c>
      <c r="P499" s="5">
        <f t="shared" si="50"/>
        <v>0</v>
      </c>
      <c r="Q499" s="1" t="s">
        <v>13</v>
      </c>
      <c r="R499" s="6" t="s">
        <v>52</v>
      </c>
      <c r="S499" s="6" t="s">
        <v>53</v>
      </c>
      <c r="T499" s="1" t="s">
        <v>13</v>
      </c>
      <c r="U499" s="2" t="s">
        <v>13</v>
      </c>
      <c r="V499" s="6" t="s">
        <v>13</v>
      </c>
      <c r="W499" s="6" t="s">
        <v>13</v>
      </c>
      <c r="X499" s="1" t="s">
        <v>13</v>
      </c>
      <c r="Y499" t="s">
        <v>54</v>
      </c>
      <c r="Z499" t="s">
        <v>54</v>
      </c>
      <c r="AA499" t="s">
        <v>13</v>
      </c>
      <c r="AB499">
        <v>1</v>
      </c>
    </row>
    <row r="500" spans="1:28" x14ac:dyDescent="0.2">
      <c r="A500" s="6" t="s">
        <v>47</v>
      </c>
      <c r="B500" s="1" t="s">
        <v>1043</v>
      </c>
      <c r="C500" s="1" t="s">
        <v>13</v>
      </c>
      <c r="D500" s="1" t="s">
        <v>13</v>
      </c>
      <c r="E500" s="1" t="s">
        <v>1044</v>
      </c>
      <c r="F500" s="1" t="s">
        <v>1006</v>
      </c>
      <c r="G500" s="6" t="s">
        <v>1042</v>
      </c>
      <c r="H500" s="3">
        <v>0</v>
      </c>
      <c r="I500" s="4">
        <f>일위대가!F498</f>
        <v>0</v>
      </c>
      <c r="J500" s="5">
        <f t="shared" si="51"/>
        <v>0</v>
      </c>
      <c r="K500" s="4">
        <f>일위대가!G498</f>
        <v>0</v>
      </c>
      <c r="L500" s="5">
        <f t="shared" si="52"/>
        <v>0</v>
      </c>
      <c r="M500" s="4">
        <f>일위대가!H498</f>
        <v>0</v>
      </c>
      <c r="N500" s="5">
        <f t="shared" si="53"/>
        <v>0</v>
      </c>
      <c r="O500" s="4">
        <f t="shared" si="54"/>
        <v>0</v>
      </c>
      <c r="P500" s="5">
        <f t="shared" ref="P500:P519" si="55">J500+L500+N500</f>
        <v>0</v>
      </c>
      <c r="Q500" s="1" t="s">
        <v>13</v>
      </c>
      <c r="R500" s="6" t="s">
        <v>52</v>
      </c>
      <c r="S500" s="6" t="s">
        <v>53</v>
      </c>
      <c r="T500" s="1" t="s">
        <v>13</v>
      </c>
      <c r="U500" s="2" t="s">
        <v>13</v>
      </c>
      <c r="V500" s="6" t="s">
        <v>13</v>
      </c>
      <c r="W500" s="6" t="s">
        <v>13</v>
      </c>
      <c r="X500" s="1" t="s">
        <v>13</v>
      </c>
      <c r="Y500" t="s">
        <v>54</v>
      </c>
      <c r="Z500" t="s">
        <v>54</v>
      </c>
      <c r="AA500" t="s">
        <v>13</v>
      </c>
      <c r="AB500">
        <v>1</v>
      </c>
    </row>
    <row r="501" spans="1:28" x14ac:dyDescent="0.2">
      <c r="A501" s="6" t="s">
        <v>47</v>
      </c>
      <c r="B501" s="1" t="s">
        <v>1045</v>
      </c>
      <c r="C501" s="1" t="s">
        <v>13</v>
      </c>
      <c r="D501" s="1" t="s">
        <v>13</v>
      </c>
      <c r="E501" s="1" t="s">
        <v>1041</v>
      </c>
      <c r="F501" s="1" t="s">
        <v>1008</v>
      </c>
      <c r="G501" s="6" t="s">
        <v>1042</v>
      </c>
      <c r="H501" s="3">
        <v>0</v>
      </c>
      <c r="I501" s="4">
        <f>일위대가!F499</f>
        <v>0</v>
      </c>
      <c r="J501" s="5">
        <f t="shared" ref="J501:J519" si="56">TRUNC(H501*I501, 0)</f>
        <v>0</v>
      </c>
      <c r="K501" s="4">
        <f>일위대가!G499</f>
        <v>0</v>
      </c>
      <c r="L501" s="5">
        <f t="shared" ref="L501:L519" si="57">TRUNC(H501*K501, 0)</f>
        <v>0</v>
      </c>
      <c r="M501" s="4">
        <f>일위대가!H499</f>
        <v>0</v>
      </c>
      <c r="N501" s="5">
        <f t="shared" ref="N501:N519" si="58">TRUNC(H501*M501, 0)</f>
        <v>0</v>
      </c>
      <c r="O501" s="4">
        <f t="shared" ref="O501:O519" si="59">I501+K501+M501</f>
        <v>0</v>
      </c>
      <c r="P501" s="5">
        <f t="shared" si="55"/>
        <v>0</v>
      </c>
      <c r="Q501" s="1" t="s">
        <v>13</v>
      </c>
      <c r="R501" s="6" t="s">
        <v>52</v>
      </c>
      <c r="S501" s="6" t="s">
        <v>53</v>
      </c>
      <c r="T501" s="1" t="s">
        <v>13</v>
      </c>
      <c r="U501" s="2" t="s">
        <v>13</v>
      </c>
      <c r="V501" s="6" t="s">
        <v>13</v>
      </c>
      <c r="W501" s="6" t="s">
        <v>13</v>
      </c>
      <c r="X501" s="1" t="s">
        <v>13</v>
      </c>
      <c r="Y501" t="s">
        <v>54</v>
      </c>
      <c r="Z501" t="s">
        <v>54</v>
      </c>
      <c r="AA501" t="s">
        <v>13</v>
      </c>
      <c r="AB501">
        <v>1</v>
      </c>
    </row>
    <row r="502" spans="1:28" x14ac:dyDescent="0.2">
      <c r="A502" s="6" t="s">
        <v>47</v>
      </c>
      <c r="B502" s="1" t="s">
        <v>1046</v>
      </c>
      <c r="C502" s="1" t="s">
        <v>13</v>
      </c>
      <c r="D502" s="1" t="s">
        <v>13</v>
      </c>
      <c r="E502" s="1" t="s">
        <v>1044</v>
      </c>
      <c r="F502" s="1" t="s">
        <v>1008</v>
      </c>
      <c r="G502" s="6" t="s">
        <v>1042</v>
      </c>
      <c r="H502" s="3">
        <v>0</v>
      </c>
      <c r="I502" s="4">
        <f>일위대가!F500</f>
        <v>0</v>
      </c>
      <c r="J502" s="5">
        <f t="shared" si="56"/>
        <v>0</v>
      </c>
      <c r="K502" s="4">
        <f>일위대가!G500</f>
        <v>0</v>
      </c>
      <c r="L502" s="5">
        <f t="shared" si="57"/>
        <v>0</v>
      </c>
      <c r="M502" s="4">
        <f>일위대가!H500</f>
        <v>0</v>
      </c>
      <c r="N502" s="5">
        <f t="shared" si="58"/>
        <v>0</v>
      </c>
      <c r="O502" s="4">
        <f t="shared" si="59"/>
        <v>0</v>
      </c>
      <c r="P502" s="5">
        <f t="shared" si="55"/>
        <v>0</v>
      </c>
      <c r="Q502" s="1" t="s">
        <v>13</v>
      </c>
      <c r="R502" s="6" t="s">
        <v>52</v>
      </c>
      <c r="S502" s="6" t="s">
        <v>53</v>
      </c>
      <c r="T502" s="1" t="s">
        <v>13</v>
      </c>
      <c r="U502" s="2" t="s">
        <v>13</v>
      </c>
      <c r="V502" s="6" t="s">
        <v>13</v>
      </c>
      <c r="W502" s="6" t="s">
        <v>13</v>
      </c>
      <c r="X502" s="1" t="s">
        <v>13</v>
      </c>
      <c r="Y502" t="s">
        <v>54</v>
      </c>
      <c r="Z502" t="s">
        <v>54</v>
      </c>
      <c r="AA502" t="s">
        <v>13</v>
      </c>
      <c r="AB502">
        <v>1</v>
      </c>
    </row>
    <row r="503" spans="1:28" x14ac:dyDescent="0.2">
      <c r="A503" s="6" t="s">
        <v>47</v>
      </c>
      <c r="B503" s="1" t="s">
        <v>1047</v>
      </c>
      <c r="C503" s="1" t="s">
        <v>13</v>
      </c>
      <c r="D503" s="1" t="s">
        <v>13</v>
      </c>
      <c r="E503" s="1" t="s">
        <v>1041</v>
      </c>
      <c r="F503" s="1" t="s">
        <v>1010</v>
      </c>
      <c r="G503" s="6" t="s">
        <v>1042</v>
      </c>
      <c r="H503" s="3">
        <v>0</v>
      </c>
      <c r="I503" s="4">
        <f>일위대가!F501</f>
        <v>0</v>
      </c>
      <c r="J503" s="5">
        <f t="shared" si="56"/>
        <v>0</v>
      </c>
      <c r="K503" s="4">
        <f>일위대가!G501</f>
        <v>0</v>
      </c>
      <c r="L503" s="5">
        <f t="shared" si="57"/>
        <v>0</v>
      </c>
      <c r="M503" s="4">
        <f>일위대가!H501</f>
        <v>0</v>
      </c>
      <c r="N503" s="5">
        <f t="shared" si="58"/>
        <v>0</v>
      </c>
      <c r="O503" s="4">
        <f t="shared" si="59"/>
        <v>0</v>
      </c>
      <c r="P503" s="5">
        <f t="shared" si="55"/>
        <v>0</v>
      </c>
      <c r="Q503" s="1" t="s">
        <v>13</v>
      </c>
      <c r="R503" s="6" t="s">
        <v>52</v>
      </c>
      <c r="S503" s="6" t="s">
        <v>53</v>
      </c>
      <c r="T503" s="1" t="s">
        <v>13</v>
      </c>
      <c r="U503" s="2" t="s">
        <v>13</v>
      </c>
      <c r="V503" s="6" t="s">
        <v>13</v>
      </c>
      <c r="W503" s="6" t="s">
        <v>13</v>
      </c>
      <c r="X503" s="1" t="s">
        <v>13</v>
      </c>
      <c r="Y503" t="s">
        <v>54</v>
      </c>
      <c r="Z503" t="s">
        <v>54</v>
      </c>
      <c r="AA503" t="s">
        <v>13</v>
      </c>
      <c r="AB503">
        <v>1</v>
      </c>
    </row>
    <row r="504" spans="1:28" x14ac:dyDescent="0.2">
      <c r="A504" s="6" t="s">
        <v>47</v>
      </c>
      <c r="B504" s="1" t="s">
        <v>1048</v>
      </c>
      <c r="C504" s="1" t="s">
        <v>13</v>
      </c>
      <c r="D504" s="1" t="s">
        <v>13</v>
      </c>
      <c r="E504" s="1" t="s">
        <v>1044</v>
      </c>
      <c r="F504" s="1" t="s">
        <v>1010</v>
      </c>
      <c r="G504" s="6" t="s">
        <v>1042</v>
      </c>
      <c r="H504" s="3">
        <v>0</v>
      </c>
      <c r="I504" s="4">
        <f>일위대가!F502</f>
        <v>0</v>
      </c>
      <c r="J504" s="5">
        <f t="shared" si="56"/>
        <v>0</v>
      </c>
      <c r="K504" s="4">
        <f>일위대가!G502</f>
        <v>0</v>
      </c>
      <c r="L504" s="5">
        <f t="shared" si="57"/>
        <v>0</v>
      </c>
      <c r="M504" s="4">
        <f>일위대가!H502</f>
        <v>0</v>
      </c>
      <c r="N504" s="5">
        <f t="shared" si="58"/>
        <v>0</v>
      </c>
      <c r="O504" s="4">
        <f t="shared" si="59"/>
        <v>0</v>
      </c>
      <c r="P504" s="5">
        <f t="shared" si="55"/>
        <v>0</v>
      </c>
      <c r="Q504" s="1" t="s">
        <v>13</v>
      </c>
      <c r="R504" s="6" t="s">
        <v>52</v>
      </c>
      <c r="S504" s="6" t="s">
        <v>53</v>
      </c>
      <c r="T504" s="1" t="s">
        <v>13</v>
      </c>
      <c r="U504" s="2" t="s">
        <v>13</v>
      </c>
      <c r="V504" s="6" t="s">
        <v>13</v>
      </c>
      <c r="W504" s="6" t="s">
        <v>13</v>
      </c>
      <c r="X504" s="1" t="s">
        <v>13</v>
      </c>
      <c r="Y504" t="s">
        <v>54</v>
      </c>
      <c r="Z504" t="s">
        <v>54</v>
      </c>
      <c r="AA504" t="s">
        <v>13</v>
      </c>
      <c r="AB504">
        <v>1</v>
      </c>
    </row>
    <row r="505" spans="1:28" x14ac:dyDescent="0.2">
      <c r="A505" s="6" t="s">
        <v>47</v>
      </c>
      <c r="B505" s="1" t="s">
        <v>1049</v>
      </c>
      <c r="C505" s="1" t="s">
        <v>13</v>
      </c>
      <c r="D505" s="1" t="s">
        <v>13</v>
      </c>
      <c r="E505" s="1" t="s">
        <v>1041</v>
      </c>
      <c r="F505" s="1" t="s">
        <v>1012</v>
      </c>
      <c r="G505" s="6" t="s">
        <v>1042</v>
      </c>
      <c r="H505" s="3">
        <v>0</v>
      </c>
      <c r="I505" s="4">
        <f>일위대가!F503</f>
        <v>0</v>
      </c>
      <c r="J505" s="5">
        <f t="shared" si="56"/>
        <v>0</v>
      </c>
      <c r="K505" s="4">
        <f>일위대가!G503</f>
        <v>0</v>
      </c>
      <c r="L505" s="5">
        <f t="shared" si="57"/>
        <v>0</v>
      </c>
      <c r="M505" s="4">
        <f>일위대가!H503</f>
        <v>0</v>
      </c>
      <c r="N505" s="5">
        <f t="shared" si="58"/>
        <v>0</v>
      </c>
      <c r="O505" s="4">
        <f t="shared" si="59"/>
        <v>0</v>
      </c>
      <c r="P505" s="5">
        <f t="shared" si="55"/>
        <v>0</v>
      </c>
      <c r="Q505" s="1" t="s">
        <v>13</v>
      </c>
      <c r="R505" s="6" t="s">
        <v>52</v>
      </c>
      <c r="S505" s="6" t="s">
        <v>53</v>
      </c>
      <c r="T505" s="1" t="s">
        <v>13</v>
      </c>
      <c r="U505" s="2" t="s">
        <v>13</v>
      </c>
      <c r="V505" s="6" t="s">
        <v>13</v>
      </c>
      <c r="W505" s="6" t="s">
        <v>13</v>
      </c>
      <c r="X505" s="1" t="s">
        <v>13</v>
      </c>
      <c r="Y505" t="s">
        <v>54</v>
      </c>
      <c r="Z505" t="s">
        <v>54</v>
      </c>
      <c r="AA505" t="s">
        <v>13</v>
      </c>
      <c r="AB505">
        <v>1</v>
      </c>
    </row>
    <row r="506" spans="1:28" x14ac:dyDescent="0.2">
      <c r="A506" s="6" t="s">
        <v>47</v>
      </c>
      <c r="B506" s="1" t="s">
        <v>1050</v>
      </c>
      <c r="C506" s="1" t="s">
        <v>13</v>
      </c>
      <c r="D506" s="1" t="s">
        <v>13</v>
      </c>
      <c r="E506" s="1" t="s">
        <v>1044</v>
      </c>
      <c r="F506" s="1" t="s">
        <v>1012</v>
      </c>
      <c r="G506" s="6" t="s">
        <v>1042</v>
      </c>
      <c r="H506" s="3">
        <v>0</v>
      </c>
      <c r="I506" s="4">
        <f>일위대가!F504</f>
        <v>0</v>
      </c>
      <c r="J506" s="5">
        <f t="shared" si="56"/>
        <v>0</v>
      </c>
      <c r="K506" s="4">
        <f>일위대가!G504</f>
        <v>0</v>
      </c>
      <c r="L506" s="5">
        <f t="shared" si="57"/>
        <v>0</v>
      </c>
      <c r="M506" s="4">
        <f>일위대가!H504</f>
        <v>0</v>
      </c>
      <c r="N506" s="5">
        <f t="shared" si="58"/>
        <v>0</v>
      </c>
      <c r="O506" s="4">
        <f t="shared" si="59"/>
        <v>0</v>
      </c>
      <c r="P506" s="5">
        <f t="shared" si="55"/>
        <v>0</v>
      </c>
      <c r="Q506" s="1" t="s">
        <v>13</v>
      </c>
      <c r="R506" s="6" t="s">
        <v>52</v>
      </c>
      <c r="S506" s="6" t="s">
        <v>53</v>
      </c>
      <c r="T506" s="1" t="s">
        <v>13</v>
      </c>
      <c r="U506" s="2" t="s">
        <v>13</v>
      </c>
      <c r="V506" s="6" t="s">
        <v>13</v>
      </c>
      <c r="W506" s="6" t="s">
        <v>13</v>
      </c>
      <c r="X506" s="1" t="s">
        <v>13</v>
      </c>
      <c r="Y506" t="s">
        <v>54</v>
      </c>
      <c r="Z506" t="s">
        <v>54</v>
      </c>
      <c r="AA506" t="s">
        <v>13</v>
      </c>
      <c r="AB506">
        <v>1</v>
      </c>
    </row>
    <row r="507" spans="1:28" x14ac:dyDescent="0.2">
      <c r="A507" s="6" t="s">
        <v>47</v>
      </c>
      <c r="B507" s="1" t="s">
        <v>1051</v>
      </c>
      <c r="C507" s="1" t="s">
        <v>13</v>
      </c>
      <c r="D507" s="1" t="s">
        <v>13</v>
      </c>
      <c r="E507" s="1" t="s">
        <v>1052</v>
      </c>
      <c r="F507" s="1" t="s">
        <v>280</v>
      </c>
      <c r="G507" s="6" t="s">
        <v>364</v>
      </c>
      <c r="H507" s="3">
        <v>0</v>
      </c>
      <c r="I507" s="4">
        <f>일위대가!F505</f>
        <v>0</v>
      </c>
      <c r="J507" s="5">
        <f t="shared" si="56"/>
        <v>0</v>
      </c>
      <c r="K507" s="4">
        <f>일위대가!G505</f>
        <v>0</v>
      </c>
      <c r="L507" s="5">
        <f t="shared" si="57"/>
        <v>0</v>
      </c>
      <c r="M507" s="4">
        <f>일위대가!H505</f>
        <v>0</v>
      </c>
      <c r="N507" s="5">
        <f t="shared" si="58"/>
        <v>0</v>
      </c>
      <c r="O507" s="4">
        <f t="shared" si="59"/>
        <v>0</v>
      </c>
      <c r="P507" s="5">
        <f t="shared" si="55"/>
        <v>0</v>
      </c>
      <c r="Q507" s="1" t="s">
        <v>13</v>
      </c>
      <c r="R507" s="6" t="s">
        <v>52</v>
      </c>
      <c r="S507" s="6" t="s">
        <v>53</v>
      </c>
      <c r="T507" s="1" t="s">
        <v>13</v>
      </c>
      <c r="U507" s="2" t="s">
        <v>13</v>
      </c>
      <c r="V507" s="6" t="s">
        <v>13</v>
      </c>
      <c r="W507" s="6" t="s">
        <v>13</v>
      </c>
      <c r="X507" s="1" t="s">
        <v>13</v>
      </c>
      <c r="Y507" t="s">
        <v>54</v>
      </c>
      <c r="Z507" t="s">
        <v>54</v>
      </c>
      <c r="AA507" t="s">
        <v>13</v>
      </c>
      <c r="AB507">
        <v>1</v>
      </c>
    </row>
    <row r="508" spans="1:28" x14ac:dyDescent="0.2">
      <c r="A508" s="6" t="s">
        <v>47</v>
      </c>
      <c r="B508" s="1" t="s">
        <v>1053</v>
      </c>
      <c r="C508" s="1" t="s">
        <v>13</v>
      </c>
      <c r="D508" s="1" t="s">
        <v>13</v>
      </c>
      <c r="E508" s="1" t="s">
        <v>1054</v>
      </c>
      <c r="F508" s="1" t="s">
        <v>13</v>
      </c>
      <c r="G508" s="6" t="s">
        <v>364</v>
      </c>
      <c r="H508" s="3">
        <v>0</v>
      </c>
      <c r="I508" s="4">
        <f>일위대가!F506</f>
        <v>0</v>
      </c>
      <c r="J508" s="5">
        <f t="shared" si="56"/>
        <v>0</v>
      </c>
      <c r="K508" s="4">
        <f>일위대가!G506</f>
        <v>0</v>
      </c>
      <c r="L508" s="5">
        <f t="shared" si="57"/>
        <v>0</v>
      </c>
      <c r="M508" s="4">
        <f>일위대가!H506</f>
        <v>0</v>
      </c>
      <c r="N508" s="5">
        <f t="shared" si="58"/>
        <v>0</v>
      </c>
      <c r="O508" s="4">
        <f t="shared" si="59"/>
        <v>0</v>
      </c>
      <c r="P508" s="5">
        <f t="shared" si="55"/>
        <v>0</v>
      </c>
      <c r="Q508" s="1" t="s">
        <v>13</v>
      </c>
      <c r="R508" s="6" t="s">
        <v>52</v>
      </c>
      <c r="S508" s="6" t="s">
        <v>53</v>
      </c>
      <c r="T508" s="1" t="s">
        <v>13</v>
      </c>
      <c r="U508" s="2" t="s">
        <v>13</v>
      </c>
      <c r="V508" s="6" t="s">
        <v>13</v>
      </c>
      <c r="W508" s="6" t="s">
        <v>13</v>
      </c>
      <c r="X508" s="1" t="s">
        <v>13</v>
      </c>
      <c r="Y508" t="s">
        <v>54</v>
      </c>
      <c r="Z508" t="s">
        <v>54</v>
      </c>
      <c r="AA508" t="s">
        <v>13</v>
      </c>
      <c r="AB508">
        <v>1</v>
      </c>
    </row>
    <row r="509" spans="1:28" x14ac:dyDescent="0.2">
      <c r="A509" s="6" t="s">
        <v>47</v>
      </c>
      <c r="B509" s="1" t="s">
        <v>1055</v>
      </c>
      <c r="C509" s="1" t="s">
        <v>13</v>
      </c>
      <c r="D509" s="1" t="s">
        <v>13</v>
      </c>
      <c r="E509" s="1" t="s">
        <v>1056</v>
      </c>
      <c r="F509" s="1" t="s">
        <v>1057</v>
      </c>
      <c r="G509" s="6" t="s">
        <v>364</v>
      </c>
      <c r="H509" s="3">
        <v>0</v>
      </c>
      <c r="I509" s="4">
        <f>일위대가!F507</f>
        <v>0</v>
      </c>
      <c r="J509" s="5">
        <f t="shared" si="56"/>
        <v>0</v>
      </c>
      <c r="K509" s="4">
        <f>일위대가!G507</f>
        <v>0</v>
      </c>
      <c r="L509" s="5">
        <f t="shared" si="57"/>
        <v>0</v>
      </c>
      <c r="M509" s="4">
        <f>일위대가!H507</f>
        <v>0</v>
      </c>
      <c r="N509" s="5">
        <f t="shared" si="58"/>
        <v>0</v>
      </c>
      <c r="O509" s="4">
        <f t="shared" si="59"/>
        <v>0</v>
      </c>
      <c r="P509" s="5">
        <f t="shared" si="55"/>
        <v>0</v>
      </c>
      <c r="Q509" s="1" t="s">
        <v>13</v>
      </c>
      <c r="R509" s="6" t="s">
        <v>52</v>
      </c>
      <c r="S509" s="6" t="s">
        <v>53</v>
      </c>
      <c r="T509" s="1" t="s">
        <v>13</v>
      </c>
      <c r="U509" s="2" t="s">
        <v>13</v>
      </c>
      <c r="V509" s="6" t="s">
        <v>13</v>
      </c>
      <c r="W509" s="6" t="s">
        <v>13</v>
      </c>
      <c r="X509" s="1" t="s">
        <v>13</v>
      </c>
      <c r="Y509" t="s">
        <v>54</v>
      </c>
      <c r="Z509" t="s">
        <v>54</v>
      </c>
      <c r="AA509" t="s">
        <v>13</v>
      </c>
      <c r="AB509">
        <v>1</v>
      </c>
    </row>
    <row r="510" spans="1:28" x14ac:dyDescent="0.2">
      <c r="A510" s="6" t="s">
        <v>47</v>
      </c>
      <c r="B510" s="1" t="s">
        <v>1058</v>
      </c>
      <c r="C510" s="1" t="s">
        <v>13</v>
      </c>
      <c r="D510" s="1" t="s">
        <v>13</v>
      </c>
      <c r="E510" s="1" t="s">
        <v>1056</v>
      </c>
      <c r="F510" s="1" t="s">
        <v>1059</v>
      </c>
      <c r="G510" s="6" t="s">
        <v>364</v>
      </c>
      <c r="H510" s="3">
        <v>0</v>
      </c>
      <c r="I510" s="4">
        <f>일위대가!F508</f>
        <v>0</v>
      </c>
      <c r="J510" s="5">
        <f t="shared" si="56"/>
        <v>0</v>
      </c>
      <c r="K510" s="4">
        <f>일위대가!G508</f>
        <v>0</v>
      </c>
      <c r="L510" s="5">
        <f t="shared" si="57"/>
        <v>0</v>
      </c>
      <c r="M510" s="4">
        <f>일위대가!H508</f>
        <v>0</v>
      </c>
      <c r="N510" s="5">
        <f t="shared" si="58"/>
        <v>0</v>
      </c>
      <c r="O510" s="4">
        <f t="shared" si="59"/>
        <v>0</v>
      </c>
      <c r="P510" s="5">
        <f t="shared" si="55"/>
        <v>0</v>
      </c>
      <c r="Q510" s="1" t="s">
        <v>13</v>
      </c>
      <c r="R510" s="6" t="s">
        <v>52</v>
      </c>
      <c r="S510" s="6" t="s">
        <v>53</v>
      </c>
      <c r="T510" s="1" t="s">
        <v>13</v>
      </c>
      <c r="U510" s="2" t="s">
        <v>13</v>
      </c>
      <c r="V510" s="6" t="s">
        <v>13</v>
      </c>
      <c r="W510" s="6" t="s">
        <v>13</v>
      </c>
      <c r="X510" s="1" t="s">
        <v>13</v>
      </c>
      <c r="Y510" t="s">
        <v>54</v>
      </c>
      <c r="Z510" t="s">
        <v>54</v>
      </c>
      <c r="AA510" t="s">
        <v>13</v>
      </c>
      <c r="AB510">
        <v>1</v>
      </c>
    </row>
    <row r="511" spans="1:28" x14ac:dyDescent="0.2">
      <c r="A511" s="6" t="s">
        <v>47</v>
      </c>
      <c r="B511" s="1" t="s">
        <v>1060</v>
      </c>
      <c r="C511" s="1" t="s">
        <v>13</v>
      </c>
      <c r="D511" s="1" t="s">
        <v>13</v>
      </c>
      <c r="E511" s="1" t="s">
        <v>1056</v>
      </c>
      <c r="F511" s="1" t="s">
        <v>1061</v>
      </c>
      <c r="G511" s="6" t="s">
        <v>364</v>
      </c>
      <c r="H511" s="3">
        <v>0</v>
      </c>
      <c r="I511" s="4">
        <f>일위대가!F509</f>
        <v>0</v>
      </c>
      <c r="J511" s="5">
        <f t="shared" si="56"/>
        <v>0</v>
      </c>
      <c r="K511" s="4">
        <f>일위대가!G509</f>
        <v>0</v>
      </c>
      <c r="L511" s="5">
        <f t="shared" si="57"/>
        <v>0</v>
      </c>
      <c r="M511" s="4">
        <f>일위대가!H509</f>
        <v>0</v>
      </c>
      <c r="N511" s="5">
        <f t="shared" si="58"/>
        <v>0</v>
      </c>
      <c r="O511" s="4">
        <f t="shared" si="59"/>
        <v>0</v>
      </c>
      <c r="P511" s="5">
        <f t="shared" si="55"/>
        <v>0</v>
      </c>
      <c r="Q511" s="1" t="s">
        <v>13</v>
      </c>
      <c r="R511" s="6" t="s">
        <v>52</v>
      </c>
      <c r="S511" s="6" t="s">
        <v>53</v>
      </c>
      <c r="T511" s="1" t="s">
        <v>13</v>
      </c>
      <c r="U511" s="2" t="s">
        <v>13</v>
      </c>
      <c r="V511" s="6" t="s">
        <v>13</v>
      </c>
      <c r="W511" s="6" t="s">
        <v>13</v>
      </c>
      <c r="X511" s="1" t="s">
        <v>13</v>
      </c>
      <c r="Y511" t="s">
        <v>54</v>
      </c>
      <c r="Z511" t="s">
        <v>54</v>
      </c>
      <c r="AA511" t="s">
        <v>13</v>
      </c>
      <c r="AB511">
        <v>1</v>
      </c>
    </row>
    <row r="512" spans="1:28" x14ac:dyDescent="0.2">
      <c r="A512" s="6" t="s">
        <v>47</v>
      </c>
      <c r="B512" s="1" t="s">
        <v>1062</v>
      </c>
      <c r="C512" s="1" t="s">
        <v>13</v>
      </c>
      <c r="D512" s="1" t="s">
        <v>13</v>
      </c>
      <c r="E512" s="1" t="s">
        <v>1063</v>
      </c>
      <c r="F512" s="1" t="s">
        <v>1064</v>
      </c>
      <c r="G512" s="6" t="s">
        <v>364</v>
      </c>
      <c r="H512" s="3">
        <v>0</v>
      </c>
      <c r="I512" s="4">
        <f>일위대가!F510</f>
        <v>0</v>
      </c>
      <c r="J512" s="5">
        <f t="shared" si="56"/>
        <v>0</v>
      </c>
      <c r="K512" s="4">
        <f>일위대가!G510</f>
        <v>0</v>
      </c>
      <c r="L512" s="5">
        <f t="shared" si="57"/>
        <v>0</v>
      </c>
      <c r="M512" s="4">
        <f>일위대가!H510</f>
        <v>0</v>
      </c>
      <c r="N512" s="5">
        <f t="shared" si="58"/>
        <v>0</v>
      </c>
      <c r="O512" s="4">
        <f t="shared" si="59"/>
        <v>0</v>
      </c>
      <c r="P512" s="5">
        <f t="shared" si="55"/>
        <v>0</v>
      </c>
      <c r="Q512" s="1" t="s">
        <v>13</v>
      </c>
      <c r="R512" s="6" t="s">
        <v>52</v>
      </c>
      <c r="S512" s="6" t="s">
        <v>53</v>
      </c>
      <c r="T512" s="1" t="s">
        <v>13</v>
      </c>
      <c r="U512" s="2" t="s">
        <v>13</v>
      </c>
      <c r="V512" s="6" t="s">
        <v>13</v>
      </c>
      <c r="W512" s="6" t="s">
        <v>13</v>
      </c>
      <c r="X512" s="1" t="s">
        <v>13</v>
      </c>
      <c r="Y512" t="s">
        <v>54</v>
      </c>
      <c r="Z512" t="s">
        <v>54</v>
      </c>
      <c r="AA512" t="s">
        <v>13</v>
      </c>
      <c r="AB512">
        <v>1</v>
      </c>
    </row>
    <row r="513" spans="1:28" x14ac:dyDescent="0.2">
      <c r="A513" s="6" t="s">
        <v>47</v>
      </c>
      <c r="B513" s="1" t="s">
        <v>1065</v>
      </c>
      <c r="C513" s="1" t="s">
        <v>13</v>
      </c>
      <c r="D513" s="1" t="s">
        <v>13</v>
      </c>
      <c r="E513" s="1" t="s">
        <v>1063</v>
      </c>
      <c r="F513" s="1" t="s">
        <v>1066</v>
      </c>
      <c r="G513" s="6" t="s">
        <v>364</v>
      </c>
      <c r="H513" s="3">
        <v>0</v>
      </c>
      <c r="I513" s="4">
        <f>일위대가!F511</f>
        <v>0</v>
      </c>
      <c r="J513" s="5">
        <f t="shared" si="56"/>
        <v>0</v>
      </c>
      <c r="K513" s="4">
        <f>일위대가!G511</f>
        <v>0</v>
      </c>
      <c r="L513" s="5">
        <f t="shared" si="57"/>
        <v>0</v>
      </c>
      <c r="M513" s="4">
        <f>일위대가!H511</f>
        <v>0</v>
      </c>
      <c r="N513" s="5">
        <f t="shared" si="58"/>
        <v>0</v>
      </c>
      <c r="O513" s="4">
        <f t="shared" si="59"/>
        <v>0</v>
      </c>
      <c r="P513" s="5">
        <f t="shared" si="55"/>
        <v>0</v>
      </c>
      <c r="Q513" s="1" t="s">
        <v>13</v>
      </c>
      <c r="R513" s="6" t="s">
        <v>52</v>
      </c>
      <c r="S513" s="6" t="s">
        <v>53</v>
      </c>
      <c r="T513" s="1" t="s">
        <v>13</v>
      </c>
      <c r="U513" s="2" t="s">
        <v>13</v>
      </c>
      <c r="V513" s="6" t="s">
        <v>13</v>
      </c>
      <c r="W513" s="6" t="s">
        <v>13</v>
      </c>
      <c r="X513" s="1" t="s">
        <v>13</v>
      </c>
      <c r="Y513" t="s">
        <v>54</v>
      </c>
      <c r="Z513" t="s">
        <v>54</v>
      </c>
      <c r="AA513" t="s">
        <v>13</v>
      </c>
      <c r="AB513">
        <v>1</v>
      </c>
    </row>
    <row r="514" spans="1:28" x14ac:dyDescent="0.2">
      <c r="A514" s="6" t="s">
        <v>47</v>
      </c>
      <c r="B514" s="1" t="s">
        <v>1067</v>
      </c>
      <c r="C514" s="1" t="s">
        <v>13</v>
      </c>
      <c r="D514" s="1" t="s">
        <v>13</v>
      </c>
      <c r="E514" s="1" t="s">
        <v>1063</v>
      </c>
      <c r="F514" s="1" t="s">
        <v>1068</v>
      </c>
      <c r="G514" s="6" t="s">
        <v>364</v>
      </c>
      <c r="H514" s="3">
        <v>0</v>
      </c>
      <c r="I514" s="4">
        <f>일위대가!F512</f>
        <v>0</v>
      </c>
      <c r="J514" s="5">
        <f t="shared" si="56"/>
        <v>0</v>
      </c>
      <c r="K514" s="4">
        <f>일위대가!G512</f>
        <v>0</v>
      </c>
      <c r="L514" s="5">
        <f t="shared" si="57"/>
        <v>0</v>
      </c>
      <c r="M514" s="4">
        <f>일위대가!H512</f>
        <v>0</v>
      </c>
      <c r="N514" s="5">
        <f t="shared" si="58"/>
        <v>0</v>
      </c>
      <c r="O514" s="4">
        <f t="shared" si="59"/>
        <v>0</v>
      </c>
      <c r="P514" s="5">
        <f t="shared" si="55"/>
        <v>0</v>
      </c>
      <c r="Q514" s="1" t="s">
        <v>13</v>
      </c>
      <c r="R514" s="6" t="s">
        <v>52</v>
      </c>
      <c r="S514" s="6" t="s">
        <v>53</v>
      </c>
      <c r="T514" s="1" t="s">
        <v>13</v>
      </c>
      <c r="U514" s="2" t="s">
        <v>13</v>
      </c>
      <c r="V514" s="6" t="s">
        <v>13</v>
      </c>
      <c r="W514" s="6" t="s">
        <v>13</v>
      </c>
      <c r="X514" s="1" t="s">
        <v>13</v>
      </c>
      <c r="Y514" t="s">
        <v>54</v>
      </c>
      <c r="Z514" t="s">
        <v>54</v>
      </c>
      <c r="AA514" t="s">
        <v>13</v>
      </c>
      <c r="AB514">
        <v>1</v>
      </c>
    </row>
    <row r="515" spans="1:28" x14ac:dyDescent="0.2">
      <c r="A515" s="6" t="s">
        <v>47</v>
      </c>
      <c r="B515" s="1" t="s">
        <v>1069</v>
      </c>
      <c r="C515" s="1" t="s">
        <v>13</v>
      </c>
      <c r="D515" s="1" t="s">
        <v>13</v>
      </c>
      <c r="E515" s="1" t="s">
        <v>1070</v>
      </c>
      <c r="F515" s="1" t="s">
        <v>1071</v>
      </c>
      <c r="G515" s="6" t="s">
        <v>286</v>
      </c>
      <c r="H515" s="3">
        <v>0</v>
      </c>
      <c r="I515" s="4">
        <f>일위대가!F513</f>
        <v>0</v>
      </c>
      <c r="J515" s="5">
        <f t="shared" si="56"/>
        <v>0</v>
      </c>
      <c r="K515" s="4">
        <f>일위대가!G513</f>
        <v>0</v>
      </c>
      <c r="L515" s="5">
        <f t="shared" si="57"/>
        <v>0</v>
      </c>
      <c r="M515" s="4">
        <f>일위대가!H513</f>
        <v>0</v>
      </c>
      <c r="N515" s="5">
        <f t="shared" si="58"/>
        <v>0</v>
      </c>
      <c r="O515" s="4">
        <f t="shared" si="59"/>
        <v>0</v>
      </c>
      <c r="P515" s="5">
        <f t="shared" si="55"/>
        <v>0</v>
      </c>
      <c r="Q515" s="1" t="s">
        <v>13</v>
      </c>
      <c r="R515" s="6" t="s">
        <v>52</v>
      </c>
      <c r="S515" s="6" t="s">
        <v>53</v>
      </c>
      <c r="T515" s="1" t="s">
        <v>13</v>
      </c>
      <c r="U515" s="2" t="s">
        <v>13</v>
      </c>
      <c r="V515" s="6" t="s">
        <v>13</v>
      </c>
      <c r="W515" s="6" t="s">
        <v>13</v>
      </c>
      <c r="X515" s="1" t="s">
        <v>13</v>
      </c>
      <c r="Y515" t="s">
        <v>54</v>
      </c>
      <c r="Z515" t="s">
        <v>54</v>
      </c>
      <c r="AA515" t="s">
        <v>13</v>
      </c>
      <c r="AB515">
        <v>1</v>
      </c>
    </row>
    <row r="516" spans="1:28" x14ac:dyDescent="0.2">
      <c r="A516" s="6" t="s">
        <v>47</v>
      </c>
      <c r="B516" s="1" t="s">
        <v>1072</v>
      </c>
      <c r="C516" s="1" t="s">
        <v>13</v>
      </c>
      <c r="D516" s="1" t="s">
        <v>13</v>
      </c>
      <c r="E516" s="1" t="s">
        <v>1070</v>
      </c>
      <c r="F516" s="1" t="s">
        <v>1073</v>
      </c>
      <c r="G516" s="6" t="s">
        <v>286</v>
      </c>
      <c r="H516" s="3">
        <v>0</v>
      </c>
      <c r="I516" s="4">
        <f>일위대가!F514</f>
        <v>0</v>
      </c>
      <c r="J516" s="5">
        <f t="shared" si="56"/>
        <v>0</v>
      </c>
      <c r="K516" s="4">
        <f>일위대가!G514</f>
        <v>0</v>
      </c>
      <c r="L516" s="5">
        <f t="shared" si="57"/>
        <v>0</v>
      </c>
      <c r="M516" s="4">
        <f>일위대가!H514</f>
        <v>0</v>
      </c>
      <c r="N516" s="5">
        <f t="shared" si="58"/>
        <v>0</v>
      </c>
      <c r="O516" s="4">
        <f t="shared" si="59"/>
        <v>0</v>
      </c>
      <c r="P516" s="5">
        <f t="shared" si="55"/>
        <v>0</v>
      </c>
      <c r="Q516" s="1" t="s">
        <v>13</v>
      </c>
      <c r="R516" s="6" t="s">
        <v>52</v>
      </c>
      <c r="S516" s="6" t="s">
        <v>53</v>
      </c>
      <c r="T516" s="1" t="s">
        <v>13</v>
      </c>
      <c r="U516" s="2" t="s">
        <v>13</v>
      </c>
      <c r="V516" s="6" t="s">
        <v>13</v>
      </c>
      <c r="W516" s="6" t="s">
        <v>13</v>
      </c>
      <c r="X516" s="1" t="s">
        <v>13</v>
      </c>
      <c r="Y516" t="s">
        <v>54</v>
      </c>
      <c r="Z516" t="s">
        <v>54</v>
      </c>
      <c r="AA516" t="s">
        <v>13</v>
      </c>
      <c r="AB516">
        <v>1</v>
      </c>
    </row>
    <row r="517" spans="1:28" x14ac:dyDescent="0.2">
      <c r="A517" s="6" t="s">
        <v>47</v>
      </c>
      <c r="B517" s="1" t="s">
        <v>1074</v>
      </c>
      <c r="C517" s="1" t="s">
        <v>13</v>
      </c>
      <c r="D517" s="1" t="s">
        <v>13</v>
      </c>
      <c r="E517" s="1" t="s">
        <v>1070</v>
      </c>
      <c r="F517" s="1" t="s">
        <v>1075</v>
      </c>
      <c r="G517" s="6" t="s">
        <v>286</v>
      </c>
      <c r="H517" s="3">
        <v>0</v>
      </c>
      <c r="I517" s="4">
        <f>일위대가!F515</f>
        <v>0</v>
      </c>
      <c r="J517" s="5">
        <f t="shared" si="56"/>
        <v>0</v>
      </c>
      <c r="K517" s="4">
        <f>일위대가!G515</f>
        <v>0</v>
      </c>
      <c r="L517" s="5">
        <f t="shared" si="57"/>
        <v>0</v>
      </c>
      <c r="M517" s="4">
        <f>일위대가!H515</f>
        <v>0</v>
      </c>
      <c r="N517" s="5">
        <f t="shared" si="58"/>
        <v>0</v>
      </c>
      <c r="O517" s="4">
        <f t="shared" si="59"/>
        <v>0</v>
      </c>
      <c r="P517" s="5">
        <f t="shared" si="55"/>
        <v>0</v>
      </c>
      <c r="Q517" s="1" t="s">
        <v>13</v>
      </c>
      <c r="R517" s="6" t="s">
        <v>52</v>
      </c>
      <c r="S517" s="6" t="s">
        <v>53</v>
      </c>
      <c r="T517" s="1" t="s">
        <v>13</v>
      </c>
      <c r="U517" s="2" t="s">
        <v>13</v>
      </c>
      <c r="V517" s="6" t="s">
        <v>13</v>
      </c>
      <c r="W517" s="6" t="s">
        <v>13</v>
      </c>
      <c r="X517" s="1" t="s">
        <v>13</v>
      </c>
      <c r="Y517" t="s">
        <v>54</v>
      </c>
      <c r="Z517" t="s">
        <v>54</v>
      </c>
      <c r="AA517" t="s">
        <v>13</v>
      </c>
      <c r="AB517">
        <v>1</v>
      </c>
    </row>
    <row r="518" spans="1:28" x14ac:dyDescent="0.2">
      <c r="A518" s="6" t="s">
        <v>47</v>
      </c>
      <c r="B518" s="1" t="s">
        <v>1076</v>
      </c>
      <c r="C518" s="1" t="s">
        <v>13</v>
      </c>
      <c r="D518" s="1" t="s">
        <v>13</v>
      </c>
      <c r="E518" s="1" t="s">
        <v>1077</v>
      </c>
      <c r="F518" s="1" t="s">
        <v>1078</v>
      </c>
      <c r="G518" s="6" t="s">
        <v>93</v>
      </c>
      <c r="H518" s="3">
        <v>0</v>
      </c>
      <c r="I518" s="4">
        <f>일위대가!F516</f>
        <v>0</v>
      </c>
      <c r="J518" s="5">
        <f t="shared" si="56"/>
        <v>0</v>
      </c>
      <c r="K518" s="4">
        <f>일위대가!G516</f>
        <v>0</v>
      </c>
      <c r="L518" s="5">
        <f t="shared" si="57"/>
        <v>0</v>
      </c>
      <c r="M518" s="4">
        <f>일위대가!H516</f>
        <v>0</v>
      </c>
      <c r="N518" s="5">
        <f t="shared" si="58"/>
        <v>0</v>
      </c>
      <c r="O518" s="4">
        <f t="shared" si="59"/>
        <v>0</v>
      </c>
      <c r="P518" s="5">
        <f t="shared" si="55"/>
        <v>0</v>
      </c>
      <c r="Q518" s="1" t="s">
        <v>13</v>
      </c>
      <c r="R518" s="6" t="s">
        <v>52</v>
      </c>
      <c r="S518" s="6" t="s">
        <v>53</v>
      </c>
      <c r="T518" s="1" t="s">
        <v>13</v>
      </c>
      <c r="U518" s="2" t="s">
        <v>13</v>
      </c>
      <c r="V518" s="6" t="s">
        <v>13</v>
      </c>
      <c r="W518" s="6" t="s">
        <v>13</v>
      </c>
      <c r="X518" s="1" t="s">
        <v>13</v>
      </c>
      <c r="Y518" t="s">
        <v>54</v>
      </c>
      <c r="Z518" t="s">
        <v>54</v>
      </c>
      <c r="AA518" t="s">
        <v>13</v>
      </c>
      <c r="AB518">
        <v>1</v>
      </c>
    </row>
    <row r="519" spans="1:28" x14ac:dyDescent="0.2">
      <c r="A519" s="6" t="s">
        <v>47</v>
      </c>
      <c r="B519" s="1" t="s">
        <v>1079</v>
      </c>
      <c r="C519" s="1" t="s">
        <v>13</v>
      </c>
      <c r="D519" s="1" t="s">
        <v>13</v>
      </c>
      <c r="E519" s="1" t="s">
        <v>1077</v>
      </c>
      <c r="F519" s="1" t="s">
        <v>1080</v>
      </c>
      <c r="G519" s="6" t="s">
        <v>93</v>
      </c>
      <c r="H519" s="3">
        <v>0</v>
      </c>
      <c r="I519" s="4">
        <f>일위대가!F517</f>
        <v>0</v>
      </c>
      <c r="J519" s="5">
        <f t="shared" si="56"/>
        <v>0</v>
      </c>
      <c r="K519" s="4">
        <f>일위대가!G517</f>
        <v>0</v>
      </c>
      <c r="L519" s="5">
        <f t="shared" si="57"/>
        <v>0</v>
      </c>
      <c r="M519" s="4">
        <f>일위대가!H517</f>
        <v>0</v>
      </c>
      <c r="N519" s="5">
        <f t="shared" si="58"/>
        <v>0</v>
      </c>
      <c r="O519" s="4">
        <f t="shared" si="59"/>
        <v>0</v>
      </c>
      <c r="P519" s="5">
        <f t="shared" si="55"/>
        <v>0</v>
      </c>
      <c r="Q519" s="1" t="s">
        <v>13</v>
      </c>
      <c r="R519" s="6" t="s">
        <v>52</v>
      </c>
      <c r="S519" s="6" t="s">
        <v>53</v>
      </c>
      <c r="T519" s="1" t="s">
        <v>13</v>
      </c>
      <c r="U519" s="2" t="s">
        <v>13</v>
      </c>
      <c r="V519" s="6" t="s">
        <v>13</v>
      </c>
      <c r="W519" s="6" t="s">
        <v>13</v>
      </c>
      <c r="X519" s="1" t="s">
        <v>13</v>
      </c>
      <c r="Y519" t="s">
        <v>54</v>
      </c>
      <c r="Z519" t="s">
        <v>54</v>
      </c>
      <c r="AA519" t="s">
        <v>13</v>
      </c>
      <c r="AB519">
        <v>1</v>
      </c>
    </row>
    <row r="520" spans="1:28" x14ac:dyDescent="0.2">
      <c r="A520" s="6" t="s">
        <v>13</v>
      </c>
      <c r="B520" s="1" t="s">
        <v>13</v>
      </c>
      <c r="C520" s="1" t="s">
        <v>13</v>
      </c>
      <c r="D520" s="1" t="s">
        <v>13</v>
      </c>
      <c r="E520" s="1" t="s">
        <v>13</v>
      </c>
      <c r="F520" s="1" t="s">
        <v>13</v>
      </c>
      <c r="G520" s="6" t="s">
        <v>13</v>
      </c>
      <c r="H520" s="1" t="s">
        <v>13</v>
      </c>
      <c r="I520" s="1" t="s">
        <v>13</v>
      </c>
      <c r="J520" s="1" t="s">
        <v>13</v>
      </c>
      <c r="K520" s="1" t="s">
        <v>13</v>
      </c>
      <c r="L520" s="1" t="s">
        <v>13</v>
      </c>
      <c r="M520" s="1" t="s">
        <v>13</v>
      </c>
      <c r="N520" s="1" t="s">
        <v>13</v>
      </c>
      <c r="O520" s="1" t="s">
        <v>13</v>
      </c>
      <c r="P520" s="1" t="s">
        <v>13</v>
      </c>
      <c r="Q520" s="1" t="s">
        <v>13</v>
      </c>
      <c r="R520" s="6" t="s">
        <v>13</v>
      </c>
      <c r="S520" s="6" t="s">
        <v>13</v>
      </c>
      <c r="T520" s="1" t="s">
        <v>13</v>
      </c>
      <c r="U520" s="2" t="s">
        <v>13</v>
      </c>
      <c r="V520" s="6" t="s">
        <v>13</v>
      </c>
      <c r="W520" s="6" t="s">
        <v>13</v>
      </c>
      <c r="X520" s="1" t="s">
        <v>13</v>
      </c>
      <c r="Y520" t="s">
        <v>13</v>
      </c>
      <c r="Z520" t="s">
        <v>13</v>
      </c>
      <c r="AA520" t="s">
        <v>13</v>
      </c>
      <c r="AB520">
        <v>1</v>
      </c>
    </row>
    <row r="521" spans="1:28" x14ac:dyDescent="0.2">
      <c r="A521" s="6" t="s">
        <v>13</v>
      </c>
      <c r="B521" s="1" t="s">
        <v>23</v>
      </c>
      <c r="C521" s="1" t="s">
        <v>13</v>
      </c>
      <c r="D521" s="1" t="s">
        <v>13</v>
      </c>
      <c r="E521" s="1" t="s">
        <v>24</v>
      </c>
      <c r="F521" s="1" t="s">
        <v>13</v>
      </c>
      <c r="G521" s="6" t="s">
        <v>13</v>
      </c>
      <c r="H521" s="1" t="s">
        <v>13</v>
      </c>
      <c r="I521" s="1" t="s">
        <v>13</v>
      </c>
      <c r="J521" s="5">
        <f>TRUNC(SUMPRODUCT(J522:J543, AB522:AB543), 0)</f>
        <v>0</v>
      </c>
      <c r="K521" s="1" t="s">
        <v>13</v>
      </c>
      <c r="L521" s="5">
        <f>TRUNC(SUMPRODUCT(L522:L543, AB522:AB543), 0)</f>
        <v>0</v>
      </c>
      <c r="M521" s="1" t="s">
        <v>13</v>
      </c>
      <c r="N521" s="5">
        <f>TRUNC(SUMPRODUCT(N522:N543, AB522:AB543), 0)</f>
        <v>0</v>
      </c>
      <c r="O521" s="1" t="s">
        <v>13</v>
      </c>
      <c r="P521" s="5">
        <f t="shared" ref="P521:P543" si="60">J521+L521+N521</f>
        <v>0</v>
      </c>
      <c r="Q521" s="1" t="s">
        <v>13</v>
      </c>
      <c r="R521" s="6" t="s">
        <v>13</v>
      </c>
      <c r="S521" s="6" t="s">
        <v>13</v>
      </c>
      <c r="T521" s="1" t="s">
        <v>13</v>
      </c>
      <c r="U521" s="2" t="s">
        <v>13</v>
      </c>
      <c r="V521" s="6" t="s">
        <v>13</v>
      </c>
      <c r="W521" s="6" t="s">
        <v>13</v>
      </c>
      <c r="X521" s="1" t="s">
        <v>13</v>
      </c>
      <c r="Y521" t="s">
        <v>13</v>
      </c>
      <c r="Z521" t="s">
        <v>13</v>
      </c>
      <c r="AA521" t="s">
        <v>13</v>
      </c>
      <c r="AB521">
        <v>1</v>
      </c>
    </row>
    <row r="522" spans="1:28" x14ac:dyDescent="0.2">
      <c r="A522" s="6" t="s">
        <v>47</v>
      </c>
      <c r="B522" s="1" t="s">
        <v>1081</v>
      </c>
      <c r="C522" s="1" t="s">
        <v>13</v>
      </c>
      <c r="D522" s="1" t="s">
        <v>13</v>
      </c>
      <c r="E522" s="1" t="s">
        <v>1082</v>
      </c>
      <c r="F522" s="1" t="s">
        <v>1083</v>
      </c>
      <c r="G522" s="6" t="s">
        <v>1042</v>
      </c>
      <c r="H522" s="3">
        <v>0</v>
      </c>
      <c r="I522" s="4">
        <f>일위대가!F518</f>
        <v>0</v>
      </c>
      <c r="J522" s="5">
        <f t="shared" ref="J522:J543" si="61">TRUNC(H522*I522, 0)</f>
        <v>0</v>
      </c>
      <c r="K522" s="4">
        <f>일위대가!G518</f>
        <v>0</v>
      </c>
      <c r="L522" s="5">
        <f t="shared" ref="L522:L543" si="62">TRUNC(H522*K522, 0)</f>
        <v>0</v>
      </c>
      <c r="M522" s="4">
        <f>일위대가!H518</f>
        <v>0</v>
      </c>
      <c r="N522" s="5">
        <f t="shared" ref="N522:N543" si="63">TRUNC(H522*M522, 0)</f>
        <v>0</v>
      </c>
      <c r="O522" s="4">
        <f t="shared" ref="O522:O543" si="64">I522+K522+M522</f>
        <v>0</v>
      </c>
      <c r="P522" s="5">
        <f t="shared" si="60"/>
        <v>0</v>
      </c>
      <c r="Q522" s="1" t="s">
        <v>13</v>
      </c>
      <c r="R522" s="6" t="s">
        <v>52</v>
      </c>
      <c r="S522" s="6" t="s">
        <v>53</v>
      </c>
      <c r="T522" s="1" t="s">
        <v>13</v>
      </c>
      <c r="U522" s="2" t="s">
        <v>13</v>
      </c>
      <c r="V522" s="6" t="s">
        <v>13</v>
      </c>
      <c r="W522" s="6" t="s">
        <v>13</v>
      </c>
      <c r="X522" s="1" t="s">
        <v>13</v>
      </c>
      <c r="Y522" t="s">
        <v>54</v>
      </c>
      <c r="Z522" t="s">
        <v>54</v>
      </c>
      <c r="AA522" t="s">
        <v>13</v>
      </c>
      <c r="AB522">
        <v>1</v>
      </c>
    </row>
    <row r="523" spans="1:28" x14ac:dyDescent="0.2">
      <c r="A523" s="6" t="s">
        <v>47</v>
      </c>
      <c r="B523" s="1" t="s">
        <v>1084</v>
      </c>
      <c r="C523" s="1" t="s">
        <v>13</v>
      </c>
      <c r="D523" s="1" t="s">
        <v>13</v>
      </c>
      <c r="E523" s="1" t="s">
        <v>1082</v>
      </c>
      <c r="F523" s="1" t="s">
        <v>1085</v>
      </c>
      <c r="G523" s="6" t="s">
        <v>1042</v>
      </c>
      <c r="H523" s="3">
        <v>0</v>
      </c>
      <c r="I523" s="4">
        <f>일위대가!F519</f>
        <v>0</v>
      </c>
      <c r="J523" s="5">
        <f t="shared" si="61"/>
        <v>0</v>
      </c>
      <c r="K523" s="4">
        <f>일위대가!G519</f>
        <v>0</v>
      </c>
      <c r="L523" s="5">
        <f t="shared" si="62"/>
        <v>0</v>
      </c>
      <c r="M523" s="4">
        <f>일위대가!H519</f>
        <v>0</v>
      </c>
      <c r="N523" s="5">
        <f t="shared" si="63"/>
        <v>0</v>
      </c>
      <c r="O523" s="4">
        <f t="shared" si="64"/>
        <v>0</v>
      </c>
      <c r="P523" s="5">
        <f t="shared" si="60"/>
        <v>0</v>
      </c>
      <c r="Q523" s="1" t="s">
        <v>13</v>
      </c>
      <c r="R523" s="6" t="s">
        <v>52</v>
      </c>
      <c r="S523" s="6" t="s">
        <v>53</v>
      </c>
      <c r="T523" s="1" t="s">
        <v>13</v>
      </c>
      <c r="U523" s="2" t="s">
        <v>13</v>
      </c>
      <c r="V523" s="6" t="s">
        <v>13</v>
      </c>
      <c r="W523" s="6" t="s">
        <v>13</v>
      </c>
      <c r="X523" s="1" t="s">
        <v>13</v>
      </c>
      <c r="Y523" t="s">
        <v>54</v>
      </c>
      <c r="Z523" t="s">
        <v>54</v>
      </c>
      <c r="AA523" t="s">
        <v>13</v>
      </c>
      <c r="AB523">
        <v>1</v>
      </c>
    </row>
    <row r="524" spans="1:28" x14ac:dyDescent="0.2">
      <c r="A524" s="6" t="s">
        <v>47</v>
      </c>
      <c r="B524" s="1" t="s">
        <v>1086</v>
      </c>
      <c r="C524" s="1" t="s">
        <v>13</v>
      </c>
      <c r="D524" s="1" t="s">
        <v>13</v>
      </c>
      <c r="E524" s="1" t="s">
        <v>1082</v>
      </c>
      <c r="F524" s="1" t="s">
        <v>1087</v>
      </c>
      <c r="G524" s="6" t="s">
        <v>1042</v>
      </c>
      <c r="H524" s="3">
        <v>0</v>
      </c>
      <c r="I524" s="4">
        <f>일위대가!F520</f>
        <v>0</v>
      </c>
      <c r="J524" s="5">
        <f t="shared" si="61"/>
        <v>0</v>
      </c>
      <c r="K524" s="4">
        <f>일위대가!G520</f>
        <v>0</v>
      </c>
      <c r="L524" s="5">
        <f t="shared" si="62"/>
        <v>0</v>
      </c>
      <c r="M524" s="4">
        <f>일위대가!H520</f>
        <v>0</v>
      </c>
      <c r="N524" s="5">
        <f t="shared" si="63"/>
        <v>0</v>
      </c>
      <c r="O524" s="4">
        <f t="shared" si="64"/>
        <v>0</v>
      </c>
      <c r="P524" s="5">
        <f t="shared" si="60"/>
        <v>0</v>
      </c>
      <c r="Q524" s="1" t="s">
        <v>13</v>
      </c>
      <c r="R524" s="6" t="s">
        <v>52</v>
      </c>
      <c r="S524" s="6" t="s">
        <v>53</v>
      </c>
      <c r="T524" s="1" t="s">
        <v>13</v>
      </c>
      <c r="U524" s="2" t="s">
        <v>13</v>
      </c>
      <c r="V524" s="6" t="s">
        <v>13</v>
      </c>
      <c r="W524" s="6" t="s">
        <v>13</v>
      </c>
      <c r="X524" s="1" t="s">
        <v>13</v>
      </c>
      <c r="Y524" t="s">
        <v>54</v>
      </c>
      <c r="Z524" t="s">
        <v>54</v>
      </c>
      <c r="AA524" t="s">
        <v>13</v>
      </c>
      <c r="AB524">
        <v>1</v>
      </c>
    </row>
    <row r="525" spans="1:28" x14ac:dyDescent="0.2">
      <c r="A525" s="6" t="s">
        <v>47</v>
      </c>
      <c r="B525" s="1" t="s">
        <v>1088</v>
      </c>
      <c r="C525" s="1" t="s">
        <v>13</v>
      </c>
      <c r="D525" s="1" t="s">
        <v>13</v>
      </c>
      <c r="E525" s="1" t="s">
        <v>1082</v>
      </c>
      <c r="F525" s="1" t="s">
        <v>1089</v>
      </c>
      <c r="G525" s="6" t="s">
        <v>1042</v>
      </c>
      <c r="H525" s="3">
        <v>0</v>
      </c>
      <c r="I525" s="4">
        <f>일위대가!F521</f>
        <v>0</v>
      </c>
      <c r="J525" s="5">
        <f t="shared" si="61"/>
        <v>0</v>
      </c>
      <c r="K525" s="4">
        <f>일위대가!G521</f>
        <v>0</v>
      </c>
      <c r="L525" s="5">
        <f t="shared" si="62"/>
        <v>0</v>
      </c>
      <c r="M525" s="4">
        <f>일위대가!H521</f>
        <v>0</v>
      </c>
      <c r="N525" s="5">
        <f t="shared" si="63"/>
        <v>0</v>
      </c>
      <c r="O525" s="4">
        <f t="shared" si="64"/>
        <v>0</v>
      </c>
      <c r="P525" s="5">
        <f t="shared" si="60"/>
        <v>0</v>
      </c>
      <c r="Q525" s="1" t="s">
        <v>13</v>
      </c>
      <c r="R525" s="6" t="s">
        <v>52</v>
      </c>
      <c r="S525" s="6" t="s">
        <v>53</v>
      </c>
      <c r="T525" s="1" t="s">
        <v>13</v>
      </c>
      <c r="U525" s="2" t="s">
        <v>13</v>
      </c>
      <c r="V525" s="6" t="s">
        <v>13</v>
      </c>
      <c r="W525" s="6" t="s">
        <v>13</v>
      </c>
      <c r="X525" s="1" t="s">
        <v>13</v>
      </c>
      <c r="Y525" t="s">
        <v>54</v>
      </c>
      <c r="Z525" t="s">
        <v>54</v>
      </c>
      <c r="AA525" t="s">
        <v>13</v>
      </c>
      <c r="AB525">
        <v>1</v>
      </c>
    </row>
    <row r="526" spans="1:28" x14ac:dyDescent="0.2">
      <c r="A526" s="6" t="s">
        <v>47</v>
      </c>
      <c r="B526" s="1" t="s">
        <v>1090</v>
      </c>
      <c r="C526" s="1" t="s">
        <v>13</v>
      </c>
      <c r="D526" s="1" t="s">
        <v>13</v>
      </c>
      <c r="E526" s="1" t="s">
        <v>1082</v>
      </c>
      <c r="F526" s="1" t="s">
        <v>1091</v>
      </c>
      <c r="G526" s="6" t="s">
        <v>1042</v>
      </c>
      <c r="H526" s="3">
        <v>0</v>
      </c>
      <c r="I526" s="4">
        <f>일위대가!F522</f>
        <v>0</v>
      </c>
      <c r="J526" s="5">
        <f t="shared" si="61"/>
        <v>0</v>
      </c>
      <c r="K526" s="4">
        <f>일위대가!G522</f>
        <v>0</v>
      </c>
      <c r="L526" s="5">
        <f t="shared" si="62"/>
        <v>0</v>
      </c>
      <c r="M526" s="4">
        <f>일위대가!H522</f>
        <v>0</v>
      </c>
      <c r="N526" s="5">
        <f t="shared" si="63"/>
        <v>0</v>
      </c>
      <c r="O526" s="4">
        <f t="shared" si="64"/>
        <v>0</v>
      </c>
      <c r="P526" s="5">
        <f t="shared" si="60"/>
        <v>0</v>
      </c>
      <c r="Q526" s="1" t="s">
        <v>13</v>
      </c>
      <c r="R526" s="6" t="s">
        <v>52</v>
      </c>
      <c r="S526" s="6" t="s">
        <v>53</v>
      </c>
      <c r="T526" s="1" t="s">
        <v>13</v>
      </c>
      <c r="U526" s="2" t="s">
        <v>13</v>
      </c>
      <c r="V526" s="6" t="s">
        <v>13</v>
      </c>
      <c r="W526" s="6" t="s">
        <v>13</v>
      </c>
      <c r="X526" s="1" t="s">
        <v>13</v>
      </c>
      <c r="Y526" t="s">
        <v>54</v>
      </c>
      <c r="Z526" t="s">
        <v>54</v>
      </c>
      <c r="AA526" t="s">
        <v>13</v>
      </c>
      <c r="AB526">
        <v>1</v>
      </c>
    </row>
    <row r="527" spans="1:28" x14ac:dyDescent="0.2">
      <c r="A527" s="6" t="s">
        <v>47</v>
      </c>
      <c r="B527" s="1" t="s">
        <v>1092</v>
      </c>
      <c r="C527" s="1" t="s">
        <v>13</v>
      </c>
      <c r="D527" s="1" t="s">
        <v>13</v>
      </c>
      <c r="E527" s="1" t="s">
        <v>1082</v>
      </c>
      <c r="F527" s="1" t="s">
        <v>1093</v>
      </c>
      <c r="G527" s="6" t="s">
        <v>1042</v>
      </c>
      <c r="H527" s="3">
        <v>0</v>
      </c>
      <c r="I527" s="4">
        <f>일위대가!F523</f>
        <v>0</v>
      </c>
      <c r="J527" s="5">
        <f t="shared" si="61"/>
        <v>0</v>
      </c>
      <c r="K527" s="4">
        <f>일위대가!G523</f>
        <v>0</v>
      </c>
      <c r="L527" s="5">
        <f t="shared" si="62"/>
        <v>0</v>
      </c>
      <c r="M527" s="4">
        <f>일위대가!H523</f>
        <v>0</v>
      </c>
      <c r="N527" s="5">
        <f t="shared" si="63"/>
        <v>0</v>
      </c>
      <c r="O527" s="4">
        <f t="shared" si="64"/>
        <v>0</v>
      </c>
      <c r="P527" s="5">
        <f t="shared" si="60"/>
        <v>0</v>
      </c>
      <c r="Q527" s="1" t="s">
        <v>13</v>
      </c>
      <c r="R527" s="6" t="s">
        <v>52</v>
      </c>
      <c r="S527" s="6" t="s">
        <v>53</v>
      </c>
      <c r="T527" s="1" t="s">
        <v>13</v>
      </c>
      <c r="U527" s="2" t="s">
        <v>13</v>
      </c>
      <c r="V527" s="6" t="s">
        <v>13</v>
      </c>
      <c r="W527" s="6" t="s">
        <v>13</v>
      </c>
      <c r="X527" s="1" t="s">
        <v>13</v>
      </c>
      <c r="Y527" t="s">
        <v>54</v>
      </c>
      <c r="Z527" t="s">
        <v>54</v>
      </c>
      <c r="AA527" t="s">
        <v>13</v>
      </c>
      <c r="AB527">
        <v>1</v>
      </c>
    </row>
    <row r="528" spans="1:28" x14ac:dyDescent="0.2">
      <c r="A528" s="6" t="s">
        <v>47</v>
      </c>
      <c r="B528" s="1" t="s">
        <v>1094</v>
      </c>
      <c r="C528" s="1" t="s">
        <v>13</v>
      </c>
      <c r="D528" s="1" t="s">
        <v>13</v>
      </c>
      <c r="E528" s="1" t="s">
        <v>1082</v>
      </c>
      <c r="F528" s="1" t="s">
        <v>1095</v>
      </c>
      <c r="G528" s="6" t="s">
        <v>1042</v>
      </c>
      <c r="H528" s="3">
        <v>0</v>
      </c>
      <c r="I528" s="4">
        <f>일위대가!F524</f>
        <v>0</v>
      </c>
      <c r="J528" s="5">
        <f t="shared" si="61"/>
        <v>0</v>
      </c>
      <c r="K528" s="4">
        <f>일위대가!G524</f>
        <v>0</v>
      </c>
      <c r="L528" s="5">
        <f t="shared" si="62"/>
        <v>0</v>
      </c>
      <c r="M528" s="4">
        <f>일위대가!H524</f>
        <v>0</v>
      </c>
      <c r="N528" s="5">
        <f t="shared" si="63"/>
        <v>0</v>
      </c>
      <c r="O528" s="4">
        <f t="shared" si="64"/>
        <v>0</v>
      </c>
      <c r="P528" s="5">
        <f t="shared" si="60"/>
        <v>0</v>
      </c>
      <c r="Q528" s="1" t="s">
        <v>13</v>
      </c>
      <c r="R528" s="6" t="s">
        <v>52</v>
      </c>
      <c r="S528" s="6" t="s">
        <v>53</v>
      </c>
      <c r="T528" s="1" t="s">
        <v>13</v>
      </c>
      <c r="U528" s="2" t="s">
        <v>13</v>
      </c>
      <c r="V528" s="6" t="s">
        <v>13</v>
      </c>
      <c r="W528" s="6" t="s">
        <v>13</v>
      </c>
      <c r="X528" s="1" t="s">
        <v>13</v>
      </c>
      <c r="Y528" t="s">
        <v>54</v>
      </c>
      <c r="Z528" t="s">
        <v>54</v>
      </c>
      <c r="AA528" t="s">
        <v>13</v>
      </c>
      <c r="AB528">
        <v>1</v>
      </c>
    </row>
    <row r="529" spans="1:28" x14ac:dyDescent="0.2">
      <c r="A529" s="6" t="s">
        <v>47</v>
      </c>
      <c r="B529" s="1" t="s">
        <v>1096</v>
      </c>
      <c r="C529" s="1" t="s">
        <v>13</v>
      </c>
      <c r="D529" s="1" t="s">
        <v>13</v>
      </c>
      <c r="E529" s="1" t="s">
        <v>1082</v>
      </c>
      <c r="F529" s="1" t="s">
        <v>1097</v>
      </c>
      <c r="G529" s="6" t="s">
        <v>1042</v>
      </c>
      <c r="H529" s="3">
        <v>0</v>
      </c>
      <c r="I529" s="4">
        <f>일위대가!F525</f>
        <v>0</v>
      </c>
      <c r="J529" s="5">
        <f t="shared" si="61"/>
        <v>0</v>
      </c>
      <c r="K529" s="4">
        <f>일위대가!G525</f>
        <v>0</v>
      </c>
      <c r="L529" s="5">
        <f t="shared" si="62"/>
        <v>0</v>
      </c>
      <c r="M529" s="4">
        <f>일위대가!H525</f>
        <v>0</v>
      </c>
      <c r="N529" s="5">
        <f t="shared" si="63"/>
        <v>0</v>
      </c>
      <c r="O529" s="4">
        <f t="shared" si="64"/>
        <v>0</v>
      </c>
      <c r="P529" s="5">
        <f t="shared" si="60"/>
        <v>0</v>
      </c>
      <c r="Q529" s="1" t="s">
        <v>13</v>
      </c>
      <c r="R529" s="6" t="s">
        <v>52</v>
      </c>
      <c r="S529" s="6" t="s">
        <v>53</v>
      </c>
      <c r="T529" s="1" t="s">
        <v>13</v>
      </c>
      <c r="U529" s="2" t="s">
        <v>13</v>
      </c>
      <c r="V529" s="6" t="s">
        <v>13</v>
      </c>
      <c r="W529" s="6" t="s">
        <v>13</v>
      </c>
      <c r="X529" s="1" t="s">
        <v>13</v>
      </c>
      <c r="Y529" t="s">
        <v>54</v>
      </c>
      <c r="Z529" t="s">
        <v>54</v>
      </c>
      <c r="AA529" t="s">
        <v>13</v>
      </c>
      <c r="AB529">
        <v>1</v>
      </c>
    </row>
    <row r="530" spans="1:28" x14ac:dyDescent="0.2">
      <c r="A530" s="6" t="s">
        <v>47</v>
      </c>
      <c r="B530" s="1" t="s">
        <v>1098</v>
      </c>
      <c r="C530" s="1" t="s">
        <v>13</v>
      </c>
      <c r="D530" s="1" t="s">
        <v>13</v>
      </c>
      <c r="E530" s="1" t="s">
        <v>1099</v>
      </c>
      <c r="F530" s="1" t="s">
        <v>1100</v>
      </c>
      <c r="G530" s="6" t="s">
        <v>161</v>
      </c>
      <c r="H530" s="3">
        <v>0</v>
      </c>
      <c r="I530" s="4">
        <f>일위대가!F526</f>
        <v>0</v>
      </c>
      <c r="J530" s="5">
        <f t="shared" si="61"/>
        <v>0</v>
      </c>
      <c r="K530" s="4">
        <f>일위대가!G526</f>
        <v>0</v>
      </c>
      <c r="L530" s="5">
        <f t="shared" si="62"/>
        <v>0</v>
      </c>
      <c r="M530" s="4">
        <f>일위대가!H526</f>
        <v>0</v>
      </c>
      <c r="N530" s="5">
        <f t="shared" si="63"/>
        <v>0</v>
      </c>
      <c r="O530" s="4">
        <f t="shared" si="64"/>
        <v>0</v>
      </c>
      <c r="P530" s="5">
        <f t="shared" si="60"/>
        <v>0</v>
      </c>
      <c r="Q530" s="1" t="s">
        <v>13</v>
      </c>
      <c r="R530" s="6" t="s">
        <v>52</v>
      </c>
      <c r="S530" s="6" t="s">
        <v>53</v>
      </c>
      <c r="T530" s="1" t="s">
        <v>13</v>
      </c>
      <c r="U530" s="2" t="s">
        <v>13</v>
      </c>
      <c r="V530" s="6" t="s">
        <v>13</v>
      </c>
      <c r="W530" s="6" t="s">
        <v>13</v>
      </c>
      <c r="X530" s="1" t="s">
        <v>13</v>
      </c>
      <c r="Y530" t="s">
        <v>54</v>
      </c>
      <c r="Z530" t="s">
        <v>54</v>
      </c>
      <c r="AA530" t="s">
        <v>13</v>
      </c>
      <c r="AB530">
        <v>1</v>
      </c>
    </row>
    <row r="531" spans="1:28" x14ac:dyDescent="0.2">
      <c r="A531" s="6" t="s">
        <v>47</v>
      </c>
      <c r="B531" s="1" t="s">
        <v>1101</v>
      </c>
      <c r="C531" s="1" t="s">
        <v>13</v>
      </c>
      <c r="D531" s="1" t="s">
        <v>13</v>
      </c>
      <c r="E531" s="1" t="s">
        <v>1099</v>
      </c>
      <c r="F531" s="1" t="s">
        <v>1102</v>
      </c>
      <c r="G531" s="6" t="s">
        <v>161</v>
      </c>
      <c r="H531" s="3">
        <v>0</v>
      </c>
      <c r="I531" s="4">
        <f>일위대가!F527</f>
        <v>0</v>
      </c>
      <c r="J531" s="5">
        <f t="shared" si="61"/>
        <v>0</v>
      </c>
      <c r="K531" s="4">
        <f>일위대가!G527</f>
        <v>0</v>
      </c>
      <c r="L531" s="5">
        <f t="shared" si="62"/>
        <v>0</v>
      </c>
      <c r="M531" s="4">
        <f>일위대가!H527</f>
        <v>0</v>
      </c>
      <c r="N531" s="5">
        <f t="shared" si="63"/>
        <v>0</v>
      </c>
      <c r="O531" s="4">
        <f t="shared" si="64"/>
        <v>0</v>
      </c>
      <c r="P531" s="5">
        <f t="shared" si="60"/>
        <v>0</v>
      </c>
      <c r="Q531" s="1" t="s">
        <v>13</v>
      </c>
      <c r="R531" s="6" t="s">
        <v>52</v>
      </c>
      <c r="S531" s="6" t="s">
        <v>53</v>
      </c>
      <c r="T531" s="1" t="s">
        <v>13</v>
      </c>
      <c r="U531" s="2" t="s">
        <v>13</v>
      </c>
      <c r="V531" s="6" t="s">
        <v>13</v>
      </c>
      <c r="W531" s="6" t="s">
        <v>13</v>
      </c>
      <c r="X531" s="1" t="s">
        <v>13</v>
      </c>
      <c r="Y531" t="s">
        <v>54</v>
      </c>
      <c r="Z531" t="s">
        <v>54</v>
      </c>
      <c r="AA531" t="s">
        <v>13</v>
      </c>
      <c r="AB531">
        <v>1</v>
      </c>
    </row>
    <row r="532" spans="1:28" x14ac:dyDescent="0.2">
      <c r="A532" s="6" t="s">
        <v>47</v>
      </c>
      <c r="B532" s="1" t="s">
        <v>1103</v>
      </c>
      <c r="C532" s="1" t="s">
        <v>13</v>
      </c>
      <c r="D532" s="1" t="s">
        <v>13</v>
      </c>
      <c r="E532" s="1" t="s">
        <v>1099</v>
      </c>
      <c r="F532" s="1" t="s">
        <v>1104</v>
      </c>
      <c r="G532" s="6" t="s">
        <v>161</v>
      </c>
      <c r="H532" s="3">
        <v>0</v>
      </c>
      <c r="I532" s="4">
        <f>일위대가!F528</f>
        <v>0</v>
      </c>
      <c r="J532" s="5">
        <f t="shared" si="61"/>
        <v>0</v>
      </c>
      <c r="K532" s="4">
        <f>일위대가!G528</f>
        <v>0</v>
      </c>
      <c r="L532" s="5">
        <f t="shared" si="62"/>
        <v>0</v>
      </c>
      <c r="M532" s="4">
        <f>일위대가!H528</f>
        <v>0</v>
      </c>
      <c r="N532" s="5">
        <f t="shared" si="63"/>
        <v>0</v>
      </c>
      <c r="O532" s="4">
        <f t="shared" si="64"/>
        <v>0</v>
      </c>
      <c r="P532" s="5">
        <f t="shared" si="60"/>
        <v>0</v>
      </c>
      <c r="Q532" s="1" t="s">
        <v>13</v>
      </c>
      <c r="R532" s="6" t="s">
        <v>52</v>
      </c>
      <c r="S532" s="6" t="s">
        <v>53</v>
      </c>
      <c r="T532" s="1" t="s">
        <v>13</v>
      </c>
      <c r="U532" s="2" t="s">
        <v>13</v>
      </c>
      <c r="V532" s="6" t="s">
        <v>13</v>
      </c>
      <c r="W532" s="6" t="s">
        <v>13</v>
      </c>
      <c r="X532" s="1" t="s">
        <v>13</v>
      </c>
      <c r="Y532" t="s">
        <v>54</v>
      </c>
      <c r="Z532" t="s">
        <v>54</v>
      </c>
      <c r="AA532" t="s">
        <v>13</v>
      </c>
      <c r="AB532">
        <v>1</v>
      </c>
    </row>
    <row r="533" spans="1:28" x14ac:dyDescent="0.2">
      <c r="A533" s="6" t="s">
        <v>47</v>
      </c>
      <c r="B533" s="1" t="s">
        <v>1105</v>
      </c>
      <c r="C533" s="1" t="s">
        <v>13</v>
      </c>
      <c r="D533" s="1" t="s">
        <v>13</v>
      </c>
      <c r="E533" s="1" t="s">
        <v>1099</v>
      </c>
      <c r="F533" s="1" t="s">
        <v>1106</v>
      </c>
      <c r="G533" s="6" t="s">
        <v>161</v>
      </c>
      <c r="H533" s="3">
        <v>0</v>
      </c>
      <c r="I533" s="4">
        <f>일위대가!F529</f>
        <v>0</v>
      </c>
      <c r="J533" s="5">
        <f t="shared" si="61"/>
        <v>0</v>
      </c>
      <c r="K533" s="4">
        <f>일위대가!G529</f>
        <v>0</v>
      </c>
      <c r="L533" s="5">
        <f t="shared" si="62"/>
        <v>0</v>
      </c>
      <c r="M533" s="4">
        <f>일위대가!H529</f>
        <v>0</v>
      </c>
      <c r="N533" s="5">
        <f t="shared" si="63"/>
        <v>0</v>
      </c>
      <c r="O533" s="4">
        <f t="shared" si="64"/>
        <v>0</v>
      </c>
      <c r="P533" s="5">
        <f t="shared" si="60"/>
        <v>0</v>
      </c>
      <c r="Q533" s="1" t="s">
        <v>13</v>
      </c>
      <c r="R533" s="6" t="s">
        <v>52</v>
      </c>
      <c r="S533" s="6" t="s">
        <v>53</v>
      </c>
      <c r="T533" s="1" t="s">
        <v>13</v>
      </c>
      <c r="U533" s="2" t="s">
        <v>13</v>
      </c>
      <c r="V533" s="6" t="s">
        <v>13</v>
      </c>
      <c r="W533" s="6" t="s">
        <v>13</v>
      </c>
      <c r="X533" s="1" t="s">
        <v>13</v>
      </c>
      <c r="Y533" t="s">
        <v>54</v>
      </c>
      <c r="Z533" t="s">
        <v>54</v>
      </c>
      <c r="AA533" t="s">
        <v>13</v>
      </c>
      <c r="AB533">
        <v>1</v>
      </c>
    </row>
    <row r="534" spans="1:28" x14ac:dyDescent="0.2">
      <c r="A534" s="6" t="s">
        <v>47</v>
      </c>
      <c r="B534" s="1" t="s">
        <v>1107</v>
      </c>
      <c r="C534" s="1" t="s">
        <v>13</v>
      </c>
      <c r="D534" s="1" t="s">
        <v>13</v>
      </c>
      <c r="E534" s="1" t="s">
        <v>1099</v>
      </c>
      <c r="F534" s="1" t="s">
        <v>1108</v>
      </c>
      <c r="G534" s="6" t="s">
        <v>161</v>
      </c>
      <c r="H534" s="3">
        <v>0</v>
      </c>
      <c r="I534" s="4">
        <f>일위대가!F530</f>
        <v>0</v>
      </c>
      <c r="J534" s="5">
        <f t="shared" si="61"/>
        <v>0</v>
      </c>
      <c r="K534" s="4">
        <f>일위대가!G530</f>
        <v>0</v>
      </c>
      <c r="L534" s="5">
        <f t="shared" si="62"/>
        <v>0</v>
      </c>
      <c r="M534" s="4">
        <f>일위대가!H530</f>
        <v>0</v>
      </c>
      <c r="N534" s="5">
        <f t="shared" si="63"/>
        <v>0</v>
      </c>
      <c r="O534" s="4">
        <f t="shared" si="64"/>
        <v>0</v>
      </c>
      <c r="P534" s="5">
        <f t="shared" si="60"/>
        <v>0</v>
      </c>
      <c r="Q534" s="1" t="s">
        <v>13</v>
      </c>
      <c r="R534" s="6" t="s">
        <v>52</v>
      </c>
      <c r="S534" s="6" t="s">
        <v>53</v>
      </c>
      <c r="T534" s="1" t="s">
        <v>13</v>
      </c>
      <c r="U534" s="2" t="s">
        <v>13</v>
      </c>
      <c r="V534" s="6" t="s">
        <v>13</v>
      </c>
      <c r="W534" s="6" t="s">
        <v>13</v>
      </c>
      <c r="X534" s="1" t="s">
        <v>13</v>
      </c>
      <c r="Y534" t="s">
        <v>54</v>
      </c>
      <c r="Z534" t="s">
        <v>54</v>
      </c>
      <c r="AA534" t="s">
        <v>13</v>
      </c>
      <c r="AB534">
        <v>1</v>
      </c>
    </row>
    <row r="535" spans="1:28" x14ac:dyDescent="0.2">
      <c r="A535" s="6" t="s">
        <v>47</v>
      </c>
      <c r="B535" s="1" t="s">
        <v>1109</v>
      </c>
      <c r="C535" s="1" t="s">
        <v>13</v>
      </c>
      <c r="D535" s="1" t="s">
        <v>13</v>
      </c>
      <c r="E535" s="1" t="s">
        <v>1099</v>
      </c>
      <c r="F535" s="1" t="s">
        <v>1110</v>
      </c>
      <c r="G535" s="6" t="s">
        <v>161</v>
      </c>
      <c r="H535" s="3">
        <v>0</v>
      </c>
      <c r="I535" s="4">
        <f>일위대가!F531</f>
        <v>0</v>
      </c>
      <c r="J535" s="5">
        <f t="shared" si="61"/>
        <v>0</v>
      </c>
      <c r="K535" s="4">
        <f>일위대가!G531</f>
        <v>0</v>
      </c>
      <c r="L535" s="5">
        <f t="shared" si="62"/>
        <v>0</v>
      </c>
      <c r="M535" s="4">
        <f>일위대가!H531</f>
        <v>0</v>
      </c>
      <c r="N535" s="5">
        <f t="shared" si="63"/>
        <v>0</v>
      </c>
      <c r="O535" s="4">
        <f t="shared" si="64"/>
        <v>0</v>
      </c>
      <c r="P535" s="5">
        <f t="shared" si="60"/>
        <v>0</v>
      </c>
      <c r="Q535" s="1" t="s">
        <v>13</v>
      </c>
      <c r="R535" s="6" t="s">
        <v>52</v>
      </c>
      <c r="S535" s="6" t="s">
        <v>53</v>
      </c>
      <c r="T535" s="1" t="s">
        <v>13</v>
      </c>
      <c r="U535" s="2" t="s">
        <v>13</v>
      </c>
      <c r="V535" s="6" t="s">
        <v>13</v>
      </c>
      <c r="W535" s="6" t="s">
        <v>13</v>
      </c>
      <c r="X535" s="1" t="s">
        <v>13</v>
      </c>
      <c r="Y535" t="s">
        <v>54</v>
      </c>
      <c r="Z535" t="s">
        <v>54</v>
      </c>
      <c r="AA535" t="s">
        <v>13</v>
      </c>
      <c r="AB535">
        <v>1</v>
      </c>
    </row>
    <row r="536" spans="1:28" x14ac:dyDescent="0.2">
      <c r="A536" s="6" t="s">
        <v>47</v>
      </c>
      <c r="B536" s="1" t="s">
        <v>1111</v>
      </c>
      <c r="C536" s="1" t="s">
        <v>13</v>
      </c>
      <c r="D536" s="1" t="s">
        <v>13</v>
      </c>
      <c r="E536" s="1" t="s">
        <v>1099</v>
      </c>
      <c r="F536" s="1" t="s">
        <v>1112</v>
      </c>
      <c r="G536" s="6" t="s">
        <v>161</v>
      </c>
      <c r="H536" s="3">
        <v>0</v>
      </c>
      <c r="I536" s="4">
        <f>일위대가!F532</f>
        <v>0</v>
      </c>
      <c r="J536" s="5">
        <f t="shared" si="61"/>
        <v>0</v>
      </c>
      <c r="K536" s="4">
        <f>일위대가!G532</f>
        <v>0</v>
      </c>
      <c r="L536" s="5">
        <f t="shared" si="62"/>
        <v>0</v>
      </c>
      <c r="M536" s="4">
        <f>일위대가!H532</f>
        <v>0</v>
      </c>
      <c r="N536" s="5">
        <f t="shared" si="63"/>
        <v>0</v>
      </c>
      <c r="O536" s="4">
        <f t="shared" si="64"/>
        <v>0</v>
      </c>
      <c r="P536" s="5">
        <f t="shared" si="60"/>
        <v>0</v>
      </c>
      <c r="Q536" s="1" t="s">
        <v>13</v>
      </c>
      <c r="R536" s="6" t="s">
        <v>52</v>
      </c>
      <c r="S536" s="6" t="s">
        <v>53</v>
      </c>
      <c r="T536" s="1" t="s">
        <v>13</v>
      </c>
      <c r="U536" s="2" t="s">
        <v>13</v>
      </c>
      <c r="V536" s="6" t="s">
        <v>13</v>
      </c>
      <c r="W536" s="6" t="s">
        <v>13</v>
      </c>
      <c r="X536" s="1" t="s">
        <v>13</v>
      </c>
      <c r="Y536" t="s">
        <v>54</v>
      </c>
      <c r="Z536" t="s">
        <v>54</v>
      </c>
      <c r="AA536" t="s">
        <v>13</v>
      </c>
      <c r="AB536">
        <v>1</v>
      </c>
    </row>
    <row r="537" spans="1:28" x14ac:dyDescent="0.2">
      <c r="A537" s="6" t="s">
        <v>47</v>
      </c>
      <c r="B537" s="1" t="s">
        <v>1113</v>
      </c>
      <c r="C537" s="1" t="s">
        <v>13</v>
      </c>
      <c r="D537" s="1" t="s">
        <v>13</v>
      </c>
      <c r="E537" s="1" t="s">
        <v>1114</v>
      </c>
      <c r="F537" s="1" t="s">
        <v>1115</v>
      </c>
      <c r="G537" s="6" t="s">
        <v>161</v>
      </c>
      <c r="H537" s="3">
        <v>0</v>
      </c>
      <c r="I537" s="4">
        <f>일위대가!F533</f>
        <v>0</v>
      </c>
      <c r="J537" s="5">
        <f t="shared" si="61"/>
        <v>0</v>
      </c>
      <c r="K537" s="4">
        <f>일위대가!G533</f>
        <v>0</v>
      </c>
      <c r="L537" s="5">
        <f t="shared" si="62"/>
        <v>0</v>
      </c>
      <c r="M537" s="4">
        <f>일위대가!H533</f>
        <v>0</v>
      </c>
      <c r="N537" s="5">
        <f t="shared" si="63"/>
        <v>0</v>
      </c>
      <c r="O537" s="4">
        <f t="shared" si="64"/>
        <v>0</v>
      </c>
      <c r="P537" s="5">
        <f t="shared" si="60"/>
        <v>0</v>
      </c>
      <c r="Q537" s="1" t="s">
        <v>13</v>
      </c>
      <c r="R537" s="6" t="s">
        <v>52</v>
      </c>
      <c r="S537" s="6" t="s">
        <v>53</v>
      </c>
      <c r="T537" s="1" t="s">
        <v>13</v>
      </c>
      <c r="U537" s="2" t="s">
        <v>13</v>
      </c>
      <c r="V537" s="6" t="s">
        <v>13</v>
      </c>
      <c r="W537" s="6" t="s">
        <v>13</v>
      </c>
      <c r="X537" s="1" t="s">
        <v>13</v>
      </c>
      <c r="Y537" t="s">
        <v>54</v>
      </c>
      <c r="Z537" t="s">
        <v>54</v>
      </c>
      <c r="AA537" t="s">
        <v>13</v>
      </c>
      <c r="AB537">
        <v>1</v>
      </c>
    </row>
    <row r="538" spans="1:28" x14ac:dyDescent="0.2">
      <c r="A538" s="6" t="s">
        <v>47</v>
      </c>
      <c r="B538" s="1" t="s">
        <v>1116</v>
      </c>
      <c r="C538" s="1" t="s">
        <v>13</v>
      </c>
      <c r="D538" s="1" t="s">
        <v>13</v>
      </c>
      <c r="E538" s="1" t="s">
        <v>1114</v>
      </c>
      <c r="F538" s="1" t="s">
        <v>1117</v>
      </c>
      <c r="G538" s="6" t="s">
        <v>161</v>
      </c>
      <c r="H538" s="3">
        <v>0</v>
      </c>
      <c r="I538" s="4">
        <f>일위대가!F534</f>
        <v>0</v>
      </c>
      <c r="J538" s="5">
        <f t="shared" si="61"/>
        <v>0</v>
      </c>
      <c r="K538" s="4">
        <f>일위대가!G534</f>
        <v>0</v>
      </c>
      <c r="L538" s="5">
        <f t="shared" si="62"/>
        <v>0</v>
      </c>
      <c r="M538" s="4">
        <f>일위대가!H534</f>
        <v>0</v>
      </c>
      <c r="N538" s="5">
        <f t="shared" si="63"/>
        <v>0</v>
      </c>
      <c r="O538" s="4">
        <f t="shared" si="64"/>
        <v>0</v>
      </c>
      <c r="P538" s="5">
        <f t="shared" si="60"/>
        <v>0</v>
      </c>
      <c r="Q538" s="1" t="s">
        <v>13</v>
      </c>
      <c r="R538" s="6" t="s">
        <v>52</v>
      </c>
      <c r="S538" s="6" t="s">
        <v>53</v>
      </c>
      <c r="T538" s="1" t="s">
        <v>13</v>
      </c>
      <c r="U538" s="2" t="s">
        <v>13</v>
      </c>
      <c r="V538" s="6" t="s">
        <v>13</v>
      </c>
      <c r="W538" s="6" t="s">
        <v>13</v>
      </c>
      <c r="X538" s="1" t="s">
        <v>13</v>
      </c>
      <c r="Y538" t="s">
        <v>54</v>
      </c>
      <c r="Z538" t="s">
        <v>54</v>
      </c>
      <c r="AA538" t="s">
        <v>13</v>
      </c>
      <c r="AB538">
        <v>1</v>
      </c>
    </row>
    <row r="539" spans="1:28" x14ac:dyDescent="0.2">
      <c r="A539" s="6" t="s">
        <v>47</v>
      </c>
      <c r="B539" s="1" t="s">
        <v>1118</v>
      </c>
      <c r="C539" s="1" t="s">
        <v>13</v>
      </c>
      <c r="D539" s="1" t="s">
        <v>13</v>
      </c>
      <c r="E539" s="1" t="s">
        <v>1114</v>
      </c>
      <c r="F539" s="1" t="s">
        <v>1119</v>
      </c>
      <c r="G539" s="6" t="s">
        <v>161</v>
      </c>
      <c r="H539" s="3">
        <v>0</v>
      </c>
      <c r="I539" s="4">
        <f>일위대가!F535</f>
        <v>0</v>
      </c>
      <c r="J539" s="5">
        <f t="shared" si="61"/>
        <v>0</v>
      </c>
      <c r="K539" s="4">
        <f>일위대가!G535</f>
        <v>0</v>
      </c>
      <c r="L539" s="5">
        <f t="shared" si="62"/>
        <v>0</v>
      </c>
      <c r="M539" s="4">
        <f>일위대가!H535</f>
        <v>0</v>
      </c>
      <c r="N539" s="5">
        <f t="shared" si="63"/>
        <v>0</v>
      </c>
      <c r="O539" s="4">
        <f t="shared" si="64"/>
        <v>0</v>
      </c>
      <c r="P539" s="5">
        <f t="shared" si="60"/>
        <v>0</v>
      </c>
      <c r="Q539" s="1" t="s">
        <v>13</v>
      </c>
      <c r="R539" s="6" t="s">
        <v>52</v>
      </c>
      <c r="S539" s="6" t="s">
        <v>53</v>
      </c>
      <c r="T539" s="1" t="s">
        <v>13</v>
      </c>
      <c r="U539" s="2" t="s">
        <v>13</v>
      </c>
      <c r="V539" s="6" t="s">
        <v>13</v>
      </c>
      <c r="W539" s="6" t="s">
        <v>13</v>
      </c>
      <c r="X539" s="1" t="s">
        <v>13</v>
      </c>
      <c r="Y539" t="s">
        <v>54</v>
      </c>
      <c r="Z539" t="s">
        <v>54</v>
      </c>
      <c r="AA539" t="s">
        <v>13</v>
      </c>
      <c r="AB539">
        <v>1</v>
      </c>
    </row>
    <row r="540" spans="1:28" x14ac:dyDescent="0.2">
      <c r="A540" s="6" t="s">
        <v>47</v>
      </c>
      <c r="B540" s="1" t="s">
        <v>1120</v>
      </c>
      <c r="C540" s="1" t="s">
        <v>13</v>
      </c>
      <c r="D540" s="1" t="s">
        <v>13</v>
      </c>
      <c r="E540" s="1" t="s">
        <v>1114</v>
      </c>
      <c r="F540" s="1" t="s">
        <v>1121</v>
      </c>
      <c r="G540" s="6" t="s">
        <v>161</v>
      </c>
      <c r="H540" s="3">
        <v>0</v>
      </c>
      <c r="I540" s="4">
        <f>일위대가!F536</f>
        <v>0</v>
      </c>
      <c r="J540" s="5">
        <f t="shared" si="61"/>
        <v>0</v>
      </c>
      <c r="K540" s="4">
        <f>일위대가!G536</f>
        <v>0</v>
      </c>
      <c r="L540" s="5">
        <f t="shared" si="62"/>
        <v>0</v>
      </c>
      <c r="M540" s="4">
        <f>일위대가!H536</f>
        <v>0</v>
      </c>
      <c r="N540" s="5">
        <f t="shared" si="63"/>
        <v>0</v>
      </c>
      <c r="O540" s="4">
        <f t="shared" si="64"/>
        <v>0</v>
      </c>
      <c r="P540" s="5">
        <f t="shared" si="60"/>
        <v>0</v>
      </c>
      <c r="Q540" s="1" t="s">
        <v>13</v>
      </c>
      <c r="R540" s="6" t="s">
        <v>52</v>
      </c>
      <c r="S540" s="6" t="s">
        <v>53</v>
      </c>
      <c r="T540" s="1" t="s">
        <v>13</v>
      </c>
      <c r="U540" s="2" t="s">
        <v>13</v>
      </c>
      <c r="V540" s="6" t="s">
        <v>13</v>
      </c>
      <c r="W540" s="6" t="s">
        <v>13</v>
      </c>
      <c r="X540" s="1" t="s">
        <v>13</v>
      </c>
      <c r="Y540" t="s">
        <v>54</v>
      </c>
      <c r="Z540" t="s">
        <v>54</v>
      </c>
      <c r="AA540" t="s">
        <v>13</v>
      </c>
      <c r="AB540">
        <v>1</v>
      </c>
    </row>
    <row r="541" spans="1:28" x14ac:dyDescent="0.2">
      <c r="A541" s="6" t="s">
        <v>47</v>
      </c>
      <c r="B541" s="1" t="s">
        <v>1122</v>
      </c>
      <c r="C541" s="1" t="s">
        <v>13</v>
      </c>
      <c r="D541" s="1" t="s">
        <v>13</v>
      </c>
      <c r="E541" s="1" t="s">
        <v>1114</v>
      </c>
      <c r="F541" s="1" t="s">
        <v>1123</v>
      </c>
      <c r="G541" s="6" t="s">
        <v>161</v>
      </c>
      <c r="H541" s="3">
        <v>0</v>
      </c>
      <c r="I541" s="4">
        <f>일위대가!F537</f>
        <v>0</v>
      </c>
      <c r="J541" s="5">
        <f t="shared" si="61"/>
        <v>0</v>
      </c>
      <c r="K541" s="4">
        <f>일위대가!G537</f>
        <v>0</v>
      </c>
      <c r="L541" s="5">
        <f t="shared" si="62"/>
        <v>0</v>
      </c>
      <c r="M541" s="4">
        <f>일위대가!H537</f>
        <v>0</v>
      </c>
      <c r="N541" s="5">
        <f t="shared" si="63"/>
        <v>0</v>
      </c>
      <c r="O541" s="4">
        <f t="shared" si="64"/>
        <v>0</v>
      </c>
      <c r="P541" s="5">
        <f t="shared" si="60"/>
        <v>0</v>
      </c>
      <c r="Q541" s="1" t="s">
        <v>13</v>
      </c>
      <c r="R541" s="6" t="s">
        <v>52</v>
      </c>
      <c r="S541" s="6" t="s">
        <v>53</v>
      </c>
      <c r="T541" s="1" t="s">
        <v>13</v>
      </c>
      <c r="U541" s="2" t="s">
        <v>13</v>
      </c>
      <c r="V541" s="6" t="s">
        <v>13</v>
      </c>
      <c r="W541" s="6" t="s">
        <v>13</v>
      </c>
      <c r="X541" s="1" t="s">
        <v>13</v>
      </c>
      <c r="Y541" t="s">
        <v>54</v>
      </c>
      <c r="Z541" t="s">
        <v>54</v>
      </c>
      <c r="AA541" t="s">
        <v>13</v>
      </c>
      <c r="AB541">
        <v>1</v>
      </c>
    </row>
    <row r="542" spans="1:28" x14ac:dyDescent="0.2">
      <c r="A542" s="6" t="s">
        <v>47</v>
      </c>
      <c r="B542" s="1" t="s">
        <v>1124</v>
      </c>
      <c r="C542" s="1" t="s">
        <v>13</v>
      </c>
      <c r="D542" s="1" t="s">
        <v>13</v>
      </c>
      <c r="E542" s="1" t="s">
        <v>1114</v>
      </c>
      <c r="F542" s="1" t="s">
        <v>1125</v>
      </c>
      <c r="G542" s="6" t="s">
        <v>161</v>
      </c>
      <c r="H542" s="3">
        <v>0</v>
      </c>
      <c r="I542" s="4">
        <f>일위대가!F538</f>
        <v>0</v>
      </c>
      <c r="J542" s="5">
        <f t="shared" si="61"/>
        <v>0</v>
      </c>
      <c r="K542" s="4">
        <f>일위대가!G538</f>
        <v>0</v>
      </c>
      <c r="L542" s="5">
        <f t="shared" si="62"/>
        <v>0</v>
      </c>
      <c r="M542" s="4">
        <f>일위대가!H538</f>
        <v>0</v>
      </c>
      <c r="N542" s="5">
        <f t="shared" si="63"/>
        <v>0</v>
      </c>
      <c r="O542" s="4">
        <f t="shared" si="64"/>
        <v>0</v>
      </c>
      <c r="P542" s="5">
        <f t="shared" si="60"/>
        <v>0</v>
      </c>
      <c r="Q542" s="1" t="s">
        <v>13</v>
      </c>
      <c r="R542" s="6" t="s">
        <v>52</v>
      </c>
      <c r="S542" s="6" t="s">
        <v>53</v>
      </c>
      <c r="T542" s="1" t="s">
        <v>13</v>
      </c>
      <c r="U542" s="2" t="s">
        <v>13</v>
      </c>
      <c r="V542" s="6" t="s">
        <v>13</v>
      </c>
      <c r="W542" s="6" t="s">
        <v>13</v>
      </c>
      <c r="X542" s="1" t="s">
        <v>13</v>
      </c>
      <c r="Y542" t="s">
        <v>54</v>
      </c>
      <c r="Z542" t="s">
        <v>54</v>
      </c>
      <c r="AA542" t="s">
        <v>13</v>
      </c>
      <c r="AB542">
        <v>1</v>
      </c>
    </row>
    <row r="543" spans="1:28" x14ac:dyDescent="0.2">
      <c r="A543" s="6" t="s">
        <v>47</v>
      </c>
      <c r="B543" s="1" t="s">
        <v>1126</v>
      </c>
      <c r="C543" s="1" t="s">
        <v>13</v>
      </c>
      <c r="D543" s="1" t="s">
        <v>13</v>
      </c>
      <c r="E543" s="1" t="s">
        <v>1114</v>
      </c>
      <c r="F543" s="1" t="s">
        <v>1127</v>
      </c>
      <c r="G543" s="6" t="s">
        <v>161</v>
      </c>
      <c r="H543" s="3">
        <v>0</v>
      </c>
      <c r="I543" s="4">
        <f>일위대가!F539</f>
        <v>0</v>
      </c>
      <c r="J543" s="5">
        <f t="shared" si="61"/>
        <v>0</v>
      </c>
      <c r="K543" s="4">
        <f>일위대가!G539</f>
        <v>0</v>
      </c>
      <c r="L543" s="5">
        <f t="shared" si="62"/>
        <v>0</v>
      </c>
      <c r="M543" s="4">
        <f>일위대가!H539</f>
        <v>0</v>
      </c>
      <c r="N543" s="5">
        <f t="shared" si="63"/>
        <v>0</v>
      </c>
      <c r="O543" s="4">
        <f t="shared" si="64"/>
        <v>0</v>
      </c>
      <c r="P543" s="5">
        <f t="shared" si="60"/>
        <v>0</v>
      </c>
      <c r="Q543" s="1" t="s">
        <v>13</v>
      </c>
      <c r="R543" s="6" t="s">
        <v>52</v>
      </c>
      <c r="S543" s="6" t="s">
        <v>53</v>
      </c>
      <c r="T543" s="1" t="s">
        <v>13</v>
      </c>
      <c r="U543" s="2" t="s">
        <v>13</v>
      </c>
      <c r="V543" s="6" t="s">
        <v>13</v>
      </c>
      <c r="W543" s="6" t="s">
        <v>13</v>
      </c>
      <c r="X543" s="1" t="s">
        <v>13</v>
      </c>
      <c r="Y543" t="s">
        <v>54</v>
      </c>
      <c r="Z543" t="s">
        <v>54</v>
      </c>
      <c r="AA543" t="s">
        <v>13</v>
      </c>
      <c r="AB543">
        <v>1</v>
      </c>
    </row>
    <row r="544" spans="1:28" x14ac:dyDescent="0.2">
      <c r="A544" s="6" t="s">
        <v>13</v>
      </c>
      <c r="B544" s="1" t="s">
        <v>13</v>
      </c>
      <c r="C544" s="1" t="s">
        <v>13</v>
      </c>
      <c r="D544" s="1" t="s">
        <v>13</v>
      </c>
      <c r="E544" s="1" t="s">
        <v>13</v>
      </c>
      <c r="F544" s="1" t="s">
        <v>13</v>
      </c>
      <c r="G544" s="6" t="s">
        <v>13</v>
      </c>
      <c r="H544" s="1" t="s">
        <v>13</v>
      </c>
      <c r="I544" s="1" t="s">
        <v>13</v>
      </c>
      <c r="J544" s="1" t="s">
        <v>13</v>
      </c>
      <c r="K544" s="1" t="s">
        <v>13</v>
      </c>
      <c r="L544" s="1" t="s">
        <v>13</v>
      </c>
      <c r="M544" s="1" t="s">
        <v>13</v>
      </c>
      <c r="N544" s="1" t="s">
        <v>13</v>
      </c>
      <c r="O544" s="1" t="s">
        <v>13</v>
      </c>
      <c r="P544" s="1" t="s">
        <v>13</v>
      </c>
      <c r="Q544" s="1" t="s">
        <v>13</v>
      </c>
      <c r="R544" s="6" t="s">
        <v>13</v>
      </c>
      <c r="S544" s="6" t="s">
        <v>13</v>
      </c>
      <c r="T544" s="1" t="s">
        <v>13</v>
      </c>
      <c r="U544" s="2" t="s">
        <v>13</v>
      </c>
      <c r="V544" s="6" t="s">
        <v>13</v>
      </c>
      <c r="W544" s="6" t="s">
        <v>13</v>
      </c>
      <c r="X544" s="1" t="s">
        <v>13</v>
      </c>
      <c r="Y544" t="s">
        <v>13</v>
      </c>
      <c r="Z544" t="s">
        <v>13</v>
      </c>
      <c r="AA544" t="s">
        <v>13</v>
      </c>
      <c r="AB544">
        <v>1</v>
      </c>
    </row>
    <row r="545" spans="1:28" x14ac:dyDescent="0.2">
      <c r="A545" s="6" t="s">
        <v>13</v>
      </c>
      <c r="B545" s="1" t="s">
        <v>25</v>
      </c>
      <c r="C545" s="1" t="s">
        <v>13</v>
      </c>
      <c r="D545" s="1" t="s">
        <v>13</v>
      </c>
      <c r="E545" s="1" t="s">
        <v>26</v>
      </c>
      <c r="F545" s="1" t="s">
        <v>13</v>
      </c>
      <c r="G545" s="6" t="s">
        <v>13</v>
      </c>
      <c r="H545" s="1" t="s">
        <v>13</v>
      </c>
      <c r="I545" s="1" t="s">
        <v>13</v>
      </c>
      <c r="J545" s="5">
        <f>TRUNC(SUMPRODUCT(J546:J554, AB546:AB554), 0)</f>
        <v>0</v>
      </c>
      <c r="K545" s="1" t="s">
        <v>13</v>
      </c>
      <c r="L545" s="5">
        <f>TRUNC(SUMPRODUCT(L546:L554, AB546:AB554), 0)</f>
        <v>0</v>
      </c>
      <c r="M545" s="1" t="s">
        <v>13</v>
      </c>
      <c r="N545" s="5">
        <f>TRUNC(SUMPRODUCT(N546:N554, AB546:AB554), 0)</f>
        <v>0</v>
      </c>
      <c r="O545" s="1" t="s">
        <v>13</v>
      </c>
      <c r="P545" s="5">
        <f t="shared" ref="P545:P554" si="65">J545+L545+N545</f>
        <v>0</v>
      </c>
      <c r="Q545" s="1" t="s">
        <v>13</v>
      </c>
      <c r="R545" s="6" t="s">
        <v>13</v>
      </c>
      <c r="S545" s="6" t="s">
        <v>13</v>
      </c>
      <c r="T545" s="1" t="s">
        <v>13</v>
      </c>
      <c r="U545" s="2" t="s">
        <v>13</v>
      </c>
      <c r="V545" s="6" t="s">
        <v>13</v>
      </c>
      <c r="W545" s="6" t="s">
        <v>13</v>
      </c>
      <c r="X545" s="1" t="s">
        <v>13</v>
      </c>
      <c r="Y545" t="s">
        <v>13</v>
      </c>
      <c r="Z545" t="s">
        <v>13</v>
      </c>
      <c r="AA545" t="s">
        <v>13</v>
      </c>
      <c r="AB545">
        <v>1</v>
      </c>
    </row>
    <row r="546" spans="1:28" x14ac:dyDescent="0.2">
      <c r="A546" s="6" t="s">
        <v>47</v>
      </c>
      <c r="B546" s="1" t="s">
        <v>1128</v>
      </c>
      <c r="C546" s="1" t="s">
        <v>13</v>
      </c>
      <c r="D546" s="1" t="s">
        <v>13</v>
      </c>
      <c r="E546" s="1" t="s">
        <v>1129</v>
      </c>
      <c r="F546" s="1" t="s">
        <v>1130</v>
      </c>
      <c r="G546" s="6" t="s">
        <v>219</v>
      </c>
      <c r="H546" s="3">
        <v>0</v>
      </c>
      <c r="I546" s="4">
        <f>일위대가!F540</f>
        <v>0</v>
      </c>
      <c r="J546" s="5">
        <f t="shared" ref="J546:J554" si="66">TRUNC(H546*I546, 0)</f>
        <v>0</v>
      </c>
      <c r="K546" s="4">
        <f>일위대가!G540</f>
        <v>0</v>
      </c>
      <c r="L546" s="5">
        <f t="shared" ref="L546:L554" si="67">TRUNC(H546*K546, 0)</f>
        <v>0</v>
      </c>
      <c r="M546" s="4">
        <f>일위대가!H540</f>
        <v>0</v>
      </c>
      <c r="N546" s="5">
        <f t="shared" ref="N546:N554" si="68">TRUNC(H546*M546, 0)</f>
        <v>0</v>
      </c>
      <c r="O546" s="4">
        <f t="shared" ref="O546:O554" si="69">I546+K546+M546</f>
        <v>0</v>
      </c>
      <c r="P546" s="5">
        <f t="shared" si="65"/>
        <v>0</v>
      </c>
      <c r="Q546" s="1" t="s">
        <v>13</v>
      </c>
      <c r="R546" s="6" t="s">
        <v>52</v>
      </c>
      <c r="S546" s="6" t="s">
        <v>53</v>
      </c>
      <c r="T546" s="1" t="s">
        <v>13</v>
      </c>
      <c r="U546" s="2" t="s">
        <v>13</v>
      </c>
      <c r="V546" s="6" t="s">
        <v>13</v>
      </c>
      <c r="W546" s="6" t="s">
        <v>13</v>
      </c>
      <c r="X546" s="1" t="s">
        <v>13</v>
      </c>
      <c r="Y546" t="s">
        <v>54</v>
      </c>
      <c r="Z546" t="s">
        <v>54</v>
      </c>
      <c r="AA546" t="s">
        <v>13</v>
      </c>
      <c r="AB546">
        <v>1</v>
      </c>
    </row>
    <row r="547" spans="1:28" x14ac:dyDescent="0.2">
      <c r="A547" s="6" t="s">
        <v>47</v>
      </c>
      <c r="B547" s="1" t="s">
        <v>1131</v>
      </c>
      <c r="C547" s="1" t="s">
        <v>13</v>
      </c>
      <c r="D547" s="1" t="s">
        <v>13</v>
      </c>
      <c r="E547" s="1" t="s">
        <v>1132</v>
      </c>
      <c r="F547" s="1" t="s">
        <v>13</v>
      </c>
      <c r="G547" s="6" t="s">
        <v>239</v>
      </c>
      <c r="H547" s="3">
        <v>0</v>
      </c>
      <c r="I547" s="4">
        <f>일위대가!F541</f>
        <v>0</v>
      </c>
      <c r="J547" s="5">
        <f t="shared" si="66"/>
        <v>0</v>
      </c>
      <c r="K547" s="4">
        <f>일위대가!G541</f>
        <v>0</v>
      </c>
      <c r="L547" s="5">
        <f t="shared" si="67"/>
        <v>0</v>
      </c>
      <c r="M547" s="4">
        <f>일위대가!H541</f>
        <v>0</v>
      </c>
      <c r="N547" s="5">
        <f t="shared" si="68"/>
        <v>0</v>
      </c>
      <c r="O547" s="4">
        <f t="shared" si="69"/>
        <v>0</v>
      </c>
      <c r="P547" s="5">
        <f t="shared" si="65"/>
        <v>0</v>
      </c>
      <c r="Q547" s="1" t="s">
        <v>13</v>
      </c>
      <c r="R547" s="6" t="s">
        <v>52</v>
      </c>
      <c r="S547" s="6" t="s">
        <v>53</v>
      </c>
      <c r="T547" s="1" t="s">
        <v>13</v>
      </c>
      <c r="U547" s="2" t="s">
        <v>13</v>
      </c>
      <c r="V547" s="6" t="s">
        <v>13</v>
      </c>
      <c r="W547" s="6" t="s">
        <v>13</v>
      </c>
      <c r="X547" s="1" t="s">
        <v>13</v>
      </c>
      <c r="Y547" t="s">
        <v>54</v>
      </c>
      <c r="Z547" t="s">
        <v>54</v>
      </c>
      <c r="AA547" t="s">
        <v>13</v>
      </c>
      <c r="AB547">
        <v>1</v>
      </c>
    </row>
    <row r="548" spans="1:28" x14ac:dyDescent="0.2">
      <c r="A548" s="6" t="s">
        <v>47</v>
      </c>
      <c r="B548" s="1" t="s">
        <v>1133</v>
      </c>
      <c r="C548" s="1" t="s">
        <v>13</v>
      </c>
      <c r="D548" s="1" t="s">
        <v>13</v>
      </c>
      <c r="E548" s="1" t="s">
        <v>1134</v>
      </c>
      <c r="F548" s="1" t="s">
        <v>1135</v>
      </c>
      <c r="G548" s="6" t="s">
        <v>139</v>
      </c>
      <c r="H548" s="3">
        <v>0</v>
      </c>
      <c r="I548" s="4">
        <f>일위대가!F542</f>
        <v>0</v>
      </c>
      <c r="J548" s="5">
        <f t="shared" si="66"/>
        <v>0</v>
      </c>
      <c r="K548" s="4">
        <f>일위대가!G542</f>
        <v>0</v>
      </c>
      <c r="L548" s="5">
        <f t="shared" si="67"/>
        <v>0</v>
      </c>
      <c r="M548" s="4">
        <f>일위대가!H542</f>
        <v>0</v>
      </c>
      <c r="N548" s="5">
        <f t="shared" si="68"/>
        <v>0</v>
      </c>
      <c r="O548" s="4">
        <f t="shared" si="69"/>
        <v>0</v>
      </c>
      <c r="P548" s="5">
        <f t="shared" si="65"/>
        <v>0</v>
      </c>
      <c r="Q548" s="1" t="s">
        <v>13</v>
      </c>
      <c r="R548" s="6" t="s">
        <v>52</v>
      </c>
      <c r="S548" s="6" t="s">
        <v>53</v>
      </c>
      <c r="T548" s="1" t="s">
        <v>13</v>
      </c>
      <c r="U548" s="2" t="s">
        <v>13</v>
      </c>
      <c r="V548" s="6" t="s">
        <v>13</v>
      </c>
      <c r="W548" s="6" t="s">
        <v>13</v>
      </c>
      <c r="X548" s="1" t="s">
        <v>13</v>
      </c>
      <c r="Y548" t="s">
        <v>54</v>
      </c>
      <c r="Z548" t="s">
        <v>54</v>
      </c>
      <c r="AA548" t="s">
        <v>13</v>
      </c>
      <c r="AB548">
        <v>1</v>
      </c>
    </row>
    <row r="549" spans="1:28" x14ac:dyDescent="0.2">
      <c r="A549" s="6" t="s">
        <v>47</v>
      </c>
      <c r="B549" s="1" t="s">
        <v>1136</v>
      </c>
      <c r="C549" s="1" t="s">
        <v>13</v>
      </c>
      <c r="D549" s="1" t="s">
        <v>13</v>
      </c>
      <c r="E549" s="1" t="s">
        <v>1137</v>
      </c>
      <c r="F549" s="1" t="s">
        <v>1138</v>
      </c>
      <c r="G549" s="6" t="s">
        <v>219</v>
      </c>
      <c r="H549" s="3">
        <v>0</v>
      </c>
      <c r="I549" s="4">
        <f>일위대가!F543</f>
        <v>0</v>
      </c>
      <c r="J549" s="5">
        <f t="shared" si="66"/>
        <v>0</v>
      </c>
      <c r="K549" s="4">
        <f>일위대가!G543</f>
        <v>0</v>
      </c>
      <c r="L549" s="5">
        <f t="shared" si="67"/>
        <v>0</v>
      </c>
      <c r="M549" s="4">
        <f>일위대가!H543</f>
        <v>0</v>
      </c>
      <c r="N549" s="5">
        <f t="shared" si="68"/>
        <v>0</v>
      </c>
      <c r="O549" s="4">
        <f t="shared" si="69"/>
        <v>0</v>
      </c>
      <c r="P549" s="5">
        <f t="shared" si="65"/>
        <v>0</v>
      </c>
      <c r="Q549" s="1" t="s">
        <v>13</v>
      </c>
      <c r="R549" s="6" t="s">
        <v>52</v>
      </c>
      <c r="S549" s="6" t="s">
        <v>53</v>
      </c>
      <c r="T549" s="1" t="s">
        <v>13</v>
      </c>
      <c r="U549" s="2" t="s">
        <v>13</v>
      </c>
      <c r="V549" s="6" t="s">
        <v>13</v>
      </c>
      <c r="W549" s="6" t="s">
        <v>13</v>
      </c>
      <c r="X549" s="1" t="s">
        <v>13</v>
      </c>
      <c r="Y549" t="s">
        <v>54</v>
      </c>
      <c r="Z549" t="s">
        <v>54</v>
      </c>
      <c r="AA549" t="s">
        <v>13</v>
      </c>
      <c r="AB549">
        <v>1</v>
      </c>
    </row>
    <row r="550" spans="1:28" x14ac:dyDescent="0.2">
      <c r="A550" s="6" t="s">
        <v>47</v>
      </c>
      <c r="B550" s="1" t="s">
        <v>1139</v>
      </c>
      <c r="C550" s="1" t="s">
        <v>13</v>
      </c>
      <c r="D550" s="1" t="s">
        <v>13</v>
      </c>
      <c r="E550" s="1" t="s">
        <v>1140</v>
      </c>
      <c r="F550" s="1" t="s">
        <v>1141</v>
      </c>
      <c r="G550" s="6" t="s">
        <v>219</v>
      </c>
      <c r="H550" s="3">
        <v>0</v>
      </c>
      <c r="I550" s="4">
        <f>일위대가!F544</f>
        <v>0</v>
      </c>
      <c r="J550" s="5">
        <f t="shared" si="66"/>
        <v>0</v>
      </c>
      <c r="K550" s="4">
        <f>일위대가!G544</f>
        <v>0</v>
      </c>
      <c r="L550" s="5">
        <f t="shared" si="67"/>
        <v>0</v>
      </c>
      <c r="M550" s="4">
        <f>일위대가!H544</f>
        <v>0</v>
      </c>
      <c r="N550" s="5">
        <f t="shared" si="68"/>
        <v>0</v>
      </c>
      <c r="O550" s="4">
        <f t="shared" si="69"/>
        <v>0</v>
      </c>
      <c r="P550" s="5">
        <f t="shared" si="65"/>
        <v>0</v>
      </c>
      <c r="Q550" s="1" t="s">
        <v>13</v>
      </c>
      <c r="R550" s="6" t="s">
        <v>52</v>
      </c>
      <c r="S550" s="6" t="s">
        <v>53</v>
      </c>
      <c r="T550" s="1" t="s">
        <v>13</v>
      </c>
      <c r="U550" s="2" t="s">
        <v>13</v>
      </c>
      <c r="V550" s="6" t="s">
        <v>13</v>
      </c>
      <c r="W550" s="6" t="s">
        <v>13</v>
      </c>
      <c r="X550" s="1" t="s">
        <v>13</v>
      </c>
      <c r="Y550" t="s">
        <v>54</v>
      </c>
      <c r="Z550" t="s">
        <v>54</v>
      </c>
      <c r="AA550" t="s">
        <v>13</v>
      </c>
      <c r="AB550">
        <v>1</v>
      </c>
    </row>
    <row r="551" spans="1:28" x14ac:dyDescent="0.2">
      <c r="A551" s="6" t="s">
        <v>47</v>
      </c>
      <c r="B551" s="1" t="s">
        <v>1142</v>
      </c>
      <c r="C551" s="1" t="s">
        <v>13</v>
      </c>
      <c r="D551" s="1" t="s">
        <v>13</v>
      </c>
      <c r="E551" s="1" t="s">
        <v>1143</v>
      </c>
      <c r="F551" s="1" t="s">
        <v>1135</v>
      </c>
      <c r="G551" s="6" t="s">
        <v>239</v>
      </c>
      <c r="H551" s="3">
        <v>0</v>
      </c>
      <c r="I551" s="4">
        <f>일위대가!F545</f>
        <v>0</v>
      </c>
      <c r="J551" s="5">
        <f t="shared" si="66"/>
        <v>0</v>
      </c>
      <c r="K551" s="4">
        <f>일위대가!G545</f>
        <v>0</v>
      </c>
      <c r="L551" s="5">
        <f t="shared" si="67"/>
        <v>0</v>
      </c>
      <c r="M551" s="4">
        <f>일위대가!H545</f>
        <v>0</v>
      </c>
      <c r="N551" s="5">
        <f t="shared" si="68"/>
        <v>0</v>
      </c>
      <c r="O551" s="4">
        <f t="shared" si="69"/>
        <v>0</v>
      </c>
      <c r="P551" s="5">
        <f t="shared" si="65"/>
        <v>0</v>
      </c>
      <c r="Q551" s="1" t="s">
        <v>13</v>
      </c>
      <c r="R551" s="6" t="s">
        <v>52</v>
      </c>
      <c r="S551" s="6" t="s">
        <v>53</v>
      </c>
      <c r="T551" s="1" t="s">
        <v>13</v>
      </c>
      <c r="U551" s="2" t="s">
        <v>13</v>
      </c>
      <c r="V551" s="6" t="s">
        <v>13</v>
      </c>
      <c r="W551" s="6" t="s">
        <v>13</v>
      </c>
      <c r="X551" s="1" t="s">
        <v>13</v>
      </c>
      <c r="Y551" t="s">
        <v>54</v>
      </c>
      <c r="Z551" t="s">
        <v>54</v>
      </c>
      <c r="AA551" t="s">
        <v>13</v>
      </c>
      <c r="AB551">
        <v>1</v>
      </c>
    </row>
    <row r="552" spans="1:28" x14ac:dyDescent="0.2">
      <c r="A552" s="6" t="s">
        <v>47</v>
      </c>
      <c r="B552" s="1" t="s">
        <v>1144</v>
      </c>
      <c r="C552" s="1" t="s">
        <v>13</v>
      </c>
      <c r="D552" s="1" t="s">
        <v>13</v>
      </c>
      <c r="E552" s="1" t="s">
        <v>1145</v>
      </c>
      <c r="F552" s="1" t="s">
        <v>1135</v>
      </c>
      <c r="G552" s="6" t="s">
        <v>239</v>
      </c>
      <c r="H552" s="3">
        <v>0</v>
      </c>
      <c r="I552" s="4">
        <f>일위대가!F546</f>
        <v>0</v>
      </c>
      <c r="J552" s="5">
        <f t="shared" si="66"/>
        <v>0</v>
      </c>
      <c r="K552" s="4">
        <f>일위대가!G546</f>
        <v>0</v>
      </c>
      <c r="L552" s="5">
        <f t="shared" si="67"/>
        <v>0</v>
      </c>
      <c r="M552" s="4">
        <f>일위대가!H546</f>
        <v>0</v>
      </c>
      <c r="N552" s="5">
        <f t="shared" si="68"/>
        <v>0</v>
      </c>
      <c r="O552" s="4">
        <f t="shared" si="69"/>
        <v>0</v>
      </c>
      <c r="P552" s="5">
        <f t="shared" si="65"/>
        <v>0</v>
      </c>
      <c r="Q552" s="1" t="s">
        <v>13</v>
      </c>
      <c r="R552" s="6" t="s">
        <v>52</v>
      </c>
      <c r="S552" s="6" t="s">
        <v>53</v>
      </c>
      <c r="T552" s="1" t="s">
        <v>13</v>
      </c>
      <c r="U552" s="2" t="s">
        <v>13</v>
      </c>
      <c r="V552" s="6" t="s">
        <v>13</v>
      </c>
      <c r="W552" s="6" t="s">
        <v>13</v>
      </c>
      <c r="X552" s="1" t="s">
        <v>13</v>
      </c>
      <c r="Y552" t="s">
        <v>54</v>
      </c>
      <c r="Z552" t="s">
        <v>54</v>
      </c>
      <c r="AA552" t="s">
        <v>13</v>
      </c>
      <c r="AB552">
        <v>1</v>
      </c>
    </row>
    <row r="553" spans="1:28" x14ac:dyDescent="0.2">
      <c r="A553" s="6" t="s">
        <v>47</v>
      </c>
      <c r="B553" s="1" t="s">
        <v>1146</v>
      </c>
      <c r="C553" s="1" t="s">
        <v>13</v>
      </c>
      <c r="D553" s="1" t="s">
        <v>13</v>
      </c>
      <c r="E553" s="1" t="s">
        <v>1147</v>
      </c>
      <c r="F553" s="1" t="s">
        <v>1148</v>
      </c>
      <c r="G553" s="6" t="s">
        <v>219</v>
      </c>
      <c r="H553" s="3">
        <v>0</v>
      </c>
      <c r="I553" s="4">
        <f>일위대가!F547</f>
        <v>0</v>
      </c>
      <c r="J553" s="5">
        <f t="shared" si="66"/>
        <v>0</v>
      </c>
      <c r="K553" s="4">
        <f>일위대가!G547</f>
        <v>0</v>
      </c>
      <c r="L553" s="5">
        <f t="shared" si="67"/>
        <v>0</v>
      </c>
      <c r="M553" s="4">
        <f>일위대가!H547</f>
        <v>0</v>
      </c>
      <c r="N553" s="5">
        <f t="shared" si="68"/>
        <v>0</v>
      </c>
      <c r="O553" s="4">
        <f t="shared" si="69"/>
        <v>0</v>
      </c>
      <c r="P553" s="5">
        <f t="shared" si="65"/>
        <v>0</v>
      </c>
      <c r="Q553" s="1" t="s">
        <v>13</v>
      </c>
      <c r="R553" s="6" t="s">
        <v>52</v>
      </c>
      <c r="S553" s="6" t="s">
        <v>53</v>
      </c>
      <c r="T553" s="1" t="s">
        <v>13</v>
      </c>
      <c r="U553" s="2" t="s">
        <v>13</v>
      </c>
      <c r="V553" s="6" t="s">
        <v>13</v>
      </c>
      <c r="W553" s="6" t="s">
        <v>13</v>
      </c>
      <c r="X553" s="1" t="s">
        <v>13</v>
      </c>
      <c r="Y553" t="s">
        <v>54</v>
      </c>
      <c r="Z553" t="s">
        <v>54</v>
      </c>
      <c r="AA553" t="s">
        <v>13</v>
      </c>
      <c r="AB553">
        <v>1</v>
      </c>
    </row>
    <row r="554" spans="1:28" x14ac:dyDescent="0.2">
      <c r="A554" s="6" t="s">
        <v>47</v>
      </c>
      <c r="B554" s="1" t="s">
        <v>1149</v>
      </c>
      <c r="C554" s="1" t="s">
        <v>13</v>
      </c>
      <c r="D554" s="1" t="s">
        <v>13</v>
      </c>
      <c r="E554" s="1" t="s">
        <v>1150</v>
      </c>
      <c r="F554" s="1" t="s">
        <v>1151</v>
      </c>
      <c r="G554" s="6" t="s">
        <v>219</v>
      </c>
      <c r="H554" s="3">
        <v>0</v>
      </c>
      <c r="I554" s="4">
        <f>일위대가!F548</f>
        <v>0</v>
      </c>
      <c r="J554" s="5">
        <f t="shared" si="66"/>
        <v>0</v>
      </c>
      <c r="K554" s="4">
        <f>일위대가!G548</f>
        <v>0</v>
      </c>
      <c r="L554" s="5">
        <f t="shared" si="67"/>
        <v>0</v>
      </c>
      <c r="M554" s="4">
        <f>일위대가!H548</f>
        <v>0</v>
      </c>
      <c r="N554" s="5">
        <f t="shared" si="68"/>
        <v>0</v>
      </c>
      <c r="O554" s="4">
        <f t="shared" si="69"/>
        <v>0</v>
      </c>
      <c r="P554" s="5">
        <f t="shared" si="65"/>
        <v>0</v>
      </c>
      <c r="Q554" s="1" t="s">
        <v>13</v>
      </c>
      <c r="R554" s="6" t="s">
        <v>52</v>
      </c>
      <c r="S554" s="6" t="s">
        <v>53</v>
      </c>
      <c r="T554" s="1" t="s">
        <v>13</v>
      </c>
      <c r="U554" s="2" t="s">
        <v>13</v>
      </c>
      <c r="V554" s="6" t="s">
        <v>13</v>
      </c>
      <c r="W554" s="6" t="s">
        <v>13</v>
      </c>
      <c r="X554" s="1" t="s">
        <v>13</v>
      </c>
      <c r="Y554" t="s">
        <v>54</v>
      </c>
      <c r="Z554" t="s">
        <v>54</v>
      </c>
      <c r="AA554" t="s">
        <v>13</v>
      </c>
      <c r="AB554">
        <v>1</v>
      </c>
    </row>
    <row r="555" spans="1:28" x14ac:dyDescent="0.2">
      <c r="A555" s="6" t="s">
        <v>13</v>
      </c>
      <c r="B555" s="1" t="s">
        <v>13</v>
      </c>
      <c r="C555" s="1" t="s">
        <v>13</v>
      </c>
      <c r="D555" s="1" t="s">
        <v>13</v>
      </c>
      <c r="E555" s="1" t="s">
        <v>13</v>
      </c>
      <c r="F555" s="1" t="s">
        <v>13</v>
      </c>
      <c r="G555" s="6" t="s">
        <v>13</v>
      </c>
      <c r="H555" s="1" t="s">
        <v>13</v>
      </c>
      <c r="I555" s="1" t="s">
        <v>13</v>
      </c>
      <c r="J555" s="1" t="s">
        <v>13</v>
      </c>
      <c r="K555" s="1" t="s">
        <v>13</v>
      </c>
      <c r="L555" s="1" t="s">
        <v>13</v>
      </c>
      <c r="M555" s="1" t="s">
        <v>13</v>
      </c>
      <c r="N555" s="1" t="s">
        <v>13</v>
      </c>
      <c r="O555" s="1" t="s">
        <v>13</v>
      </c>
      <c r="P555" s="1" t="s">
        <v>13</v>
      </c>
      <c r="Q555" s="1" t="s">
        <v>13</v>
      </c>
      <c r="R555" s="6" t="s">
        <v>13</v>
      </c>
      <c r="S555" s="6" t="s">
        <v>13</v>
      </c>
      <c r="T555" s="1" t="s">
        <v>13</v>
      </c>
      <c r="U555" s="2" t="s">
        <v>13</v>
      </c>
      <c r="V555" s="6" t="s">
        <v>13</v>
      </c>
      <c r="W555" s="6" t="s">
        <v>13</v>
      </c>
      <c r="X555" s="1" t="s">
        <v>13</v>
      </c>
      <c r="Y555" t="s">
        <v>13</v>
      </c>
      <c r="Z555" t="s">
        <v>13</v>
      </c>
      <c r="AA555" t="s">
        <v>13</v>
      </c>
      <c r="AB555">
        <v>1</v>
      </c>
    </row>
    <row r="556" spans="1:28" x14ac:dyDescent="0.2">
      <c r="A556" s="6" t="s">
        <v>13</v>
      </c>
      <c r="B556" s="1" t="s">
        <v>27</v>
      </c>
      <c r="C556" s="1" t="s">
        <v>13</v>
      </c>
      <c r="D556" s="1" t="s">
        <v>13</v>
      </c>
      <c r="E556" s="1" t="s">
        <v>28</v>
      </c>
      <c r="F556" s="1" t="s">
        <v>13</v>
      </c>
      <c r="G556" s="6" t="s">
        <v>13</v>
      </c>
      <c r="H556" s="1" t="s">
        <v>13</v>
      </c>
      <c r="I556" s="1" t="s">
        <v>13</v>
      </c>
      <c r="J556" s="5">
        <f>TRUNC(SUMPRODUCT(J557:J592, AB557:AB592), 0)</f>
        <v>0</v>
      </c>
      <c r="K556" s="1" t="s">
        <v>13</v>
      </c>
      <c r="L556" s="5">
        <f>TRUNC(SUMPRODUCT(L557:L592, AB557:AB592), 0)</f>
        <v>0</v>
      </c>
      <c r="M556" s="1" t="s">
        <v>13</v>
      </c>
      <c r="N556" s="5">
        <f>TRUNC(SUMPRODUCT(N557:N592, AB557:AB592), 0)</f>
        <v>0</v>
      </c>
      <c r="O556" s="1" t="s">
        <v>13</v>
      </c>
      <c r="P556" s="5">
        <f t="shared" ref="P556:P592" si="70">J556+L556+N556</f>
        <v>0</v>
      </c>
      <c r="Q556" s="1" t="s">
        <v>13</v>
      </c>
      <c r="R556" s="6" t="s">
        <v>13</v>
      </c>
      <c r="S556" s="6" t="s">
        <v>13</v>
      </c>
      <c r="T556" s="1" t="s">
        <v>13</v>
      </c>
      <c r="U556" s="2" t="s">
        <v>13</v>
      </c>
      <c r="V556" s="6" t="s">
        <v>13</v>
      </c>
      <c r="W556" s="6" t="s">
        <v>13</v>
      </c>
      <c r="X556" s="1" t="s">
        <v>13</v>
      </c>
      <c r="Y556" t="s">
        <v>13</v>
      </c>
      <c r="Z556" t="s">
        <v>13</v>
      </c>
      <c r="AA556" t="s">
        <v>13</v>
      </c>
      <c r="AB556">
        <v>1</v>
      </c>
    </row>
    <row r="557" spans="1:28" x14ac:dyDescent="0.2">
      <c r="A557" s="6" t="s">
        <v>47</v>
      </c>
      <c r="B557" s="1" t="s">
        <v>1152</v>
      </c>
      <c r="C557" s="1" t="s">
        <v>13</v>
      </c>
      <c r="D557" s="1" t="s">
        <v>13</v>
      </c>
      <c r="E557" s="1" t="s">
        <v>1153</v>
      </c>
      <c r="F557" s="1" t="s">
        <v>1154</v>
      </c>
      <c r="G557" s="6" t="s">
        <v>1042</v>
      </c>
      <c r="H557" s="3">
        <v>0</v>
      </c>
      <c r="I557" s="4">
        <f>일위대가!F549</f>
        <v>0</v>
      </c>
      <c r="J557" s="5">
        <f t="shared" ref="J557:J592" si="71">TRUNC(H557*I557, 0)</f>
        <v>0</v>
      </c>
      <c r="K557" s="4">
        <f>일위대가!G549</f>
        <v>0</v>
      </c>
      <c r="L557" s="5">
        <f t="shared" ref="L557:L592" si="72">TRUNC(H557*K557, 0)</f>
        <v>0</v>
      </c>
      <c r="M557" s="4">
        <f>일위대가!H549</f>
        <v>0</v>
      </c>
      <c r="N557" s="5">
        <f t="shared" ref="N557:N592" si="73">TRUNC(H557*M557, 0)</f>
        <v>0</v>
      </c>
      <c r="O557" s="4">
        <f t="shared" ref="O557:O592" si="74">I557+K557+M557</f>
        <v>0</v>
      </c>
      <c r="P557" s="5">
        <f t="shared" si="70"/>
        <v>0</v>
      </c>
      <c r="Q557" s="1" t="s">
        <v>13</v>
      </c>
      <c r="R557" s="6" t="s">
        <v>52</v>
      </c>
      <c r="S557" s="6" t="s">
        <v>53</v>
      </c>
      <c r="T557" s="1" t="s">
        <v>13</v>
      </c>
      <c r="U557" s="2" t="s">
        <v>13</v>
      </c>
      <c r="V557" s="6" t="s">
        <v>13</v>
      </c>
      <c r="W557" s="6" t="s">
        <v>13</v>
      </c>
      <c r="X557" s="1" t="s">
        <v>13</v>
      </c>
      <c r="Y557" t="s">
        <v>54</v>
      </c>
      <c r="Z557" t="s">
        <v>54</v>
      </c>
      <c r="AA557" t="s">
        <v>13</v>
      </c>
      <c r="AB557">
        <v>1</v>
      </c>
    </row>
    <row r="558" spans="1:28" x14ac:dyDescent="0.2">
      <c r="A558" s="6" t="s">
        <v>47</v>
      </c>
      <c r="B558" s="1" t="s">
        <v>1155</v>
      </c>
      <c r="C558" s="1" t="s">
        <v>13</v>
      </c>
      <c r="D558" s="1" t="s">
        <v>13</v>
      </c>
      <c r="E558" s="1" t="s">
        <v>1156</v>
      </c>
      <c r="F558" s="1" t="s">
        <v>1154</v>
      </c>
      <c r="G558" s="6" t="s">
        <v>1042</v>
      </c>
      <c r="H558" s="3">
        <v>0</v>
      </c>
      <c r="I558" s="4">
        <f>일위대가!F550</f>
        <v>0</v>
      </c>
      <c r="J558" s="5">
        <f t="shared" si="71"/>
        <v>0</v>
      </c>
      <c r="K558" s="4">
        <f>일위대가!G550</f>
        <v>0</v>
      </c>
      <c r="L558" s="5">
        <f t="shared" si="72"/>
        <v>0</v>
      </c>
      <c r="M558" s="4">
        <f>일위대가!H550</f>
        <v>0</v>
      </c>
      <c r="N558" s="5">
        <f t="shared" si="73"/>
        <v>0</v>
      </c>
      <c r="O558" s="4">
        <f t="shared" si="74"/>
        <v>0</v>
      </c>
      <c r="P558" s="5">
        <f t="shared" si="70"/>
        <v>0</v>
      </c>
      <c r="Q558" s="1" t="s">
        <v>13</v>
      </c>
      <c r="R558" s="6" t="s">
        <v>52</v>
      </c>
      <c r="S558" s="6" t="s">
        <v>53</v>
      </c>
      <c r="T558" s="1" t="s">
        <v>13</v>
      </c>
      <c r="U558" s="2" t="s">
        <v>13</v>
      </c>
      <c r="V558" s="6" t="s">
        <v>13</v>
      </c>
      <c r="W558" s="6" t="s">
        <v>13</v>
      </c>
      <c r="X558" s="1" t="s">
        <v>13</v>
      </c>
      <c r="Y558" t="s">
        <v>54</v>
      </c>
      <c r="Z558" t="s">
        <v>54</v>
      </c>
      <c r="AA558" t="s">
        <v>13</v>
      </c>
      <c r="AB558">
        <v>1</v>
      </c>
    </row>
    <row r="559" spans="1:28" x14ac:dyDescent="0.2">
      <c r="A559" s="6" t="s">
        <v>47</v>
      </c>
      <c r="B559" s="1" t="s">
        <v>1157</v>
      </c>
      <c r="C559" s="1" t="s">
        <v>13</v>
      </c>
      <c r="D559" s="1" t="s">
        <v>13</v>
      </c>
      <c r="E559" s="1" t="s">
        <v>1158</v>
      </c>
      <c r="F559" s="1" t="s">
        <v>1154</v>
      </c>
      <c r="G559" s="6" t="s">
        <v>1042</v>
      </c>
      <c r="H559" s="3">
        <v>0</v>
      </c>
      <c r="I559" s="4">
        <f>일위대가!F551</f>
        <v>0</v>
      </c>
      <c r="J559" s="5">
        <f t="shared" si="71"/>
        <v>0</v>
      </c>
      <c r="K559" s="4">
        <f>일위대가!G551</f>
        <v>0</v>
      </c>
      <c r="L559" s="5">
        <f t="shared" si="72"/>
        <v>0</v>
      </c>
      <c r="M559" s="4">
        <f>일위대가!H551</f>
        <v>0</v>
      </c>
      <c r="N559" s="5">
        <f t="shared" si="73"/>
        <v>0</v>
      </c>
      <c r="O559" s="4">
        <f t="shared" si="74"/>
        <v>0</v>
      </c>
      <c r="P559" s="5">
        <f t="shared" si="70"/>
        <v>0</v>
      </c>
      <c r="Q559" s="1" t="s">
        <v>13</v>
      </c>
      <c r="R559" s="6" t="s">
        <v>52</v>
      </c>
      <c r="S559" s="6" t="s">
        <v>53</v>
      </c>
      <c r="T559" s="1" t="s">
        <v>13</v>
      </c>
      <c r="U559" s="2" t="s">
        <v>13</v>
      </c>
      <c r="V559" s="6" t="s">
        <v>13</v>
      </c>
      <c r="W559" s="6" t="s">
        <v>13</v>
      </c>
      <c r="X559" s="1" t="s">
        <v>13</v>
      </c>
      <c r="Y559" t="s">
        <v>54</v>
      </c>
      <c r="Z559" t="s">
        <v>54</v>
      </c>
      <c r="AA559" t="s">
        <v>13</v>
      </c>
      <c r="AB559">
        <v>1</v>
      </c>
    </row>
    <row r="560" spans="1:28" x14ac:dyDescent="0.2">
      <c r="A560" s="6" t="s">
        <v>47</v>
      </c>
      <c r="B560" s="1" t="s">
        <v>1159</v>
      </c>
      <c r="C560" s="1" t="s">
        <v>13</v>
      </c>
      <c r="D560" s="1" t="s">
        <v>13</v>
      </c>
      <c r="E560" s="1" t="s">
        <v>1160</v>
      </c>
      <c r="F560" s="1" t="s">
        <v>1154</v>
      </c>
      <c r="G560" s="6" t="s">
        <v>1042</v>
      </c>
      <c r="H560" s="3">
        <v>0</v>
      </c>
      <c r="I560" s="4">
        <f>일위대가!F552</f>
        <v>0</v>
      </c>
      <c r="J560" s="5">
        <f t="shared" si="71"/>
        <v>0</v>
      </c>
      <c r="K560" s="4">
        <f>일위대가!G552</f>
        <v>0</v>
      </c>
      <c r="L560" s="5">
        <f t="shared" si="72"/>
        <v>0</v>
      </c>
      <c r="M560" s="4">
        <f>일위대가!H552</f>
        <v>0</v>
      </c>
      <c r="N560" s="5">
        <f t="shared" si="73"/>
        <v>0</v>
      </c>
      <c r="O560" s="4">
        <f t="shared" si="74"/>
        <v>0</v>
      </c>
      <c r="P560" s="5">
        <f t="shared" si="70"/>
        <v>0</v>
      </c>
      <c r="Q560" s="1" t="s">
        <v>13</v>
      </c>
      <c r="R560" s="6" t="s">
        <v>52</v>
      </c>
      <c r="S560" s="6" t="s">
        <v>53</v>
      </c>
      <c r="T560" s="1" t="s">
        <v>13</v>
      </c>
      <c r="U560" s="2" t="s">
        <v>13</v>
      </c>
      <c r="V560" s="6" t="s">
        <v>13</v>
      </c>
      <c r="W560" s="6" t="s">
        <v>13</v>
      </c>
      <c r="X560" s="1" t="s">
        <v>13</v>
      </c>
      <c r="Y560" t="s">
        <v>54</v>
      </c>
      <c r="Z560" t="s">
        <v>54</v>
      </c>
      <c r="AA560" t="s">
        <v>13</v>
      </c>
      <c r="AB560">
        <v>1</v>
      </c>
    </row>
    <row r="561" spans="1:28" x14ac:dyDescent="0.2">
      <c r="A561" s="6" t="s">
        <v>47</v>
      </c>
      <c r="B561" s="1" t="s">
        <v>1161</v>
      </c>
      <c r="C561" s="1" t="s">
        <v>13</v>
      </c>
      <c r="D561" s="1" t="s">
        <v>13</v>
      </c>
      <c r="E561" s="1" t="s">
        <v>1162</v>
      </c>
      <c r="F561" s="1" t="s">
        <v>1154</v>
      </c>
      <c r="G561" s="6" t="s">
        <v>1042</v>
      </c>
      <c r="H561" s="3">
        <v>0</v>
      </c>
      <c r="I561" s="4">
        <f>일위대가!F553</f>
        <v>0</v>
      </c>
      <c r="J561" s="5">
        <f t="shared" si="71"/>
        <v>0</v>
      </c>
      <c r="K561" s="4">
        <f>일위대가!G553</f>
        <v>0</v>
      </c>
      <c r="L561" s="5">
        <f t="shared" si="72"/>
        <v>0</v>
      </c>
      <c r="M561" s="4">
        <f>일위대가!H553</f>
        <v>0</v>
      </c>
      <c r="N561" s="5">
        <f t="shared" si="73"/>
        <v>0</v>
      </c>
      <c r="O561" s="4">
        <f t="shared" si="74"/>
        <v>0</v>
      </c>
      <c r="P561" s="5">
        <f t="shared" si="70"/>
        <v>0</v>
      </c>
      <c r="Q561" s="1" t="s">
        <v>13</v>
      </c>
      <c r="R561" s="6" t="s">
        <v>52</v>
      </c>
      <c r="S561" s="6" t="s">
        <v>53</v>
      </c>
      <c r="T561" s="1" t="s">
        <v>13</v>
      </c>
      <c r="U561" s="2" t="s">
        <v>13</v>
      </c>
      <c r="V561" s="6" t="s">
        <v>13</v>
      </c>
      <c r="W561" s="6" t="s">
        <v>13</v>
      </c>
      <c r="X561" s="1" t="s">
        <v>13</v>
      </c>
      <c r="Y561" t="s">
        <v>54</v>
      </c>
      <c r="Z561" t="s">
        <v>54</v>
      </c>
      <c r="AA561" t="s">
        <v>13</v>
      </c>
      <c r="AB561">
        <v>1</v>
      </c>
    </row>
    <row r="562" spans="1:28" x14ac:dyDescent="0.2">
      <c r="A562" s="6" t="s">
        <v>47</v>
      </c>
      <c r="B562" s="1" t="s">
        <v>1163</v>
      </c>
      <c r="C562" s="1" t="s">
        <v>13</v>
      </c>
      <c r="D562" s="1" t="s">
        <v>13</v>
      </c>
      <c r="E562" s="1" t="s">
        <v>1164</v>
      </c>
      <c r="F562" s="1" t="s">
        <v>1154</v>
      </c>
      <c r="G562" s="6" t="s">
        <v>1042</v>
      </c>
      <c r="H562" s="3">
        <v>0</v>
      </c>
      <c r="I562" s="4">
        <f>일위대가!F554</f>
        <v>0</v>
      </c>
      <c r="J562" s="5">
        <f t="shared" si="71"/>
        <v>0</v>
      </c>
      <c r="K562" s="4">
        <f>일위대가!G554</f>
        <v>0</v>
      </c>
      <c r="L562" s="5">
        <f t="shared" si="72"/>
        <v>0</v>
      </c>
      <c r="M562" s="4">
        <f>일위대가!H554</f>
        <v>0</v>
      </c>
      <c r="N562" s="5">
        <f t="shared" si="73"/>
        <v>0</v>
      </c>
      <c r="O562" s="4">
        <f t="shared" si="74"/>
        <v>0</v>
      </c>
      <c r="P562" s="5">
        <f t="shared" si="70"/>
        <v>0</v>
      </c>
      <c r="Q562" s="1" t="s">
        <v>13</v>
      </c>
      <c r="R562" s="6" t="s">
        <v>52</v>
      </c>
      <c r="S562" s="6" t="s">
        <v>53</v>
      </c>
      <c r="T562" s="1" t="s">
        <v>13</v>
      </c>
      <c r="U562" s="2" t="s">
        <v>13</v>
      </c>
      <c r="V562" s="6" t="s">
        <v>13</v>
      </c>
      <c r="W562" s="6" t="s">
        <v>13</v>
      </c>
      <c r="X562" s="1" t="s">
        <v>13</v>
      </c>
      <c r="Y562" t="s">
        <v>54</v>
      </c>
      <c r="Z562" t="s">
        <v>54</v>
      </c>
      <c r="AA562" t="s">
        <v>13</v>
      </c>
      <c r="AB562">
        <v>1</v>
      </c>
    </row>
    <row r="563" spans="1:28" x14ac:dyDescent="0.2">
      <c r="A563" s="6" t="s">
        <v>47</v>
      </c>
      <c r="B563" s="1" t="s">
        <v>1165</v>
      </c>
      <c r="C563" s="1" t="s">
        <v>13</v>
      </c>
      <c r="D563" s="1" t="s">
        <v>13</v>
      </c>
      <c r="E563" s="1" t="s">
        <v>1153</v>
      </c>
      <c r="F563" s="1" t="s">
        <v>1166</v>
      </c>
      <c r="G563" s="6" t="s">
        <v>1042</v>
      </c>
      <c r="H563" s="3">
        <v>0</v>
      </c>
      <c r="I563" s="4">
        <f>일위대가!F555</f>
        <v>0</v>
      </c>
      <c r="J563" s="5">
        <f t="shared" si="71"/>
        <v>0</v>
      </c>
      <c r="K563" s="4">
        <f>일위대가!G555</f>
        <v>0</v>
      </c>
      <c r="L563" s="5">
        <f t="shared" si="72"/>
        <v>0</v>
      </c>
      <c r="M563" s="4">
        <f>일위대가!H555</f>
        <v>0</v>
      </c>
      <c r="N563" s="5">
        <f t="shared" si="73"/>
        <v>0</v>
      </c>
      <c r="O563" s="4">
        <f t="shared" si="74"/>
        <v>0</v>
      </c>
      <c r="P563" s="5">
        <f t="shared" si="70"/>
        <v>0</v>
      </c>
      <c r="Q563" s="1" t="s">
        <v>13</v>
      </c>
      <c r="R563" s="6" t="s">
        <v>52</v>
      </c>
      <c r="S563" s="6" t="s">
        <v>53</v>
      </c>
      <c r="T563" s="1" t="s">
        <v>13</v>
      </c>
      <c r="U563" s="2" t="s">
        <v>13</v>
      </c>
      <c r="V563" s="6" t="s">
        <v>13</v>
      </c>
      <c r="W563" s="6" t="s">
        <v>13</v>
      </c>
      <c r="X563" s="1" t="s">
        <v>13</v>
      </c>
      <c r="Y563" t="s">
        <v>54</v>
      </c>
      <c r="Z563" t="s">
        <v>54</v>
      </c>
      <c r="AA563" t="s">
        <v>13</v>
      </c>
      <c r="AB563">
        <v>1</v>
      </c>
    </row>
    <row r="564" spans="1:28" x14ac:dyDescent="0.2">
      <c r="A564" s="6" t="s">
        <v>47</v>
      </c>
      <c r="B564" s="1" t="s">
        <v>1167</v>
      </c>
      <c r="C564" s="1" t="s">
        <v>13</v>
      </c>
      <c r="D564" s="1" t="s">
        <v>13</v>
      </c>
      <c r="E564" s="1" t="s">
        <v>1156</v>
      </c>
      <c r="F564" s="1" t="s">
        <v>1166</v>
      </c>
      <c r="G564" s="6" t="s">
        <v>1042</v>
      </c>
      <c r="H564" s="3">
        <v>0</v>
      </c>
      <c r="I564" s="4">
        <f>일위대가!F556</f>
        <v>0</v>
      </c>
      <c r="J564" s="5">
        <f t="shared" si="71"/>
        <v>0</v>
      </c>
      <c r="K564" s="4">
        <f>일위대가!G556</f>
        <v>0</v>
      </c>
      <c r="L564" s="5">
        <f t="shared" si="72"/>
        <v>0</v>
      </c>
      <c r="M564" s="4">
        <f>일위대가!H556</f>
        <v>0</v>
      </c>
      <c r="N564" s="5">
        <f t="shared" si="73"/>
        <v>0</v>
      </c>
      <c r="O564" s="4">
        <f t="shared" si="74"/>
        <v>0</v>
      </c>
      <c r="P564" s="5">
        <f t="shared" si="70"/>
        <v>0</v>
      </c>
      <c r="Q564" s="1" t="s">
        <v>13</v>
      </c>
      <c r="R564" s="6" t="s">
        <v>52</v>
      </c>
      <c r="S564" s="6" t="s">
        <v>53</v>
      </c>
      <c r="T564" s="1" t="s">
        <v>13</v>
      </c>
      <c r="U564" s="2" t="s">
        <v>13</v>
      </c>
      <c r="V564" s="6" t="s">
        <v>13</v>
      </c>
      <c r="W564" s="6" t="s">
        <v>13</v>
      </c>
      <c r="X564" s="1" t="s">
        <v>13</v>
      </c>
      <c r="Y564" t="s">
        <v>54</v>
      </c>
      <c r="Z564" t="s">
        <v>54</v>
      </c>
      <c r="AA564" t="s">
        <v>13</v>
      </c>
      <c r="AB564">
        <v>1</v>
      </c>
    </row>
    <row r="565" spans="1:28" x14ac:dyDescent="0.2">
      <c r="A565" s="6" t="s">
        <v>47</v>
      </c>
      <c r="B565" s="1" t="s">
        <v>1168</v>
      </c>
      <c r="C565" s="1" t="s">
        <v>13</v>
      </c>
      <c r="D565" s="1" t="s">
        <v>13</v>
      </c>
      <c r="E565" s="1" t="s">
        <v>1158</v>
      </c>
      <c r="F565" s="1" t="s">
        <v>1166</v>
      </c>
      <c r="G565" s="6" t="s">
        <v>1042</v>
      </c>
      <c r="H565" s="3">
        <v>0</v>
      </c>
      <c r="I565" s="4">
        <f>일위대가!F557</f>
        <v>0</v>
      </c>
      <c r="J565" s="5">
        <f t="shared" si="71"/>
        <v>0</v>
      </c>
      <c r="K565" s="4">
        <f>일위대가!G557</f>
        <v>0</v>
      </c>
      <c r="L565" s="5">
        <f t="shared" si="72"/>
        <v>0</v>
      </c>
      <c r="M565" s="4">
        <f>일위대가!H557</f>
        <v>0</v>
      </c>
      <c r="N565" s="5">
        <f t="shared" si="73"/>
        <v>0</v>
      </c>
      <c r="O565" s="4">
        <f t="shared" si="74"/>
        <v>0</v>
      </c>
      <c r="P565" s="5">
        <f t="shared" si="70"/>
        <v>0</v>
      </c>
      <c r="Q565" s="1" t="s">
        <v>13</v>
      </c>
      <c r="R565" s="6" t="s">
        <v>52</v>
      </c>
      <c r="S565" s="6" t="s">
        <v>53</v>
      </c>
      <c r="T565" s="1" t="s">
        <v>13</v>
      </c>
      <c r="U565" s="2" t="s">
        <v>13</v>
      </c>
      <c r="V565" s="6" t="s">
        <v>13</v>
      </c>
      <c r="W565" s="6" t="s">
        <v>13</v>
      </c>
      <c r="X565" s="1" t="s">
        <v>13</v>
      </c>
      <c r="Y565" t="s">
        <v>54</v>
      </c>
      <c r="Z565" t="s">
        <v>54</v>
      </c>
      <c r="AA565" t="s">
        <v>13</v>
      </c>
      <c r="AB565">
        <v>1</v>
      </c>
    </row>
    <row r="566" spans="1:28" x14ac:dyDescent="0.2">
      <c r="A566" s="6" t="s">
        <v>47</v>
      </c>
      <c r="B566" s="1" t="s">
        <v>1169</v>
      </c>
      <c r="C566" s="1" t="s">
        <v>13</v>
      </c>
      <c r="D566" s="1" t="s">
        <v>13</v>
      </c>
      <c r="E566" s="1" t="s">
        <v>1160</v>
      </c>
      <c r="F566" s="1" t="s">
        <v>1166</v>
      </c>
      <c r="G566" s="6" t="s">
        <v>1042</v>
      </c>
      <c r="H566" s="3">
        <v>0</v>
      </c>
      <c r="I566" s="4">
        <f>일위대가!F558</f>
        <v>0</v>
      </c>
      <c r="J566" s="5">
        <f t="shared" si="71"/>
        <v>0</v>
      </c>
      <c r="K566" s="4">
        <f>일위대가!G558</f>
        <v>0</v>
      </c>
      <c r="L566" s="5">
        <f t="shared" si="72"/>
        <v>0</v>
      </c>
      <c r="M566" s="4">
        <f>일위대가!H558</f>
        <v>0</v>
      </c>
      <c r="N566" s="5">
        <f t="shared" si="73"/>
        <v>0</v>
      </c>
      <c r="O566" s="4">
        <f t="shared" si="74"/>
        <v>0</v>
      </c>
      <c r="P566" s="5">
        <f t="shared" si="70"/>
        <v>0</v>
      </c>
      <c r="Q566" s="1" t="s">
        <v>13</v>
      </c>
      <c r="R566" s="6" t="s">
        <v>52</v>
      </c>
      <c r="S566" s="6" t="s">
        <v>53</v>
      </c>
      <c r="T566" s="1" t="s">
        <v>13</v>
      </c>
      <c r="U566" s="2" t="s">
        <v>13</v>
      </c>
      <c r="V566" s="6" t="s">
        <v>13</v>
      </c>
      <c r="W566" s="6" t="s">
        <v>13</v>
      </c>
      <c r="X566" s="1" t="s">
        <v>13</v>
      </c>
      <c r="Y566" t="s">
        <v>54</v>
      </c>
      <c r="Z566" t="s">
        <v>54</v>
      </c>
      <c r="AA566" t="s">
        <v>13</v>
      </c>
      <c r="AB566">
        <v>1</v>
      </c>
    </row>
    <row r="567" spans="1:28" x14ac:dyDescent="0.2">
      <c r="A567" s="6" t="s">
        <v>47</v>
      </c>
      <c r="B567" s="1" t="s">
        <v>1170</v>
      </c>
      <c r="C567" s="1" t="s">
        <v>13</v>
      </c>
      <c r="D567" s="1" t="s">
        <v>13</v>
      </c>
      <c r="E567" s="1" t="s">
        <v>1162</v>
      </c>
      <c r="F567" s="1" t="s">
        <v>1166</v>
      </c>
      <c r="G567" s="6" t="s">
        <v>1042</v>
      </c>
      <c r="H567" s="3">
        <v>0</v>
      </c>
      <c r="I567" s="4">
        <f>일위대가!F559</f>
        <v>0</v>
      </c>
      <c r="J567" s="5">
        <f t="shared" si="71"/>
        <v>0</v>
      </c>
      <c r="K567" s="4">
        <f>일위대가!G559</f>
        <v>0</v>
      </c>
      <c r="L567" s="5">
        <f t="shared" si="72"/>
        <v>0</v>
      </c>
      <c r="M567" s="4">
        <f>일위대가!H559</f>
        <v>0</v>
      </c>
      <c r="N567" s="5">
        <f t="shared" si="73"/>
        <v>0</v>
      </c>
      <c r="O567" s="4">
        <f t="shared" si="74"/>
        <v>0</v>
      </c>
      <c r="P567" s="5">
        <f t="shared" si="70"/>
        <v>0</v>
      </c>
      <c r="Q567" s="1" t="s">
        <v>13</v>
      </c>
      <c r="R567" s="6" t="s">
        <v>52</v>
      </c>
      <c r="S567" s="6" t="s">
        <v>53</v>
      </c>
      <c r="T567" s="1" t="s">
        <v>13</v>
      </c>
      <c r="U567" s="2" t="s">
        <v>13</v>
      </c>
      <c r="V567" s="6" t="s">
        <v>13</v>
      </c>
      <c r="W567" s="6" t="s">
        <v>13</v>
      </c>
      <c r="X567" s="1" t="s">
        <v>13</v>
      </c>
      <c r="Y567" t="s">
        <v>54</v>
      </c>
      <c r="Z567" t="s">
        <v>54</v>
      </c>
      <c r="AA567" t="s">
        <v>13</v>
      </c>
      <c r="AB567">
        <v>1</v>
      </c>
    </row>
    <row r="568" spans="1:28" x14ac:dyDescent="0.2">
      <c r="A568" s="6" t="s">
        <v>47</v>
      </c>
      <c r="B568" s="1" t="s">
        <v>1171</v>
      </c>
      <c r="C568" s="1" t="s">
        <v>13</v>
      </c>
      <c r="D568" s="1" t="s">
        <v>13</v>
      </c>
      <c r="E568" s="1" t="s">
        <v>1164</v>
      </c>
      <c r="F568" s="1" t="s">
        <v>1166</v>
      </c>
      <c r="G568" s="6" t="s">
        <v>1042</v>
      </c>
      <c r="H568" s="3">
        <v>0</v>
      </c>
      <c r="I568" s="4">
        <f>일위대가!F560</f>
        <v>0</v>
      </c>
      <c r="J568" s="5">
        <f t="shared" si="71"/>
        <v>0</v>
      </c>
      <c r="K568" s="4">
        <f>일위대가!G560</f>
        <v>0</v>
      </c>
      <c r="L568" s="5">
        <f t="shared" si="72"/>
        <v>0</v>
      </c>
      <c r="M568" s="4">
        <f>일위대가!H560</f>
        <v>0</v>
      </c>
      <c r="N568" s="5">
        <f t="shared" si="73"/>
        <v>0</v>
      </c>
      <c r="O568" s="4">
        <f t="shared" si="74"/>
        <v>0</v>
      </c>
      <c r="P568" s="5">
        <f t="shared" si="70"/>
        <v>0</v>
      </c>
      <c r="Q568" s="1" t="s">
        <v>13</v>
      </c>
      <c r="R568" s="6" t="s">
        <v>52</v>
      </c>
      <c r="S568" s="6" t="s">
        <v>53</v>
      </c>
      <c r="T568" s="1" t="s">
        <v>13</v>
      </c>
      <c r="U568" s="2" t="s">
        <v>13</v>
      </c>
      <c r="V568" s="6" t="s">
        <v>13</v>
      </c>
      <c r="W568" s="6" t="s">
        <v>13</v>
      </c>
      <c r="X568" s="1" t="s">
        <v>13</v>
      </c>
      <c r="Y568" t="s">
        <v>54</v>
      </c>
      <c r="Z568" t="s">
        <v>54</v>
      </c>
      <c r="AA568" t="s">
        <v>13</v>
      </c>
      <c r="AB568">
        <v>1</v>
      </c>
    </row>
    <row r="569" spans="1:28" x14ac:dyDescent="0.2">
      <c r="A569" s="6" t="s">
        <v>47</v>
      </c>
      <c r="B569" s="1" t="s">
        <v>1172</v>
      </c>
      <c r="C569" s="1" t="s">
        <v>13</v>
      </c>
      <c r="D569" s="1" t="s">
        <v>13</v>
      </c>
      <c r="E569" s="1" t="s">
        <v>1153</v>
      </c>
      <c r="F569" s="1" t="s">
        <v>1173</v>
      </c>
      <c r="G569" s="6" t="s">
        <v>1042</v>
      </c>
      <c r="H569" s="3">
        <v>0</v>
      </c>
      <c r="I569" s="4">
        <f>일위대가!F561</f>
        <v>0</v>
      </c>
      <c r="J569" s="5">
        <f t="shared" si="71"/>
        <v>0</v>
      </c>
      <c r="K569" s="4">
        <f>일위대가!G561</f>
        <v>0</v>
      </c>
      <c r="L569" s="5">
        <f t="shared" si="72"/>
        <v>0</v>
      </c>
      <c r="M569" s="4">
        <f>일위대가!H561</f>
        <v>0</v>
      </c>
      <c r="N569" s="5">
        <f t="shared" si="73"/>
        <v>0</v>
      </c>
      <c r="O569" s="4">
        <f t="shared" si="74"/>
        <v>0</v>
      </c>
      <c r="P569" s="5">
        <f t="shared" si="70"/>
        <v>0</v>
      </c>
      <c r="Q569" s="1" t="s">
        <v>13</v>
      </c>
      <c r="R569" s="6" t="s">
        <v>52</v>
      </c>
      <c r="S569" s="6" t="s">
        <v>53</v>
      </c>
      <c r="T569" s="1" t="s">
        <v>13</v>
      </c>
      <c r="U569" s="2" t="s">
        <v>13</v>
      </c>
      <c r="V569" s="6" t="s">
        <v>13</v>
      </c>
      <c r="W569" s="6" t="s">
        <v>13</v>
      </c>
      <c r="X569" s="1" t="s">
        <v>13</v>
      </c>
      <c r="Y569" t="s">
        <v>54</v>
      </c>
      <c r="Z569" t="s">
        <v>54</v>
      </c>
      <c r="AA569" t="s">
        <v>13</v>
      </c>
      <c r="AB569">
        <v>1</v>
      </c>
    </row>
    <row r="570" spans="1:28" x14ac:dyDescent="0.2">
      <c r="A570" s="6" t="s">
        <v>47</v>
      </c>
      <c r="B570" s="1" t="s">
        <v>1174</v>
      </c>
      <c r="C570" s="1" t="s">
        <v>13</v>
      </c>
      <c r="D570" s="1" t="s">
        <v>13</v>
      </c>
      <c r="E570" s="1" t="s">
        <v>1156</v>
      </c>
      <c r="F570" s="1" t="s">
        <v>1173</v>
      </c>
      <c r="G570" s="6" t="s">
        <v>1042</v>
      </c>
      <c r="H570" s="3">
        <v>0</v>
      </c>
      <c r="I570" s="4">
        <f>일위대가!F562</f>
        <v>0</v>
      </c>
      <c r="J570" s="5">
        <f t="shared" si="71"/>
        <v>0</v>
      </c>
      <c r="K570" s="4">
        <f>일위대가!G562</f>
        <v>0</v>
      </c>
      <c r="L570" s="5">
        <f t="shared" si="72"/>
        <v>0</v>
      </c>
      <c r="M570" s="4">
        <f>일위대가!H562</f>
        <v>0</v>
      </c>
      <c r="N570" s="5">
        <f t="shared" si="73"/>
        <v>0</v>
      </c>
      <c r="O570" s="4">
        <f t="shared" si="74"/>
        <v>0</v>
      </c>
      <c r="P570" s="5">
        <f t="shared" si="70"/>
        <v>0</v>
      </c>
      <c r="Q570" s="1" t="s">
        <v>13</v>
      </c>
      <c r="R570" s="6" t="s">
        <v>52</v>
      </c>
      <c r="S570" s="6" t="s">
        <v>53</v>
      </c>
      <c r="T570" s="1" t="s">
        <v>13</v>
      </c>
      <c r="U570" s="2" t="s">
        <v>13</v>
      </c>
      <c r="V570" s="6" t="s">
        <v>13</v>
      </c>
      <c r="W570" s="6" t="s">
        <v>13</v>
      </c>
      <c r="X570" s="1" t="s">
        <v>13</v>
      </c>
      <c r="Y570" t="s">
        <v>54</v>
      </c>
      <c r="Z570" t="s">
        <v>54</v>
      </c>
      <c r="AA570" t="s">
        <v>13</v>
      </c>
      <c r="AB570">
        <v>1</v>
      </c>
    </row>
    <row r="571" spans="1:28" x14ac:dyDescent="0.2">
      <c r="A571" s="6" t="s">
        <v>47</v>
      </c>
      <c r="B571" s="1" t="s">
        <v>1175</v>
      </c>
      <c r="C571" s="1" t="s">
        <v>13</v>
      </c>
      <c r="D571" s="1" t="s">
        <v>13</v>
      </c>
      <c r="E571" s="1" t="s">
        <v>1158</v>
      </c>
      <c r="F571" s="1" t="s">
        <v>1173</v>
      </c>
      <c r="G571" s="6" t="s">
        <v>1042</v>
      </c>
      <c r="H571" s="3">
        <v>0</v>
      </c>
      <c r="I571" s="4">
        <f>일위대가!F563</f>
        <v>0</v>
      </c>
      <c r="J571" s="5">
        <f t="shared" si="71"/>
        <v>0</v>
      </c>
      <c r="K571" s="4">
        <f>일위대가!G563</f>
        <v>0</v>
      </c>
      <c r="L571" s="5">
        <f t="shared" si="72"/>
        <v>0</v>
      </c>
      <c r="M571" s="4">
        <f>일위대가!H563</f>
        <v>0</v>
      </c>
      <c r="N571" s="5">
        <f t="shared" si="73"/>
        <v>0</v>
      </c>
      <c r="O571" s="4">
        <f t="shared" si="74"/>
        <v>0</v>
      </c>
      <c r="P571" s="5">
        <f t="shared" si="70"/>
        <v>0</v>
      </c>
      <c r="Q571" s="1" t="s">
        <v>13</v>
      </c>
      <c r="R571" s="6" t="s">
        <v>52</v>
      </c>
      <c r="S571" s="6" t="s">
        <v>53</v>
      </c>
      <c r="T571" s="1" t="s">
        <v>13</v>
      </c>
      <c r="U571" s="2" t="s">
        <v>13</v>
      </c>
      <c r="V571" s="6" t="s">
        <v>13</v>
      </c>
      <c r="W571" s="6" t="s">
        <v>13</v>
      </c>
      <c r="X571" s="1" t="s">
        <v>13</v>
      </c>
      <c r="Y571" t="s">
        <v>54</v>
      </c>
      <c r="Z571" t="s">
        <v>54</v>
      </c>
      <c r="AA571" t="s">
        <v>13</v>
      </c>
      <c r="AB571">
        <v>1</v>
      </c>
    </row>
    <row r="572" spans="1:28" x14ac:dyDescent="0.2">
      <c r="A572" s="6" t="s">
        <v>47</v>
      </c>
      <c r="B572" s="1" t="s">
        <v>1176</v>
      </c>
      <c r="C572" s="1" t="s">
        <v>13</v>
      </c>
      <c r="D572" s="1" t="s">
        <v>13</v>
      </c>
      <c r="E572" s="1" t="s">
        <v>1162</v>
      </c>
      <c r="F572" s="1" t="s">
        <v>1173</v>
      </c>
      <c r="G572" s="6" t="s">
        <v>1042</v>
      </c>
      <c r="H572" s="3">
        <v>0</v>
      </c>
      <c r="I572" s="4">
        <f>일위대가!F564</f>
        <v>0</v>
      </c>
      <c r="J572" s="5">
        <f t="shared" si="71"/>
        <v>0</v>
      </c>
      <c r="K572" s="4">
        <f>일위대가!G564</f>
        <v>0</v>
      </c>
      <c r="L572" s="5">
        <f t="shared" si="72"/>
        <v>0</v>
      </c>
      <c r="M572" s="4">
        <f>일위대가!H564</f>
        <v>0</v>
      </c>
      <c r="N572" s="5">
        <f t="shared" si="73"/>
        <v>0</v>
      </c>
      <c r="O572" s="4">
        <f t="shared" si="74"/>
        <v>0</v>
      </c>
      <c r="P572" s="5">
        <f t="shared" si="70"/>
        <v>0</v>
      </c>
      <c r="Q572" s="1" t="s">
        <v>13</v>
      </c>
      <c r="R572" s="6" t="s">
        <v>52</v>
      </c>
      <c r="S572" s="6" t="s">
        <v>53</v>
      </c>
      <c r="T572" s="1" t="s">
        <v>13</v>
      </c>
      <c r="U572" s="2" t="s">
        <v>13</v>
      </c>
      <c r="V572" s="6" t="s">
        <v>13</v>
      </c>
      <c r="W572" s="6" t="s">
        <v>13</v>
      </c>
      <c r="X572" s="1" t="s">
        <v>13</v>
      </c>
      <c r="Y572" t="s">
        <v>54</v>
      </c>
      <c r="Z572" t="s">
        <v>54</v>
      </c>
      <c r="AA572" t="s">
        <v>13</v>
      </c>
      <c r="AB572">
        <v>1</v>
      </c>
    </row>
    <row r="573" spans="1:28" x14ac:dyDescent="0.2">
      <c r="A573" s="6" t="s">
        <v>47</v>
      </c>
      <c r="B573" s="1" t="s">
        <v>1177</v>
      </c>
      <c r="C573" s="1" t="s">
        <v>13</v>
      </c>
      <c r="D573" s="1" t="s">
        <v>13</v>
      </c>
      <c r="E573" s="1" t="s">
        <v>1164</v>
      </c>
      <c r="F573" s="1" t="s">
        <v>1173</v>
      </c>
      <c r="G573" s="6" t="s">
        <v>1042</v>
      </c>
      <c r="H573" s="3">
        <v>0</v>
      </c>
      <c r="I573" s="4">
        <f>일위대가!F565</f>
        <v>0</v>
      </c>
      <c r="J573" s="5">
        <f t="shared" si="71"/>
        <v>0</v>
      </c>
      <c r="K573" s="4">
        <f>일위대가!G565</f>
        <v>0</v>
      </c>
      <c r="L573" s="5">
        <f t="shared" si="72"/>
        <v>0</v>
      </c>
      <c r="M573" s="4">
        <f>일위대가!H565</f>
        <v>0</v>
      </c>
      <c r="N573" s="5">
        <f t="shared" si="73"/>
        <v>0</v>
      </c>
      <c r="O573" s="4">
        <f t="shared" si="74"/>
        <v>0</v>
      </c>
      <c r="P573" s="5">
        <f t="shared" si="70"/>
        <v>0</v>
      </c>
      <c r="Q573" s="1" t="s">
        <v>13</v>
      </c>
      <c r="R573" s="6" t="s">
        <v>52</v>
      </c>
      <c r="S573" s="6" t="s">
        <v>53</v>
      </c>
      <c r="T573" s="1" t="s">
        <v>13</v>
      </c>
      <c r="U573" s="2" t="s">
        <v>13</v>
      </c>
      <c r="V573" s="6" t="s">
        <v>13</v>
      </c>
      <c r="W573" s="6" t="s">
        <v>13</v>
      </c>
      <c r="X573" s="1" t="s">
        <v>13</v>
      </c>
      <c r="Y573" t="s">
        <v>54</v>
      </c>
      <c r="Z573" t="s">
        <v>54</v>
      </c>
      <c r="AA573" t="s">
        <v>13</v>
      </c>
      <c r="AB573">
        <v>1</v>
      </c>
    </row>
    <row r="574" spans="1:28" x14ac:dyDescent="0.2">
      <c r="A574" s="6" t="s">
        <v>47</v>
      </c>
      <c r="B574" s="1" t="s">
        <v>1178</v>
      </c>
      <c r="C574" s="1" t="s">
        <v>13</v>
      </c>
      <c r="D574" s="1" t="s">
        <v>13</v>
      </c>
      <c r="E574" s="1" t="s">
        <v>1179</v>
      </c>
      <c r="F574" s="1" t="s">
        <v>1180</v>
      </c>
      <c r="G574" s="6" t="s">
        <v>1181</v>
      </c>
      <c r="H574" s="3">
        <v>0</v>
      </c>
      <c r="I574" s="4">
        <f>일위대가!F566</f>
        <v>0</v>
      </c>
      <c r="J574" s="5">
        <f t="shared" si="71"/>
        <v>0</v>
      </c>
      <c r="K574" s="4">
        <f>일위대가!G566</f>
        <v>0</v>
      </c>
      <c r="L574" s="5">
        <f t="shared" si="72"/>
        <v>0</v>
      </c>
      <c r="M574" s="4">
        <f>일위대가!H566</f>
        <v>0</v>
      </c>
      <c r="N574" s="5">
        <f t="shared" si="73"/>
        <v>0</v>
      </c>
      <c r="O574" s="4">
        <f t="shared" si="74"/>
        <v>0</v>
      </c>
      <c r="P574" s="5">
        <f t="shared" si="70"/>
        <v>0</v>
      </c>
      <c r="Q574" s="1" t="s">
        <v>13</v>
      </c>
      <c r="R574" s="6" t="s">
        <v>52</v>
      </c>
      <c r="S574" s="6" t="s">
        <v>53</v>
      </c>
      <c r="T574" s="1" t="s">
        <v>13</v>
      </c>
      <c r="U574" s="2" t="s">
        <v>13</v>
      </c>
      <c r="V574" s="6" t="s">
        <v>13</v>
      </c>
      <c r="W574" s="6" t="s">
        <v>13</v>
      </c>
      <c r="X574" s="1" t="s">
        <v>13</v>
      </c>
      <c r="Y574" t="s">
        <v>54</v>
      </c>
      <c r="Z574" t="s">
        <v>54</v>
      </c>
      <c r="AA574" t="s">
        <v>13</v>
      </c>
      <c r="AB574">
        <v>1</v>
      </c>
    </row>
    <row r="575" spans="1:28" x14ac:dyDescent="0.2">
      <c r="A575" s="6" t="s">
        <v>47</v>
      </c>
      <c r="B575" s="1" t="s">
        <v>1182</v>
      </c>
      <c r="C575" s="1" t="s">
        <v>13</v>
      </c>
      <c r="D575" s="1" t="s">
        <v>13</v>
      </c>
      <c r="E575" s="1" t="s">
        <v>1183</v>
      </c>
      <c r="F575" s="1" t="s">
        <v>1184</v>
      </c>
      <c r="G575" s="6" t="s">
        <v>286</v>
      </c>
      <c r="H575" s="3">
        <v>0</v>
      </c>
      <c r="I575" s="4">
        <f>일위대가!F567</f>
        <v>0</v>
      </c>
      <c r="J575" s="5">
        <f t="shared" si="71"/>
        <v>0</v>
      </c>
      <c r="K575" s="4">
        <f>일위대가!G567</f>
        <v>0</v>
      </c>
      <c r="L575" s="5">
        <f t="shared" si="72"/>
        <v>0</v>
      </c>
      <c r="M575" s="4">
        <f>일위대가!H567</f>
        <v>0</v>
      </c>
      <c r="N575" s="5">
        <f t="shared" si="73"/>
        <v>0</v>
      </c>
      <c r="O575" s="4">
        <f t="shared" si="74"/>
        <v>0</v>
      </c>
      <c r="P575" s="5">
        <f t="shared" si="70"/>
        <v>0</v>
      </c>
      <c r="Q575" s="1" t="s">
        <v>13</v>
      </c>
      <c r="R575" s="6" t="s">
        <v>52</v>
      </c>
      <c r="S575" s="6" t="s">
        <v>53</v>
      </c>
      <c r="T575" s="1" t="s">
        <v>13</v>
      </c>
      <c r="U575" s="2" t="s">
        <v>13</v>
      </c>
      <c r="V575" s="6" t="s">
        <v>13</v>
      </c>
      <c r="W575" s="6" t="s">
        <v>13</v>
      </c>
      <c r="X575" s="1" t="s">
        <v>13</v>
      </c>
      <c r="Y575" t="s">
        <v>54</v>
      </c>
      <c r="Z575" t="s">
        <v>54</v>
      </c>
      <c r="AA575" t="s">
        <v>13</v>
      </c>
      <c r="AB575">
        <v>1</v>
      </c>
    </row>
    <row r="576" spans="1:28" x14ac:dyDescent="0.2">
      <c r="A576" s="6" t="s">
        <v>47</v>
      </c>
      <c r="B576" s="1" t="s">
        <v>1185</v>
      </c>
      <c r="C576" s="1" t="s">
        <v>13</v>
      </c>
      <c r="D576" s="1" t="s">
        <v>13</v>
      </c>
      <c r="E576" s="1" t="s">
        <v>1183</v>
      </c>
      <c r="F576" s="1" t="s">
        <v>1186</v>
      </c>
      <c r="G576" s="6" t="s">
        <v>286</v>
      </c>
      <c r="H576" s="3">
        <v>0</v>
      </c>
      <c r="I576" s="4">
        <f>일위대가!F568</f>
        <v>0</v>
      </c>
      <c r="J576" s="5">
        <f t="shared" si="71"/>
        <v>0</v>
      </c>
      <c r="K576" s="4">
        <f>일위대가!G568</f>
        <v>0</v>
      </c>
      <c r="L576" s="5">
        <f t="shared" si="72"/>
        <v>0</v>
      </c>
      <c r="M576" s="4">
        <f>일위대가!H568</f>
        <v>0</v>
      </c>
      <c r="N576" s="5">
        <f t="shared" si="73"/>
        <v>0</v>
      </c>
      <c r="O576" s="4">
        <f t="shared" si="74"/>
        <v>0</v>
      </c>
      <c r="P576" s="5">
        <f t="shared" si="70"/>
        <v>0</v>
      </c>
      <c r="Q576" s="1" t="s">
        <v>13</v>
      </c>
      <c r="R576" s="6" t="s">
        <v>52</v>
      </c>
      <c r="S576" s="6" t="s">
        <v>53</v>
      </c>
      <c r="T576" s="1" t="s">
        <v>13</v>
      </c>
      <c r="U576" s="2" t="s">
        <v>13</v>
      </c>
      <c r="V576" s="6" t="s">
        <v>13</v>
      </c>
      <c r="W576" s="6" t="s">
        <v>13</v>
      </c>
      <c r="X576" s="1" t="s">
        <v>13</v>
      </c>
      <c r="Y576" t="s">
        <v>54</v>
      </c>
      <c r="Z576" t="s">
        <v>54</v>
      </c>
      <c r="AA576" t="s">
        <v>13</v>
      </c>
      <c r="AB576">
        <v>1</v>
      </c>
    </row>
    <row r="577" spans="1:28" x14ac:dyDescent="0.2">
      <c r="A577" s="6" t="s">
        <v>47</v>
      </c>
      <c r="B577" s="1" t="s">
        <v>1187</v>
      </c>
      <c r="C577" s="1" t="s">
        <v>13</v>
      </c>
      <c r="D577" s="1" t="s">
        <v>13</v>
      </c>
      <c r="E577" s="1" t="s">
        <v>1183</v>
      </c>
      <c r="F577" s="1" t="s">
        <v>1188</v>
      </c>
      <c r="G577" s="6" t="s">
        <v>286</v>
      </c>
      <c r="H577" s="3">
        <v>0</v>
      </c>
      <c r="I577" s="4">
        <f>일위대가!F569</f>
        <v>0</v>
      </c>
      <c r="J577" s="5">
        <f t="shared" si="71"/>
        <v>0</v>
      </c>
      <c r="K577" s="4">
        <f>일위대가!G569</f>
        <v>0</v>
      </c>
      <c r="L577" s="5">
        <f t="shared" si="72"/>
        <v>0</v>
      </c>
      <c r="M577" s="4">
        <f>일위대가!H569</f>
        <v>0</v>
      </c>
      <c r="N577" s="5">
        <f t="shared" si="73"/>
        <v>0</v>
      </c>
      <c r="O577" s="4">
        <f t="shared" si="74"/>
        <v>0</v>
      </c>
      <c r="P577" s="5">
        <f t="shared" si="70"/>
        <v>0</v>
      </c>
      <c r="Q577" s="1" t="s">
        <v>13</v>
      </c>
      <c r="R577" s="6" t="s">
        <v>52</v>
      </c>
      <c r="S577" s="6" t="s">
        <v>53</v>
      </c>
      <c r="T577" s="1" t="s">
        <v>13</v>
      </c>
      <c r="U577" s="2" t="s">
        <v>13</v>
      </c>
      <c r="V577" s="6" t="s">
        <v>13</v>
      </c>
      <c r="W577" s="6" t="s">
        <v>13</v>
      </c>
      <c r="X577" s="1" t="s">
        <v>13</v>
      </c>
      <c r="Y577" t="s">
        <v>54</v>
      </c>
      <c r="Z577" t="s">
        <v>54</v>
      </c>
      <c r="AA577" t="s">
        <v>13</v>
      </c>
      <c r="AB577">
        <v>1</v>
      </c>
    </row>
    <row r="578" spans="1:28" x14ac:dyDescent="0.2">
      <c r="A578" s="6" t="s">
        <v>47</v>
      </c>
      <c r="B578" s="1" t="s">
        <v>1189</v>
      </c>
      <c r="C578" s="1" t="s">
        <v>13</v>
      </c>
      <c r="D578" s="1" t="s">
        <v>13</v>
      </c>
      <c r="E578" s="1" t="s">
        <v>1190</v>
      </c>
      <c r="F578" s="1" t="s">
        <v>1191</v>
      </c>
      <c r="G578" s="6" t="s">
        <v>286</v>
      </c>
      <c r="H578" s="3">
        <v>0</v>
      </c>
      <c r="I578" s="4">
        <f>일위대가!F570</f>
        <v>0</v>
      </c>
      <c r="J578" s="5">
        <f t="shared" si="71"/>
        <v>0</v>
      </c>
      <c r="K578" s="4">
        <f>일위대가!G570</f>
        <v>0</v>
      </c>
      <c r="L578" s="5">
        <f t="shared" si="72"/>
        <v>0</v>
      </c>
      <c r="M578" s="4">
        <f>일위대가!H570</f>
        <v>0</v>
      </c>
      <c r="N578" s="5">
        <f t="shared" si="73"/>
        <v>0</v>
      </c>
      <c r="O578" s="4">
        <f t="shared" si="74"/>
        <v>0</v>
      </c>
      <c r="P578" s="5">
        <f t="shared" si="70"/>
        <v>0</v>
      </c>
      <c r="Q578" s="1" t="s">
        <v>13</v>
      </c>
      <c r="R578" s="6" t="s">
        <v>52</v>
      </c>
      <c r="S578" s="6" t="s">
        <v>53</v>
      </c>
      <c r="T578" s="1" t="s">
        <v>13</v>
      </c>
      <c r="U578" s="2" t="s">
        <v>13</v>
      </c>
      <c r="V578" s="6" t="s">
        <v>13</v>
      </c>
      <c r="W578" s="6" t="s">
        <v>13</v>
      </c>
      <c r="X578" s="1" t="s">
        <v>13</v>
      </c>
      <c r="Y578" t="s">
        <v>54</v>
      </c>
      <c r="Z578" t="s">
        <v>54</v>
      </c>
      <c r="AA578" t="s">
        <v>13</v>
      </c>
      <c r="AB578">
        <v>1</v>
      </c>
    </row>
    <row r="579" spans="1:28" x14ac:dyDescent="0.2">
      <c r="A579" s="6" t="s">
        <v>47</v>
      </c>
      <c r="B579" s="1" t="s">
        <v>1192</v>
      </c>
      <c r="C579" s="1" t="s">
        <v>13</v>
      </c>
      <c r="D579" s="1" t="s">
        <v>13</v>
      </c>
      <c r="E579" s="1" t="s">
        <v>1190</v>
      </c>
      <c r="F579" s="1" t="s">
        <v>1193</v>
      </c>
      <c r="G579" s="6" t="s">
        <v>286</v>
      </c>
      <c r="H579" s="3">
        <v>0</v>
      </c>
      <c r="I579" s="4">
        <f>일위대가!F571</f>
        <v>0</v>
      </c>
      <c r="J579" s="5">
        <f t="shared" si="71"/>
        <v>0</v>
      </c>
      <c r="K579" s="4">
        <f>일위대가!G571</f>
        <v>0</v>
      </c>
      <c r="L579" s="5">
        <f t="shared" si="72"/>
        <v>0</v>
      </c>
      <c r="M579" s="4">
        <f>일위대가!H571</f>
        <v>0</v>
      </c>
      <c r="N579" s="5">
        <f t="shared" si="73"/>
        <v>0</v>
      </c>
      <c r="O579" s="4">
        <f t="shared" si="74"/>
        <v>0</v>
      </c>
      <c r="P579" s="5">
        <f t="shared" si="70"/>
        <v>0</v>
      </c>
      <c r="Q579" s="1" t="s">
        <v>13</v>
      </c>
      <c r="R579" s="6" t="s">
        <v>52</v>
      </c>
      <c r="S579" s="6" t="s">
        <v>53</v>
      </c>
      <c r="T579" s="1" t="s">
        <v>13</v>
      </c>
      <c r="U579" s="2" t="s">
        <v>13</v>
      </c>
      <c r="V579" s="6" t="s">
        <v>13</v>
      </c>
      <c r="W579" s="6" t="s">
        <v>13</v>
      </c>
      <c r="X579" s="1" t="s">
        <v>13</v>
      </c>
      <c r="Y579" t="s">
        <v>54</v>
      </c>
      <c r="Z579" t="s">
        <v>54</v>
      </c>
      <c r="AA579" t="s">
        <v>13</v>
      </c>
      <c r="AB579">
        <v>1</v>
      </c>
    </row>
    <row r="580" spans="1:28" x14ac:dyDescent="0.2">
      <c r="A580" s="6" t="s">
        <v>47</v>
      </c>
      <c r="B580" s="1" t="s">
        <v>1194</v>
      </c>
      <c r="C580" s="1" t="s">
        <v>13</v>
      </c>
      <c r="D580" s="1" t="s">
        <v>13</v>
      </c>
      <c r="E580" s="1" t="s">
        <v>1190</v>
      </c>
      <c r="F580" s="1" t="s">
        <v>1195</v>
      </c>
      <c r="G580" s="6" t="s">
        <v>93</v>
      </c>
      <c r="H580" s="3">
        <v>0</v>
      </c>
      <c r="I580" s="4">
        <f>일위대가!F572</f>
        <v>0</v>
      </c>
      <c r="J580" s="5">
        <f t="shared" si="71"/>
        <v>0</v>
      </c>
      <c r="K580" s="4">
        <f>일위대가!G572</f>
        <v>0</v>
      </c>
      <c r="L580" s="5">
        <f t="shared" si="72"/>
        <v>0</v>
      </c>
      <c r="M580" s="4">
        <f>일위대가!H572</f>
        <v>0</v>
      </c>
      <c r="N580" s="5">
        <f t="shared" si="73"/>
        <v>0</v>
      </c>
      <c r="O580" s="4">
        <f t="shared" si="74"/>
        <v>0</v>
      </c>
      <c r="P580" s="5">
        <f t="shared" si="70"/>
        <v>0</v>
      </c>
      <c r="Q580" s="1" t="s">
        <v>13</v>
      </c>
      <c r="R580" s="6" t="s">
        <v>52</v>
      </c>
      <c r="S580" s="6" t="s">
        <v>53</v>
      </c>
      <c r="T580" s="1" t="s">
        <v>13</v>
      </c>
      <c r="U580" s="2" t="s">
        <v>13</v>
      </c>
      <c r="V580" s="6" t="s">
        <v>13</v>
      </c>
      <c r="W580" s="6" t="s">
        <v>13</v>
      </c>
      <c r="X580" s="1" t="s">
        <v>13</v>
      </c>
      <c r="Y580" t="s">
        <v>54</v>
      </c>
      <c r="Z580" t="s">
        <v>54</v>
      </c>
      <c r="AA580" t="s">
        <v>13</v>
      </c>
      <c r="AB580">
        <v>1</v>
      </c>
    </row>
    <row r="581" spans="1:28" x14ac:dyDescent="0.2">
      <c r="A581" s="6" t="s">
        <v>47</v>
      </c>
      <c r="B581" s="1" t="s">
        <v>1196</v>
      </c>
      <c r="C581" s="1" t="s">
        <v>13</v>
      </c>
      <c r="D581" s="1" t="s">
        <v>13</v>
      </c>
      <c r="E581" s="1" t="s">
        <v>1190</v>
      </c>
      <c r="F581" s="1" t="s">
        <v>1197</v>
      </c>
      <c r="G581" s="6" t="s">
        <v>93</v>
      </c>
      <c r="H581" s="3">
        <v>0</v>
      </c>
      <c r="I581" s="4">
        <f>일위대가!F573</f>
        <v>0</v>
      </c>
      <c r="J581" s="5">
        <f t="shared" si="71"/>
        <v>0</v>
      </c>
      <c r="K581" s="4">
        <f>일위대가!G573</f>
        <v>0</v>
      </c>
      <c r="L581" s="5">
        <f t="shared" si="72"/>
        <v>0</v>
      </c>
      <c r="M581" s="4">
        <f>일위대가!H573</f>
        <v>0</v>
      </c>
      <c r="N581" s="5">
        <f t="shared" si="73"/>
        <v>0</v>
      </c>
      <c r="O581" s="4">
        <f t="shared" si="74"/>
        <v>0</v>
      </c>
      <c r="P581" s="5">
        <f t="shared" si="70"/>
        <v>0</v>
      </c>
      <c r="Q581" s="1" t="s">
        <v>13</v>
      </c>
      <c r="R581" s="6" t="s">
        <v>52</v>
      </c>
      <c r="S581" s="6" t="s">
        <v>53</v>
      </c>
      <c r="T581" s="1" t="s">
        <v>13</v>
      </c>
      <c r="U581" s="2" t="s">
        <v>13</v>
      </c>
      <c r="V581" s="6" t="s">
        <v>13</v>
      </c>
      <c r="W581" s="6" t="s">
        <v>13</v>
      </c>
      <c r="X581" s="1" t="s">
        <v>13</v>
      </c>
      <c r="Y581" t="s">
        <v>54</v>
      </c>
      <c r="Z581" t="s">
        <v>54</v>
      </c>
      <c r="AA581" t="s">
        <v>13</v>
      </c>
      <c r="AB581">
        <v>1</v>
      </c>
    </row>
    <row r="582" spans="1:28" x14ac:dyDescent="0.2">
      <c r="A582" s="6" t="s">
        <v>47</v>
      </c>
      <c r="B582" s="1" t="s">
        <v>1198</v>
      </c>
      <c r="C582" s="1" t="s">
        <v>13</v>
      </c>
      <c r="D582" s="1" t="s">
        <v>13</v>
      </c>
      <c r="E582" s="1" t="s">
        <v>1199</v>
      </c>
      <c r="F582" s="1" t="s">
        <v>1200</v>
      </c>
      <c r="G582" s="6" t="s">
        <v>219</v>
      </c>
      <c r="H582" s="3">
        <v>0</v>
      </c>
      <c r="I582" s="4">
        <f>일위대가!F574</f>
        <v>0</v>
      </c>
      <c r="J582" s="5">
        <f t="shared" si="71"/>
        <v>0</v>
      </c>
      <c r="K582" s="4">
        <f>일위대가!G574</f>
        <v>0</v>
      </c>
      <c r="L582" s="5">
        <f t="shared" si="72"/>
        <v>0</v>
      </c>
      <c r="M582" s="4">
        <f>일위대가!H574</f>
        <v>0</v>
      </c>
      <c r="N582" s="5">
        <f t="shared" si="73"/>
        <v>0</v>
      </c>
      <c r="O582" s="4">
        <f t="shared" si="74"/>
        <v>0</v>
      </c>
      <c r="P582" s="5">
        <f t="shared" si="70"/>
        <v>0</v>
      </c>
      <c r="Q582" s="1" t="s">
        <v>13</v>
      </c>
      <c r="R582" s="6" t="s">
        <v>52</v>
      </c>
      <c r="S582" s="6" t="s">
        <v>53</v>
      </c>
      <c r="T582" s="1" t="s">
        <v>13</v>
      </c>
      <c r="U582" s="2" t="s">
        <v>13</v>
      </c>
      <c r="V582" s="6" t="s">
        <v>13</v>
      </c>
      <c r="W582" s="6" t="s">
        <v>13</v>
      </c>
      <c r="X582" s="1" t="s">
        <v>13</v>
      </c>
      <c r="Y582" t="s">
        <v>54</v>
      </c>
      <c r="Z582" t="s">
        <v>54</v>
      </c>
      <c r="AA582" t="s">
        <v>13</v>
      </c>
      <c r="AB582">
        <v>1</v>
      </c>
    </row>
    <row r="583" spans="1:28" x14ac:dyDescent="0.2">
      <c r="A583" s="6" t="s">
        <v>47</v>
      </c>
      <c r="B583" s="1" t="s">
        <v>1201</v>
      </c>
      <c r="C583" s="1" t="s">
        <v>13</v>
      </c>
      <c r="D583" s="1" t="s">
        <v>13</v>
      </c>
      <c r="E583" s="1" t="s">
        <v>1202</v>
      </c>
      <c r="F583" s="1" t="s">
        <v>1200</v>
      </c>
      <c r="G583" s="6" t="s">
        <v>219</v>
      </c>
      <c r="H583" s="3">
        <v>0</v>
      </c>
      <c r="I583" s="4">
        <f>일위대가!F575</f>
        <v>0</v>
      </c>
      <c r="J583" s="5">
        <f t="shared" si="71"/>
        <v>0</v>
      </c>
      <c r="K583" s="4">
        <f>일위대가!G575</f>
        <v>0</v>
      </c>
      <c r="L583" s="5">
        <f t="shared" si="72"/>
        <v>0</v>
      </c>
      <c r="M583" s="4">
        <f>일위대가!H575</f>
        <v>0</v>
      </c>
      <c r="N583" s="5">
        <f t="shared" si="73"/>
        <v>0</v>
      </c>
      <c r="O583" s="4">
        <f t="shared" si="74"/>
        <v>0</v>
      </c>
      <c r="P583" s="5">
        <f t="shared" si="70"/>
        <v>0</v>
      </c>
      <c r="Q583" s="1" t="s">
        <v>13</v>
      </c>
      <c r="R583" s="6" t="s">
        <v>52</v>
      </c>
      <c r="S583" s="6" t="s">
        <v>53</v>
      </c>
      <c r="T583" s="1" t="s">
        <v>13</v>
      </c>
      <c r="U583" s="2" t="s">
        <v>13</v>
      </c>
      <c r="V583" s="6" t="s">
        <v>13</v>
      </c>
      <c r="W583" s="6" t="s">
        <v>13</v>
      </c>
      <c r="X583" s="1" t="s">
        <v>13</v>
      </c>
      <c r="Y583" t="s">
        <v>54</v>
      </c>
      <c r="Z583" t="s">
        <v>54</v>
      </c>
      <c r="AA583" t="s">
        <v>13</v>
      </c>
      <c r="AB583">
        <v>1</v>
      </c>
    </row>
    <row r="584" spans="1:28" x14ac:dyDescent="0.2">
      <c r="A584" s="6" t="s">
        <v>47</v>
      </c>
      <c r="B584" s="1" t="s">
        <v>1203</v>
      </c>
      <c r="C584" s="1" t="s">
        <v>13</v>
      </c>
      <c r="D584" s="1" t="s">
        <v>13</v>
      </c>
      <c r="E584" s="1" t="s">
        <v>1204</v>
      </c>
      <c r="F584" s="1" t="s">
        <v>1200</v>
      </c>
      <c r="G584" s="6" t="s">
        <v>219</v>
      </c>
      <c r="H584" s="3">
        <v>0</v>
      </c>
      <c r="I584" s="4">
        <f>일위대가!F576</f>
        <v>0</v>
      </c>
      <c r="J584" s="5">
        <f t="shared" si="71"/>
        <v>0</v>
      </c>
      <c r="K584" s="4">
        <f>일위대가!G576</f>
        <v>0</v>
      </c>
      <c r="L584" s="5">
        <f t="shared" si="72"/>
        <v>0</v>
      </c>
      <c r="M584" s="4">
        <f>일위대가!H576</f>
        <v>0</v>
      </c>
      <c r="N584" s="5">
        <f t="shared" si="73"/>
        <v>0</v>
      </c>
      <c r="O584" s="4">
        <f t="shared" si="74"/>
        <v>0</v>
      </c>
      <c r="P584" s="5">
        <f t="shared" si="70"/>
        <v>0</v>
      </c>
      <c r="Q584" s="1" t="s">
        <v>13</v>
      </c>
      <c r="R584" s="6" t="s">
        <v>52</v>
      </c>
      <c r="S584" s="6" t="s">
        <v>53</v>
      </c>
      <c r="T584" s="1" t="s">
        <v>13</v>
      </c>
      <c r="U584" s="2" t="s">
        <v>13</v>
      </c>
      <c r="V584" s="6" t="s">
        <v>13</v>
      </c>
      <c r="W584" s="6" t="s">
        <v>13</v>
      </c>
      <c r="X584" s="1" t="s">
        <v>13</v>
      </c>
      <c r="Y584" t="s">
        <v>54</v>
      </c>
      <c r="Z584" t="s">
        <v>54</v>
      </c>
      <c r="AA584" t="s">
        <v>13</v>
      </c>
      <c r="AB584">
        <v>1</v>
      </c>
    </row>
    <row r="585" spans="1:28" x14ac:dyDescent="0.2">
      <c r="A585" s="6" t="s">
        <v>47</v>
      </c>
      <c r="B585" s="1" t="s">
        <v>1205</v>
      </c>
      <c r="C585" s="1" t="s">
        <v>13</v>
      </c>
      <c r="D585" s="1" t="s">
        <v>13</v>
      </c>
      <c r="E585" s="1" t="s">
        <v>1206</v>
      </c>
      <c r="F585" s="1" t="s">
        <v>1207</v>
      </c>
      <c r="G585" s="6" t="s">
        <v>1208</v>
      </c>
      <c r="H585" s="3">
        <v>0</v>
      </c>
      <c r="I585" s="4">
        <f>일위대가!F577</f>
        <v>0</v>
      </c>
      <c r="J585" s="5">
        <f t="shared" si="71"/>
        <v>0</v>
      </c>
      <c r="K585" s="4">
        <f>일위대가!G577</f>
        <v>0</v>
      </c>
      <c r="L585" s="5">
        <f t="shared" si="72"/>
        <v>0</v>
      </c>
      <c r="M585" s="4">
        <f>일위대가!H577</f>
        <v>0</v>
      </c>
      <c r="N585" s="5">
        <f t="shared" si="73"/>
        <v>0</v>
      </c>
      <c r="O585" s="4">
        <f t="shared" si="74"/>
        <v>0</v>
      </c>
      <c r="P585" s="5">
        <f t="shared" si="70"/>
        <v>0</v>
      </c>
      <c r="Q585" s="1" t="s">
        <v>13</v>
      </c>
      <c r="R585" s="6" t="s">
        <v>52</v>
      </c>
      <c r="S585" s="6" t="s">
        <v>53</v>
      </c>
      <c r="T585" s="1" t="s">
        <v>13</v>
      </c>
      <c r="U585" s="2" t="s">
        <v>13</v>
      </c>
      <c r="V585" s="6" t="s">
        <v>13</v>
      </c>
      <c r="W585" s="6" t="s">
        <v>13</v>
      </c>
      <c r="X585" s="1" t="s">
        <v>13</v>
      </c>
      <c r="Y585" t="s">
        <v>54</v>
      </c>
      <c r="Z585" t="s">
        <v>54</v>
      </c>
      <c r="AA585" t="s">
        <v>13</v>
      </c>
      <c r="AB585">
        <v>1</v>
      </c>
    </row>
    <row r="586" spans="1:28" x14ac:dyDescent="0.2">
      <c r="A586" s="6" t="s">
        <v>47</v>
      </c>
      <c r="B586" s="1" t="s">
        <v>1209</v>
      </c>
      <c r="C586" s="1" t="s">
        <v>13</v>
      </c>
      <c r="D586" s="1" t="s">
        <v>13</v>
      </c>
      <c r="E586" s="1" t="s">
        <v>1206</v>
      </c>
      <c r="F586" s="1" t="s">
        <v>1210</v>
      </c>
      <c r="G586" s="6" t="s">
        <v>476</v>
      </c>
      <c r="H586" s="3">
        <v>0</v>
      </c>
      <c r="I586" s="4">
        <f>일위대가!F578</f>
        <v>0</v>
      </c>
      <c r="J586" s="5">
        <f t="shared" si="71"/>
        <v>0</v>
      </c>
      <c r="K586" s="4">
        <f>일위대가!G578</f>
        <v>0</v>
      </c>
      <c r="L586" s="5">
        <f t="shared" si="72"/>
        <v>0</v>
      </c>
      <c r="M586" s="4">
        <f>일위대가!H578</f>
        <v>0</v>
      </c>
      <c r="N586" s="5">
        <f t="shared" si="73"/>
        <v>0</v>
      </c>
      <c r="O586" s="4">
        <f t="shared" si="74"/>
        <v>0</v>
      </c>
      <c r="P586" s="5">
        <f t="shared" si="70"/>
        <v>0</v>
      </c>
      <c r="Q586" s="1" t="s">
        <v>13</v>
      </c>
      <c r="R586" s="6" t="s">
        <v>52</v>
      </c>
      <c r="S586" s="6" t="s">
        <v>53</v>
      </c>
      <c r="T586" s="1" t="s">
        <v>13</v>
      </c>
      <c r="U586" s="2" t="s">
        <v>13</v>
      </c>
      <c r="V586" s="6" t="s">
        <v>13</v>
      </c>
      <c r="W586" s="6" t="s">
        <v>13</v>
      </c>
      <c r="X586" s="1" t="s">
        <v>13</v>
      </c>
      <c r="Y586" t="s">
        <v>54</v>
      </c>
      <c r="Z586" t="s">
        <v>54</v>
      </c>
      <c r="AA586" t="s">
        <v>13</v>
      </c>
      <c r="AB586">
        <v>1</v>
      </c>
    </row>
    <row r="587" spans="1:28" x14ac:dyDescent="0.2">
      <c r="A587" s="6" t="s">
        <v>47</v>
      </c>
      <c r="B587" s="1" t="s">
        <v>1211</v>
      </c>
      <c r="C587" s="1" t="s">
        <v>13</v>
      </c>
      <c r="D587" s="1" t="s">
        <v>13</v>
      </c>
      <c r="E587" s="1" t="s">
        <v>1206</v>
      </c>
      <c r="F587" s="1" t="s">
        <v>1212</v>
      </c>
      <c r="G587" s="6" t="s">
        <v>476</v>
      </c>
      <c r="H587" s="3">
        <v>0</v>
      </c>
      <c r="I587" s="4">
        <f>일위대가!F579</f>
        <v>0</v>
      </c>
      <c r="J587" s="5">
        <f t="shared" si="71"/>
        <v>0</v>
      </c>
      <c r="K587" s="4">
        <f>일위대가!G579</f>
        <v>0</v>
      </c>
      <c r="L587" s="5">
        <f t="shared" si="72"/>
        <v>0</v>
      </c>
      <c r="M587" s="4">
        <f>일위대가!H579</f>
        <v>0</v>
      </c>
      <c r="N587" s="5">
        <f t="shared" si="73"/>
        <v>0</v>
      </c>
      <c r="O587" s="4">
        <f t="shared" si="74"/>
        <v>0</v>
      </c>
      <c r="P587" s="5">
        <f t="shared" si="70"/>
        <v>0</v>
      </c>
      <c r="Q587" s="1" t="s">
        <v>13</v>
      </c>
      <c r="R587" s="6" t="s">
        <v>52</v>
      </c>
      <c r="S587" s="6" t="s">
        <v>53</v>
      </c>
      <c r="T587" s="1" t="s">
        <v>13</v>
      </c>
      <c r="U587" s="2" t="s">
        <v>13</v>
      </c>
      <c r="V587" s="6" t="s">
        <v>13</v>
      </c>
      <c r="W587" s="6" t="s">
        <v>13</v>
      </c>
      <c r="X587" s="1" t="s">
        <v>13</v>
      </c>
      <c r="Y587" t="s">
        <v>54</v>
      </c>
      <c r="Z587" t="s">
        <v>54</v>
      </c>
      <c r="AA587" t="s">
        <v>13</v>
      </c>
      <c r="AB587">
        <v>1</v>
      </c>
    </row>
    <row r="588" spans="1:28" x14ac:dyDescent="0.2">
      <c r="A588" s="6" t="s">
        <v>47</v>
      </c>
      <c r="B588" s="1" t="s">
        <v>1213</v>
      </c>
      <c r="C588" s="1" t="s">
        <v>13</v>
      </c>
      <c r="D588" s="1" t="s">
        <v>13</v>
      </c>
      <c r="E588" s="1" t="s">
        <v>1206</v>
      </c>
      <c r="F588" s="1" t="s">
        <v>1214</v>
      </c>
      <c r="G588" s="6" t="s">
        <v>1215</v>
      </c>
      <c r="H588" s="3">
        <v>0</v>
      </c>
      <c r="I588" s="4">
        <f>일위대가!F580</f>
        <v>0</v>
      </c>
      <c r="J588" s="5">
        <f t="shared" si="71"/>
        <v>0</v>
      </c>
      <c r="K588" s="4">
        <f>일위대가!G580</f>
        <v>0</v>
      </c>
      <c r="L588" s="5">
        <f t="shared" si="72"/>
        <v>0</v>
      </c>
      <c r="M588" s="4">
        <f>일위대가!H580</f>
        <v>0</v>
      </c>
      <c r="N588" s="5">
        <f t="shared" si="73"/>
        <v>0</v>
      </c>
      <c r="O588" s="4">
        <f t="shared" si="74"/>
        <v>0</v>
      </c>
      <c r="P588" s="5">
        <f t="shared" si="70"/>
        <v>0</v>
      </c>
      <c r="Q588" s="1" t="s">
        <v>13</v>
      </c>
      <c r="R588" s="6" t="s">
        <v>52</v>
      </c>
      <c r="S588" s="6" t="s">
        <v>53</v>
      </c>
      <c r="T588" s="1" t="s">
        <v>13</v>
      </c>
      <c r="U588" s="2" t="s">
        <v>13</v>
      </c>
      <c r="V588" s="6" t="s">
        <v>13</v>
      </c>
      <c r="W588" s="6" t="s">
        <v>13</v>
      </c>
      <c r="X588" s="1" t="s">
        <v>13</v>
      </c>
      <c r="Y588" t="s">
        <v>54</v>
      </c>
      <c r="Z588" t="s">
        <v>54</v>
      </c>
      <c r="AA588" t="s">
        <v>13</v>
      </c>
      <c r="AB588">
        <v>1</v>
      </c>
    </row>
    <row r="589" spans="1:28" x14ac:dyDescent="0.2">
      <c r="A589" s="6" t="s">
        <v>47</v>
      </c>
      <c r="B589" s="1" t="s">
        <v>1216</v>
      </c>
      <c r="C589" s="1" t="s">
        <v>13</v>
      </c>
      <c r="D589" s="1" t="s">
        <v>13</v>
      </c>
      <c r="E589" s="1" t="s">
        <v>1206</v>
      </c>
      <c r="F589" s="1" t="s">
        <v>1217</v>
      </c>
      <c r="G589" s="6" t="s">
        <v>286</v>
      </c>
      <c r="H589" s="3">
        <v>0</v>
      </c>
      <c r="I589" s="4">
        <f>일위대가!F581</f>
        <v>0</v>
      </c>
      <c r="J589" s="5">
        <f t="shared" si="71"/>
        <v>0</v>
      </c>
      <c r="K589" s="4">
        <f>일위대가!G581</f>
        <v>0</v>
      </c>
      <c r="L589" s="5">
        <f t="shared" si="72"/>
        <v>0</v>
      </c>
      <c r="M589" s="4">
        <f>일위대가!H581</f>
        <v>0</v>
      </c>
      <c r="N589" s="5">
        <f t="shared" si="73"/>
        <v>0</v>
      </c>
      <c r="O589" s="4">
        <f t="shared" si="74"/>
        <v>0</v>
      </c>
      <c r="P589" s="5">
        <f t="shared" si="70"/>
        <v>0</v>
      </c>
      <c r="Q589" s="1" t="s">
        <v>13</v>
      </c>
      <c r="R589" s="6" t="s">
        <v>52</v>
      </c>
      <c r="S589" s="6" t="s">
        <v>53</v>
      </c>
      <c r="T589" s="1" t="s">
        <v>13</v>
      </c>
      <c r="U589" s="2" t="s">
        <v>13</v>
      </c>
      <c r="V589" s="6" t="s">
        <v>13</v>
      </c>
      <c r="W589" s="6" t="s">
        <v>13</v>
      </c>
      <c r="X589" s="1" t="s">
        <v>13</v>
      </c>
      <c r="Y589" t="s">
        <v>54</v>
      </c>
      <c r="Z589" t="s">
        <v>54</v>
      </c>
      <c r="AA589" t="s">
        <v>13</v>
      </c>
      <c r="AB589">
        <v>1</v>
      </c>
    </row>
    <row r="590" spans="1:28" x14ac:dyDescent="0.2">
      <c r="A590" s="6" t="s">
        <v>47</v>
      </c>
      <c r="B590" s="1" t="s">
        <v>1218</v>
      </c>
      <c r="C590" s="1" t="s">
        <v>13</v>
      </c>
      <c r="D590" s="1" t="s">
        <v>13</v>
      </c>
      <c r="E590" s="1" t="s">
        <v>1206</v>
      </c>
      <c r="F590" s="1" t="s">
        <v>1219</v>
      </c>
      <c r="G590" s="6" t="s">
        <v>306</v>
      </c>
      <c r="H590" s="3">
        <v>0</v>
      </c>
      <c r="I590" s="4">
        <f>일위대가!F582</f>
        <v>0</v>
      </c>
      <c r="J590" s="5">
        <f t="shared" si="71"/>
        <v>0</v>
      </c>
      <c r="K590" s="4">
        <f>일위대가!G582</f>
        <v>0</v>
      </c>
      <c r="L590" s="5">
        <f t="shared" si="72"/>
        <v>0</v>
      </c>
      <c r="M590" s="4">
        <f>일위대가!H582</f>
        <v>0</v>
      </c>
      <c r="N590" s="5">
        <f t="shared" si="73"/>
        <v>0</v>
      </c>
      <c r="O590" s="4">
        <f t="shared" si="74"/>
        <v>0</v>
      </c>
      <c r="P590" s="5">
        <f t="shared" si="70"/>
        <v>0</v>
      </c>
      <c r="Q590" s="1" t="s">
        <v>13</v>
      </c>
      <c r="R590" s="6" t="s">
        <v>52</v>
      </c>
      <c r="S590" s="6" t="s">
        <v>53</v>
      </c>
      <c r="T590" s="1" t="s">
        <v>13</v>
      </c>
      <c r="U590" s="2" t="s">
        <v>13</v>
      </c>
      <c r="V590" s="6" t="s">
        <v>13</v>
      </c>
      <c r="W590" s="6" t="s">
        <v>13</v>
      </c>
      <c r="X590" s="1" t="s">
        <v>13</v>
      </c>
      <c r="Y590" t="s">
        <v>54</v>
      </c>
      <c r="Z590" t="s">
        <v>54</v>
      </c>
      <c r="AA590" t="s">
        <v>13</v>
      </c>
      <c r="AB590">
        <v>1</v>
      </c>
    </row>
    <row r="591" spans="1:28" x14ac:dyDescent="0.2">
      <c r="A591" s="6" t="s">
        <v>47</v>
      </c>
      <c r="B591" s="1" t="s">
        <v>1220</v>
      </c>
      <c r="C591" s="1" t="s">
        <v>13</v>
      </c>
      <c r="D591" s="1" t="s">
        <v>13</v>
      </c>
      <c r="E591" s="1" t="s">
        <v>1206</v>
      </c>
      <c r="F591" s="1" t="s">
        <v>1221</v>
      </c>
      <c r="G591" s="6" t="s">
        <v>306</v>
      </c>
      <c r="H591" s="3">
        <v>0</v>
      </c>
      <c r="I591" s="4">
        <f>일위대가!F583</f>
        <v>0</v>
      </c>
      <c r="J591" s="5">
        <f t="shared" si="71"/>
        <v>0</v>
      </c>
      <c r="K591" s="4">
        <f>일위대가!G583</f>
        <v>0</v>
      </c>
      <c r="L591" s="5">
        <f t="shared" si="72"/>
        <v>0</v>
      </c>
      <c r="M591" s="4">
        <f>일위대가!H583</f>
        <v>0</v>
      </c>
      <c r="N591" s="5">
        <f t="shared" si="73"/>
        <v>0</v>
      </c>
      <c r="O591" s="4">
        <f t="shared" si="74"/>
        <v>0</v>
      </c>
      <c r="P591" s="5">
        <f t="shared" si="70"/>
        <v>0</v>
      </c>
      <c r="Q591" s="1" t="s">
        <v>13</v>
      </c>
      <c r="R591" s="6" t="s">
        <v>52</v>
      </c>
      <c r="S591" s="6" t="s">
        <v>53</v>
      </c>
      <c r="T591" s="1" t="s">
        <v>13</v>
      </c>
      <c r="U591" s="2" t="s">
        <v>13</v>
      </c>
      <c r="V591" s="6" t="s">
        <v>13</v>
      </c>
      <c r="W591" s="6" t="s">
        <v>13</v>
      </c>
      <c r="X591" s="1" t="s">
        <v>13</v>
      </c>
      <c r="Y591" t="s">
        <v>54</v>
      </c>
      <c r="Z591" t="s">
        <v>54</v>
      </c>
      <c r="AA591" t="s">
        <v>13</v>
      </c>
      <c r="AB591">
        <v>1</v>
      </c>
    </row>
    <row r="592" spans="1:28" x14ac:dyDescent="0.2">
      <c r="A592" s="6" t="s">
        <v>47</v>
      </c>
      <c r="B592" s="1" t="s">
        <v>1222</v>
      </c>
      <c r="C592" s="1" t="s">
        <v>13</v>
      </c>
      <c r="D592" s="1" t="s">
        <v>13</v>
      </c>
      <c r="E592" s="1" t="s">
        <v>1223</v>
      </c>
      <c r="F592" s="1" t="s">
        <v>280</v>
      </c>
      <c r="G592" s="6" t="s">
        <v>1181</v>
      </c>
      <c r="H592" s="3">
        <v>0</v>
      </c>
      <c r="I592" s="4">
        <f>일위대가!F584</f>
        <v>0</v>
      </c>
      <c r="J592" s="5">
        <f t="shared" si="71"/>
        <v>0</v>
      </c>
      <c r="K592" s="4">
        <f>일위대가!G584</f>
        <v>0</v>
      </c>
      <c r="L592" s="5">
        <f t="shared" si="72"/>
        <v>0</v>
      </c>
      <c r="M592" s="4">
        <f>일위대가!H584</f>
        <v>0</v>
      </c>
      <c r="N592" s="5">
        <f t="shared" si="73"/>
        <v>0</v>
      </c>
      <c r="O592" s="4">
        <f t="shared" si="74"/>
        <v>0</v>
      </c>
      <c r="P592" s="5">
        <f t="shared" si="70"/>
        <v>0</v>
      </c>
      <c r="Q592" s="1" t="s">
        <v>13</v>
      </c>
      <c r="R592" s="6" t="s">
        <v>52</v>
      </c>
      <c r="S592" s="6" t="s">
        <v>53</v>
      </c>
      <c r="T592" s="1" t="s">
        <v>13</v>
      </c>
      <c r="U592" s="2" t="s">
        <v>13</v>
      </c>
      <c r="V592" s="6" t="s">
        <v>13</v>
      </c>
      <c r="W592" s="6" t="s">
        <v>13</v>
      </c>
      <c r="X592" s="1" t="s">
        <v>13</v>
      </c>
      <c r="Y592" t="s">
        <v>54</v>
      </c>
      <c r="Z592" t="s">
        <v>54</v>
      </c>
      <c r="AA592" t="s">
        <v>13</v>
      </c>
      <c r="AB592">
        <v>1</v>
      </c>
    </row>
    <row r="593" spans="1:28" x14ac:dyDescent="0.2">
      <c r="A593" s="6" t="s">
        <v>13</v>
      </c>
      <c r="B593" s="1" t="s">
        <v>13</v>
      </c>
      <c r="C593" s="1" t="s">
        <v>13</v>
      </c>
      <c r="D593" s="1" t="s">
        <v>13</v>
      </c>
      <c r="E593" s="1" t="s">
        <v>13</v>
      </c>
      <c r="F593" s="1" t="s">
        <v>13</v>
      </c>
      <c r="G593" s="6" t="s">
        <v>13</v>
      </c>
      <c r="H593" s="1" t="s">
        <v>13</v>
      </c>
      <c r="I593" s="1" t="s">
        <v>13</v>
      </c>
      <c r="J593" s="1" t="s">
        <v>13</v>
      </c>
      <c r="K593" s="1" t="s">
        <v>13</v>
      </c>
      <c r="L593" s="1" t="s">
        <v>13</v>
      </c>
      <c r="M593" s="1" t="s">
        <v>13</v>
      </c>
      <c r="N593" s="1" t="s">
        <v>13</v>
      </c>
      <c r="O593" s="1" t="s">
        <v>13</v>
      </c>
      <c r="P593" s="1" t="s">
        <v>13</v>
      </c>
      <c r="Q593" s="1" t="s">
        <v>13</v>
      </c>
      <c r="R593" s="6" t="s">
        <v>13</v>
      </c>
      <c r="S593" s="6" t="s">
        <v>13</v>
      </c>
      <c r="T593" s="1" t="s">
        <v>13</v>
      </c>
      <c r="U593" s="2" t="s">
        <v>13</v>
      </c>
      <c r="V593" s="6" t="s">
        <v>13</v>
      </c>
      <c r="W593" s="6" t="s">
        <v>13</v>
      </c>
      <c r="X593" s="1" t="s">
        <v>13</v>
      </c>
      <c r="Y593" t="s">
        <v>13</v>
      </c>
      <c r="Z593" t="s">
        <v>13</v>
      </c>
      <c r="AA593" t="s">
        <v>13</v>
      </c>
      <c r="AB593">
        <v>1</v>
      </c>
    </row>
    <row r="594" spans="1:28" x14ac:dyDescent="0.2">
      <c r="A594" s="6" t="s">
        <v>13</v>
      </c>
      <c r="B594" s="1" t="s">
        <v>29</v>
      </c>
      <c r="C594" s="1" t="s">
        <v>13</v>
      </c>
      <c r="D594" s="1" t="s">
        <v>13</v>
      </c>
      <c r="E594" s="1" t="s">
        <v>30</v>
      </c>
      <c r="F594" s="1" t="s">
        <v>13</v>
      </c>
      <c r="G594" s="6" t="s">
        <v>13</v>
      </c>
      <c r="H594" s="1" t="s">
        <v>13</v>
      </c>
      <c r="I594" s="1" t="s">
        <v>13</v>
      </c>
      <c r="J594" s="5">
        <f>TRUNC(SUMPRODUCT(J595:J597, AB595:AB597), 0)</f>
        <v>0</v>
      </c>
      <c r="K594" s="1" t="s">
        <v>13</v>
      </c>
      <c r="L594" s="5">
        <f>TRUNC(SUMPRODUCT(L595:L597, AB595:AB597), 0)</f>
        <v>0</v>
      </c>
      <c r="M594" s="1" t="s">
        <v>13</v>
      </c>
      <c r="N594" s="5">
        <f>TRUNC(SUMPRODUCT(N595:N597, AB595:AB597), 0)</f>
        <v>0</v>
      </c>
      <c r="O594" s="1" t="s">
        <v>13</v>
      </c>
      <c r="P594" s="5">
        <f>J594+L594+N594</f>
        <v>0</v>
      </c>
      <c r="Q594" s="1" t="s">
        <v>13</v>
      </c>
      <c r="R594" s="6" t="s">
        <v>13</v>
      </c>
      <c r="S594" s="6" t="s">
        <v>13</v>
      </c>
      <c r="T594" s="1" t="s">
        <v>13</v>
      </c>
      <c r="U594" s="2" t="s">
        <v>13</v>
      </c>
      <c r="V594" s="6" t="s">
        <v>13</v>
      </c>
      <c r="W594" s="6" t="s">
        <v>13</v>
      </c>
      <c r="X594" s="1" t="s">
        <v>13</v>
      </c>
      <c r="Y594" t="s">
        <v>13</v>
      </c>
      <c r="Z594" t="s">
        <v>13</v>
      </c>
      <c r="AA594" t="s">
        <v>13</v>
      </c>
      <c r="AB594">
        <v>1</v>
      </c>
    </row>
    <row r="595" spans="1:28" x14ac:dyDescent="0.2">
      <c r="A595" s="6" t="s">
        <v>47</v>
      </c>
      <c r="B595" s="1" t="s">
        <v>1224</v>
      </c>
      <c r="C595" s="1" t="s">
        <v>13</v>
      </c>
      <c r="D595" s="1" t="s">
        <v>13</v>
      </c>
      <c r="E595" s="1" t="s">
        <v>1225</v>
      </c>
      <c r="F595" s="1" t="s">
        <v>1226</v>
      </c>
      <c r="G595" s="6" t="s">
        <v>286</v>
      </c>
      <c r="H595" s="3">
        <v>0</v>
      </c>
      <c r="I595" s="4">
        <f>일위대가!F585</f>
        <v>0</v>
      </c>
      <c r="J595" s="5">
        <f>TRUNC(H595*I595, 0)</f>
        <v>0</v>
      </c>
      <c r="K595" s="4">
        <f>일위대가!G585</f>
        <v>0</v>
      </c>
      <c r="L595" s="5">
        <f>TRUNC(H595*K595, 0)</f>
        <v>0</v>
      </c>
      <c r="M595" s="4">
        <f>일위대가!H585</f>
        <v>0</v>
      </c>
      <c r="N595" s="5">
        <f>TRUNC(H595*M595, 0)</f>
        <v>0</v>
      </c>
      <c r="O595" s="4">
        <f>I595+K595+M595</f>
        <v>0</v>
      </c>
      <c r="P595" s="5">
        <f>J595+L595+N595</f>
        <v>0</v>
      </c>
      <c r="Q595" s="1" t="s">
        <v>13</v>
      </c>
      <c r="R595" s="6" t="s">
        <v>52</v>
      </c>
      <c r="S595" s="6" t="s">
        <v>53</v>
      </c>
      <c r="T595" s="1" t="s">
        <v>13</v>
      </c>
      <c r="U595" s="2" t="s">
        <v>13</v>
      </c>
      <c r="V595" s="6" t="s">
        <v>13</v>
      </c>
      <c r="W595" s="6" t="s">
        <v>13</v>
      </c>
      <c r="X595" s="1" t="s">
        <v>13</v>
      </c>
      <c r="Y595" t="s">
        <v>54</v>
      </c>
      <c r="Z595" t="s">
        <v>54</v>
      </c>
      <c r="AA595" t="s">
        <v>13</v>
      </c>
      <c r="AB595">
        <v>1</v>
      </c>
    </row>
    <row r="596" spans="1:28" x14ac:dyDescent="0.2">
      <c r="A596" s="6" t="s">
        <v>47</v>
      </c>
      <c r="B596" s="1" t="s">
        <v>1227</v>
      </c>
      <c r="C596" s="1" t="s">
        <v>13</v>
      </c>
      <c r="D596" s="1" t="s">
        <v>13</v>
      </c>
      <c r="E596" s="1" t="s">
        <v>1225</v>
      </c>
      <c r="F596" s="1" t="s">
        <v>1228</v>
      </c>
      <c r="G596" s="6" t="s">
        <v>286</v>
      </c>
      <c r="H596" s="3">
        <v>0</v>
      </c>
      <c r="I596" s="4">
        <f>일위대가!F586</f>
        <v>0</v>
      </c>
      <c r="J596" s="5">
        <f>TRUNC(H596*I596, 0)</f>
        <v>0</v>
      </c>
      <c r="K596" s="4">
        <f>일위대가!G586</f>
        <v>0</v>
      </c>
      <c r="L596" s="5">
        <f>TRUNC(H596*K596, 0)</f>
        <v>0</v>
      </c>
      <c r="M596" s="4">
        <f>일위대가!H586</f>
        <v>0</v>
      </c>
      <c r="N596" s="5">
        <f>TRUNC(H596*M596, 0)</f>
        <v>0</v>
      </c>
      <c r="O596" s="4">
        <f>I596+K596+M596</f>
        <v>0</v>
      </c>
      <c r="P596" s="5">
        <f>J596+L596+N596</f>
        <v>0</v>
      </c>
      <c r="Q596" s="1" t="s">
        <v>13</v>
      </c>
      <c r="R596" s="6" t="s">
        <v>52</v>
      </c>
      <c r="S596" s="6" t="s">
        <v>53</v>
      </c>
      <c r="T596" s="1" t="s">
        <v>13</v>
      </c>
      <c r="U596" s="2" t="s">
        <v>13</v>
      </c>
      <c r="V596" s="6" t="s">
        <v>13</v>
      </c>
      <c r="W596" s="6" t="s">
        <v>13</v>
      </c>
      <c r="X596" s="1" t="s">
        <v>13</v>
      </c>
      <c r="Y596" t="s">
        <v>54</v>
      </c>
      <c r="Z596" t="s">
        <v>54</v>
      </c>
      <c r="AA596" t="s">
        <v>13</v>
      </c>
      <c r="AB596">
        <v>1</v>
      </c>
    </row>
    <row r="597" spans="1:28" x14ac:dyDescent="0.2">
      <c r="A597" s="6" t="s">
        <v>47</v>
      </c>
      <c r="B597" s="1" t="s">
        <v>1229</v>
      </c>
      <c r="C597" s="1" t="s">
        <v>13</v>
      </c>
      <c r="D597" s="1" t="s">
        <v>13</v>
      </c>
      <c r="E597" s="1" t="s">
        <v>1225</v>
      </c>
      <c r="F597" s="1" t="s">
        <v>1230</v>
      </c>
      <c r="G597" s="6" t="s">
        <v>286</v>
      </c>
      <c r="H597" s="3">
        <v>0</v>
      </c>
      <c r="I597" s="4">
        <f>일위대가!F587</f>
        <v>0</v>
      </c>
      <c r="J597" s="5">
        <f>TRUNC(H597*I597, 0)</f>
        <v>0</v>
      </c>
      <c r="K597" s="4">
        <f>일위대가!G587</f>
        <v>0</v>
      </c>
      <c r="L597" s="5">
        <f>TRUNC(H597*K597, 0)</f>
        <v>0</v>
      </c>
      <c r="M597" s="4">
        <f>일위대가!H587</f>
        <v>0</v>
      </c>
      <c r="N597" s="5">
        <f>TRUNC(H597*M597, 0)</f>
        <v>0</v>
      </c>
      <c r="O597" s="4">
        <f>I597+K597+M597</f>
        <v>0</v>
      </c>
      <c r="P597" s="5">
        <f>J597+L597+N597</f>
        <v>0</v>
      </c>
      <c r="Q597" s="1" t="s">
        <v>13</v>
      </c>
      <c r="R597" s="6" t="s">
        <v>52</v>
      </c>
      <c r="S597" s="6" t="s">
        <v>53</v>
      </c>
      <c r="T597" s="1" t="s">
        <v>13</v>
      </c>
      <c r="U597" s="2" t="s">
        <v>13</v>
      </c>
      <c r="V597" s="6" t="s">
        <v>13</v>
      </c>
      <c r="W597" s="6" t="s">
        <v>13</v>
      </c>
      <c r="X597" s="1" t="s">
        <v>13</v>
      </c>
      <c r="Y597" t="s">
        <v>54</v>
      </c>
      <c r="Z597" t="s">
        <v>54</v>
      </c>
      <c r="AA597" t="s">
        <v>13</v>
      </c>
      <c r="AB597">
        <v>1</v>
      </c>
    </row>
    <row r="598" spans="1:28" x14ac:dyDescent="0.2">
      <c r="A598" s="6" t="s">
        <v>13</v>
      </c>
      <c r="B598" s="1" t="s">
        <v>13</v>
      </c>
      <c r="C598" s="1" t="s">
        <v>13</v>
      </c>
      <c r="D598" s="1" t="s">
        <v>13</v>
      </c>
      <c r="E598" s="1" t="s">
        <v>13</v>
      </c>
      <c r="F598" s="1" t="s">
        <v>13</v>
      </c>
      <c r="G598" s="6" t="s">
        <v>13</v>
      </c>
      <c r="H598" s="1" t="s">
        <v>13</v>
      </c>
      <c r="I598" s="1" t="s">
        <v>13</v>
      </c>
      <c r="J598" s="1" t="s">
        <v>13</v>
      </c>
      <c r="K598" s="1" t="s">
        <v>13</v>
      </c>
      <c r="L598" s="1" t="s">
        <v>13</v>
      </c>
      <c r="M598" s="1" t="s">
        <v>13</v>
      </c>
      <c r="N598" s="1" t="s">
        <v>13</v>
      </c>
      <c r="O598" s="1" t="s">
        <v>13</v>
      </c>
      <c r="P598" s="1" t="s">
        <v>13</v>
      </c>
      <c r="Q598" s="1" t="s">
        <v>13</v>
      </c>
      <c r="R598" s="6" t="s">
        <v>13</v>
      </c>
      <c r="S598" s="6" t="s">
        <v>13</v>
      </c>
      <c r="T598" s="1" t="s">
        <v>13</v>
      </c>
      <c r="U598" s="2" t="s">
        <v>13</v>
      </c>
      <c r="V598" s="6" t="s">
        <v>13</v>
      </c>
      <c r="W598" s="6" t="s">
        <v>13</v>
      </c>
      <c r="X598" s="1" t="s">
        <v>13</v>
      </c>
      <c r="Y598" t="s">
        <v>13</v>
      </c>
      <c r="Z598" t="s">
        <v>13</v>
      </c>
      <c r="AA598" t="s">
        <v>13</v>
      </c>
      <c r="AB598">
        <v>1</v>
      </c>
    </row>
    <row r="599" spans="1:28" x14ac:dyDescent="0.2">
      <c r="A599" s="6" t="s">
        <v>13</v>
      </c>
      <c r="B599" s="1" t="s">
        <v>31</v>
      </c>
      <c r="C599" s="1" t="s">
        <v>13</v>
      </c>
      <c r="D599" s="1" t="s">
        <v>13</v>
      </c>
      <c r="E599" s="1" t="s">
        <v>32</v>
      </c>
      <c r="F599" s="1" t="s">
        <v>13</v>
      </c>
      <c r="G599" s="6" t="s">
        <v>13</v>
      </c>
      <c r="H599" s="1" t="s">
        <v>13</v>
      </c>
      <c r="I599" s="1" t="s">
        <v>13</v>
      </c>
      <c r="J599" s="5">
        <f>TRUNC(SUMPRODUCT(J600:J625, AB600:AB625), 0)</f>
        <v>0</v>
      </c>
      <c r="K599" s="1" t="s">
        <v>13</v>
      </c>
      <c r="L599" s="5">
        <f>TRUNC(SUMPRODUCT(L600:L625, AB600:AB625), 0)</f>
        <v>0</v>
      </c>
      <c r="M599" s="1" t="s">
        <v>13</v>
      </c>
      <c r="N599" s="5">
        <f>TRUNC(SUMPRODUCT(N600:N625, AB600:AB625), 0)</f>
        <v>0</v>
      </c>
      <c r="O599" s="1" t="s">
        <v>13</v>
      </c>
      <c r="P599" s="5">
        <f t="shared" ref="P599:P625" si="75">J599+L599+N599</f>
        <v>0</v>
      </c>
      <c r="Q599" s="1" t="s">
        <v>13</v>
      </c>
      <c r="R599" s="6" t="s">
        <v>13</v>
      </c>
      <c r="S599" s="6" t="s">
        <v>13</v>
      </c>
      <c r="T599" s="1" t="s">
        <v>13</v>
      </c>
      <c r="U599" s="2" t="s">
        <v>13</v>
      </c>
      <c r="V599" s="6" t="s">
        <v>13</v>
      </c>
      <c r="W599" s="6" t="s">
        <v>13</v>
      </c>
      <c r="X599" s="1" t="s">
        <v>13</v>
      </c>
      <c r="Y599" t="s">
        <v>13</v>
      </c>
      <c r="Z599" t="s">
        <v>13</v>
      </c>
      <c r="AA599" t="s">
        <v>13</v>
      </c>
      <c r="AB599">
        <v>1</v>
      </c>
    </row>
    <row r="600" spans="1:28" x14ac:dyDescent="0.2">
      <c r="A600" s="6" t="s">
        <v>47</v>
      </c>
      <c r="B600" s="1" t="s">
        <v>1231</v>
      </c>
      <c r="C600" s="1" t="s">
        <v>13</v>
      </c>
      <c r="D600" s="1" t="s">
        <v>13</v>
      </c>
      <c r="E600" s="1" t="s">
        <v>1232</v>
      </c>
      <c r="F600" s="1" t="s">
        <v>1233</v>
      </c>
      <c r="G600" s="6" t="s">
        <v>93</v>
      </c>
      <c r="H600" s="3">
        <v>0</v>
      </c>
      <c r="I600" s="4">
        <f>일위대가!F588</f>
        <v>0</v>
      </c>
      <c r="J600" s="5">
        <f t="shared" ref="J600:J625" si="76">TRUNC(H600*I600, 0)</f>
        <v>0</v>
      </c>
      <c r="K600" s="4">
        <f>일위대가!G588</f>
        <v>0</v>
      </c>
      <c r="L600" s="5">
        <f t="shared" ref="L600:L625" si="77">TRUNC(H600*K600, 0)</f>
        <v>0</v>
      </c>
      <c r="M600" s="4">
        <f>일위대가!H588</f>
        <v>0</v>
      </c>
      <c r="N600" s="5">
        <f t="shared" ref="N600:N625" si="78">TRUNC(H600*M600, 0)</f>
        <v>0</v>
      </c>
      <c r="O600" s="4">
        <f t="shared" ref="O600:O625" si="79">I600+K600+M600</f>
        <v>0</v>
      </c>
      <c r="P600" s="5">
        <f t="shared" si="75"/>
        <v>0</v>
      </c>
      <c r="Q600" s="1" t="s">
        <v>13</v>
      </c>
      <c r="R600" s="6" t="s">
        <v>52</v>
      </c>
      <c r="S600" s="6" t="s">
        <v>53</v>
      </c>
      <c r="T600" s="1" t="s">
        <v>13</v>
      </c>
      <c r="U600" s="2" t="s">
        <v>13</v>
      </c>
      <c r="V600" s="6" t="s">
        <v>13</v>
      </c>
      <c r="W600" s="6" t="s">
        <v>13</v>
      </c>
      <c r="X600" s="1" t="s">
        <v>13</v>
      </c>
      <c r="Y600" t="s">
        <v>54</v>
      </c>
      <c r="Z600" t="s">
        <v>54</v>
      </c>
      <c r="AA600" t="s">
        <v>13</v>
      </c>
      <c r="AB600">
        <v>1</v>
      </c>
    </row>
    <row r="601" spans="1:28" x14ac:dyDescent="0.2">
      <c r="A601" s="6" t="s">
        <v>47</v>
      </c>
      <c r="B601" s="1" t="s">
        <v>1234</v>
      </c>
      <c r="C601" s="1" t="s">
        <v>13</v>
      </c>
      <c r="D601" s="1" t="s">
        <v>13</v>
      </c>
      <c r="E601" s="1" t="s">
        <v>1232</v>
      </c>
      <c r="F601" s="1" t="s">
        <v>1235</v>
      </c>
      <c r="G601" s="6" t="s">
        <v>93</v>
      </c>
      <c r="H601" s="3">
        <v>0</v>
      </c>
      <c r="I601" s="4">
        <f>일위대가!F589</f>
        <v>0</v>
      </c>
      <c r="J601" s="5">
        <f t="shared" si="76"/>
        <v>0</v>
      </c>
      <c r="K601" s="4">
        <f>일위대가!G589</f>
        <v>0</v>
      </c>
      <c r="L601" s="5">
        <f t="shared" si="77"/>
        <v>0</v>
      </c>
      <c r="M601" s="4">
        <f>일위대가!H589</f>
        <v>0</v>
      </c>
      <c r="N601" s="5">
        <f t="shared" si="78"/>
        <v>0</v>
      </c>
      <c r="O601" s="4">
        <f t="shared" si="79"/>
        <v>0</v>
      </c>
      <c r="P601" s="5">
        <f t="shared" si="75"/>
        <v>0</v>
      </c>
      <c r="Q601" s="1" t="s">
        <v>13</v>
      </c>
      <c r="R601" s="6" t="s">
        <v>52</v>
      </c>
      <c r="S601" s="6" t="s">
        <v>53</v>
      </c>
      <c r="T601" s="1" t="s">
        <v>13</v>
      </c>
      <c r="U601" s="2" t="s">
        <v>13</v>
      </c>
      <c r="V601" s="6" t="s">
        <v>13</v>
      </c>
      <c r="W601" s="6" t="s">
        <v>13</v>
      </c>
      <c r="X601" s="1" t="s">
        <v>13</v>
      </c>
      <c r="Y601" t="s">
        <v>54</v>
      </c>
      <c r="Z601" t="s">
        <v>54</v>
      </c>
      <c r="AA601" t="s">
        <v>13</v>
      </c>
      <c r="AB601">
        <v>1</v>
      </c>
    </row>
    <row r="602" spans="1:28" x14ac:dyDescent="0.2">
      <c r="A602" s="6" t="s">
        <v>47</v>
      </c>
      <c r="B602" s="1" t="s">
        <v>1236</v>
      </c>
      <c r="C602" s="1" t="s">
        <v>13</v>
      </c>
      <c r="D602" s="1" t="s">
        <v>13</v>
      </c>
      <c r="E602" s="1" t="s">
        <v>1232</v>
      </c>
      <c r="F602" s="1" t="s">
        <v>1237</v>
      </c>
      <c r="G602" s="6" t="s">
        <v>93</v>
      </c>
      <c r="H602" s="3">
        <v>0</v>
      </c>
      <c r="I602" s="4">
        <f>일위대가!F590</f>
        <v>0</v>
      </c>
      <c r="J602" s="5">
        <f t="shared" si="76"/>
        <v>0</v>
      </c>
      <c r="K602" s="4">
        <f>일위대가!G590</f>
        <v>0</v>
      </c>
      <c r="L602" s="5">
        <f t="shared" si="77"/>
        <v>0</v>
      </c>
      <c r="M602" s="4">
        <f>일위대가!H590</f>
        <v>0</v>
      </c>
      <c r="N602" s="5">
        <f t="shared" si="78"/>
        <v>0</v>
      </c>
      <c r="O602" s="4">
        <f t="shared" si="79"/>
        <v>0</v>
      </c>
      <c r="P602" s="5">
        <f t="shared" si="75"/>
        <v>0</v>
      </c>
      <c r="Q602" s="1" t="s">
        <v>13</v>
      </c>
      <c r="R602" s="6" t="s">
        <v>52</v>
      </c>
      <c r="S602" s="6" t="s">
        <v>53</v>
      </c>
      <c r="T602" s="1" t="s">
        <v>13</v>
      </c>
      <c r="U602" s="2" t="s">
        <v>13</v>
      </c>
      <c r="V602" s="6" t="s">
        <v>13</v>
      </c>
      <c r="W602" s="6" t="s">
        <v>13</v>
      </c>
      <c r="X602" s="1" t="s">
        <v>13</v>
      </c>
      <c r="Y602" t="s">
        <v>54</v>
      </c>
      <c r="Z602" t="s">
        <v>54</v>
      </c>
      <c r="AA602" t="s">
        <v>13</v>
      </c>
      <c r="AB602">
        <v>1</v>
      </c>
    </row>
    <row r="603" spans="1:28" x14ac:dyDescent="0.2">
      <c r="A603" s="6" t="s">
        <v>47</v>
      </c>
      <c r="B603" s="1" t="s">
        <v>1238</v>
      </c>
      <c r="C603" s="1" t="s">
        <v>13</v>
      </c>
      <c r="D603" s="1" t="s">
        <v>13</v>
      </c>
      <c r="E603" s="1" t="s">
        <v>1239</v>
      </c>
      <c r="F603" s="1" t="s">
        <v>1233</v>
      </c>
      <c r="G603" s="6" t="s">
        <v>93</v>
      </c>
      <c r="H603" s="3">
        <v>0</v>
      </c>
      <c r="I603" s="4">
        <f>일위대가!F591</f>
        <v>0</v>
      </c>
      <c r="J603" s="5">
        <f t="shared" si="76"/>
        <v>0</v>
      </c>
      <c r="K603" s="4">
        <f>일위대가!G591</f>
        <v>0</v>
      </c>
      <c r="L603" s="5">
        <f t="shared" si="77"/>
        <v>0</v>
      </c>
      <c r="M603" s="4">
        <f>일위대가!H591</f>
        <v>0</v>
      </c>
      <c r="N603" s="5">
        <f t="shared" si="78"/>
        <v>0</v>
      </c>
      <c r="O603" s="4">
        <f t="shared" si="79"/>
        <v>0</v>
      </c>
      <c r="P603" s="5">
        <f t="shared" si="75"/>
        <v>0</v>
      </c>
      <c r="Q603" s="1" t="s">
        <v>13</v>
      </c>
      <c r="R603" s="6" t="s">
        <v>52</v>
      </c>
      <c r="S603" s="6" t="s">
        <v>53</v>
      </c>
      <c r="T603" s="1" t="s">
        <v>13</v>
      </c>
      <c r="U603" s="2" t="s">
        <v>13</v>
      </c>
      <c r="V603" s="6" t="s">
        <v>13</v>
      </c>
      <c r="W603" s="6" t="s">
        <v>13</v>
      </c>
      <c r="X603" s="1" t="s">
        <v>13</v>
      </c>
      <c r="Y603" t="s">
        <v>54</v>
      </c>
      <c r="Z603" t="s">
        <v>54</v>
      </c>
      <c r="AA603" t="s">
        <v>13</v>
      </c>
      <c r="AB603">
        <v>1</v>
      </c>
    </row>
    <row r="604" spans="1:28" x14ac:dyDescent="0.2">
      <c r="A604" s="6" t="s">
        <v>47</v>
      </c>
      <c r="B604" s="1" t="s">
        <v>1240</v>
      </c>
      <c r="C604" s="1" t="s">
        <v>13</v>
      </c>
      <c r="D604" s="1" t="s">
        <v>13</v>
      </c>
      <c r="E604" s="1" t="s">
        <v>1239</v>
      </c>
      <c r="F604" s="1" t="s">
        <v>1235</v>
      </c>
      <c r="G604" s="6" t="s">
        <v>93</v>
      </c>
      <c r="H604" s="3">
        <v>0</v>
      </c>
      <c r="I604" s="4">
        <f>일위대가!F592</f>
        <v>0</v>
      </c>
      <c r="J604" s="5">
        <f t="shared" si="76"/>
        <v>0</v>
      </c>
      <c r="K604" s="4">
        <f>일위대가!G592</f>
        <v>0</v>
      </c>
      <c r="L604" s="5">
        <f t="shared" si="77"/>
        <v>0</v>
      </c>
      <c r="M604" s="4">
        <f>일위대가!H592</f>
        <v>0</v>
      </c>
      <c r="N604" s="5">
        <f t="shared" si="78"/>
        <v>0</v>
      </c>
      <c r="O604" s="4">
        <f t="shared" si="79"/>
        <v>0</v>
      </c>
      <c r="P604" s="5">
        <f t="shared" si="75"/>
        <v>0</v>
      </c>
      <c r="Q604" s="1" t="s">
        <v>13</v>
      </c>
      <c r="R604" s="6" t="s">
        <v>52</v>
      </c>
      <c r="S604" s="6" t="s">
        <v>53</v>
      </c>
      <c r="T604" s="1" t="s">
        <v>13</v>
      </c>
      <c r="U604" s="2" t="s">
        <v>13</v>
      </c>
      <c r="V604" s="6" t="s">
        <v>13</v>
      </c>
      <c r="W604" s="6" t="s">
        <v>13</v>
      </c>
      <c r="X604" s="1" t="s">
        <v>13</v>
      </c>
      <c r="Y604" t="s">
        <v>54</v>
      </c>
      <c r="Z604" t="s">
        <v>54</v>
      </c>
      <c r="AA604" t="s">
        <v>13</v>
      </c>
      <c r="AB604">
        <v>1</v>
      </c>
    </row>
    <row r="605" spans="1:28" x14ac:dyDescent="0.2">
      <c r="A605" s="6" t="s">
        <v>47</v>
      </c>
      <c r="B605" s="1" t="s">
        <v>1241</v>
      </c>
      <c r="C605" s="1" t="s">
        <v>13</v>
      </c>
      <c r="D605" s="1" t="s">
        <v>13</v>
      </c>
      <c r="E605" s="1" t="s">
        <v>1239</v>
      </c>
      <c r="F605" s="1" t="s">
        <v>1237</v>
      </c>
      <c r="G605" s="6" t="s">
        <v>93</v>
      </c>
      <c r="H605" s="3">
        <v>0</v>
      </c>
      <c r="I605" s="4">
        <f>일위대가!F593</f>
        <v>0</v>
      </c>
      <c r="J605" s="5">
        <f t="shared" si="76"/>
        <v>0</v>
      </c>
      <c r="K605" s="4">
        <f>일위대가!G593</f>
        <v>0</v>
      </c>
      <c r="L605" s="5">
        <f t="shared" si="77"/>
        <v>0</v>
      </c>
      <c r="M605" s="4">
        <f>일위대가!H593</f>
        <v>0</v>
      </c>
      <c r="N605" s="5">
        <f t="shared" si="78"/>
        <v>0</v>
      </c>
      <c r="O605" s="4">
        <f t="shared" si="79"/>
        <v>0</v>
      </c>
      <c r="P605" s="5">
        <f t="shared" si="75"/>
        <v>0</v>
      </c>
      <c r="Q605" s="1" t="s">
        <v>13</v>
      </c>
      <c r="R605" s="6" t="s">
        <v>52</v>
      </c>
      <c r="S605" s="6" t="s">
        <v>53</v>
      </c>
      <c r="T605" s="1" t="s">
        <v>13</v>
      </c>
      <c r="U605" s="2" t="s">
        <v>13</v>
      </c>
      <c r="V605" s="6" t="s">
        <v>13</v>
      </c>
      <c r="W605" s="6" t="s">
        <v>13</v>
      </c>
      <c r="X605" s="1" t="s">
        <v>13</v>
      </c>
      <c r="Y605" t="s">
        <v>54</v>
      </c>
      <c r="Z605" t="s">
        <v>54</v>
      </c>
      <c r="AA605" t="s">
        <v>13</v>
      </c>
      <c r="AB605">
        <v>1</v>
      </c>
    </row>
    <row r="606" spans="1:28" x14ac:dyDescent="0.2">
      <c r="A606" s="6" t="s">
        <v>47</v>
      </c>
      <c r="B606" s="1" t="s">
        <v>1242</v>
      </c>
      <c r="C606" s="1" t="s">
        <v>13</v>
      </c>
      <c r="D606" s="1" t="s">
        <v>13</v>
      </c>
      <c r="E606" s="1" t="s">
        <v>1243</v>
      </c>
      <c r="F606" s="1" t="s">
        <v>1233</v>
      </c>
      <c r="G606" s="6" t="s">
        <v>93</v>
      </c>
      <c r="H606" s="3">
        <v>0</v>
      </c>
      <c r="I606" s="4">
        <f>일위대가!F594</f>
        <v>0</v>
      </c>
      <c r="J606" s="5">
        <f t="shared" si="76"/>
        <v>0</v>
      </c>
      <c r="K606" s="4">
        <f>일위대가!G594</f>
        <v>0</v>
      </c>
      <c r="L606" s="5">
        <f t="shared" si="77"/>
        <v>0</v>
      </c>
      <c r="M606" s="4">
        <f>일위대가!H594</f>
        <v>0</v>
      </c>
      <c r="N606" s="5">
        <f t="shared" si="78"/>
        <v>0</v>
      </c>
      <c r="O606" s="4">
        <f t="shared" si="79"/>
        <v>0</v>
      </c>
      <c r="P606" s="5">
        <f t="shared" si="75"/>
        <v>0</v>
      </c>
      <c r="Q606" s="1" t="s">
        <v>13</v>
      </c>
      <c r="R606" s="6" t="s">
        <v>52</v>
      </c>
      <c r="S606" s="6" t="s">
        <v>53</v>
      </c>
      <c r="T606" s="1" t="s">
        <v>13</v>
      </c>
      <c r="U606" s="2" t="s">
        <v>13</v>
      </c>
      <c r="V606" s="6" t="s">
        <v>13</v>
      </c>
      <c r="W606" s="6" t="s">
        <v>13</v>
      </c>
      <c r="X606" s="1" t="s">
        <v>13</v>
      </c>
      <c r="Y606" t="s">
        <v>54</v>
      </c>
      <c r="Z606" t="s">
        <v>54</v>
      </c>
      <c r="AA606" t="s">
        <v>13</v>
      </c>
      <c r="AB606">
        <v>1</v>
      </c>
    </row>
    <row r="607" spans="1:28" x14ac:dyDescent="0.2">
      <c r="A607" s="6" t="s">
        <v>47</v>
      </c>
      <c r="B607" s="1" t="s">
        <v>1244</v>
      </c>
      <c r="C607" s="1" t="s">
        <v>13</v>
      </c>
      <c r="D607" s="1" t="s">
        <v>13</v>
      </c>
      <c r="E607" s="1" t="s">
        <v>1243</v>
      </c>
      <c r="F607" s="1" t="s">
        <v>1235</v>
      </c>
      <c r="G607" s="6" t="s">
        <v>93</v>
      </c>
      <c r="H607" s="3">
        <v>0</v>
      </c>
      <c r="I607" s="4">
        <f>일위대가!F595</f>
        <v>0</v>
      </c>
      <c r="J607" s="5">
        <f t="shared" si="76"/>
        <v>0</v>
      </c>
      <c r="K607" s="4">
        <f>일위대가!G595</f>
        <v>0</v>
      </c>
      <c r="L607" s="5">
        <f t="shared" si="77"/>
        <v>0</v>
      </c>
      <c r="M607" s="4">
        <f>일위대가!H595</f>
        <v>0</v>
      </c>
      <c r="N607" s="5">
        <f t="shared" si="78"/>
        <v>0</v>
      </c>
      <c r="O607" s="4">
        <f t="shared" si="79"/>
        <v>0</v>
      </c>
      <c r="P607" s="5">
        <f t="shared" si="75"/>
        <v>0</v>
      </c>
      <c r="Q607" s="1" t="s">
        <v>13</v>
      </c>
      <c r="R607" s="6" t="s">
        <v>52</v>
      </c>
      <c r="S607" s="6" t="s">
        <v>53</v>
      </c>
      <c r="T607" s="1" t="s">
        <v>13</v>
      </c>
      <c r="U607" s="2" t="s">
        <v>13</v>
      </c>
      <c r="V607" s="6" t="s">
        <v>13</v>
      </c>
      <c r="W607" s="6" t="s">
        <v>13</v>
      </c>
      <c r="X607" s="1" t="s">
        <v>13</v>
      </c>
      <c r="Y607" t="s">
        <v>54</v>
      </c>
      <c r="Z607" t="s">
        <v>54</v>
      </c>
      <c r="AA607" t="s">
        <v>13</v>
      </c>
      <c r="AB607">
        <v>1</v>
      </c>
    </row>
    <row r="608" spans="1:28" x14ac:dyDescent="0.2">
      <c r="A608" s="6" t="s">
        <v>47</v>
      </c>
      <c r="B608" s="1" t="s">
        <v>1245</v>
      </c>
      <c r="C608" s="1" t="s">
        <v>13</v>
      </c>
      <c r="D608" s="1" t="s">
        <v>13</v>
      </c>
      <c r="E608" s="1" t="s">
        <v>1243</v>
      </c>
      <c r="F608" s="1" t="s">
        <v>1237</v>
      </c>
      <c r="G608" s="6" t="s">
        <v>93</v>
      </c>
      <c r="H608" s="3">
        <v>0</v>
      </c>
      <c r="I608" s="4">
        <f>일위대가!F596</f>
        <v>0</v>
      </c>
      <c r="J608" s="5">
        <f t="shared" si="76"/>
        <v>0</v>
      </c>
      <c r="K608" s="4">
        <f>일위대가!G596</f>
        <v>0</v>
      </c>
      <c r="L608" s="5">
        <f t="shared" si="77"/>
        <v>0</v>
      </c>
      <c r="M608" s="4">
        <f>일위대가!H596</f>
        <v>0</v>
      </c>
      <c r="N608" s="5">
        <f t="shared" si="78"/>
        <v>0</v>
      </c>
      <c r="O608" s="4">
        <f t="shared" si="79"/>
        <v>0</v>
      </c>
      <c r="P608" s="5">
        <f t="shared" si="75"/>
        <v>0</v>
      </c>
      <c r="Q608" s="1" t="s">
        <v>13</v>
      </c>
      <c r="R608" s="6" t="s">
        <v>52</v>
      </c>
      <c r="S608" s="6" t="s">
        <v>53</v>
      </c>
      <c r="T608" s="1" t="s">
        <v>13</v>
      </c>
      <c r="U608" s="2" t="s">
        <v>13</v>
      </c>
      <c r="V608" s="6" t="s">
        <v>13</v>
      </c>
      <c r="W608" s="6" t="s">
        <v>13</v>
      </c>
      <c r="X608" s="1" t="s">
        <v>13</v>
      </c>
      <c r="Y608" t="s">
        <v>54</v>
      </c>
      <c r="Z608" t="s">
        <v>54</v>
      </c>
      <c r="AA608" t="s">
        <v>13</v>
      </c>
      <c r="AB608">
        <v>1</v>
      </c>
    </row>
    <row r="609" spans="1:28" x14ac:dyDescent="0.2">
      <c r="A609" s="6" t="s">
        <v>47</v>
      </c>
      <c r="B609" s="1" t="s">
        <v>1246</v>
      </c>
      <c r="C609" s="1" t="s">
        <v>13</v>
      </c>
      <c r="D609" s="1" t="s">
        <v>13</v>
      </c>
      <c r="E609" s="1" t="s">
        <v>1247</v>
      </c>
      <c r="F609" s="1" t="s">
        <v>1233</v>
      </c>
      <c r="G609" s="6" t="s">
        <v>93</v>
      </c>
      <c r="H609" s="3">
        <v>0</v>
      </c>
      <c r="I609" s="4">
        <f>일위대가!F597</f>
        <v>0</v>
      </c>
      <c r="J609" s="5">
        <f t="shared" si="76"/>
        <v>0</v>
      </c>
      <c r="K609" s="4">
        <f>일위대가!G597</f>
        <v>0</v>
      </c>
      <c r="L609" s="5">
        <f t="shared" si="77"/>
        <v>0</v>
      </c>
      <c r="M609" s="4">
        <f>일위대가!H597</f>
        <v>0</v>
      </c>
      <c r="N609" s="5">
        <f t="shared" si="78"/>
        <v>0</v>
      </c>
      <c r="O609" s="4">
        <f t="shared" si="79"/>
        <v>0</v>
      </c>
      <c r="P609" s="5">
        <f t="shared" si="75"/>
        <v>0</v>
      </c>
      <c r="Q609" s="1" t="s">
        <v>13</v>
      </c>
      <c r="R609" s="6" t="s">
        <v>52</v>
      </c>
      <c r="S609" s="6" t="s">
        <v>53</v>
      </c>
      <c r="T609" s="1" t="s">
        <v>13</v>
      </c>
      <c r="U609" s="2" t="s">
        <v>13</v>
      </c>
      <c r="V609" s="6" t="s">
        <v>13</v>
      </c>
      <c r="W609" s="6" t="s">
        <v>13</v>
      </c>
      <c r="X609" s="1" t="s">
        <v>13</v>
      </c>
      <c r="Y609" t="s">
        <v>54</v>
      </c>
      <c r="Z609" t="s">
        <v>54</v>
      </c>
      <c r="AA609" t="s">
        <v>13</v>
      </c>
      <c r="AB609">
        <v>1</v>
      </c>
    </row>
    <row r="610" spans="1:28" x14ac:dyDescent="0.2">
      <c r="A610" s="6" t="s">
        <v>47</v>
      </c>
      <c r="B610" s="1" t="s">
        <v>1248</v>
      </c>
      <c r="C610" s="1" t="s">
        <v>13</v>
      </c>
      <c r="D610" s="1" t="s">
        <v>13</v>
      </c>
      <c r="E610" s="1" t="s">
        <v>1247</v>
      </c>
      <c r="F610" s="1" t="s">
        <v>1235</v>
      </c>
      <c r="G610" s="6" t="s">
        <v>93</v>
      </c>
      <c r="H610" s="3">
        <v>0</v>
      </c>
      <c r="I610" s="4">
        <f>일위대가!F598</f>
        <v>0</v>
      </c>
      <c r="J610" s="5">
        <f t="shared" si="76"/>
        <v>0</v>
      </c>
      <c r="K610" s="4">
        <f>일위대가!G598</f>
        <v>0</v>
      </c>
      <c r="L610" s="5">
        <f t="shared" si="77"/>
        <v>0</v>
      </c>
      <c r="M610" s="4">
        <f>일위대가!H598</f>
        <v>0</v>
      </c>
      <c r="N610" s="5">
        <f t="shared" si="78"/>
        <v>0</v>
      </c>
      <c r="O610" s="4">
        <f t="shared" si="79"/>
        <v>0</v>
      </c>
      <c r="P610" s="5">
        <f t="shared" si="75"/>
        <v>0</v>
      </c>
      <c r="Q610" s="1" t="s">
        <v>13</v>
      </c>
      <c r="R610" s="6" t="s">
        <v>52</v>
      </c>
      <c r="S610" s="6" t="s">
        <v>53</v>
      </c>
      <c r="T610" s="1" t="s">
        <v>13</v>
      </c>
      <c r="U610" s="2" t="s">
        <v>13</v>
      </c>
      <c r="V610" s="6" t="s">
        <v>13</v>
      </c>
      <c r="W610" s="6" t="s">
        <v>13</v>
      </c>
      <c r="X610" s="1" t="s">
        <v>13</v>
      </c>
      <c r="Y610" t="s">
        <v>54</v>
      </c>
      <c r="Z610" t="s">
        <v>54</v>
      </c>
      <c r="AA610" t="s">
        <v>13</v>
      </c>
      <c r="AB610">
        <v>1</v>
      </c>
    </row>
    <row r="611" spans="1:28" x14ac:dyDescent="0.2">
      <c r="A611" s="6" t="s">
        <v>47</v>
      </c>
      <c r="B611" s="1" t="s">
        <v>1249</v>
      </c>
      <c r="C611" s="1" t="s">
        <v>13</v>
      </c>
      <c r="D611" s="1" t="s">
        <v>13</v>
      </c>
      <c r="E611" s="1" t="s">
        <v>1247</v>
      </c>
      <c r="F611" s="1" t="s">
        <v>1237</v>
      </c>
      <c r="G611" s="6" t="s">
        <v>93</v>
      </c>
      <c r="H611" s="3">
        <v>0</v>
      </c>
      <c r="I611" s="4">
        <f>일위대가!F599</f>
        <v>0</v>
      </c>
      <c r="J611" s="5">
        <f t="shared" si="76"/>
        <v>0</v>
      </c>
      <c r="K611" s="4">
        <f>일위대가!G599</f>
        <v>0</v>
      </c>
      <c r="L611" s="5">
        <f t="shared" si="77"/>
        <v>0</v>
      </c>
      <c r="M611" s="4">
        <f>일위대가!H599</f>
        <v>0</v>
      </c>
      <c r="N611" s="5">
        <f t="shared" si="78"/>
        <v>0</v>
      </c>
      <c r="O611" s="4">
        <f t="shared" si="79"/>
        <v>0</v>
      </c>
      <c r="P611" s="5">
        <f t="shared" si="75"/>
        <v>0</v>
      </c>
      <c r="Q611" s="1" t="s">
        <v>13</v>
      </c>
      <c r="R611" s="6" t="s">
        <v>52</v>
      </c>
      <c r="S611" s="6" t="s">
        <v>53</v>
      </c>
      <c r="T611" s="1" t="s">
        <v>13</v>
      </c>
      <c r="U611" s="2" t="s">
        <v>13</v>
      </c>
      <c r="V611" s="6" t="s">
        <v>13</v>
      </c>
      <c r="W611" s="6" t="s">
        <v>13</v>
      </c>
      <c r="X611" s="1" t="s">
        <v>13</v>
      </c>
      <c r="Y611" t="s">
        <v>54</v>
      </c>
      <c r="Z611" t="s">
        <v>54</v>
      </c>
      <c r="AA611" t="s">
        <v>13</v>
      </c>
      <c r="AB611">
        <v>1</v>
      </c>
    </row>
    <row r="612" spans="1:28" x14ac:dyDescent="0.2">
      <c r="A612" s="6" t="s">
        <v>47</v>
      </c>
      <c r="B612" s="1" t="s">
        <v>1250</v>
      </c>
      <c r="C612" s="1" t="s">
        <v>13</v>
      </c>
      <c r="D612" s="1" t="s">
        <v>13</v>
      </c>
      <c r="E612" s="1" t="s">
        <v>1251</v>
      </c>
      <c r="F612" s="1" t="s">
        <v>1252</v>
      </c>
      <c r="G612" s="6" t="s">
        <v>93</v>
      </c>
      <c r="H612" s="3">
        <v>0</v>
      </c>
      <c r="I612" s="4">
        <f>일위대가!F600</f>
        <v>0</v>
      </c>
      <c r="J612" s="5">
        <f t="shared" si="76"/>
        <v>0</v>
      </c>
      <c r="K612" s="4">
        <f>일위대가!G600</f>
        <v>0</v>
      </c>
      <c r="L612" s="5">
        <f t="shared" si="77"/>
        <v>0</v>
      </c>
      <c r="M612" s="4">
        <f>일위대가!H600</f>
        <v>0</v>
      </c>
      <c r="N612" s="5">
        <f t="shared" si="78"/>
        <v>0</v>
      </c>
      <c r="O612" s="4">
        <f t="shared" si="79"/>
        <v>0</v>
      </c>
      <c r="P612" s="5">
        <f t="shared" si="75"/>
        <v>0</v>
      </c>
      <c r="Q612" s="1" t="s">
        <v>13</v>
      </c>
      <c r="R612" s="6" t="s">
        <v>52</v>
      </c>
      <c r="S612" s="6" t="s">
        <v>53</v>
      </c>
      <c r="T612" s="1" t="s">
        <v>13</v>
      </c>
      <c r="U612" s="2" t="s">
        <v>13</v>
      </c>
      <c r="V612" s="6" t="s">
        <v>13</v>
      </c>
      <c r="W612" s="6" t="s">
        <v>13</v>
      </c>
      <c r="X612" s="1" t="s">
        <v>13</v>
      </c>
      <c r="Y612" t="s">
        <v>54</v>
      </c>
      <c r="Z612" t="s">
        <v>54</v>
      </c>
      <c r="AA612" t="s">
        <v>13</v>
      </c>
      <c r="AB612">
        <v>1</v>
      </c>
    </row>
    <row r="613" spans="1:28" x14ac:dyDescent="0.2">
      <c r="A613" s="6" t="s">
        <v>47</v>
      </c>
      <c r="B613" s="1" t="s">
        <v>1253</v>
      </c>
      <c r="C613" s="1" t="s">
        <v>13</v>
      </c>
      <c r="D613" s="1" t="s">
        <v>13</v>
      </c>
      <c r="E613" s="1" t="s">
        <v>1254</v>
      </c>
      <c r="F613" s="1" t="s">
        <v>1255</v>
      </c>
      <c r="G613" s="6" t="s">
        <v>93</v>
      </c>
      <c r="H613" s="3">
        <v>0</v>
      </c>
      <c r="I613" s="4">
        <f>일위대가!F601</f>
        <v>0</v>
      </c>
      <c r="J613" s="5">
        <f t="shared" si="76"/>
        <v>0</v>
      </c>
      <c r="K613" s="4">
        <f>일위대가!G601</f>
        <v>0</v>
      </c>
      <c r="L613" s="5">
        <f t="shared" si="77"/>
        <v>0</v>
      </c>
      <c r="M613" s="4">
        <f>일위대가!H601</f>
        <v>0</v>
      </c>
      <c r="N613" s="5">
        <f t="shared" si="78"/>
        <v>0</v>
      </c>
      <c r="O613" s="4">
        <f t="shared" si="79"/>
        <v>0</v>
      </c>
      <c r="P613" s="5">
        <f t="shared" si="75"/>
        <v>0</v>
      </c>
      <c r="Q613" s="1" t="s">
        <v>13</v>
      </c>
      <c r="R613" s="6" t="s">
        <v>52</v>
      </c>
      <c r="S613" s="6" t="s">
        <v>53</v>
      </c>
      <c r="T613" s="1" t="s">
        <v>13</v>
      </c>
      <c r="U613" s="2" t="s">
        <v>13</v>
      </c>
      <c r="V613" s="6" t="s">
        <v>13</v>
      </c>
      <c r="W613" s="6" t="s">
        <v>13</v>
      </c>
      <c r="X613" s="1" t="s">
        <v>13</v>
      </c>
      <c r="Y613" t="s">
        <v>54</v>
      </c>
      <c r="Z613" t="s">
        <v>54</v>
      </c>
      <c r="AA613" t="s">
        <v>13</v>
      </c>
      <c r="AB613">
        <v>1</v>
      </c>
    </row>
    <row r="614" spans="1:28" x14ac:dyDescent="0.2">
      <c r="A614" s="6" t="s">
        <v>47</v>
      </c>
      <c r="B614" s="1" t="s">
        <v>1256</v>
      </c>
      <c r="C614" s="1" t="s">
        <v>13</v>
      </c>
      <c r="D614" s="1" t="s">
        <v>13</v>
      </c>
      <c r="E614" s="1" t="s">
        <v>1257</v>
      </c>
      <c r="F614" s="1" t="s">
        <v>1233</v>
      </c>
      <c r="G614" s="6" t="s">
        <v>93</v>
      </c>
      <c r="H614" s="3">
        <v>0</v>
      </c>
      <c r="I614" s="4">
        <f>일위대가!F602</f>
        <v>0</v>
      </c>
      <c r="J614" s="5">
        <f t="shared" si="76"/>
        <v>0</v>
      </c>
      <c r="K614" s="4">
        <f>일위대가!G602</f>
        <v>0</v>
      </c>
      <c r="L614" s="5">
        <f t="shared" si="77"/>
        <v>0</v>
      </c>
      <c r="M614" s="4">
        <f>일위대가!H602</f>
        <v>0</v>
      </c>
      <c r="N614" s="5">
        <f t="shared" si="78"/>
        <v>0</v>
      </c>
      <c r="O614" s="4">
        <f t="shared" si="79"/>
        <v>0</v>
      </c>
      <c r="P614" s="5">
        <f t="shared" si="75"/>
        <v>0</v>
      </c>
      <c r="Q614" s="1" t="s">
        <v>13</v>
      </c>
      <c r="R614" s="6" t="s">
        <v>52</v>
      </c>
      <c r="S614" s="6" t="s">
        <v>53</v>
      </c>
      <c r="T614" s="1" t="s">
        <v>13</v>
      </c>
      <c r="U614" s="2" t="s">
        <v>13</v>
      </c>
      <c r="V614" s="6" t="s">
        <v>13</v>
      </c>
      <c r="W614" s="6" t="s">
        <v>13</v>
      </c>
      <c r="X614" s="1" t="s">
        <v>13</v>
      </c>
      <c r="Y614" t="s">
        <v>54</v>
      </c>
      <c r="Z614" t="s">
        <v>54</v>
      </c>
      <c r="AA614" t="s">
        <v>13</v>
      </c>
      <c r="AB614">
        <v>1</v>
      </c>
    </row>
    <row r="615" spans="1:28" x14ac:dyDescent="0.2">
      <c r="A615" s="6" t="s">
        <v>47</v>
      </c>
      <c r="B615" s="1" t="s">
        <v>1258</v>
      </c>
      <c r="C615" s="1" t="s">
        <v>13</v>
      </c>
      <c r="D615" s="1" t="s">
        <v>13</v>
      </c>
      <c r="E615" s="1" t="s">
        <v>1257</v>
      </c>
      <c r="F615" s="1" t="s">
        <v>1235</v>
      </c>
      <c r="G615" s="6" t="s">
        <v>93</v>
      </c>
      <c r="H615" s="3">
        <v>0</v>
      </c>
      <c r="I615" s="4">
        <f>일위대가!F603</f>
        <v>0</v>
      </c>
      <c r="J615" s="5">
        <f t="shared" si="76"/>
        <v>0</v>
      </c>
      <c r="K615" s="4">
        <f>일위대가!G603</f>
        <v>0</v>
      </c>
      <c r="L615" s="5">
        <f t="shared" si="77"/>
        <v>0</v>
      </c>
      <c r="M615" s="4">
        <f>일위대가!H603</f>
        <v>0</v>
      </c>
      <c r="N615" s="5">
        <f t="shared" si="78"/>
        <v>0</v>
      </c>
      <c r="O615" s="4">
        <f t="shared" si="79"/>
        <v>0</v>
      </c>
      <c r="P615" s="5">
        <f t="shared" si="75"/>
        <v>0</v>
      </c>
      <c r="Q615" s="1" t="s">
        <v>13</v>
      </c>
      <c r="R615" s="6" t="s">
        <v>52</v>
      </c>
      <c r="S615" s="6" t="s">
        <v>53</v>
      </c>
      <c r="T615" s="1" t="s">
        <v>13</v>
      </c>
      <c r="U615" s="2" t="s">
        <v>13</v>
      </c>
      <c r="V615" s="6" t="s">
        <v>13</v>
      </c>
      <c r="W615" s="6" t="s">
        <v>13</v>
      </c>
      <c r="X615" s="1" t="s">
        <v>13</v>
      </c>
      <c r="Y615" t="s">
        <v>54</v>
      </c>
      <c r="Z615" t="s">
        <v>54</v>
      </c>
      <c r="AA615" t="s">
        <v>13</v>
      </c>
      <c r="AB615">
        <v>1</v>
      </c>
    </row>
    <row r="616" spans="1:28" x14ac:dyDescent="0.2">
      <c r="A616" s="6" t="s">
        <v>47</v>
      </c>
      <c r="B616" s="1" t="s">
        <v>1259</v>
      </c>
      <c r="C616" s="1" t="s">
        <v>13</v>
      </c>
      <c r="D616" s="1" t="s">
        <v>13</v>
      </c>
      <c r="E616" s="1" t="s">
        <v>1257</v>
      </c>
      <c r="F616" s="1" t="s">
        <v>1237</v>
      </c>
      <c r="G616" s="6" t="s">
        <v>93</v>
      </c>
      <c r="H616" s="3">
        <v>0</v>
      </c>
      <c r="I616" s="4">
        <f>일위대가!F604</f>
        <v>0</v>
      </c>
      <c r="J616" s="5">
        <f t="shared" si="76"/>
        <v>0</v>
      </c>
      <c r="K616" s="4">
        <f>일위대가!G604</f>
        <v>0</v>
      </c>
      <c r="L616" s="5">
        <f t="shared" si="77"/>
        <v>0</v>
      </c>
      <c r="M616" s="4">
        <f>일위대가!H604</f>
        <v>0</v>
      </c>
      <c r="N616" s="5">
        <f t="shared" si="78"/>
        <v>0</v>
      </c>
      <c r="O616" s="4">
        <f t="shared" si="79"/>
        <v>0</v>
      </c>
      <c r="P616" s="5">
        <f t="shared" si="75"/>
        <v>0</v>
      </c>
      <c r="Q616" s="1" t="s">
        <v>13</v>
      </c>
      <c r="R616" s="6" t="s">
        <v>52</v>
      </c>
      <c r="S616" s="6" t="s">
        <v>53</v>
      </c>
      <c r="T616" s="1" t="s">
        <v>13</v>
      </c>
      <c r="U616" s="2" t="s">
        <v>13</v>
      </c>
      <c r="V616" s="6" t="s">
        <v>13</v>
      </c>
      <c r="W616" s="6" t="s">
        <v>13</v>
      </c>
      <c r="X616" s="1" t="s">
        <v>13</v>
      </c>
      <c r="Y616" t="s">
        <v>54</v>
      </c>
      <c r="Z616" t="s">
        <v>54</v>
      </c>
      <c r="AA616" t="s">
        <v>13</v>
      </c>
      <c r="AB616">
        <v>1</v>
      </c>
    </row>
    <row r="617" spans="1:28" x14ac:dyDescent="0.2">
      <c r="A617" s="6" t="s">
        <v>47</v>
      </c>
      <c r="B617" s="1" t="s">
        <v>1260</v>
      </c>
      <c r="C617" s="1" t="s">
        <v>13</v>
      </c>
      <c r="D617" s="1" t="s">
        <v>13</v>
      </c>
      <c r="E617" s="1" t="s">
        <v>1261</v>
      </c>
      <c r="F617" s="1" t="s">
        <v>1233</v>
      </c>
      <c r="G617" s="6" t="s">
        <v>93</v>
      </c>
      <c r="H617" s="3">
        <v>0</v>
      </c>
      <c r="I617" s="4">
        <f>일위대가!F605</f>
        <v>0</v>
      </c>
      <c r="J617" s="5">
        <f t="shared" si="76"/>
        <v>0</v>
      </c>
      <c r="K617" s="4">
        <f>일위대가!G605</f>
        <v>0</v>
      </c>
      <c r="L617" s="5">
        <f t="shared" si="77"/>
        <v>0</v>
      </c>
      <c r="M617" s="4">
        <f>일위대가!H605</f>
        <v>0</v>
      </c>
      <c r="N617" s="5">
        <f t="shared" si="78"/>
        <v>0</v>
      </c>
      <c r="O617" s="4">
        <f t="shared" si="79"/>
        <v>0</v>
      </c>
      <c r="P617" s="5">
        <f t="shared" si="75"/>
        <v>0</v>
      </c>
      <c r="Q617" s="1" t="s">
        <v>13</v>
      </c>
      <c r="R617" s="6" t="s">
        <v>52</v>
      </c>
      <c r="S617" s="6" t="s">
        <v>53</v>
      </c>
      <c r="T617" s="1" t="s">
        <v>13</v>
      </c>
      <c r="U617" s="2" t="s">
        <v>13</v>
      </c>
      <c r="V617" s="6" t="s">
        <v>13</v>
      </c>
      <c r="W617" s="6" t="s">
        <v>13</v>
      </c>
      <c r="X617" s="1" t="s">
        <v>13</v>
      </c>
      <c r="Y617" t="s">
        <v>54</v>
      </c>
      <c r="Z617" t="s">
        <v>54</v>
      </c>
      <c r="AA617" t="s">
        <v>13</v>
      </c>
      <c r="AB617">
        <v>1</v>
      </c>
    </row>
    <row r="618" spans="1:28" x14ac:dyDescent="0.2">
      <c r="A618" s="6" t="s">
        <v>47</v>
      </c>
      <c r="B618" s="1" t="s">
        <v>1262</v>
      </c>
      <c r="C618" s="1" t="s">
        <v>13</v>
      </c>
      <c r="D618" s="1" t="s">
        <v>13</v>
      </c>
      <c r="E618" s="1" t="s">
        <v>1261</v>
      </c>
      <c r="F618" s="1" t="s">
        <v>1235</v>
      </c>
      <c r="G618" s="6" t="s">
        <v>93</v>
      </c>
      <c r="H618" s="3">
        <v>0</v>
      </c>
      <c r="I618" s="4">
        <f>일위대가!F606</f>
        <v>0</v>
      </c>
      <c r="J618" s="5">
        <f t="shared" si="76"/>
        <v>0</v>
      </c>
      <c r="K618" s="4">
        <f>일위대가!G606</f>
        <v>0</v>
      </c>
      <c r="L618" s="5">
        <f t="shared" si="77"/>
        <v>0</v>
      </c>
      <c r="M618" s="4">
        <f>일위대가!H606</f>
        <v>0</v>
      </c>
      <c r="N618" s="5">
        <f t="shared" si="78"/>
        <v>0</v>
      </c>
      <c r="O618" s="4">
        <f t="shared" si="79"/>
        <v>0</v>
      </c>
      <c r="P618" s="5">
        <f t="shared" si="75"/>
        <v>0</v>
      </c>
      <c r="Q618" s="1" t="s">
        <v>13</v>
      </c>
      <c r="R618" s="6" t="s">
        <v>52</v>
      </c>
      <c r="S618" s="6" t="s">
        <v>53</v>
      </c>
      <c r="T618" s="1" t="s">
        <v>13</v>
      </c>
      <c r="U618" s="2" t="s">
        <v>13</v>
      </c>
      <c r="V618" s="6" t="s">
        <v>13</v>
      </c>
      <c r="W618" s="6" t="s">
        <v>13</v>
      </c>
      <c r="X618" s="1" t="s">
        <v>13</v>
      </c>
      <c r="Y618" t="s">
        <v>54</v>
      </c>
      <c r="Z618" t="s">
        <v>54</v>
      </c>
      <c r="AA618" t="s">
        <v>13</v>
      </c>
      <c r="AB618">
        <v>1</v>
      </c>
    </row>
    <row r="619" spans="1:28" x14ac:dyDescent="0.2">
      <c r="A619" s="6" t="s">
        <v>47</v>
      </c>
      <c r="B619" s="1" t="s">
        <v>1263</v>
      </c>
      <c r="C619" s="1" t="s">
        <v>13</v>
      </c>
      <c r="D619" s="1" t="s">
        <v>13</v>
      </c>
      <c r="E619" s="1" t="s">
        <v>1261</v>
      </c>
      <c r="F619" s="1" t="s">
        <v>1237</v>
      </c>
      <c r="G619" s="6" t="s">
        <v>93</v>
      </c>
      <c r="H619" s="3">
        <v>0</v>
      </c>
      <c r="I619" s="4">
        <f>일위대가!F607</f>
        <v>0</v>
      </c>
      <c r="J619" s="5">
        <f t="shared" si="76"/>
        <v>0</v>
      </c>
      <c r="K619" s="4">
        <f>일위대가!G607</f>
        <v>0</v>
      </c>
      <c r="L619" s="5">
        <f t="shared" si="77"/>
        <v>0</v>
      </c>
      <c r="M619" s="4">
        <f>일위대가!H607</f>
        <v>0</v>
      </c>
      <c r="N619" s="5">
        <f t="shared" si="78"/>
        <v>0</v>
      </c>
      <c r="O619" s="4">
        <f t="shared" si="79"/>
        <v>0</v>
      </c>
      <c r="P619" s="5">
        <f t="shared" si="75"/>
        <v>0</v>
      </c>
      <c r="Q619" s="1" t="s">
        <v>13</v>
      </c>
      <c r="R619" s="6" t="s">
        <v>52</v>
      </c>
      <c r="S619" s="6" t="s">
        <v>53</v>
      </c>
      <c r="T619" s="1" t="s">
        <v>13</v>
      </c>
      <c r="U619" s="2" t="s">
        <v>13</v>
      </c>
      <c r="V619" s="6" t="s">
        <v>13</v>
      </c>
      <c r="W619" s="6" t="s">
        <v>13</v>
      </c>
      <c r="X619" s="1" t="s">
        <v>13</v>
      </c>
      <c r="Y619" t="s">
        <v>54</v>
      </c>
      <c r="Z619" t="s">
        <v>54</v>
      </c>
      <c r="AA619" t="s">
        <v>13</v>
      </c>
      <c r="AB619">
        <v>1</v>
      </c>
    </row>
    <row r="620" spans="1:28" x14ac:dyDescent="0.2">
      <c r="A620" s="6" t="s">
        <v>47</v>
      </c>
      <c r="B620" s="1" t="s">
        <v>1264</v>
      </c>
      <c r="C620" s="1" t="s">
        <v>13</v>
      </c>
      <c r="D620" s="1" t="s">
        <v>13</v>
      </c>
      <c r="E620" s="1" t="s">
        <v>1265</v>
      </c>
      <c r="F620" s="1" t="s">
        <v>1233</v>
      </c>
      <c r="G620" s="6" t="s">
        <v>93</v>
      </c>
      <c r="H620" s="3">
        <v>0</v>
      </c>
      <c r="I620" s="4">
        <f>일위대가!F608</f>
        <v>0</v>
      </c>
      <c r="J620" s="5">
        <f t="shared" si="76"/>
        <v>0</v>
      </c>
      <c r="K620" s="4">
        <f>일위대가!G608</f>
        <v>0</v>
      </c>
      <c r="L620" s="5">
        <f t="shared" si="77"/>
        <v>0</v>
      </c>
      <c r="M620" s="4">
        <f>일위대가!H608</f>
        <v>0</v>
      </c>
      <c r="N620" s="5">
        <f t="shared" si="78"/>
        <v>0</v>
      </c>
      <c r="O620" s="4">
        <f t="shared" si="79"/>
        <v>0</v>
      </c>
      <c r="P620" s="5">
        <f t="shared" si="75"/>
        <v>0</v>
      </c>
      <c r="Q620" s="1" t="s">
        <v>13</v>
      </c>
      <c r="R620" s="6" t="s">
        <v>52</v>
      </c>
      <c r="S620" s="6" t="s">
        <v>53</v>
      </c>
      <c r="T620" s="1" t="s">
        <v>13</v>
      </c>
      <c r="U620" s="2" t="s">
        <v>13</v>
      </c>
      <c r="V620" s="6" t="s">
        <v>13</v>
      </c>
      <c r="W620" s="6" t="s">
        <v>13</v>
      </c>
      <c r="X620" s="1" t="s">
        <v>13</v>
      </c>
      <c r="Y620" t="s">
        <v>54</v>
      </c>
      <c r="Z620" t="s">
        <v>54</v>
      </c>
      <c r="AA620" t="s">
        <v>13</v>
      </c>
      <c r="AB620">
        <v>1</v>
      </c>
    </row>
    <row r="621" spans="1:28" x14ac:dyDescent="0.2">
      <c r="A621" s="6" t="s">
        <v>47</v>
      </c>
      <c r="B621" s="1" t="s">
        <v>1266</v>
      </c>
      <c r="C621" s="1" t="s">
        <v>13</v>
      </c>
      <c r="D621" s="1" t="s">
        <v>13</v>
      </c>
      <c r="E621" s="1" t="s">
        <v>1265</v>
      </c>
      <c r="F621" s="1" t="s">
        <v>1235</v>
      </c>
      <c r="G621" s="6" t="s">
        <v>93</v>
      </c>
      <c r="H621" s="3">
        <v>0</v>
      </c>
      <c r="I621" s="4">
        <f>일위대가!F609</f>
        <v>0</v>
      </c>
      <c r="J621" s="5">
        <f t="shared" si="76"/>
        <v>0</v>
      </c>
      <c r="K621" s="4">
        <f>일위대가!G609</f>
        <v>0</v>
      </c>
      <c r="L621" s="5">
        <f t="shared" si="77"/>
        <v>0</v>
      </c>
      <c r="M621" s="4">
        <f>일위대가!H609</f>
        <v>0</v>
      </c>
      <c r="N621" s="5">
        <f t="shared" si="78"/>
        <v>0</v>
      </c>
      <c r="O621" s="4">
        <f t="shared" si="79"/>
        <v>0</v>
      </c>
      <c r="P621" s="5">
        <f t="shared" si="75"/>
        <v>0</v>
      </c>
      <c r="Q621" s="1" t="s">
        <v>13</v>
      </c>
      <c r="R621" s="6" t="s">
        <v>52</v>
      </c>
      <c r="S621" s="6" t="s">
        <v>53</v>
      </c>
      <c r="T621" s="1" t="s">
        <v>13</v>
      </c>
      <c r="U621" s="2" t="s">
        <v>13</v>
      </c>
      <c r="V621" s="6" t="s">
        <v>13</v>
      </c>
      <c r="W621" s="6" t="s">
        <v>13</v>
      </c>
      <c r="X621" s="1" t="s">
        <v>13</v>
      </c>
      <c r="Y621" t="s">
        <v>54</v>
      </c>
      <c r="Z621" t="s">
        <v>54</v>
      </c>
      <c r="AA621" t="s">
        <v>13</v>
      </c>
      <c r="AB621">
        <v>1</v>
      </c>
    </row>
    <row r="622" spans="1:28" x14ac:dyDescent="0.2">
      <c r="A622" s="6" t="s">
        <v>47</v>
      </c>
      <c r="B622" s="1" t="s">
        <v>1267</v>
      </c>
      <c r="C622" s="1" t="s">
        <v>13</v>
      </c>
      <c r="D622" s="1" t="s">
        <v>13</v>
      </c>
      <c r="E622" s="1" t="s">
        <v>1265</v>
      </c>
      <c r="F622" s="1" t="s">
        <v>1237</v>
      </c>
      <c r="G622" s="6" t="s">
        <v>93</v>
      </c>
      <c r="H622" s="3">
        <v>0</v>
      </c>
      <c r="I622" s="4">
        <f>일위대가!F610</f>
        <v>0</v>
      </c>
      <c r="J622" s="5">
        <f t="shared" si="76"/>
        <v>0</v>
      </c>
      <c r="K622" s="4">
        <f>일위대가!G610</f>
        <v>0</v>
      </c>
      <c r="L622" s="5">
        <f t="shared" si="77"/>
        <v>0</v>
      </c>
      <c r="M622" s="4">
        <f>일위대가!H610</f>
        <v>0</v>
      </c>
      <c r="N622" s="5">
        <f t="shared" si="78"/>
        <v>0</v>
      </c>
      <c r="O622" s="4">
        <f t="shared" si="79"/>
        <v>0</v>
      </c>
      <c r="P622" s="5">
        <f t="shared" si="75"/>
        <v>0</v>
      </c>
      <c r="Q622" s="1" t="s">
        <v>13</v>
      </c>
      <c r="R622" s="6" t="s">
        <v>52</v>
      </c>
      <c r="S622" s="6" t="s">
        <v>53</v>
      </c>
      <c r="T622" s="1" t="s">
        <v>13</v>
      </c>
      <c r="U622" s="2" t="s">
        <v>13</v>
      </c>
      <c r="V622" s="6" t="s">
        <v>13</v>
      </c>
      <c r="W622" s="6" t="s">
        <v>13</v>
      </c>
      <c r="X622" s="1" t="s">
        <v>13</v>
      </c>
      <c r="Y622" t="s">
        <v>54</v>
      </c>
      <c r="Z622" t="s">
        <v>54</v>
      </c>
      <c r="AA622" t="s">
        <v>13</v>
      </c>
      <c r="AB622">
        <v>1</v>
      </c>
    </row>
    <row r="623" spans="1:28" x14ac:dyDescent="0.2">
      <c r="A623" s="6" t="s">
        <v>47</v>
      </c>
      <c r="B623" s="1" t="s">
        <v>1268</v>
      </c>
      <c r="C623" s="1" t="s">
        <v>13</v>
      </c>
      <c r="D623" s="1" t="s">
        <v>13</v>
      </c>
      <c r="E623" s="1" t="s">
        <v>1269</v>
      </c>
      <c r="F623" s="1" t="s">
        <v>1233</v>
      </c>
      <c r="G623" s="6" t="s">
        <v>93</v>
      </c>
      <c r="H623" s="3">
        <v>0</v>
      </c>
      <c r="I623" s="4">
        <f>일위대가!F611</f>
        <v>0</v>
      </c>
      <c r="J623" s="5">
        <f t="shared" si="76"/>
        <v>0</v>
      </c>
      <c r="K623" s="4">
        <f>일위대가!G611</f>
        <v>0</v>
      </c>
      <c r="L623" s="5">
        <f t="shared" si="77"/>
        <v>0</v>
      </c>
      <c r="M623" s="4">
        <f>일위대가!H611</f>
        <v>0</v>
      </c>
      <c r="N623" s="5">
        <f t="shared" si="78"/>
        <v>0</v>
      </c>
      <c r="O623" s="4">
        <f t="shared" si="79"/>
        <v>0</v>
      </c>
      <c r="P623" s="5">
        <f t="shared" si="75"/>
        <v>0</v>
      </c>
      <c r="Q623" s="1" t="s">
        <v>13</v>
      </c>
      <c r="R623" s="6" t="s">
        <v>52</v>
      </c>
      <c r="S623" s="6" t="s">
        <v>53</v>
      </c>
      <c r="T623" s="1" t="s">
        <v>13</v>
      </c>
      <c r="U623" s="2" t="s">
        <v>13</v>
      </c>
      <c r="V623" s="6" t="s">
        <v>13</v>
      </c>
      <c r="W623" s="6" t="s">
        <v>13</v>
      </c>
      <c r="X623" s="1" t="s">
        <v>13</v>
      </c>
      <c r="Y623" t="s">
        <v>54</v>
      </c>
      <c r="Z623" t="s">
        <v>54</v>
      </c>
      <c r="AA623" t="s">
        <v>13</v>
      </c>
      <c r="AB623">
        <v>1</v>
      </c>
    </row>
    <row r="624" spans="1:28" x14ac:dyDescent="0.2">
      <c r="A624" s="6" t="s">
        <v>47</v>
      </c>
      <c r="B624" s="1" t="s">
        <v>1270</v>
      </c>
      <c r="C624" s="1" t="s">
        <v>13</v>
      </c>
      <c r="D624" s="1" t="s">
        <v>13</v>
      </c>
      <c r="E624" s="1" t="s">
        <v>1269</v>
      </c>
      <c r="F624" s="1" t="s">
        <v>1235</v>
      </c>
      <c r="G624" s="6" t="s">
        <v>93</v>
      </c>
      <c r="H624" s="3">
        <v>0</v>
      </c>
      <c r="I624" s="4">
        <f>일위대가!F612</f>
        <v>0</v>
      </c>
      <c r="J624" s="5">
        <f t="shared" si="76"/>
        <v>0</v>
      </c>
      <c r="K624" s="4">
        <f>일위대가!G612</f>
        <v>0</v>
      </c>
      <c r="L624" s="5">
        <f t="shared" si="77"/>
        <v>0</v>
      </c>
      <c r="M624" s="4">
        <f>일위대가!H612</f>
        <v>0</v>
      </c>
      <c r="N624" s="5">
        <f t="shared" si="78"/>
        <v>0</v>
      </c>
      <c r="O624" s="4">
        <f t="shared" si="79"/>
        <v>0</v>
      </c>
      <c r="P624" s="5">
        <f t="shared" si="75"/>
        <v>0</v>
      </c>
      <c r="Q624" s="1" t="s">
        <v>13</v>
      </c>
      <c r="R624" s="6" t="s">
        <v>52</v>
      </c>
      <c r="S624" s="6" t="s">
        <v>53</v>
      </c>
      <c r="T624" s="1" t="s">
        <v>13</v>
      </c>
      <c r="U624" s="2" t="s">
        <v>13</v>
      </c>
      <c r="V624" s="6" t="s">
        <v>13</v>
      </c>
      <c r="W624" s="6" t="s">
        <v>13</v>
      </c>
      <c r="X624" s="1" t="s">
        <v>13</v>
      </c>
      <c r="Y624" t="s">
        <v>54</v>
      </c>
      <c r="Z624" t="s">
        <v>54</v>
      </c>
      <c r="AA624" t="s">
        <v>13</v>
      </c>
      <c r="AB624">
        <v>1</v>
      </c>
    </row>
    <row r="625" spans="1:28" x14ac:dyDescent="0.2">
      <c r="A625" s="6" t="s">
        <v>47</v>
      </c>
      <c r="B625" s="1" t="s">
        <v>1271</v>
      </c>
      <c r="C625" s="1" t="s">
        <v>13</v>
      </c>
      <c r="D625" s="1" t="s">
        <v>13</v>
      </c>
      <c r="E625" s="1" t="s">
        <v>1269</v>
      </c>
      <c r="F625" s="1" t="s">
        <v>1237</v>
      </c>
      <c r="G625" s="6" t="s">
        <v>93</v>
      </c>
      <c r="H625" s="3">
        <v>0</v>
      </c>
      <c r="I625" s="4">
        <f>일위대가!F613</f>
        <v>0</v>
      </c>
      <c r="J625" s="5">
        <f t="shared" si="76"/>
        <v>0</v>
      </c>
      <c r="K625" s="4">
        <f>일위대가!G613</f>
        <v>0</v>
      </c>
      <c r="L625" s="5">
        <f t="shared" si="77"/>
        <v>0</v>
      </c>
      <c r="M625" s="4">
        <f>일위대가!H613</f>
        <v>0</v>
      </c>
      <c r="N625" s="5">
        <f t="shared" si="78"/>
        <v>0</v>
      </c>
      <c r="O625" s="4">
        <f t="shared" si="79"/>
        <v>0</v>
      </c>
      <c r="P625" s="5">
        <f t="shared" si="75"/>
        <v>0</v>
      </c>
      <c r="Q625" s="1" t="s">
        <v>13</v>
      </c>
      <c r="R625" s="6" t="s">
        <v>52</v>
      </c>
      <c r="S625" s="6" t="s">
        <v>53</v>
      </c>
      <c r="T625" s="1" t="s">
        <v>13</v>
      </c>
      <c r="U625" s="2" t="s">
        <v>13</v>
      </c>
      <c r="V625" s="6" t="s">
        <v>13</v>
      </c>
      <c r="W625" s="6" t="s">
        <v>13</v>
      </c>
      <c r="X625" s="1" t="s">
        <v>13</v>
      </c>
      <c r="Y625" t="s">
        <v>54</v>
      </c>
      <c r="Z625" t="s">
        <v>54</v>
      </c>
      <c r="AA625" t="s">
        <v>13</v>
      </c>
      <c r="AB625">
        <v>1</v>
      </c>
    </row>
    <row r="626" spans="1:28" x14ac:dyDescent="0.2">
      <c r="A626" s="6" t="s">
        <v>13</v>
      </c>
      <c r="B626" s="1" t="s">
        <v>13</v>
      </c>
      <c r="C626" s="1" t="s">
        <v>13</v>
      </c>
      <c r="D626" s="1" t="s">
        <v>13</v>
      </c>
      <c r="E626" s="1" t="s">
        <v>13</v>
      </c>
      <c r="F626" s="1" t="s">
        <v>13</v>
      </c>
      <c r="G626" s="6" t="s">
        <v>13</v>
      </c>
      <c r="H626" s="1" t="s">
        <v>13</v>
      </c>
      <c r="I626" s="1" t="s">
        <v>13</v>
      </c>
      <c r="J626" s="1" t="s">
        <v>13</v>
      </c>
      <c r="K626" s="1" t="s">
        <v>13</v>
      </c>
      <c r="L626" s="1" t="s">
        <v>13</v>
      </c>
      <c r="M626" s="1" t="s">
        <v>13</v>
      </c>
      <c r="N626" s="1" t="s">
        <v>13</v>
      </c>
      <c r="O626" s="1" t="s">
        <v>13</v>
      </c>
      <c r="P626" s="1" t="s">
        <v>13</v>
      </c>
      <c r="Q626" s="1" t="s">
        <v>13</v>
      </c>
      <c r="R626" s="6" t="s">
        <v>13</v>
      </c>
      <c r="S626" s="6" t="s">
        <v>13</v>
      </c>
      <c r="T626" s="1" t="s">
        <v>13</v>
      </c>
      <c r="U626" s="2" t="s">
        <v>13</v>
      </c>
      <c r="V626" s="6" t="s">
        <v>13</v>
      </c>
      <c r="W626" s="6" t="s">
        <v>13</v>
      </c>
      <c r="X626" s="1" t="s">
        <v>13</v>
      </c>
      <c r="Y626" t="s">
        <v>13</v>
      </c>
      <c r="Z626" t="s">
        <v>13</v>
      </c>
      <c r="AA626" t="s">
        <v>13</v>
      </c>
      <c r="AB626">
        <v>1</v>
      </c>
    </row>
  </sheetData>
  <mergeCells count="21">
    <mergeCell ref="T3:T4"/>
    <mergeCell ref="U3:U4"/>
    <mergeCell ref="V3:V4"/>
    <mergeCell ref="W3:W4"/>
    <mergeCell ref="X3:X4"/>
    <mergeCell ref="A1:X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N3"/>
    <mergeCell ref="O3:P3"/>
    <mergeCell ref="Q3:Q4"/>
    <mergeCell ref="R3:R4"/>
    <mergeCell ref="S3:S4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3"/>
  <sheetViews>
    <sheetView workbookViewId="0">
      <selection sqref="A1:K1"/>
    </sheetView>
  </sheetViews>
  <sheetFormatPr defaultRowHeight="16.5" x14ac:dyDescent="0.3"/>
  <cols>
    <col min="1" max="1" width="14.875" customWidth="1"/>
    <col min="2" max="2" width="5.875" customWidth="1"/>
    <col min="3" max="3" width="27.375" customWidth="1"/>
    <col min="4" max="4" width="23.5" customWidth="1"/>
    <col min="5" max="5" width="8.625" customWidth="1"/>
    <col min="6" max="10" width="10.125" customWidth="1"/>
    <col min="11" max="11" width="13.25" customWidth="1"/>
  </cols>
  <sheetData>
    <row r="1" spans="1:11" ht="23.25" x14ac:dyDescent="0.35">
      <c r="A1" s="24" t="s">
        <v>1272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t="s">
        <v>1802</v>
      </c>
    </row>
    <row r="3" spans="1:11" x14ac:dyDescent="0.2">
      <c r="A3" s="7" t="s">
        <v>1273</v>
      </c>
      <c r="B3" s="7" t="s">
        <v>1274</v>
      </c>
      <c r="C3" s="7" t="s">
        <v>36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1275</v>
      </c>
      <c r="K3" s="7" t="s">
        <v>11</v>
      </c>
    </row>
    <row r="4" spans="1:11" x14ac:dyDescent="0.2">
      <c r="A4" s="1" t="s">
        <v>1276</v>
      </c>
      <c r="B4" s="1" t="s">
        <v>13</v>
      </c>
      <c r="C4" s="1" t="s">
        <v>1277</v>
      </c>
      <c r="D4" s="1" t="s">
        <v>13</v>
      </c>
      <c r="E4" s="6" t="s">
        <v>136</v>
      </c>
      <c r="F4" s="4">
        <f>IF(J4="합계",일위대가상세!J13,IF(J4="재료비",일위대가상세!J13+일위대가상세!L13+일위대가상세!N13,0))</f>
        <v>0</v>
      </c>
      <c r="G4" s="4">
        <f>IF(J4="합계",일위대가상세!L13,IF(J4="노무비",일위대가상세!J13+일위대가상세!L13+일위대가상세!N13,0))</f>
        <v>0</v>
      </c>
      <c r="H4" s="4">
        <f>IF(J4="합계",일위대가상세!N13,IF(J4="경비",일위대가상세!J13+일위대가상세!L13+일위대가상세!N13,0))</f>
        <v>0</v>
      </c>
      <c r="I4" s="4">
        <f t="shared" ref="I4:I67" si="0">F4+G4+H4</f>
        <v>0</v>
      </c>
      <c r="J4" s="6" t="s">
        <v>10</v>
      </c>
      <c r="K4" s="1" t="s">
        <v>13</v>
      </c>
    </row>
    <row r="5" spans="1:11" x14ac:dyDescent="0.2">
      <c r="A5" s="1" t="s">
        <v>1278</v>
      </c>
      <c r="B5" s="1" t="s">
        <v>13</v>
      </c>
      <c r="C5" s="1" t="s">
        <v>1279</v>
      </c>
      <c r="D5" s="1" t="s">
        <v>312</v>
      </c>
      <c r="E5" s="6" t="s">
        <v>93</v>
      </c>
      <c r="F5" s="4">
        <f>IF(J5="합계",일위대가상세!J19,IF(J5="재료비",일위대가상세!J19+일위대가상세!L19+일위대가상세!N19,0))</f>
        <v>0</v>
      </c>
      <c r="G5" s="4">
        <f>IF(J5="합계",일위대가상세!L19,IF(J5="노무비",일위대가상세!J19+일위대가상세!L19+일위대가상세!N19,0))</f>
        <v>0</v>
      </c>
      <c r="H5" s="4">
        <f>IF(J5="합계",일위대가상세!N19,IF(J5="경비",일위대가상세!J19+일위대가상세!L19+일위대가상세!N19,0))</f>
        <v>0</v>
      </c>
      <c r="I5" s="4">
        <f t="shared" si="0"/>
        <v>0</v>
      </c>
      <c r="J5" s="6" t="s">
        <v>10</v>
      </c>
      <c r="K5" s="1" t="s">
        <v>13</v>
      </c>
    </row>
    <row r="6" spans="1:11" x14ac:dyDescent="0.2">
      <c r="A6" s="1" t="s">
        <v>1280</v>
      </c>
      <c r="B6" s="1" t="s">
        <v>13</v>
      </c>
      <c r="C6" s="1" t="s">
        <v>1279</v>
      </c>
      <c r="D6" s="1" t="s">
        <v>314</v>
      </c>
      <c r="E6" s="6" t="s">
        <v>93</v>
      </c>
      <c r="F6" s="4">
        <f>IF(J6="합계",일위대가상세!J25,IF(J6="재료비",일위대가상세!J25+일위대가상세!L25+일위대가상세!N25,0))</f>
        <v>0</v>
      </c>
      <c r="G6" s="4">
        <f>IF(J6="합계",일위대가상세!L25,IF(J6="노무비",일위대가상세!J25+일위대가상세!L25+일위대가상세!N25,0))</f>
        <v>0</v>
      </c>
      <c r="H6" s="4">
        <f>IF(J6="합계",일위대가상세!N25,IF(J6="경비",일위대가상세!J25+일위대가상세!L25+일위대가상세!N25,0))</f>
        <v>0</v>
      </c>
      <c r="I6" s="4">
        <f t="shared" si="0"/>
        <v>0</v>
      </c>
      <c r="J6" s="6" t="s">
        <v>10</v>
      </c>
      <c r="K6" s="1" t="s">
        <v>13</v>
      </c>
    </row>
    <row r="7" spans="1:11" x14ac:dyDescent="0.2">
      <c r="A7" s="1" t="s">
        <v>1281</v>
      </c>
      <c r="B7" s="1" t="s">
        <v>13</v>
      </c>
      <c r="C7" s="1" t="s">
        <v>1279</v>
      </c>
      <c r="D7" s="1" t="s">
        <v>316</v>
      </c>
      <c r="E7" s="6" t="s">
        <v>93</v>
      </c>
      <c r="F7" s="4">
        <f>IF(J7="합계",일위대가상세!J31,IF(J7="재료비",일위대가상세!J31+일위대가상세!L31+일위대가상세!N31,0))</f>
        <v>0</v>
      </c>
      <c r="G7" s="4">
        <f>IF(J7="합계",일위대가상세!L31,IF(J7="노무비",일위대가상세!J31+일위대가상세!L31+일위대가상세!N31,0))</f>
        <v>0</v>
      </c>
      <c r="H7" s="4">
        <f>IF(J7="합계",일위대가상세!N31,IF(J7="경비",일위대가상세!J31+일위대가상세!L31+일위대가상세!N31,0))</f>
        <v>0</v>
      </c>
      <c r="I7" s="4">
        <f t="shared" si="0"/>
        <v>0</v>
      </c>
      <c r="J7" s="6" t="s">
        <v>10</v>
      </c>
      <c r="K7" s="1" t="s">
        <v>13</v>
      </c>
    </row>
    <row r="8" spans="1:11" x14ac:dyDescent="0.2">
      <c r="A8" s="1" t="s">
        <v>1282</v>
      </c>
      <c r="B8" s="1" t="s">
        <v>13</v>
      </c>
      <c r="C8" s="1" t="s">
        <v>1279</v>
      </c>
      <c r="D8" s="1" t="s">
        <v>318</v>
      </c>
      <c r="E8" s="6" t="s">
        <v>93</v>
      </c>
      <c r="F8" s="4">
        <f>IF(J8="합계",일위대가상세!J38,IF(J8="재료비",일위대가상세!J38+일위대가상세!L38+일위대가상세!N38,0))</f>
        <v>0</v>
      </c>
      <c r="G8" s="4">
        <f>IF(J8="합계",일위대가상세!L38,IF(J8="노무비",일위대가상세!J38+일위대가상세!L38+일위대가상세!N38,0))</f>
        <v>0</v>
      </c>
      <c r="H8" s="4">
        <f>IF(J8="합계",일위대가상세!N38,IF(J8="경비",일위대가상세!J38+일위대가상세!L38+일위대가상세!N38,0))</f>
        <v>0</v>
      </c>
      <c r="I8" s="4">
        <f t="shared" si="0"/>
        <v>0</v>
      </c>
      <c r="J8" s="6" t="s">
        <v>10</v>
      </c>
      <c r="K8" s="1" t="s">
        <v>13</v>
      </c>
    </row>
    <row r="9" spans="1:11" x14ac:dyDescent="0.2">
      <c r="A9" s="1" t="s">
        <v>1283</v>
      </c>
      <c r="B9" s="1" t="s">
        <v>13</v>
      </c>
      <c r="C9" s="1" t="s">
        <v>1279</v>
      </c>
      <c r="D9" s="1" t="s">
        <v>320</v>
      </c>
      <c r="E9" s="6" t="s">
        <v>93</v>
      </c>
      <c r="F9" s="4">
        <f>IF(J9="합계",일위대가상세!J45,IF(J9="재료비",일위대가상세!J45+일위대가상세!L45+일위대가상세!N45,0))</f>
        <v>0</v>
      </c>
      <c r="G9" s="4">
        <f>IF(J9="합계",일위대가상세!L45,IF(J9="노무비",일위대가상세!J45+일위대가상세!L45+일위대가상세!N45,0))</f>
        <v>0</v>
      </c>
      <c r="H9" s="4">
        <f>IF(J9="합계",일위대가상세!N45,IF(J9="경비",일위대가상세!J45+일위대가상세!L45+일위대가상세!N45,0))</f>
        <v>0</v>
      </c>
      <c r="I9" s="4">
        <f t="shared" si="0"/>
        <v>0</v>
      </c>
      <c r="J9" s="6" t="s">
        <v>10</v>
      </c>
      <c r="K9" s="1" t="s">
        <v>13</v>
      </c>
    </row>
    <row r="10" spans="1:11" x14ac:dyDescent="0.2">
      <c r="A10" s="1" t="s">
        <v>1284</v>
      </c>
      <c r="B10" s="1" t="s">
        <v>13</v>
      </c>
      <c r="C10" s="1" t="s">
        <v>1279</v>
      </c>
      <c r="D10" s="1" t="s">
        <v>322</v>
      </c>
      <c r="E10" s="6" t="s">
        <v>93</v>
      </c>
      <c r="F10" s="4">
        <f>IF(J10="합계",일위대가상세!J52,IF(J10="재료비",일위대가상세!J52+일위대가상세!L52+일위대가상세!N52,0))</f>
        <v>0</v>
      </c>
      <c r="G10" s="4">
        <f>IF(J10="합계",일위대가상세!L52,IF(J10="노무비",일위대가상세!J52+일위대가상세!L52+일위대가상세!N52,0))</f>
        <v>0</v>
      </c>
      <c r="H10" s="4">
        <f>IF(J10="합계",일위대가상세!N52,IF(J10="경비",일위대가상세!J52+일위대가상세!L52+일위대가상세!N52,0))</f>
        <v>0</v>
      </c>
      <c r="I10" s="4">
        <f t="shared" si="0"/>
        <v>0</v>
      </c>
      <c r="J10" s="6" t="s">
        <v>10</v>
      </c>
      <c r="K10" s="1" t="s">
        <v>13</v>
      </c>
    </row>
    <row r="11" spans="1:11" x14ac:dyDescent="0.2">
      <c r="A11" s="1" t="s">
        <v>48</v>
      </c>
      <c r="B11" s="1" t="s">
        <v>13</v>
      </c>
      <c r="C11" s="1" t="s">
        <v>49</v>
      </c>
      <c r="D11" s="1" t="s">
        <v>50</v>
      </c>
      <c r="E11" s="6" t="s">
        <v>51</v>
      </c>
      <c r="F11" s="4">
        <f>IF(J11="합계",일위대가상세!J62,IF(J11="재료비",일위대가상세!J62+일위대가상세!L62+일위대가상세!N62,0))</f>
        <v>0</v>
      </c>
      <c r="G11" s="4">
        <f>IF(J11="합계",일위대가상세!L62,IF(J11="노무비",일위대가상세!J62+일위대가상세!L62+일위대가상세!N62,0))</f>
        <v>0</v>
      </c>
      <c r="H11" s="4">
        <f>IF(J11="합계",일위대가상세!N62,IF(J11="경비",일위대가상세!J62+일위대가상세!L62+일위대가상세!N62,0))</f>
        <v>0</v>
      </c>
      <c r="I11" s="4">
        <f t="shared" si="0"/>
        <v>0</v>
      </c>
      <c r="J11" s="6" t="s">
        <v>10</v>
      </c>
      <c r="K11" s="1" t="s">
        <v>13</v>
      </c>
    </row>
    <row r="12" spans="1:11" x14ac:dyDescent="0.2">
      <c r="A12" s="1" t="s">
        <v>55</v>
      </c>
      <c r="B12" s="1" t="s">
        <v>13</v>
      </c>
      <c r="C12" s="1" t="s">
        <v>56</v>
      </c>
      <c r="D12" s="1" t="s">
        <v>50</v>
      </c>
      <c r="E12" s="6" t="s">
        <v>51</v>
      </c>
      <c r="F12" s="4">
        <f>IF(J12="합계",일위대가상세!J71,IF(J12="재료비",일위대가상세!J71+일위대가상세!L71+일위대가상세!N71,0))</f>
        <v>0</v>
      </c>
      <c r="G12" s="4">
        <f>IF(J12="합계",일위대가상세!L71,IF(J12="노무비",일위대가상세!J71+일위대가상세!L71+일위대가상세!N71,0))</f>
        <v>0</v>
      </c>
      <c r="H12" s="4">
        <f>IF(J12="합계",일위대가상세!N71,IF(J12="경비",일위대가상세!J71+일위대가상세!L71+일위대가상세!N71,0))</f>
        <v>0</v>
      </c>
      <c r="I12" s="4">
        <f t="shared" si="0"/>
        <v>0</v>
      </c>
      <c r="J12" s="6" t="s">
        <v>10</v>
      </c>
      <c r="K12" s="1" t="s">
        <v>13</v>
      </c>
    </row>
    <row r="13" spans="1:11" x14ac:dyDescent="0.2">
      <c r="A13" s="1" t="s">
        <v>57</v>
      </c>
      <c r="B13" s="1" t="s">
        <v>13</v>
      </c>
      <c r="C13" s="1" t="s">
        <v>58</v>
      </c>
      <c r="D13" s="1" t="s">
        <v>50</v>
      </c>
      <c r="E13" s="6" t="s">
        <v>51</v>
      </c>
      <c r="F13" s="4">
        <f>IF(J13="합계",일위대가상세!J76,IF(J13="재료비",일위대가상세!J76+일위대가상세!L76+일위대가상세!N76,0))</f>
        <v>0</v>
      </c>
      <c r="G13" s="4">
        <f>IF(J13="합계",일위대가상세!L76,IF(J13="노무비",일위대가상세!J76+일위대가상세!L76+일위대가상세!N76,0))</f>
        <v>0</v>
      </c>
      <c r="H13" s="4">
        <f>IF(J13="합계",일위대가상세!N76,IF(J13="경비",일위대가상세!J76+일위대가상세!L76+일위대가상세!N76,0))</f>
        <v>0</v>
      </c>
      <c r="I13" s="4">
        <f t="shared" si="0"/>
        <v>0</v>
      </c>
      <c r="J13" s="6" t="s">
        <v>10</v>
      </c>
      <c r="K13" s="1" t="s">
        <v>13</v>
      </c>
    </row>
    <row r="14" spans="1:11" x14ac:dyDescent="0.2">
      <c r="A14" s="1" t="s">
        <v>59</v>
      </c>
      <c r="B14" s="1" t="s">
        <v>13</v>
      </c>
      <c r="C14" s="1" t="s">
        <v>60</v>
      </c>
      <c r="D14" s="1" t="s">
        <v>61</v>
      </c>
      <c r="E14" s="6" t="s">
        <v>62</v>
      </c>
      <c r="F14" s="4">
        <f>IF(J14="합계",일위대가상세!J80,IF(J14="재료비",일위대가상세!J80+일위대가상세!L80+일위대가상세!N80,0))</f>
        <v>0</v>
      </c>
      <c r="G14" s="4">
        <f>IF(J14="합계",일위대가상세!L80,IF(J14="노무비",일위대가상세!J80+일위대가상세!L80+일위대가상세!N80,0))</f>
        <v>0</v>
      </c>
      <c r="H14" s="4">
        <f>IF(J14="합계",일위대가상세!N80,IF(J14="경비",일위대가상세!J80+일위대가상세!L80+일위대가상세!N80,0))</f>
        <v>0</v>
      </c>
      <c r="I14" s="4">
        <f t="shared" si="0"/>
        <v>0</v>
      </c>
      <c r="J14" s="6" t="s">
        <v>10</v>
      </c>
      <c r="K14" s="1" t="s">
        <v>13</v>
      </c>
    </row>
    <row r="15" spans="1:11" x14ac:dyDescent="0.2">
      <c r="A15" s="1" t="s">
        <v>63</v>
      </c>
      <c r="B15" s="1" t="s">
        <v>13</v>
      </c>
      <c r="C15" s="1" t="s">
        <v>64</v>
      </c>
      <c r="D15" s="1" t="s">
        <v>61</v>
      </c>
      <c r="E15" s="6" t="s">
        <v>62</v>
      </c>
      <c r="F15" s="4">
        <f>IF(J15="합계",일위대가상세!J84,IF(J15="재료비",일위대가상세!J84+일위대가상세!L84+일위대가상세!N84,0))</f>
        <v>0</v>
      </c>
      <c r="G15" s="4">
        <f>IF(J15="합계",일위대가상세!L84,IF(J15="노무비",일위대가상세!J84+일위대가상세!L84+일위대가상세!N84,0))</f>
        <v>0</v>
      </c>
      <c r="H15" s="4">
        <f>IF(J15="합계",일위대가상세!N84,IF(J15="경비",일위대가상세!J84+일위대가상세!L84+일위대가상세!N84,0))</f>
        <v>0</v>
      </c>
      <c r="I15" s="4">
        <f t="shared" si="0"/>
        <v>0</v>
      </c>
      <c r="J15" s="6" t="s">
        <v>10</v>
      </c>
      <c r="K15" s="1" t="s">
        <v>13</v>
      </c>
    </row>
    <row r="16" spans="1:11" x14ac:dyDescent="0.2">
      <c r="A16" s="1" t="s">
        <v>65</v>
      </c>
      <c r="B16" s="1" t="s">
        <v>13</v>
      </c>
      <c r="C16" s="1" t="s">
        <v>66</v>
      </c>
      <c r="D16" s="1" t="s">
        <v>61</v>
      </c>
      <c r="E16" s="6" t="s">
        <v>62</v>
      </c>
      <c r="F16" s="4">
        <f>IF(J16="합계",일위대가상세!J88,IF(J16="재료비",일위대가상세!J88+일위대가상세!L88+일위대가상세!N88,0))</f>
        <v>0</v>
      </c>
      <c r="G16" s="4">
        <f>IF(J16="합계",일위대가상세!L88,IF(J16="노무비",일위대가상세!J88+일위대가상세!L88+일위대가상세!N88,0))</f>
        <v>0</v>
      </c>
      <c r="H16" s="4">
        <f>IF(J16="합계",일위대가상세!N88,IF(J16="경비",일위대가상세!J88+일위대가상세!L88+일위대가상세!N88,0))</f>
        <v>0</v>
      </c>
      <c r="I16" s="4">
        <f t="shared" si="0"/>
        <v>0</v>
      </c>
      <c r="J16" s="6" t="s">
        <v>10</v>
      </c>
      <c r="K16" s="1" t="s">
        <v>13</v>
      </c>
    </row>
    <row r="17" spans="1:11" x14ac:dyDescent="0.2">
      <c r="A17" s="1" t="s">
        <v>67</v>
      </c>
      <c r="B17" s="1" t="s">
        <v>13</v>
      </c>
      <c r="C17" s="1" t="s">
        <v>68</v>
      </c>
      <c r="D17" s="1" t="s">
        <v>69</v>
      </c>
      <c r="E17" s="6" t="s">
        <v>62</v>
      </c>
      <c r="F17" s="4">
        <f>IF(J17="합계",일위대가상세!J93,IF(J17="재료비",일위대가상세!J93+일위대가상세!L93+일위대가상세!N93,0))</f>
        <v>0</v>
      </c>
      <c r="G17" s="4">
        <f>IF(J17="합계",일위대가상세!L93,IF(J17="노무비",일위대가상세!J93+일위대가상세!L93+일위대가상세!N93,0))</f>
        <v>0</v>
      </c>
      <c r="H17" s="4">
        <f>IF(J17="합계",일위대가상세!N93,IF(J17="경비",일위대가상세!J93+일위대가상세!L93+일위대가상세!N93,0))</f>
        <v>0</v>
      </c>
      <c r="I17" s="4">
        <f t="shared" si="0"/>
        <v>0</v>
      </c>
      <c r="J17" s="6" t="s">
        <v>10</v>
      </c>
      <c r="K17" s="1" t="s">
        <v>13</v>
      </c>
    </row>
    <row r="18" spans="1:11" x14ac:dyDescent="0.2">
      <c r="A18" s="1" t="s">
        <v>70</v>
      </c>
      <c r="B18" s="1" t="s">
        <v>13</v>
      </c>
      <c r="C18" s="1" t="s">
        <v>71</v>
      </c>
      <c r="D18" s="1" t="s">
        <v>69</v>
      </c>
      <c r="E18" s="6" t="s">
        <v>62</v>
      </c>
      <c r="F18" s="4">
        <f>IF(J18="합계",일위대가상세!J98,IF(J18="재료비",일위대가상세!J98+일위대가상세!L98+일위대가상세!N98,0))</f>
        <v>0</v>
      </c>
      <c r="G18" s="4">
        <f>IF(J18="합계",일위대가상세!L98,IF(J18="노무비",일위대가상세!J98+일위대가상세!L98+일위대가상세!N98,0))</f>
        <v>0</v>
      </c>
      <c r="H18" s="4">
        <f>IF(J18="합계",일위대가상세!N98,IF(J18="경비",일위대가상세!J98+일위대가상세!L98+일위대가상세!N98,0))</f>
        <v>0</v>
      </c>
      <c r="I18" s="4">
        <f t="shared" si="0"/>
        <v>0</v>
      </c>
      <c r="J18" s="6" t="s">
        <v>10</v>
      </c>
      <c r="K18" s="1" t="s">
        <v>13</v>
      </c>
    </row>
    <row r="19" spans="1:11" x14ac:dyDescent="0.2">
      <c r="A19" s="1" t="s">
        <v>72</v>
      </c>
      <c r="B19" s="1" t="s">
        <v>13</v>
      </c>
      <c r="C19" s="1" t="s">
        <v>73</v>
      </c>
      <c r="D19" s="1" t="s">
        <v>69</v>
      </c>
      <c r="E19" s="6" t="s">
        <v>62</v>
      </c>
      <c r="F19" s="4">
        <f>IF(J19="합계",일위대가상세!J103,IF(J19="재료비",일위대가상세!J103+일위대가상세!L103+일위대가상세!N103,0))</f>
        <v>0</v>
      </c>
      <c r="G19" s="4">
        <f>IF(J19="합계",일위대가상세!L103,IF(J19="노무비",일위대가상세!J103+일위대가상세!L103+일위대가상세!N103,0))</f>
        <v>0</v>
      </c>
      <c r="H19" s="4">
        <f>IF(J19="합계",일위대가상세!N103,IF(J19="경비",일위대가상세!J103+일위대가상세!L103+일위대가상세!N103,0))</f>
        <v>0</v>
      </c>
      <c r="I19" s="4">
        <f t="shared" si="0"/>
        <v>0</v>
      </c>
      <c r="J19" s="6" t="s">
        <v>10</v>
      </c>
      <c r="K19" s="1" t="s">
        <v>13</v>
      </c>
    </row>
    <row r="20" spans="1:11" x14ac:dyDescent="0.2">
      <c r="A20" s="1" t="s">
        <v>74</v>
      </c>
      <c r="B20" s="1" t="s">
        <v>13</v>
      </c>
      <c r="C20" s="1" t="s">
        <v>75</v>
      </c>
      <c r="D20" s="1" t="s">
        <v>76</v>
      </c>
      <c r="E20" s="6" t="s">
        <v>77</v>
      </c>
      <c r="F20" s="4">
        <f>IF(J20="합계",일위대가상세!J109,IF(J20="재료비",일위대가상세!J109+일위대가상세!L109+일위대가상세!N109,0))</f>
        <v>0</v>
      </c>
      <c r="G20" s="4">
        <f>IF(J20="합계",일위대가상세!L109,IF(J20="노무비",일위대가상세!J109+일위대가상세!L109+일위대가상세!N109,0))</f>
        <v>0</v>
      </c>
      <c r="H20" s="4">
        <f>IF(J20="합계",일위대가상세!N109,IF(J20="경비",일위대가상세!J109+일위대가상세!L109+일위대가상세!N109,0))</f>
        <v>0</v>
      </c>
      <c r="I20" s="4">
        <f t="shared" si="0"/>
        <v>0</v>
      </c>
      <c r="J20" s="6" t="s">
        <v>10</v>
      </c>
      <c r="K20" s="1" t="s">
        <v>13</v>
      </c>
    </row>
    <row r="21" spans="1:11" x14ac:dyDescent="0.2">
      <c r="A21" s="1" t="s">
        <v>78</v>
      </c>
      <c r="B21" s="1" t="s">
        <v>13</v>
      </c>
      <c r="C21" s="1" t="s">
        <v>79</v>
      </c>
      <c r="D21" s="1" t="s">
        <v>76</v>
      </c>
      <c r="E21" s="6" t="s">
        <v>77</v>
      </c>
      <c r="F21" s="4">
        <f>IF(J21="합계",일위대가상세!J114,IF(J21="재료비",일위대가상세!J114+일위대가상세!L114+일위대가상세!N114,0))</f>
        <v>0</v>
      </c>
      <c r="G21" s="4">
        <f>IF(J21="합계",일위대가상세!L114,IF(J21="노무비",일위대가상세!J114+일위대가상세!L114+일위대가상세!N114,0))</f>
        <v>0</v>
      </c>
      <c r="H21" s="4">
        <f>IF(J21="합계",일위대가상세!N114,IF(J21="경비",일위대가상세!J114+일위대가상세!L114+일위대가상세!N114,0))</f>
        <v>0</v>
      </c>
      <c r="I21" s="4">
        <f t="shared" si="0"/>
        <v>0</v>
      </c>
      <c r="J21" s="6" t="s">
        <v>10</v>
      </c>
      <c r="K21" s="1" t="s">
        <v>13</v>
      </c>
    </row>
    <row r="22" spans="1:11" x14ac:dyDescent="0.2">
      <c r="A22" s="1" t="s">
        <v>80</v>
      </c>
      <c r="B22" s="1" t="s">
        <v>13</v>
      </c>
      <c r="C22" s="1" t="s">
        <v>81</v>
      </c>
      <c r="D22" s="1" t="s">
        <v>76</v>
      </c>
      <c r="E22" s="6" t="s">
        <v>77</v>
      </c>
      <c r="F22" s="4">
        <f>IF(J22="합계",일위대가상세!J120,IF(J22="재료비",일위대가상세!J120+일위대가상세!L120+일위대가상세!N120,0))</f>
        <v>0</v>
      </c>
      <c r="G22" s="4">
        <f>IF(J22="합계",일위대가상세!L120,IF(J22="노무비",일위대가상세!J120+일위대가상세!L120+일위대가상세!N120,0))</f>
        <v>0</v>
      </c>
      <c r="H22" s="4">
        <f>IF(J22="합계",일위대가상세!N120,IF(J22="경비",일위대가상세!J120+일위대가상세!L120+일위대가상세!N120,0))</f>
        <v>0</v>
      </c>
      <c r="I22" s="4">
        <f t="shared" si="0"/>
        <v>0</v>
      </c>
      <c r="J22" s="6" t="s">
        <v>10</v>
      </c>
      <c r="K22" s="1" t="s">
        <v>13</v>
      </c>
    </row>
    <row r="23" spans="1:11" x14ac:dyDescent="0.2">
      <c r="A23" s="1" t="s">
        <v>82</v>
      </c>
      <c r="B23" s="1" t="s">
        <v>13</v>
      </c>
      <c r="C23" s="1" t="s">
        <v>75</v>
      </c>
      <c r="D23" s="1" t="s">
        <v>83</v>
      </c>
      <c r="E23" s="6" t="s">
        <v>77</v>
      </c>
      <c r="F23" s="4">
        <f>IF(J23="합계",일위대가상세!J126,IF(J23="재료비",일위대가상세!J126+일위대가상세!L126+일위대가상세!N126,0))</f>
        <v>0</v>
      </c>
      <c r="G23" s="4">
        <f>IF(J23="합계",일위대가상세!L126,IF(J23="노무비",일위대가상세!J126+일위대가상세!L126+일위대가상세!N126,0))</f>
        <v>0</v>
      </c>
      <c r="H23" s="4">
        <f>IF(J23="합계",일위대가상세!N126,IF(J23="경비",일위대가상세!J126+일위대가상세!L126+일위대가상세!N126,0))</f>
        <v>0</v>
      </c>
      <c r="I23" s="4">
        <f t="shared" si="0"/>
        <v>0</v>
      </c>
      <c r="J23" s="6" t="s">
        <v>10</v>
      </c>
      <c r="K23" s="1" t="s">
        <v>13</v>
      </c>
    </row>
    <row r="24" spans="1:11" x14ac:dyDescent="0.2">
      <c r="A24" s="1" t="s">
        <v>84</v>
      </c>
      <c r="B24" s="1" t="s">
        <v>13</v>
      </c>
      <c r="C24" s="1" t="s">
        <v>79</v>
      </c>
      <c r="D24" s="1" t="s">
        <v>83</v>
      </c>
      <c r="E24" s="6" t="s">
        <v>77</v>
      </c>
      <c r="F24" s="4">
        <f>IF(J24="합계",일위대가상세!J131,IF(J24="재료비",일위대가상세!J131+일위대가상세!L131+일위대가상세!N131,0))</f>
        <v>0</v>
      </c>
      <c r="G24" s="4">
        <f>IF(J24="합계",일위대가상세!L131,IF(J24="노무비",일위대가상세!J131+일위대가상세!L131+일위대가상세!N131,0))</f>
        <v>0</v>
      </c>
      <c r="H24" s="4">
        <f>IF(J24="합계",일위대가상세!N131,IF(J24="경비",일위대가상세!J131+일위대가상세!L131+일위대가상세!N131,0))</f>
        <v>0</v>
      </c>
      <c r="I24" s="4">
        <f t="shared" si="0"/>
        <v>0</v>
      </c>
      <c r="J24" s="6" t="s">
        <v>10</v>
      </c>
      <c r="K24" s="1" t="s">
        <v>13</v>
      </c>
    </row>
    <row r="25" spans="1:11" x14ac:dyDescent="0.2">
      <c r="A25" s="1" t="s">
        <v>85</v>
      </c>
      <c r="B25" s="1" t="s">
        <v>13</v>
      </c>
      <c r="C25" s="1" t="s">
        <v>81</v>
      </c>
      <c r="D25" s="1" t="s">
        <v>83</v>
      </c>
      <c r="E25" s="6" t="s">
        <v>77</v>
      </c>
      <c r="F25" s="4">
        <f>IF(J25="합계",일위대가상세!J137,IF(J25="재료비",일위대가상세!J137+일위대가상세!L137+일위대가상세!N137,0))</f>
        <v>0</v>
      </c>
      <c r="G25" s="4">
        <f>IF(J25="합계",일위대가상세!L137,IF(J25="노무비",일위대가상세!J137+일위대가상세!L137+일위대가상세!N137,0))</f>
        <v>0</v>
      </c>
      <c r="H25" s="4">
        <f>IF(J25="합계",일위대가상세!N137,IF(J25="경비",일위대가상세!J137+일위대가상세!L137+일위대가상세!N137,0))</f>
        <v>0</v>
      </c>
      <c r="I25" s="4">
        <f t="shared" si="0"/>
        <v>0</v>
      </c>
      <c r="J25" s="6" t="s">
        <v>10</v>
      </c>
      <c r="K25" s="1" t="s">
        <v>13</v>
      </c>
    </row>
    <row r="26" spans="1:11" x14ac:dyDescent="0.2">
      <c r="A26" s="1" t="s">
        <v>86</v>
      </c>
      <c r="B26" s="1" t="s">
        <v>13</v>
      </c>
      <c r="C26" s="1" t="s">
        <v>75</v>
      </c>
      <c r="D26" s="1" t="s">
        <v>87</v>
      </c>
      <c r="E26" s="6" t="s">
        <v>77</v>
      </c>
      <c r="F26" s="4">
        <f>IF(J26="합계",일위대가상세!J143,IF(J26="재료비",일위대가상세!J143+일위대가상세!L143+일위대가상세!N143,0))</f>
        <v>0</v>
      </c>
      <c r="G26" s="4">
        <f>IF(J26="합계",일위대가상세!L143,IF(J26="노무비",일위대가상세!J143+일위대가상세!L143+일위대가상세!N143,0))</f>
        <v>0</v>
      </c>
      <c r="H26" s="4">
        <f>IF(J26="합계",일위대가상세!N143,IF(J26="경비",일위대가상세!J143+일위대가상세!L143+일위대가상세!N143,0))</f>
        <v>0</v>
      </c>
      <c r="I26" s="4">
        <f t="shared" si="0"/>
        <v>0</v>
      </c>
      <c r="J26" s="6" t="s">
        <v>10</v>
      </c>
      <c r="K26" s="1" t="s">
        <v>13</v>
      </c>
    </row>
    <row r="27" spans="1:11" x14ac:dyDescent="0.2">
      <c r="A27" s="1" t="s">
        <v>88</v>
      </c>
      <c r="B27" s="1" t="s">
        <v>13</v>
      </c>
      <c r="C27" s="1" t="s">
        <v>79</v>
      </c>
      <c r="D27" s="1" t="s">
        <v>87</v>
      </c>
      <c r="E27" s="6" t="s">
        <v>77</v>
      </c>
      <c r="F27" s="4">
        <f>IF(J27="합계",일위대가상세!J148,IF(J27="재료비",일위대가상세!J148+일위대가상세!L148+일위대가상세!N148,0))</f>
        <v>0</v>
      </c>
      <c r="G27" s="4">
        <f>IF(J27="합계",일위대가상세!L148,IF(J27="노무비",일위대가상세!J148+일위대가상세!L148+일위대가상세!N148,0))</f>
        <v>0</v>
      </c>
      <c r="H27" s="4">
        <f>IF(J27="합계",일위대가상세!N148,IF(J27="경비",일위대가상세!J148+일위대가상세!L148+일위대가상세!N148,0))</f>
        <v>0</v>
      </c>
      <c r="I27" s="4">
        <f t="shared" si="0"/>
        <v>0</v>
      </c>
      <c r="J27" s="6" t="s">
        <v>10</v>
      </c>
      <c r="K27" s="1" t="s">
        <v>13</v>
      </c>
    </row>
    <row r="28" spans="1:11" x14ac:dyDescent="0.2">
      <c r="A28" s="1" t="s">
        <v>89</v>
      </c>
      <c r="B28" s="1" t="s">
        <v>13</v>
      </c>
      <c r="C28" s="1" t="s">
        <v>81</v>
      </c>
      <c r="D28" s="1" t="s">
        <v>87</v>
      </c>
      <c r="E28" s="6" t="s">
        <v>77</v>
      </c>
      <c r="F28" s="4">
        <f>IF(J28="합계",일위대가상세!J154,IF(J28="재료비",일위대가상세!J154+일위대가상세!L154+일위대가상세!N154,0))</f>
        <v>0</v>
      </c>
      <c r="G28" s="4">
        <f>IF(J28="합계",일위대가상세!L154,IF(J28="노무비",일위대가상세!J154+일위대가상세!L154+일위대가상세!N154,0))</f>
        <v>0</v>
      </c>
      <c r="H28" s="4">
        <f>IF(J28="합계",일위대가상세!N154,IF(J28="경비",일위대가상세!J154+일위대가상세!L154+일위대가상세!N154,0))</f>
        <v>0</v>
      </c>
      <c r="I28" s="4">
        <f t="shared" si="0"/>
        <v>0</v>
      </c>
      <c r="J28" s="6" t="s">
        <v>10</v>
      </c>
      <c r="K28" s="1" t="s">
        <v>13</v>
      </c>
    </row>
    <row r="29" spans="1:11" x14ac:dyDescent="0.2">
      <c r="A29" s="1" t="s">
        <v>90</v>
      </c>
      <c r="B29" s="1" t="s">
        <v>13</v>
      </c>
      <c r="C29" s="1" t="s">
        <v>91</v>
      </c>
      <c r="D29" s="1" t="s">
        <v>92</v>
      </c>
      <c r="E29" s="6" t="s">
        <v>93</v>
      </c>
      <c r="F29" s="4">
        <f>IF(J29="합계",일위대가상세!J159,IF(J29="재료비",일위대가상세!J159+일위대가상세!L159+일위대가상세!N159,0))</f>
        <v>0</v>
      </c>
      <c r="G29" s="4">
        <f>IF(J29="합계",일위대가상세!L159,IF(J29="노무비",일위대가상세!J159+일위대가상세!L159+일위대가상세!N159,0))</f>
        <v>0</v>
      </c>
      <c r="H29" s="4">
        <f>IF(J29="합계",일위대가상세!N159,IF(J29="경비",일위대가상세!J159+일위대가상세!L159+일위대가상세!N159,0))</f>
        <v>0</v>
      </c>
      <c r="I29" s="4">
        <f t="shared" si="0"/>
        <v>0</v>
      </c>
      <c r="J29" s="6" t="s">
        <v>10</v>
      </c>
      <c r="K29" s="1" t="s">
        <v>13</v>
      </c>
    </row>
    <row r="30" spans="1:11" x14ac:dyDescent="0.2">
      <c r="A30" s="1" t="s">
        <v>94</v>
      </c>
      <c r="B30" s="1" t="s">
        <v>13</v>
      </c>
      <c r="C30" s="1" t="s">
        <v>95</v>
      </c>
      <c r="D30" s="1" t="s">
        <v>96</v>
      </c>
      <c r="E30" s="6" t="s">
        <v>77</v>
      </c>
      <c r="F30" s="4">
        <f>IF(J30="합계",일위대가상세!J167,IF(J30="재료비",일위대가상세!J167+일위대가상세!L167+일위대가상세!N167,0))</f>
        <v>0</v>
      </c>
      <c r="G30" s="4">
        <f>IF(J30="합계",일위대가상세!L167,IF(J30="노무비",일위대가상세!J167+일위대가상세!L167+일위대가상세!N167,0))</f>
        <v>0</v>
      </c>
      <c r="H30" s="4">
        <f>IF(J30="합계",일위대가상세!N167,IF(J30="경비",일위대가상세!J167+일위대가상세!L167+일위대가상세!N167,0))</f>
        <v>0</v>
      </c>
      <c r="I30" s="4">
        <f t="shared" si="0"/>
        <v>0</v>
      </c>
      <c r="J30" s="6" t="s">
        <v>10</v>
      </c>
      <c r="K30" s="1" t="s">
        <v>13</v>
      </c>
    </row>
    <row r="31" spans="1:11" x14ac:dyDescent="0.2">
      <c r="A31" s="1" t="s">
        <v>97</v>
      </c>
      <c r="B31" s="1" t="s">
        <v>13</v>
      </c>
      <c r="C31" s="1" t="s">
        <v>98</v>
      </c>
      <c r="D31" s="1" t="s">
        <v>96</v>
      </c>
      <c r="E31" s="6" t="s">
        <v>77</v>
      </c>
      <c r="F31" s="4">
        <f>IF(J31="합계",일위대가상세!J173,IF(J31="재료비",일위대가상세!J173+일위대가상세!L173+일위대가상세!N173,0))</f>
        <v>0</v>
      </c>
      <c r="G31" s="4">
        <f>IF(J31="합계",일위대가상세!L173,IF(J31="노무비",일위대가상세!J173+일위대가상세!L173+일위대가상세!N173,0))</f>
        <v>0</v>
      </c>
      <c r="H31" s="4">
        <f>IF(J31="합계",일위대가상세!N173,IF(J31="경비",일위대가상세!J173+일위대가상세!L173+일위대가상세!N173,0))</f>
        <v>0</v>
      </c>
      <c r="I31" s="4">
        <f t="shared" si="0"/>
        <v>0</v>
      </c>
      <c r="J31" s="6" t="s">
        <v>10</v>
      </c>
      <c r="K31" s="1" t="s">
        <v>13</v>
      </c>
    </row>
    <row r="32" spans="1:11" x14ac:dyDescent="0.2">
      <c r="A32" s="1" t="s">
        <v>99</v>
      </c>
      <c r="B32" s="1" t="s">
        <v>13</v>
      </c>
      <c r="C32" s="1" t="s">
        <v>100</v>
      </c>
      <c r="D32" s="1" t="s">
        <v>96</v>
      </c>
      <c r="E32" s="6" t="s">
        <v>77</v>
      </c>
      <c r="F32" s="4">
        <f>IF(J32="합계",일위대가상세!J181,IF(J32="재료비",일위대가상세!J181+일위대가상세!L181+일위대가상세!N181,0))</f>
        <v>0</v>
      </c>
      <c r="G32" s="4">
        <f>IF(J32="합계",일위대가상세!L181,IF(J32="노무비",일위대가상세!J181+일위대가상세!L181+일위대가상세!N181,0))</f>
        <v>0</v>
      </c>
      <c r="H32" s="4">
        <f>IF(J32="합계",일위대가상세!N181,IF(J32="경비",일위대가상세!J181+일위대가상세!L181+일위대가상세!N181,0))</f>
        <v>0</v>
      </c>
      <c r="I32" s="4">
        <f t="shared" si="0"/>
        <v>0</v>
      </c>
      <c r="J32" s="6" t="s">
        <v>10</v>
      </c>
      <c r="K32" s="1" t="s">
        <v>13</v>
      </c>
    </row>
    <row r="33" spans="1:11" x14ac:dyDescent="0.2">
      <c r="A33" s="1" t="s">
        <v>101</v>
      </c>
      <c r="B33" s="1" t="s">
        <v>13</v>
      </c>
      <c r="C33" s="1" t="s">
        <v>95</v>
      </c>
      <c r="D33" s="1" t="s">
        <v>102</v>
      </c>
      <c r="E33" s="6" t="s">
        <v>77</v>
      </c>
      <c r="F33" s="4">
        <f>IF(J33="합계",일위대가상세!J189,IF(J33="재료비",일위대가상세!J189+일위대가상세!L189+일위대가상세!N189,0))</f>
        <v>0</v>
      </c>
      <c r="G33" s="4">
        <f>IF(J33="합계",일위대가상세!L189,IF(J33="노무비",일위대가상세!J189+일위대가상세!L189+일위대가상세!N189,0))</f>
        <v>0</v>
      </c>
      <c r="H33" s="4">
        <f>IF(J33="합계",일위대가상세!N189,IF(J33="경비",일위대가상세!J189+일위대가상세!L189+일위대가상세!N189,0))</f>
        <v>0</v>
      </c>
      <c r="I33" s="4">
        <f t="shared" si="0"/>
        <v>0</v>
      </c>
      <c r="J33" s="6" t="s">
        <v>10</v>
      </c>
      <c r="K33" s="1" t="s">
        <v>13</v>
      </c>
    </row>
    <row r="34" spans="1:11" x14ac:dyDescent="0.2">
      <c r="A34" s="1" t="s">
        <v>103</v>
      </c>
      <c r="B34" s="1" t="s">
        <v>13</v>
      </c>
      <c r="C34" s="1" t="s">
        <v>98</v>
      </c>
      <c r="D34" s="1" t="s">
        <v>102</v>
      </c>
      <c r="E34" s="6" t="s">
        <v>77</v>
      </c>
      <c r="F34" s="4">
        <f>IF(J34="합계",일위대가상세!J195,IF(J34="재료비",일위대가상세!J195+일위대가상세!L195+일위대가상세!N195,0))</f>
        <v>0</v>
      </c>
      <c r="G34" s="4">
        <f>IF(J34="합계",일위대가상세!L195,IF(J34="노무비",일위대가상세!J195+일위대가상세!L195+일위대가상세!N195,0))</f>
        <v>0</v>
      </c>
      <c r="H34" s="4">
        <f>IF(J34="합계",일위대가상세!N195,IF(J34="경비",일위대가상세!J195+일위대가상세!L195+일위대가상세!N195,0))</f>
        <v>0</v>
      </c>
      <c r="I34" s="4">
        <f t="shared" si="0"/>
        <v>0</v>
      </c>
      <c r="J34" s="6" t="s">
        <v>10</v>
      </c>
      <c r="K34" s="1" t="s">
        <v>13</v>
      </c>
    </row>
    <row r="35" spans="1:11" x14ac:dyDescent="0.2">
      <c r="A35" s="1" t="s">
        <v>104</v>
      </c>
      <c r="B35" s="1" t="s">
        <v>13</v>
      </c>
      <c r="C35" s="1" t="s">
        <v>100</v>
      </c>
      <c r="D35" s="1" t="s">
        <v>102</v>
      </c>
      <c r="E35" s="6" t="s">
        <v>77</v>
      </c>
      <c r="F35" s="4">
        <f>IF(J35="합계",일위대가상세!J203,IF(J35="재료비",일위대가상세!J203+일위대가상세!L203+일위대가상세!N203,0))</f>
        <v>0</v>
      </c>
      <c r="G35" s="4">
        <f>IF(J35="합계",일위대가상세!L203,IF(J35="노무비",일위대가상세!J203+일위대가상세!L203+일위대가상세!N203,0))</f>
        <v>0</v>
      </c>
      <c r="H35" s="4">
        <f>IF(J35="합계",일위대가상세!N203,IF(J35="경비",일위대가상세!J203+일위대가상세!L203+일위대가상세!N203,0))</f>
        <v>0</v>
      </c>
      <c r="I35" s="4">
        <f t="shared" si="0"/>
        <v>0</v>
      </c>
      <c r="J35" s="6" t="s">
        <v>10</v>
      </c>
      <c r="K35" s="1" t="s">
        <v>13</v>
      </c>
    </row>
    <row r="36" spans="1:11" x14ac:dyDescent="0.2">
      <c r="A36" s="1" t="s">
        <v>105</v>
      </c>
      <c r="B36" s="1" t="s">
        <v>13</v>
      </c>
      <c r="C36" s="1" t="s">
        <v>95</v>
      </c>
      <c r="D36" s="1" t="s">
        <v>106</v>
      </c>
      <c r="E36" s="6" t="s">
        <v>77</v>
      </c>
      <c r="F36" s="4">
        <f>IF(J36="합계",일위대가상세!J211,IF(J36="재료비",일위대가상세!J211+일위대가상세!L211+일위대가상세!N211,0))</f>
        <v>0</v>
      </c>
      <c r="G36" s="4">
        <f>IF(J36="합계",일위대가상세!L211,IF(J36="노무비",일위대가상세!J211+일위대가상세!L211+일위대가상세!N211,0))</f>
        <v>0</v>
      </c>
      <c r="H36" s="4">
        <f>IF(J36="합계",일위대가상세!N211,IF(J36="경비",일위대가상세!J211+일위대가상세!L211+일위대가상세!N211,0))</f>
        <v>0</v>
      </c>
      <c r="I36" s="4">
        <f t="shared" si="0"/>
        <v>0</v>
      </c>
      <c r="J36" s="6" t="s">
        <v>10</v>
      </c>
      <c r="K36" s="1" t="s">
        <v>13</v>
      </c>
    </row>
    <row r="37" spans="1:11" x14ac:dyDescent="0.2">
      <c r="A37" s="1" t="s">
        <v>107</v>
      </c>
      <c r="B37" s="1" t="s">
        <v>13</v>
      </c>
      <c r="C37" s="1" t="s">
        <v>98</v>
      </c>
      <c r="D37" s="1" t="s">
        <v>106</v>
      </c>
      <c r="E37" s="6" t="s">
        <v>77</v>
      </c>
      <c r="F37" s="4">
        <f>IF(J37="합계",일위대가상세!J217,IF(J37="재료비",일위대가상세!J217+일위대가상세!L217+일위대가상세!N217,0))</f>
        <v>0</v>
      </c>
      <c r="G37" s="4">
        <f>IF(J37="합계",일위대가상세!L217,IF(J37="노무비",일위대가상세!J217+일위대가상세!L217+일위대가상세!N217,0))</f>
        <v>0</v>
      </c>
      <c r="H37" s="4">
        <f>IF(J37="합계",일위대가상세!N217,IF(J37="경비",일위대가상세!J217+일위대가상세!L217+일위대가상세!N217,0))</f>
        <v>0</v>
      </c>
      <c r="I37" s="4">
        <f t="shared" si="0"/>
        <v>0</v>
      </c>
      <c r="J37" s="6" t="s">
        <v>10</v>
      </c>
      <c r="K37" s="1" t="s">
        <v>13</v>
      </c>
    </row>
    <row r="38" spans="1:11" x14ac:dyDescent="0.2">
      <c r="A38" s="1" t="s">
        <v>108</v>
      </c>
      <c r="B38" s="1" t="s">
        <v>13</v>
      </c>
      <c r="C38" s="1" t="s">
        <v>100</v>
      </c>
      <c r="D38" s="1" t="s">
        <v>106</v>
      </c>
      <c r="E38" s="6" t="s">
        <v>77</v>
      </c>
      <c r="F38" s="4">
        <f>IF(J38="합계",일위대가상세!J225,IF(J38="재료비",일위대가상세!J225+일위대가상세!L225+일위대가상세!N225,0))</f>
        <v>0</v>
      </c>
      <c r="G38" s="4">
        <f>IF(J38="합계",일위대가상세!L225,IF(J38="노무비",일위대가상세!J225+일위대가상세!L225+일위대가상세!N225,0))</f>
        <v>0</v>
      </c>
      <c r="H38" s="4">
        <f>IF(J38="합계",일위대가상세!N225,IF(J38="경비",일위대가상세!J225+일위대가상세!L225+일위대가상세!N225,0))</f>
        <v>0</v>
      </c>
      <c r="I38" s="4">
        <f t="shared" si="0"/>
        <v>0</v>
      </c>
      <c r="J38" s="6" t="s">
        <v>10</v>
      </c>
      <c r="K38" s="1" t="s">
        <v>13</v>
      </c>
    </row>
    <row r="39" spans="1:11" x14ac:dyDescent="0.2">
      <c r="A39" s="1" t="s">
        <v>109</v>
      </c>
      <c r="B39" s="1" t="s">
        <v>13</v>
      </c>
      <c r="C39" s="1" t="s">
        <v>110</v>
      </c>
      <c r="D39" s="1" t="s">
        <v>96</v>
      </c>
      <c r="E39" s="6" t="s">
        <v>111</v>
      </c>
      <c r="F39" s="4">
        <f>IF(J39="합계",일위대가상세!J231,IF(J39="재료비",일위대가상세!J231+일위대가상세!L231+일위대가상세!N231,0))</f>
        <v>0</v>
      </c>
      <c r="G39" s="4">
        <f>IF(J39="합계",일위대가상세!L231,IF(J39="노무비",일위대가상세!J231+일위대가상세!L231+일위대가상세!N231,0))</f>
        <v>0</v>
      </c>
      <c r="H39" s="4">
        <f>IF(J39="합계",일위대가상세!N231,IF(J39="경비",일위대가상세!J231+일위대가상세!L231+일위대가상세!N231,0))</f>
        <v>0</v>
      </c>
      <c r="I39" s="4">
        <f t="shared" si="0"/>
        <v>0</v>
      </c>
      <c r="J39" s="6" t="s">
        <v>10</v>
      </c>
      <c r="K39" s="1" t="s">
        <v>13</v>
      </c>
    </row>
    <row r="40" spans="1:11" x14ac:dyDescent="0.2">
      <c r="A40" s="1" t="s">
        <v>112</v>
      </c>
      <c r="B40" s="1" t="s">
        <v>13</v>
      </c>
      <c r="C40" s="1" t="s">
        <v>110</v>
      </c>
      <c r="D40" s="1" t="s">
        <v>102</v>
      </c>
      <c r="E40" s="6" t="s">
        <v>111</v>
      </c>
      <c r="F40" s="4">
        <f>IF(J40="합계",일위대가상세!J237,IF(J40="재료비",일위대가상세!J237+일위대가상세!L237+일위대가상세!N237,0))</f>
        <v>0</v>
      </c>
      <c r="G40" s="4">
        <f>IF(J40="합계",일위대가상세!L237,IF(J40="노무비",일위대가상세!J237+일위대가상세!L237+일위대가상세!N237,0))</f>
        <v>0</v>
      </c>
      <c r="H40" s="4">
        <f>IF(J40="합계",일위대가상세!N237,IF(J40="경비",일위대가상세!J237+일위대가상세!L237+일위대가상세!N237,0))</f>
        <v>0</v>
      </c>
      <c r="I40" s="4">
        <f t="shared" si="0"/>
        <v>0</v>
      </c>
      <c r="J40" s="6" t="s">
        <v>10</v>
      </c>
      <c r="K40" s="1" t="s">
        <v>13</v>
      </c>
    </row>
    <row r="41" spans="1:11" x14ac:dyDescent="0.2">
      <c r="A41" s="1" t="s">
        <v>113</v>
      </c>
      <c r="B41" s="1" t="s">
        <v>13</v>
      </c>
      <c r="C41" s="1" t="s">
        <v>110</v>
      </c>
      <c r="D41" s="1" t="s">
        <v>106</v>
      </c>
      <c r="E41" s="6" t="s">
        <v>111</v>
      </c>
      <c r="F41" s="4">
        <f>IF(J41="합계",일위대가상세!J243,IF(J41="재료비",일위대가상세!J243+일위대가상세!L243+일위대가상세!N243,0))</f>
        <v>0</v>
      </c>
      <c r="G41" s="4">
        <f>IF(J41="합계",일위대가상세!L243,IF(J41="노무비",일위대가상세!J243+일위대가상세!L243+일위대가상세!N243,0))</f>
        <v>0</v>
      </c>
      <c r="H41" s="4">
        <f>IF(J41="합계",일위대가상세!N243,IF(J41="경비",일위대가상세!J243+일위대가상세!L243+일위대가상세!N243,0))</f>
        <v>0</v>
      </c>
      <c r="I41" s="4">
        <f t="shared" si="0"/>
        <v>0</v>
      </c>
      <c r="J41" s="6" t="s">
        <v>10</v>
      </c>
      <c r="K41" s="1" t="s">
        <v>13</v>
      </c>
    </row>
    <row r="42" spans="1:11" x14ac:dyDescent="0.2">
      <c r="A42" s="1" t="s">
        <v>114</v>
      </c>
      <c r="B42" s="1" t="s">
        <v>13</v>
      </c>
      <c r="C42" s="1" t="s">
        <v>115</v>
      </c>
      <c r="D42" s="1" t="s">
        <v>96</v>
      </c>
      <c r="E42" s="6" t="s">
        <v>111</v>
      </c>
      <c r="F42" s="4">
        <f>IF(J42="합계",일위대가상세!J248,IF(J42="재료비",일위대가상세!J248+일위대가상세!L248+일위대가상세!N248,0))</f>
        <v>0</v>
      </c>
      <c r="G42" s="4">
        <f>IF(J42="합계",일위대가상세!L248,IF(J42="노무비",일위대가상세!J248+일위대가상세!L248+일위대가상세!N248,0))</f>
        <v>0</v>
      </c>
      <c r="H42" s="4">
        <f>IF(J42="합계",일위대가상세!N248,IF(J42="경비",일위대가상세!J248+일위대가상세!L248+일위대가상세!N248,0))</f>
        <v>0</v>
      </c>
      <c r="I42" s="4">
        <f t="shared" si="0"/>
        <v>0</v>
      </c>
      <c r="J42" s="6" t="s">
        <v>10</v>
      </c>
      <c r="K42" s="1" t="s">
        <v>13</v>
      </c>
    </row>
    <row r="43" spans="1:11" x14ac:dyDescent="0.2">
      <c r="A43" s="1" t="s">
        <v>116</v>
      </c>
      <c r="B43" s="1" t="s">
        <v>13</v>
      </c>
      <c r="C43" s="1" t="s">
        <v>115</v>
      </c>
      <c r="D43" s="1" t="s">
        <v>102</v>
      </c>
      <c r="E43" s="6" t="s">
        <v>111</v>
      </c>
      <c r="F43" s="4">
        <f>IF(J43="합계",일위대가상세!J253,IF(J43="재료비",일위대가상세!J253+일위대가상세!L253+일위대가상세!N253,0))</f>
        <v>0</v>
      </c>
      <c r="G43" s="4">
        <f>IF(J43="합계",일위대가상세!L253,IF(J43="노무비",일위대가상세!J253+일위대가상세!L253+일위대가상세!N253,0))</f>
        <v>0</v>
      </c>
      <c r="H43" s="4">
        <f>IF(J43="합계",일위대가상세!N253,IF(J43="경비",일위대가상세!J253+일위대가상세!L253+일위대가상세!N253,0))</f>
        <v>0</v>
      </c>
      <c r="I43" s="4">
        <f t="shared" si="0"/>
        <v>0</v>
      </c>
      <c r="J43" s="6" t="s">
        <v>10</v>
      </c>
      <c r="K43" s="1" t="s">
        <v>13</v>
      </c>
    </row>
    <row r="44" spans="1:11" x14ac:dyDescent="0.2">
      <c r="A44" s="1" t="s">
        <v>117</v>
      </c>
      <c r="B44" s="1" t="s">
        <v>13</v>
      </c>
      <c r="C44" s="1" t="s">
        <v>115</v>
      </c>
      <c r="D44" s="1" t="s">
        <v>106</v>
      </c>
      <c r="E44" s="6" t="s">
        <v>111</v>
      </c>
      <c r="F44" s="4">
        <f>IF(J44="합계",일위대가상세!J258,IF(J44="재료비",일위대가상세!J258+일위대가상세!L258+일위대가상세!N258,0))</f>
        <v>0</v>
      </c>
      <c r="G44" s="4">
        <f>IF(J44="합계",일위대가상세!L258,IF(J44="노무비",일위대가상세!J258+일위대가상세!L258+일위대가상세!N258,0))</f>
        <v>0</v>
      </c>
      <c r="H44" s="4">
        <f>IF(J44="합계",일위대가상세!N258,IF(J44="경비",일위대가상세!J258+일위대가상세!L258+일위대가상세!N258,0))</f>
        <v>0</v>
      </c>
      <c r="I44" s="4">
        <f t="shared" si="0"/>
        <v>0</v>
      </c>
      <c r="J44" s="6" t="s">
        <v>10</v>
      </c>
      <c r="K44" s="1" t="s">
        <v>13</v>
      </c>
    </row>
    <row r="45" spans="1:11" x14ac:dyDescent="0.2">
      <c r="A45" s="1" t="s">
        <v>118</v>
      </c>
      <c r="B45" s="1" t="s">
        <v>13</v>
      </c>
      <c r="C45" s="1" t="s">
        <v>119</v>
      </c>
      <c r="D45" s="1" t="s">
        <v>120</v>
      </c>
      <c r="E45" s="6" t="s">
        <v>121</v>
      </c>
      <c r="F45" s="4">
        <f>IF(J45="합계",일위대가상세!J263,IF(J45="재료비",일위대가상세!J263+일위대가상세!L263+일위대가상세!N263,0))</f>
        <v>0</v>
      </c>
      <c r="G45" s="4">
        <f>IF(J45="합계",일위대가상세!L263,IF(J45="노무비",일위대가상세!J263+일위대가상세!L263+일위대가상세!N263,0))</f>
        <v>0</v>
      </c>
      <c r="H45" s="4">
        <f>IF(J45="합계",일위대가상세!N263,IF(J45="경비",일위대가상세!J263+일위대가상세!L263+일위대가상세!N263,0))</f>
        <v>0</v>
      </c>
      <c r="I45" s="4">
        <f t="shared" si="0"/>
        <v>0</v>
      </c>
      <c r="J45" s="6" t="s">
        <v>10</v>
      </c>
      <c r="K45" s="1" t="s">
        <v>13</v>
      </c>
    </row>
    <row r="46" spans="1:11" x14ac:dyDescent="0.2">
      <c r="A46" s="1" t="s">
        <v>122</v>
      </c>
      <c r="B46" s="1" t="s">
        <v>13</v>
      </c>
      <c r="C46" s="1" t="s">
        <v>119</v>
      </c>
      <c r="D46" s="1" t="s">
        <v>123</v>
      </c>
      <c r="E46" s="6" t="s">
        <v>121</v>
      </c>
      <c r="F46" s="4">
        <f>IF(J46="합계",일위대가상세!J268,IF(J46="재료비",일위대가상세!J268+일위대가상세!L268+일위대가상세!N268,0))</f>
        <v>0</v>
      </c>
      <c r="G46" s="4">
        <f>IF(J46="합계",일위대가상세!L268,IF(J46="노무비",일위대가상세!J268+일위대가상세!L268+일위대가상세!N268,0))</f>
        <v>0</v>
      </c>
      <c r="H46" s="4">
        <f>IF(J46="합계",일위대가상세!N268,IF(J46="경비",일위대가상세!J268+일위대가상세!L268+일위대가상세!N268,0))</f>
        <v>0</v>
      </c>
      <c r="I46" s="4">
        <f t="shared" si="0"/>
        <v>0</v>
      </c>
      <c r="J46" s="6" t="s">
        <v>10</v>
      </c>
      <c r="K46" s="1" t="s">
        <v>13</v>
      </c>
    </row>
    <row r="47" spans="1:11" x14ac:dyDescent="0.2">
      <c r="A47" s="1" t="s">
        <v>124</v>
      </c>
      <c r="B47" s="1" t="s">
        <v>13</v>
      </c>
      <c r="C47" s="1" t="s">
        <v>125</v>
      </c>
      <c r="D47" s="1" t="s">
        <v>126</v>
      </c>
      <c r="E47" s="6" t="s">
        <v>127</v>
      </c>
      <c r="F47" s="4">
        <f>IF(J47="합계",일위대가상세!J272,IF(J47="재료비",일위대가상세!J272+일위대가상세!L272+일위대가상세!N272,0))</f>
        <v>0</v>
      </c>
      <c r="G47" s="4">
        <f>IF(J47="합계",일위대가상세!L272,IF(J47="노무비",일위대가상세!J272+일위대가상세!L272+일위대가상세!N272,0))</f>
        <v>0</v>
      </c>
      <c r="H47" s="4">
        <f>IF(J47="합계",일위대가상세!N272,IF(J47="경비",일위대가상세!J272+일위대가상세!L272+일위대가상세!N272,0))</f>
        <v>0</v>
      </c>
      <c r="I47" s="4">
        <f t="shared" si="0"/>
        <v>0</v>
      </c>
      <c r="J47" s="6" t="s">
        <v>10</v>
      </c>
      <c r="K47" s="1" t="s">
        <v>13</v>
      </c>
    </row>
    <row r="48" spans="1:11" x14ac:dyDescent="0.2">
      <c r="A48" s="1" t="s">
        <v>128</v>
      </c>
      <c r="B48" s="1" t="s">
        <v>13</v>
      </c>
      <c r="C48" s="1" t="s">
        <v>129</v>
      </c>
      <c r="D48" s="1" t="s">
        <v>126</v>
      </c>
      <c r="E48" s="6" t="s">
        <v>127</v>
      </c>
      <c r="F48" s="4">
        <f>IF(J48="합계",일위대가상세!J276,IF(J48="재료비",일위대가상세!J276+일위대가상세!L276+일위대가상세!N276,0))</f>
        <v>0</v>
      </c>
      <c r="G48" s="4">
        <f>IF(J48="합계",일위대가상세!L276,IF(J48="노무비",일위대가상세!J276+일위대가상세!L276+일위대가상세!N276,0))</f>
        <v>0</v>
      </c>
      <c r="H48" s="4">
        <f>IF(J48="합계",일위대가상세!N276,IF(J48="경비",일위대가상세!J276+일위대가상세!L276+일위대가상세!N276,0))</f>
        <v>0</v>
      </c>
      <c r="I48" s="4">
        <f t="shared" si="0"/>
        <v>0</v>
      </c>
      <c r="J48" s="6" t="s">
        <v>10</v>
      </c>
      <c r="K48" s="1" t="s">
        <v>13</v>
      </c>
    </row>
    <row r="49" spans="1:11" x14ac:dyDescent="0.2">
      <c r="A49" s="1" t="s">
        <v>130</v>
      </c>
      <c r="B49" s="1" t="s">
        <v>13</v>
      </c>
      <c r="C49" s="1" t="s">
        <v>125</v>
      </c>
      <c r="D49" s="1" t="s">
        <v>131</v>
      </c>
      <c r="E49" s="6" t="s">
        <v>127</v>
      </c>
      <c r="F49" s="4">
        <f>IF(J49="합계",일위대가상세!J280,IF(J49="재료비",일위대가상세!J280+일위대가상세!L280+일위대가상세!N280,0))</f>
        <v>0</v>
      </c>
      <c r="G49" s="4">
        <f>IF(J49="합계",일위대가상세!L280,IF(J49="노무비",일위대가상세!J280+일위대가상세!L280+일위대가상세!N280,0))</f>
        <v>0</v>
      </c>
      <c r="H49" s="4">
        <f>IF(J49="합계",일위대가상세!N280,IF(J49="경비",일위대가상세!J280+일위대가상세!L280+일위대가상세!N280,0))</f>
        <v>0</v>
      </c>
      <c r="I49" s="4">
        <f t="shared" si="0"/>
        <v>0</v>
      </c>
      <c r="J49" s="6" t="s">
        <v>10</v>
      </c>
      <c r="K49" s="1" t="s">
        <v>13</v>
      </c>
    </row>
    <row r="50" spans="1:11" x14ac:dyDescent="0.2">
      <c r="A50" s="1" t="s">
        <v>132</v>
      </c>
      <c r="B50" s="1" t="s">
        <v>13</v>
      </c>
      <c r="C50" s="1" t="s">
        <v>129</v>
      </c>
      <c r="D50" s="1" t="s">
        <v>131</v>
      </c>
      <c r="E50" s="6" t="s">
        <v>127</v>
      </c>
      <c r="F50" s="4">
        <f>IF(J50="합계",일위대가상세!J284,IF(J50="재료비",일위대가상세!J284+일위대가상세!L284+일위대가상세!N284,0))</f>
        <v>0</v>
      </c>
      <c r="G50" s="4">
        <f>IF(J50="합계",일위대가상세!L284,IF(J50="노무비",일위대가상세!J284+일위대가상세!L284+일위대가상세!N284,0))</f>
        <v>0</v>
      </c>
      <c r="H50" s="4">
        <f>IF(J50="합계",일위대가상세!N284,IF(J50="경비",일위대가상세!J284+일위대가상세!L284+일위대가상세!N284,0))</f>
        <v>0</v>
      </c>
      <c r="I50" s="4">
        <f t="shared" si="0"/>
        <v>0</v>
      </c>
      <c r="J50" s="6" t="s">
        <v>10</v>
      </c>
      <c r="K50" s="1" t="s">
        <v>13</v>
      </c>
    </row>
    <row r="51" spans="1:11" x14ac:dyDescent="0.2">
      <c r="A51" s="1" t="s">
        <v>133</v>
      </c>
      <c r="B51" s="1" t="s">
        <v>13</v>
      </c>
      <c r="C51" s="1" t="s">
        <v>134</v>
      </c>
      <c r="D51" s="1" t="s">
        <v>135</v>
      </c>
      <c r="E51" s="6" t="s">
        <v>136</v>
      </c>
      <c r="F51" s="4">
        <f>IF(J51="합계",일위대가상세!J291,IF(J51="재료비",일위대가상세!J291+일위대가상세!L291+일위대가상세!N291,0))</f>
        <v>0</v>
      </c>
      <c r="G51" s="4">
        <f>IF(J51="합계",일위대가상세!L291,IF(J51="노무비",일위대가상세!J291+일위대가상세!L291+일위대가상세!N291,0))</f>
        <v>0</v>
      </c>
      <c r="H51" s="4">
        <f>IF(J51="합계",일위대가상세!N291,IF(J51="경비",일위대가상세!J291+일위대가상세!L291+일위대가상세!N291,0))</f>
        <v>0</v>
      </c>
      <c r="I51" s="4">
        <f t="shared" si="0"/>
        <v>0</v>
      </c>
      <c r="J51" s="6" t="s">
        <v>10</v>
      </c>
      <c r="K51" s="1" t="s">
        <v>13</v>
      </c>
    </row>
    <row r="52" spans="1:11" x14ac:dyDescent="0.2">
      <c r="A52" s="1" t="s">
        <v>137</v>
      </c>
      <c r="B52" s="1" t="s">
        <v>13</v>
      </c>
      <c r="C52" s="1" t="s">
        <v>138</v>
      </c>
      <c r="D52" s="1" t="s">
        <v>13</v>
      </c>
      <c r="E52" s="6" t="s">
        <v>139</v>
      </c>
      <c r="F52" s="4">
        <f>IF(J52="합계",일위대가상세!J298,IF(J52="재료비",일위대가상세!J298+일위대가상세!L298+일위대가상세!N298,0))</f>
        <v>0</v>
      </c>
      <c r="G52" s="4">
        <f>IF(J52="합계",일위대가상세!L298,IF(J52="노무비",일위대가상세!J298+일위대가상세!L298+일위대가상세!N298,0))</f>
        <v>0</v>
      </c>
      <c r="H52" s="4">
        <f>IF(J52="합계",일위대가상세!N298,IF(J52="경비",일위대가상세!J298+일위대가상세!L298+일위대가상세!N298,0))</f>
        <v>0</v>
      </c>
      <c r="I52" s="4">
        <f t="shared" si="0"/>
        <v>0</v>
      </c>
      <c r="J52" s="6" t="s">
        <v>10</v>
      </c>
      <c r="K52" s="1" t="s">
        <v>13</v>
      </c>
    </row>
    <row r="53" spans="1:11" x14ac:dyDescent="0.2">
      <c r="A53" s="1" t="s">
        <v>140</v>
      </c>
      <c r="B53" s="1" t="s">
        <v>13</v>
      </c>
      <c r="C53" s="1" t="s">
        <v>141</v>
      </c>
      <c r="D53" s="1" t="s">
        <v>142</v>
      </c>
      <c r="E53" s="6" t="s">
        <v>143</v>
      </c>
      <c r="F53" s="4">
        <f>IF(J53="합계",일위대가상세!J302,IF(J53="재료비",일위대가상세!J302+일위대가상세!L302+일위대가상세!N302,0))</f>
        <v>0</v>
      </c>
      <c r="G53" s="4">
        <f>IF(J53="합계",일위대가상세!L302,IF(J53="노무비",일위대가상세!J302+일위대가상세!L302+일위대가상세!N302,0))</f>
        <v>0</v>
      </c>
      <c r="H53" s="4">
        <f>IF(J53="합계",일위대가상세!N302,IF(J53="경비",일위대가상세!J302+일위대가상세!L302+일위대가상세!N302,0))</f>
        <v>0</v>
      </c>
      <c r="I53" s="4">
        <f t="shared" si="0"/>
        <v>0</v>
      </c>
      <c r="J53" s="6" t="s">
        <v>10</v>
      </c>
      <c r="K53" s="1" t="s">
        <v>13</v>
      </c>
    </row>
    <row r="54" spans="1:11" x14ac:dyDescent="0.2">
      <c r="A54" s="1" t="s">
        <v>144</v>
      </c>
      <c r="B54" s="1" t="s">
        <v>13</v>
      </c>
      <c r="C54" s="1" t="s">
        <v>145</v>
      </c>
      <c r="D54" s="1" t="s">
        <v>146</v>
      </c>
      <c r="E54" s="6" t="s">
        <v>143</v>
      </c>
      <c r="F54" s="4">
        <f>IF(J54="합계",일위대가상세!J306,IF(J54="재료비",일위대가상세!J306+일위대가상세!L306+일위대가상세!N306,0))</f>
        <v>0</v>
      </c>
      <c r="G54" s="4">
        <f>IF(J54="합계",일위대가상세!L306,IF(J54="노무비",일위대가상세!J306+일위대가상세!L306+일위대가상세!N306,0))</f>
        <v>0</v>
      </c>
      <c r="H54" s="4">
        <f>IF(J54="합계",일위대가상세!N306,IF(J54="경비",일위대가상세!J306+일위대가상세!L306+일위대가상세!N306,0))</f>
        <v>0</v>
      </c>
      <c r="I54" s="4">
        <f t="shared" si="0"/>
        <v>0</v>
      </c>
      <c r="J54" s="6" t="s">
        <v>10</v>
      </c>
      <c r="K54" s="1" t="s">
        <v>13</v>
      </c>
    </row>
    <row r="55" spans="1:11" x14ac:dyDescent="0.2">
      <c r="A55" s="1" t="s">
        <v>147</v>
      </c>
      <c r="B55" s="1" t="s">
        <v>13</v>
      </c>
      <c r="C55" s="1" t="s">
        <v>148</v>
      </c>
      <c r="D55" s="1" t="s">
        <v>149</v>
      </c>
      <c r="E55" s="6" t="s">
        <v>150</v>
      </c>
      <c r="F55" s="4">
        <f>IF(J55="합계",일위대가상세!J313,IF(J55="재료비",일위대가상세!J313+일위대가상세!L313+일위대가상세!N313,0))</f>
        <v>0</v>
      </c>
      <c r="G55" s="4">
        <f>IF(J55="합계",일위대가상세!L313,IF(J55="노무비",일위대가상세!J313+일위대가상세!L313+일위대가상세!N313,0))</f>
        <v>0</v>
      </c>
      <c r="H55" s="4">
        <f>IF(J55="합계",일위대가상세!N313,IF(J55="경비",일위대가상세!J313+일위대가상세!L313+일위대가상세!N313,0))</f>
        <v>0</v>
      </c>
      <c r="I55" s="4">
        <f t="shared" si="0"/>
        <v>0</v>
      </c>
      <c r="J55" s="6" t="s">
        <v>10</v>
      </c>
      <c r="K55" s="1" t="s">
        <v>13</v>
      </c>
    </row>
    <row r="56" spans="1:11" x14ac:dyDescent="0.2">
      <c r="A56" s="1" t="s">
        <v>151</v>
      </c>
      <c r="B56" s="1" t="s">
        <v>13</v>
      </c>
      <c r="C56" s="1" t="s">
        <v>148</v>
      </c>
      <c r="D56" s="1" t="s">
        <v>152</v>
      </c>
      <c r="E56" s="6" t="s">
        <v>150</v>
      </c>
      <c r="F56" s="4">
        <f>IF(J56="합계",일위대가상세!J320,IF(J56="재료비",일위대가상세!J320+일위대가상세!L320+일위대가상세!N320,0))</f>
        <v>0</v>
      </c>
      <c r="G56" s="4">
        <f>IF(J56="합계",일위대가상세!L320,IF(J56="노무비",일위대가상세!J320+일위대가상세!L320+일위대가상세!N320,0))</f>
        <v>0</v>
      </c>
      <c r="H56" s="4">
        <f>IF(J56="합계",일위대가상세!N320,IF(J56="경비",일위대가상세!J320+일위대가상세!L320+일위대가상세!N320,0))</f>
        <v>0</v>
      </c>
      <c r="I56" s="4">
        <f t="shared" si="0"/>
        <v>0</v>
      </c>
      <c r="J56" s="6" t="s">
        <v>10</v>
      </c>
      <c r="K56" s="1" t="s">
        <v>13</v>
      </c>
    </row>
    <row r="57" spans="1:11" x14ac:dyDescent="0.2">
      <c r="A57" s="1" t="s">
        <v>153</v>
      </c>
      <c r="B57" s="1" t="s">
        <v>13</v>
      </c>
      <c r="C57" s="1" t="s">
        <v>148</v>
      </c>
      <c r="D57" s="1" t="s">
        <v>154</v>
      </c>
      <c r="E57" s="6" t="s">
        <v>150</v>
      </c>
      <c r="F57" s="4">
        <f>IF(J57="합계",일위대가상세!J327,IF(J57="재료비",일위대가상세!J327+일위대가상세!L327+일위대가상세!N327,0))</f>
        <v>0</v>
      </c>
      <c r="G57" s="4">
        <f>IF(J57="합계",일위대가상세!L327,IF(J57="노무비",일위대가상세!J327+일위대가상세!L327+일위대가상세!N327,0))</f>
        <v>0</v>
      </c>
      <c r="H57" s="4">
        <f>IF(J57="합계",일위대가상세!N327,IF(J57="경비",일위대가상세!J327+일위대가상세!L327+일위대가상세!N327,0))</f>
        <v>0</v>
      </c>
      <c r="I57" s="4">
        <f t="shared" si="0"/>
        <v>0</v>
      </c>
      <c r="J57" s="6" t="s">
        <v>10</v>
      </c>
      <c r="K57" s="1" t="s">
        <v>13</v>
      </c>
    </row>
    <row r="58" spans="1:11" x14ac:dyDescent="0.2">
      <c r="A58" s="1" t="s">
        <v>155</v>
      </c>
      <c r="B58" s="1" t="s">
        <v>13</v>
      </c>
      <c r="C58" s="1" t="s">
        <v>156</v>
      </c>
      <c r="D58" s="1" t="s">
        <v>157</v>
      </c>
      <c r="E58" s="6" t="s">
        <v>150</v>
      </c>
      <c r="F58" s="4">
        <f>IF(J58="합계",일위대가상세!J334,IF(J58="재료비",일위대가상세!J334+일위대가상세!L334+일위대가상세!N334,0))</f>
        <v>0</v>
      </c>
      <c r="G58" s="4">
        <f>IF(J58="합계",일위대가상세!L334,IF(J58="노무비",일위대가상세!J334+일위대가상세!L334+일위대가상세!N334,0))</f>
        <v>0</v>
      </c>
      <c r="H58" s="4">
        <f>IF(J58="합계",일위대가상세!N334,IF(J58="경비",일위대가상세!J334+일위대가상세!L334+일위대가상세!N334,0))</f>
        <v>0</v>
      </c>
      <c r="I58" s="4">
        <f t="shared" si="0"/>
        <v>0</v>
      </c>
      <c r="J58" s="6" t="s">
        <v>10</v>
      </c>
      <c r="K58" s="1" t="s">
        <v>13</v>
      </c>
    </row>
    <row r="59" spans="1:11" x14ac:dyDescent="0.2">
      <c r="A59" s="1" t="s">
        <v>233</v>
      </c>
      <c r="B59" s="1" t="s">
        <v>13</v>
      </c>
      <c r="C59" s="1" t="s">
        <v>234</v>
      </c>
      <c r="D59" s="1" t="s">
        <v>235</v>
      </c>
      <c r="E59" s="6" t="s">
        <v>143</v>
      </c>
      <c r="F59" s="4">
        <f>IF(J59="합계",일위대가상세!J339,IF(J59="재료비",일위대가상세!J339+일위대가상세!L339+일위대가상세!N339,0))</f>
        <v>0</v>
      </c>
      <c r="G59" s="4">
        <f>IF(J59="합계",일위대가상세!L339,IF(J59="노무비",일위대가상세!J339+일위대가상세!L339+일위대가상세!N339,0))</f>
        <v>0</v>
      </c>
      <c r="H59" s="4">
        <f>IF(J59="합계",일위대가상세!N339,IF(J59="경비",일위대가상세!J339+일위대가상세!L339+일위대가상세!N339,0))</f>
        <v>0</v>
      </c>
      <c r="I59" s="4">
        <f t="shared" si="0"/>
        <v>0</v>
      </c>
      <c r="J59" s="6" t="s">
        <v>10</v>
      </c>
      <c r="K59" s="1" t="s">
        <v>13</v>
      </c>
    </row>
    <row r="60" spans="1:11" x14ac:dyDescent="0.2">
      <c r="A60" s="1" t="s">
        <v>158</v>
      </c>
      <c r="B60" s="1" t="s">
        <v>13</v>
      </c>
      <c r="C60" s="1" t="s">
        <v>159</v>
      </c>
      <c r="D60" s="1" t="s">
        <v>160</v>
      </c>
      <c r="E60" s="6" t="s">
        <v>161</v>
      </c>
      <c r="F60" s="4">
        <f>IF(J60="합계",일위대가상세!J347,IF(J60="재료비",일위대가상세!J347+일위대가상세!L347+일위대가상세!N347,0))</f>
        <v>0</v>
      </c>
      <c r="G60" s="4">
        <f>IF(J60="합계",일위대가상세!L347,IF(J60="노무비",일위대가상세!J347+일위대가상세!L347+일위대가상세!N347,0))</f>
        <v>0</v>
      </c>
      <c r="H60" s="4">
        <f>IF(J60="합계",일위대가상세!N347,IF(J60="경비",일위대가상세!J347+일위대가상세!L347+일위대가상세!N347,0))</f>
        <v>0</v>
      </c>
      <c r="I60" s="4">
        <f t="shared" si="0"/>
        <v>0</v>
      </c>
      <c r="J60" s="6" t="s">
        <v>10</v>
      </c>
      <c r="K60" s="1" t="s">
        <v>13</v>
      </c>
    </row>
    <row r="61" spans="1:11" x14ac:dyDescent="0.2">
      <c r="A61" s="1" t="s">
        <v>162</v>
      </c>
      <c r="B61" s="1" t="s">
        <v>13</v>
      </c>
      <c r="C61" s="1" t="s">
        <v>159</v>
      </c>
      <c r="D61" s="1" t="s">
        <v>163</v>
      </c>
      <c r="E61" s="6" t="s">
        <v>161</v>
      </c>
      <c r="F61" s="4">
        <f>IF(J61="합계",일위대가상세!J355,IF(J61="재료비",일위대가상세!J355+일위대가상세!L355+일위대가상세!N355,0))</f>
        <v>0</v>
      </c>
      <c r="G61" s="4">
        <f>IF(J61="합계",일위대가상세!L355,IF(J61="노무비",일위대가상세!J355+일위대가상세!L355+일위대가상세!N355,0))</f>
        <v>0</v>
      </c>
      <c r="H61" s="4">
        <f>IF(J61="합계",일위대가상세!N355,IF(J61="경비",일위대가상세!J355+일위대가상세!L355+일위대가상세!N355,0))</f>
        <v>0</v>
      </c>
      <c r="I61" s="4">
        <f t="shared" si="0"/>
        <v>0</v>
      </c>
      <c r="J61" s="6" t="s">
        <v>10</v>
      </c>
      <c r="K61" s="1" t="s">
        <v>13</v>
      </c>
    </row>
    <row r="62" spans="1:11" x14ac:dyDescent="0.2">
      <c r="A62" s="1" t="s">
        <v>164</v>
      </c>
      <c r="B62" s="1" t="s">
        <v>13</v>
      </c>
      <c r="C62" s="1" t="s">
        <v>159</v>
      </c>
      <c r="D62" s="1" t="s">
        <v>165</v>
      </c>
      <c r="E62" s="6" t="s">
        <v>161</v>
      </c>
      <c r="F62" s="4">
        <f>IF(J62="합계",일위대가상세!J363,IF(J62="재료비",일위대가상세!J363+일위대가상세!L363+일위대가상세!N363,0))</f>
        <v>0</v>
      </c>
      <c r="G62" s="4">
        <f>IF(J62="합계",일위대가상세!L363,IF(J62="노무비",일위대가상세!J363+일위대가상세!L363+일위대가상세!N363,0))</f>
        <v>0</v>
      </c>
      <c r="H62" s="4">
        <f>IF(J62="합계",일위대가상세!N363,IF(J62="경비",일위대가상세!J363+일위대가상세!L363+일위대가상세!N363,0))</f>
        <v>0</v>
      </c>
      <c r="I62" s="4">
        <f t="shared" si="0"/>
        <v>0</v>
      </c>
      <c r="J62" s="6" t="s">
        <v>10</v>
      </c>
      <c r="K62" s="1" t="s">
        <v>13</v>
      </c>
    </row>
    <row r="63" spans="1:11" x14ac:dyDescent="0.2">
      <c r="A63" s="1" t="s">
        <v>166</v>
      </c>
      <c r="B63" s="1" t="s">
        <v>13</v>
      </c>
      <c r="C63" s="1" t="s">
        <v>159</v>
      </c>
      <c r="D63" s="1" t="s">
        <v>167</v>
      </c>
      <c r="E63" s="6" t="s">
        <v>161</v>
      </c>
      <c r="F63" s="4">
        <f>IF(J63="합계",일위대가상세!J371,IF(J63="재료비",일위대가상세!J371+일위대가상세!L371+일위대가상세!N371,0))</f>
        <v>0</v>
      </c>
      <c r="G63" s="4">
        <f>IF(J63="합계",일위대가상세!L371,IF(J63="노무비",일위대가상세!J371+일위대가상세!L371+일위대가상세!N371,0))</f>
        <v>0</v>
      </c>
      <c r="H63" s="4">
        <f>IF(J63="합계",일위대가상세!N371,IF(J63="경비",일위대가상세!J371+일위대가상세!L371+일위대가상세!N371,0))</f>
        <v>0</v>
      </c>
      <c r="I63" s="4">
        <f t="shared" si="0"/>
        <v>0</v>
      </c>
      <c r="J63" s="6" t="s">
        <v>10</v>
      </c>
      <c r="K63" s="1" t="s">
        <v>13</v>
      </c>
    </row>
    <row r="64" spans="1:11" x14ac:dyDescent="0.2">
      <c r="A64" s="1" t="s">
        <v>168</v>
      </c>
      <c r="B64" s="1" t="s">
        <v>13</v>
      </c>
      <c r="C64" s="1" t="s">
        <v>159</v>
      </c>
      <c r="D64" s="1" t="s">
        <v>169</v>
      </c>
      <c r="E64" s="6" t="s">
        <v>161</v>
      </c>
      <c r="F64" s="4">
        <f>IF(J64="합계",일위대가상세!J379,IF(J64="재료비",일위대가상세!J379+일위대가상세!L379+일위대가상세!N379,0))</f>
        <v>0</v>
      </c>
      <c r="G64" s="4">
        <f>IF(J64="합계",일위대가상세!L379,IF(J64="노무비",일위대가상세!J379+일위대가상세!L379+일위대가상세!N379,0))</f>
        <v>0</v>
      </c>
      <c r="H64" s="4">
        <f>IF(J64="합계",일위대가상세!N379,IF(J64="경비",일위대가상세!J379+일위대가상세!L379+일위대가상세!N379,0))</f>
        <v>0</v>
      </c>
      <c r="I64" s="4">
        <f t="shared" si="0"/>
        <v>0</v>
      </c>
      <c r="J64" s="6" t="s">
        <v>10</v>
      </c>
      <c r="K64" s="1" t="s">
        <v>13</v>
      </c>
    </row>
    <row r="65" spans="1:11" x14ac:dyDescent="0.2">
      <c r="A65" s="1" t="s">
        <v>170</v>
      </c>
      <c r="B65" s="1" t="s">
        <v>13</v>
      </c>
      <c r="C65" s="1" t="s">
        <v>171</v>
      </c>
      <c r="D65" s="1" t="s">
        <v>160</v>
      </c>
      <c r="E65" s="6" t="s">
        <v>161</v>
      </c>
      <c r="F65" s="4">
        <f>IF(J65="합계",일위대가상세!J387,IF(J65="재료비",일위대가상세!J387+일위대가상세!L387+일위대가상세!N387,0))</f>
        <v>0</v>
      </c>
      <c r="G65" s="4">
        <f>IF(J65="합계",일위대가상세!L387,IF(J65="노무비",일위대가상세!J387+일위대가상세!L387+일위대가상세!N387,0))</f>
        <v>0</v>
      </c>
      <c r="H65" s="4">
        <f>IF(J65="합계",일위대가상세!N387,IF(J65="경비",일위대가상세!J387+일위대가상세!L387+일위대가상세!N387,0))</f>
        <v>0</v>
      </c>
      <c r="I65" s="4">
        <f t="shared" si="0"/>
        <v>0</v>
      </c>
      <c r="J65" s="6" t="s">
        <v>10</v>
      </c>
      <c r="K65" s="1" t="s">
        <v>13</v>
      </c>
    </row>
    <row r="66" spans="1:11" x14ac:dyDescent="0.2">
      <c r="A66" s="1" t="s">
        <v>172</v>
      </c>
      <c r="B66" s="1" t="s">
        <v>13</v>
      </c>
      <c r="C66" s="1" t="s">
        <v>171</v>
      </c>
      <c r="D66" s="1" t="s">
        <v>163</v>
      </c>
      <c r="E66" s="6" t="s">
        <v>161</v>
      </c>
      <c r="F66" s="4">
        <f>IF(J66="합계",일위대가상세!J395,IF(J66="재료비",일위대가상세!J395+일위대가상세!L395+일위대가상세!N395,0))</f>
        <v>0</v>
      </c>
      <c r="G66" s="4">
        <f>IF(J66="합계",일위대가상세!L395,IF(J66="노무비",일위대가상세!J395+일위대가상세!L395+일위대가상세!N395,0))</f>
        <v>0</v>
      </c>
      <c r="H66" s="4">
        <f>IF(J66="합계",일위대가상세!N395,IF(J66="경비",일위대가상세!J395+일위대가상세!L395+일위대가상세!N395,0))</f>
        <v>0</v>
      </c>
      <c r="I66" s="4">
        <f t="shared" si="0"/>
        <v>0</v>
      </c>
      <c r="J66" s="6" t="s">
        <v>10</v>
      </c>
      <c r="K66" s="1" t="s">
        <v>13</v>
      </c>
    </row>
    <row r="67" spans="1:11" x14ac:dyDescent="0.2">
      <c r="A67" s="1" t="s">
        <v>173</v>
      </c>
      <c r="B67" s="1" t="s">
        <v>13</v>
      </c>
      <c r="C67" s="1" t="s">
        <v>171</v>
      </c>
      <c r="D67" s="1" t="s">
        <v>165</v>
      </c>
      <c r="E67" s="6" t="s">
        <v>161</v>
      </c>
      <c r="F67" s="4">
        <f>IF(J67="합계",일위대가상세!J403,IF(J67="재료비",일위대가상세!J403+일위대가상세!L403+일위대가상세!N403,0))</f>
        <v>0</v>
      </c>
      <c r="G67" s="4">
        <f>IF(J67="합계",일위대가상세!L403,IF(J67="노무비",일위대가상세!J403+일위대가상세!L403+일위대가상세!N403,0))</f>
        <v>0</v>
      </c>
      <c r="H67" s="4">
        <f>IF(J67="합계",일위대가상세!N403,IF(J67="경비",일위대가상세!J403+일위대가상세!L403+일위대가상세!N403,0))</f>
        <v>0</v>
      </c>
      <c r="I67" s="4">
        <f t="shared" si="0"/>
        <v>0</v>
      </c>
      <c r="J67" s="6" t="s">
        <v>10</v>
      </c>
      <c r="K67" s="1" t="s">
        <v>13</v>
      </c>
    </row>
    <row r="68" spans="1:11" x14ac:dyDescent="0.2">
      <c r="A68" s="1" t="s">
        <v>174</v>
      </c>
      <c r="B68" s="1" t="s">
        <v>13</v>
      </c>
      <c r="C68" s="1" t="s">
        <v>171</v>
      </c>
      <c r="D68" s="1" t="s">
        <v>167</v>
      </c>
      <c r="E68" s="6" t="s">
        <v>161</v>
      </c>
      <c r="F68" s="4">
        <f>IF(J68="합계",일위대가상세!J411,IF(J68="재료비",일위대가상세!J411+일위대가상세!L411+일위대가상세!N411,0))</f>
        <v>0</v>
      </c>
      <c r="G68" s="4">
        <f>IF(J68="합계",일위대가상세!L411,IF(J68="노무비",일위대가상세!J411+일위대가상세!L411+일위대가상세!N411,0))</f>
        <v>0</v>
      </c>
      <c r="H68" s="4">
        <f>IF(J68="합계",일위대가상세!N411,IF(J68="경비",일위대가상세!J411+일위대가상세!L411+일위대가상세!N411,0))</f>
        <v>0</v>
      </c>
      <c r="I68" s="4">
        <f t="shared" ref="I68:I131" si="1">F68+G68+H68</f>
        <v>0</v>
      </c>
      <c r="J68" s="6" t="s">
        <v>10</v>
      </c>
      <c r="K68" s="1" t="s">
        <v>13</v>
      </c>
    </row>
    <row r="69" spans="1:11" x14ac:dyDescent="0.2">
      <c r="A69" s="1" t="s">
        <v>175</v>
      </c>
      <c r="B69" s="1" t="s">
        <v>13</v>
      </c>
      <c r="C69" s="1" t="s">
        <v>171</v>
      </c>
      <c r="D69" s="1" t="s">
        <v>169</v>
      </c>
      <c r="E69" s="6" t="s">
        <v>161</v>
      </c>
      <c r="F69" s="4">
        <f>IF(J69="합계",일위대가상세!J419,IF(J69="재료비",일위대가상세!J419+일위대가상세!L419+일위대가상세!N419,0))</f>
        <v>0</v>
      </c>
      <c r="G69" s="4">
        <f>IF(J69="합계",일위대가상세!L419,IF(J69="노무비",일위대가상세!J419+일위대가상세!L419+일위대가상세!N419,0))</f>
        <v>0</v>
      </c>
      <c r="H69" s="4">
        <f>IF(J69="합계",일위대가상세!N419,IF(J69="경비",일위대가상세!J419+일위대가상세!L419+일위대가상세!N419,0))</f>
        <v>0</v>
      </c>
      <c r="I69" s="4">
        <f t="shared" si="1"/>
        <v>0</v>
      </c>
      <c r="J69" s="6" t="s">
        <v>10</v>
      </c>
      <c r="K69" s="1" t="s">
        <v>13</v>
      </c>
    </row>
    <row r="70" spans="1:11" x14ac:dyDescent="0.2">
      <c r="A70" s="1" t="s">
        <v>176</v>
      </c>
      <c r="B70" s="1" t="s">
        <v>13</v>
      </c>
      <c r="C70" s="1" t="s">
        <v>159</v>
      </c>
      <c r="D70" s="1" t="s">
        <v>177</v>
      </c>
      <c r="E70" s="6" t="s">
        <v>161</v>
      </c>
      <c r="F70" s="4">
        <f>IF(J70="합계",일위대가상세!J427,IF(J70="재료비",일위대가상세!J427+일위대가상세!L427+일위대가상세!N427,0))</f>
        <v>0</v>
      </c>
      <c r="G70" s="4">
        <f>IF(J70="합계",일위대가상세!L427,IF(J70="노무비",일위대가상세!J427+일위대가상세!L427+일위대가상세!N427,0))</f>
        <v>0</v>
      </c>
      <c r="H70" s="4">
        <f>IF(J70="합계",일위대가상세!N427,IF(J70="경비",일위대가상세!J427+일위대가상세!L427+일위대가상세!N427,0))</f>
        <v>0</v>
      </c>
      <c r="I70" s="4">
        <f t="shared" si="1"/>
        <v>0</v>
      </c>
      <c r="J70" s="6" t="s">
        <v>10</v>
      </c>
      <c r="K70" s="1" t="s">
        <v>13</v>
      </c>
    </row>
    <row r="71" spans="1:11" x14ac:dyDescent="0.2">
      <c r="A71" s="1" t="s">
        <v>178</v>
      </c>
      <c r="B71" s="1" t="s">
        <v>13</v>
      </c>
      <c r="C71" s="1" t="s">
        <v>159</v>
      </c>
      <c r="D71" s="1" t="s">
        <v>179</v>
      </c>
      <c r="E71" s="6" t="s">
        <v>161</v>
      </c>
      <c r="F71" s="4">
        <f>IF(J71="합계",일위대가상세!J435,IF(J71="재료비",일위대가상세!J435+일위대가상세!L435+일위대가상세!N435,0))</f>
        <v>0</v>
      </c>
      <c r="G71" s="4">
        <f>IF(J71="합계",일위대가상세!L435,IF(J71="노무비",일위대가상세!J435+일위대가상세!L435+일위대가상세!N435,0))</f>
        <v>0</v>
      </c>
      <c r="H71" s="4">
        <f>IF(J71="합계",일위대가상세!N435,IF(J71="경비",일위대가상세!J435+일위대가상세!L435+일위대가상세!N435,0))</f>
        <v>0</v>
      </c>
      <c r="I71" s="4">
        <f t="shared" si="1"/>
        <v>0</v>
      </c>
      <c r="J71" s="6" t="s">
        <v>10</v>
      </c>
      <c r="K71" s="1" t="s">
        <v>13</v>
      </c>
    </row>
    <row r="72" spans="1:11" x14ac:dyDescent="0.2">
      <c r="A72" s="1" t="s">
        <v>180</v>
      </c>
      <c r="B72" s="1" t="s">
        <v>13</v>
      </c>
      <c r="C72" s="1" t="s">
        <v>159</v>
      </c>
      <c r="D72" s="1" t="s">
        <v>181</v>
      </c>
      <c r="E72" s="6" t="s">
        <v>161</v>
      </c>
      <c r="F72" s="4">
        <f>IF(J72="합계",일위대가상세!J443,IF(J72="재료비",일위대가상세!J443+일위대가상세!L443+일위대가상세!N443,0))</f>
        <v>0</v>
      </c>
      <c r="G72" s="4">
        <f>IF(J72="합계",일위대가상세!L443,IF(J72="노무비",일위대가상세!J443+일위대가상세!L443+일위대가상세!N443,0))</f>
        <v>0</v>
      </c>
      <c r="H72" s="4">
        <f>IF(J72="합계",일위대가상세!N443,IF(J72="경비",일위대가상세!J443+일위대가상세!L443+일위대가상세!N443,0))</f>
        <v>0</v>
      </c>
      <c r="I72" s="4">
        <f t="shared" si="1"/>
        <v>0</v>
      </c>
      <c r="J72" s="6" t="s">
        <v>10</v>
      </c>
      <c r="K72" s="1" t="s">
        <v>13</v>
      </c>
    </row>
    <row r="73" spans="1:11" x14ac:dyDescent="0.2">
      <c r="A73" s="1" t="s">
        <v>182</v>
      </c>
      <c r="B73" s="1" t="s">
        <v>13</v>
      </c>
      <c r="C73" s="1" t="s">
        <v>159</v>
      </c>
      <c r="D73" s="1" t="s">
        <v>183</v>
      </c>
      <c r="E73" s="6" t="s">
        <v>161</v>
      </c>
      <c r="F73" s="4">
        <f>IF(J73="합계",일위대가상세!J451,IF(J73="재료비",일위대가상세!J451+일위대가상세!L451+일위대가상세!N451,0))</f>
        <v>0</v>
      </c>
      <c r="G73" s="4">
        <f>IF(J73="합계",일위대가상세!L451,IF(J73="노무비",일위대가상세!J451+일위대가상세!L451+일위대가상세!N451,0))</f>
        <v>0</v>
      </c>
      <c r="H73" s="4">
        <f>IF(J73="합계",일위대가상세!N451,IF(J73="경비",일위대가상세!J451+일위대가상세!L451+일위대가상세!N451,0))</f>
        <v>0</v>
      </c>
      <c r="I73" s="4">
        <f t="shared" si="1"/>
        <v>0</v>
      </c>
      <c r="J73" s="6" t="s">
        <v>10</v>
      </c>
      <c r="K73" s="1" t="s">
        <v>13</v>
      </c>
    </row>
    <row r="74" spans="1:11" x14ac:dyDescent="0.2">
      <c r="A74" s="1" t="s">
        <v>184</v>
      </c>
      <c r="B74" s="1" t="s">
        <v>13</v>
      </c>
      <c r="C74" s="1" t="s">
        <v>159</v>
      </c>
      <c r="D74" s="1" t="s">
        <v>185</v>
      </c>
      <c r="E74" s="6" t="s">
        <v>161</v>
      </c>
      <c r="F74" s="4">
        <f>IF(J74="합계",일위대가상세!J459,IF(J74="재료비",일위대가상세!J459+일위대가상세!L459+일위대가상세!N459,0))</f>
        <v>0</v>
      </c>
      <c r="G74" s="4">
        <f>IF(J74="합계",일위대가상세!L459,IF(J74="노무비",일위대가상세!J459+일위대가상세!L459+일위대가상세!N459,0))</f>
        <v>0</v>
      </c>
      <c r="H74" s="4">
        <f>IF(J74="합계",일위대가상세!N459,IF(J74="경비",일위대가상세!J459+일위대가상세!L459+일위대가상세!N459,0))</f>
        <v>0</v>
      </c>
      <c r="I74" s="4">
        <f t="shared" si="1"/>
        <v>0</v>
      </c>
      <c r="J74" s="6" t="s">
        <v>10</v>
      </c>
      <c r="K74" s="1" t="s">
        <v>13</v>
      </c>
    </row>
    <row r="75" spans="1:11" x14ac:dyDescent="0.2">
      <c r="A75" s="1" t="s">
        <v>186</v>
      </c>
      <c r="B75" s="1" t="s">
        <v>13</v>
      </c>
      <c r="C75" s="1" t="s">
        <v>171</v>
      </c>
      <c r="D75" s="1" t="s">
        <v>177</v>
      </c>
      <c r="E75" s="6" t="s">
        <v>161</v>
      </c>
      <c r="F75" s="4">
        <f>IF(J75="합계",일위대가상세!J467,IF(J75="재료비",일위대가상세!J467+일위대가상세!L467+일위대가상세!N467,0))</f>
        <v>0</v>
      </c>
      <c r="G75" s="4">
        <f>IF(J75="합계",일위대가상세!L467,IF(J75="노무비",일위대가상세!J467+일위대가상세!L467+일위대가상세!N467,0))</f>
        <v>0</v>
      </c>
      <c r="H75" s="4">
        <f>IF(J75="합계",일위대가상세!N467,IF(J75="경비",일위대가상세!J467+일위대가상세!L467+일위대가상세!N467,0))</f>
        <v>0</v>
      </c>
      <c r="I75" s="4">
        <f t="shared" si="1"/>
        <v>0</v>
      </c>
      <c r="J75" s="6" t="s">
        <v>10</v>
      </c>
      <c r="K75" s="1" t="s">
        <v>13</v>
      </c>
    </row>
    <row r="76" spans="1:11" x14ac:dyDescent="0.2">
      <c r="A76" s="1" t="s">
        <v>187</v>
      </c>
      <c r="B76" s="1" t="s">
        <v>13</v>
      </c>
      <c r="C76" s="1" t="s">
        <v>171</v>
      </c>
      <c r="D76" s="1" t="s">
        <v>179</v>
      </c>
      <c r="E76" s="6" t="s">
        <v>161</v>
      </c>
      <c r="F76" s="4">
        <f>IF(J76="합계",일위대가상세!J475,IF(J76="재료비",일위대가상세!J475+일위대가상세!L475+일위대가상세!N475,0))</f>
        <v>0</v>
      </c>
      <c r="G76" s="4">
        <f>IF(J76="합계",일위대가상세!L475,IF(J76="노무비",일위대가상세!J475+일위대가상세!L475+일위대가상세!N475,0))</f>
        <v>0</v>
      </c>
      <c r="H76" s="4">
        <f>IF(J76="합계",일위대가상세!N475,IF(J76="경비",일위대가상세!J475+일위대가상세!L475+일위대가상세!N475,0))</f>
        <v>0</v>
      </c>
      <c r="I76" s="4">
        <f t="shared" si="1"/>
        <v>0</v>
      </c>
      <c r="J76" s="6" t="s">
        <v>10</v>
      </c>
      <c r="K76" s="1" t="s">
        <v>13</v>
      </c>
    </row>
    <row r="77" spans="1:11" x14ac:dyDescent="0.2">
      <c r="A77" s="1" t="s">
        <v>188</v>
      </c>
      <c r="B77" s="1" t="s">
        <v>13</v>
      </c>
      <c r="C77" s="1" t="s">
        <v>171</v>
      </c>
      <c r="D77" s="1" t="s">
        <v>181</v>
      </c>
      <c r="E77" s="6" t="s">
        <v>161</v>
      </c>
      <c r="F77" s="4">
        <f>IF(J77="합계",일위대가상세!J483,IF(J77="재료비",일위대가상세!J483+일위대가상세!L483+일위대가상세!N483,0))</f>
        <v>0</v>
      </c>
      <c r="G77" s="4">
        <f>IF(J77="합계",일위대가상세!L483,IF(J77="노무비",일위대가상세!J483+일위대가상세!L483+일위대가상세!N483,0))</f>
        <v>0</v>
      </c>
      <c r="H77" s="4">
        <f>IF(J77="합계",일위대가상세!N483,IF(J77="경비",일위대가상세!J483+일위대가상세!L483+일위대가상세!N483,0))</f>
        <v>0</v>
      </c>
      <c r="I77" s="4">
        <f t="shared" si="1"/>
        <v>0</v>
      </c>
      <c r="J77" s="6" t="s">
        <v>10</v>
      </c>
      <c r="K77" s="1" t="s">
        <v>13</v>
      </c>
    </row>
    <row r="78" spans="1:11" x14ac:dyDescent="0.2">
      <c r="A78" s="1" t="s">
        <v>189</v>
      </c>
      <c r="B78" s="1" t="s">
        <v>13</v>
      </c>
      <c r="C78" s="1" t="s">
        <v>171</v>
      </c>
      <c r="D78" s="1" t="s">
        <v>183</v>
      </c>
      <c r="E78" s="6" t="s">
        <v>161</v>
      </c>
      <c r="F78" s="4">
        <f>IF(J78="합계",일위대가상세!J491,IF(J78="재료비",일위대가상세!J491+일위대가상세!L491+일위대가상세!N491,0))</f>
        <v>0</v>
      </c>
      <c r="G78" s="4">
        <f>IF(J78="합계",일위대가상세!L491,IF(J78="노무비",일위대가상세!J491+일위대가상세!L491+일위대가상세!N491,0))</f>
        <v>0</v>
      </c>
      <c r="H78" s="4">
        <f>IF(J78="합계",일위대가상세!N491,IF(J78="경비",일위대가상세!J491+일위대가상세!L491+일위대가상세!N491,0))</f>
        <v>0</v>
      </c>
      <c r="I78" s="4">
        <f t="shared" si="1"/>
        <v>0</v>
      </c>
      <c r="J78" s="6" t="s">
        <v>10</v>
      </c>
      <c r="K78" s="1" t="s">
        <v>13</v>
      </c>
    </row>
    <row r="79" spans="1:11" x14ac:dyDescent="0.2">
      <c r="A79" s="1" t="s">
        <v>190</v>
      </c>
      <c r="B79" s="1" t="s">
        <v>13</v>
      </c>
      <c r="C79" s="1" t="s">
        <v>171</v>
      </c>
      <c r="D79" s="1" t="s">
        <v>185</v>
      </c>
      <c r="E79" s="6" t="s">
        <v>161</v>
      </c>
      <c r="F79" s="4">
        <f>IF(J79="합계",일위대가상세!J499,IF(J79="재료비",일위대가상세!J499+일위대가상세!L499+일위대가상세!N499,0))</f>
        <v>0</v>
      </c>
      <c r="G79" s="4">
        <f>IF(J79="합계",일위대가상세!L499,IF(J79="노무비",일위대가상세!J499+일위대가상세!L499+일위대가상세!N499,0))</f>
        <v>0</v>
      </c>
      <c r="H79" s="4">
        <f>IF(J79="합계",일위대가상세!N499,IF(J79="경비",일위대가상세!J499+일위대가상세!L499+일위대가상세!N499,0))</f>
        <v>0</v>
      </c>
      <c r="I79" s="4">
        <f t="shared" si="1"/>
        <v>0</v>
      </c>
      <c r="J79" s="6" t="s">
        <v>10</v>
      </c>
      <c r="K79" s="1" t="s">
        <v>13</v>
      </c>
    </row>
    <row r="80" spans="1:11" x14ac:dyDescent="0.2">
      <c r="A80" s="1" t="s">
        <v>191</v>
      </c>
      <c r="B80" s="1" t="s">
        <v>13</v>
      </c>
      <c r="C80" s="1" t="s">
        <v>192</v>
      </c>
      <c r="D80" s="1" t="s">
        <v>160</v>
      </c>
      <c r="E80" s="6" t="s">
        <v>161</v>
      </c>
      <c r="F80" s="4">
        <f>IF(J80="합계",일위대가상세!J507,IF(J80="재료비",일위대가상세!J507+일위대가상세!L507+일위대가상세!N507,0))</f>
        <v>0</v>
      </c>
      <c r="G80" s="4">
        <f>IF(J80="합계",일위대가상세!L507,IF(J80="노무비",일위대가상세!J507+일위대가상세!L507+일위대가상세!N507,0))</f>
        <v>0</v>
      </c>
      <c r="H80" s="4">
        <f>IF(J80="합계",일위대가상세!N507,IF(J80="경비",일위대가상세!J507+일위대가상세!L507+일위대가상세!N507,0))</f>
        <v>0</v>
      </c>
      <c r="I80" s="4">
        <f t="shared" si="1"/>
        <v>0</v>
      </c>
      <c r="J80" s="6" t="s">
        <v>10</v>
      </c>
      <c r="K80" s="1" t="s">
        <v>13</v>
      </c>
    </row>
    <row r="81" spans="1:11" x14ac:dyDescent="0.2">
      <c r="A81" s="1" t="s">
        <v>193</v>
      </c>
      <c r="B81" s="1" t="s">
        <v>13</v>
      </c>
      <c r="C81" s="1" t="s">
        <v>192</v>
      </c>
      <c r="D81" s="1" t="s">
        <v>163</v>
      </c>
      <c r="E81" s="6" t="s">
        <v>161</v>
      </c>
      <c r="F81" s="4">
        <f>IF(J81="합계",일위대가상세!J515,IF(J81="재료비",일위대가상세!J515+일위대가상세!L515+일위대가상세!N515,0))</f>
        <v>0</v>
      </c>
      <c r="G81" s="4">
        <f>IF(J81="합계",일위대가상세!L515,IF(J81="노무비",일위대가상세!J515+일위대가상세!L515+일위대가상세!N515,0))</f>
        <v>0</v>
      </c>
      <c r="H81" s="4">
        <f>IF(J81="합계",일위대가상세!N515,IF(J81="경비",일위대가상세!J515+일위대가상세!L515+일위대가상세!N515,0))</f>
        <v>0</v>
      </c>
      <c r="I81" s="4">
        <f t="shared" si="1"/>
        <v>0</v>
      </c>
      <c r="J81" s="6" t="s">
        <v>10</v>
      </c>
      <c r="K81" s="1" t="s">
        <v>13</v>
      </c>
    </row>
    <row r="82" spans="1:11" x14ac:dyDescent="0.2">
      <c r="A82" s="1" t="s">
        <v>194</v>
      </c>
      <c r="B82" s="1" t="s">
        <v>13</v>
      </c>
      <c r="C82" s="1" t="s">
        <v>192</v>
      </c>
      <c r="D82" s="1" t="s">
        <v>195</v>
      </c>
      <c r="E82" s="6" t="s">
        <v>161</v>
      </c>
      <c r="F82" s="4">
        <f>IF(J82="합계",일위대가상세!J523,IF(J82="재료비",일위대가상세!J523+일위대가상세!L523+일위대가상세!N523,0))</f>
        <v>0</v>
      </c>
      <c r="G82" s="4">
        <f>IF(J82="합계",일위대가상세!L523,IF(J82="노무비",일위대가상세!J523+일위대가상세!L523+일위대가상세!N523,0))</f>
        <v>0</v>
      </c>
      <c r="H82" s="4">
        <f>IF(J82="합계",일위대가상세!N523,IF(J82="경비",일위대가상세!J523+일위대가상세!L523+일위대가상세!N523,0))</f>
        <v>0</v>
      </c>
      <c r="I82" s="4">
        <f t="shared" si="1"/>
        <v>0</v>
      </c>
      <c r="J82" s="6" t="s">
        <v>10</v>
      </c>
      <c r="K82" s="1" t="s">
        <v>13</v>
      </c>
    </row>
    <row r="83" spans="1:11" x14ac:dyDescent="0.2">
      <c r="A83" s="1" t="s">
        <v>196</v>
      </c>
      <c r="B83" s="1" t="s">
        <v>13</v>
      </c>
      <c r="C83" s="1" t="s">
        <v>192</v>
      </c>
      <c r="D83" s="1" t="s">
        <v>197</v>
      </c>
      <c r="E83" s="6" t="s">
        <v>161</v>
      </c>
      <c r="F83" s="4">
        <f>IF(J83="합계",일위대가상세!J531,IF(J83="재료비",일위대가상세!J531+일위대가상세!L531+일위대가상세!N531,0))</f>
        <v>0</v>
      </c>
      <c r="G83" s="4">
        <f>IF(J83="합계",일위대가상세!L531,IF(J83="노무비",일위대가상세!J531+일위대가상세!L531+일위대가상세!N531,0))</f>
        <v>0</v>
      </c>
      <c r="H83" s="4">
        <f>IF(J83="합계",일위대가상세!N531,IF(J83="경비",일위대가상세!J531+일위대가상세!L531+일위대가상세!N531,0))</f>
        <v>0</v>
      </c>
      <c r="I83" s="4">
        <f t="shared" si="1"/>
        <v>0</v>
      </c>
      <c r="J83" s="6" t="s">
        <v>10</v>
      </c>
      <c r="K83" s="1" t="s">
        <v>13</v>
      </c>
    </row>
    <row r="84" spans="1:11" x14ac:dyDescent="0.2">
      <c r="A84" s="1" t="s">
        <v>198</v>
      </c>
      <c r="B84" s="1" t="s">
        <v>13</v>
      </c>
      <c r="C84" s="1" t="s">
        <v>192</v>
      </c>
      <c r="D84" s="1" t="s">
        <v>199</v>
      </c>
      <c r="E84" s="6" t="s">
        <v>161</v>
      </c>
      <c r="F84" s="4">
        <f>IF(J84="합계",일위대가상세!J539,IF(J84="재료비",일위대가상세!J539+일위대가상세!L539+일위대가상세!N539,0))</f>
        <v>0</v>
      </c>
      <c r="G84" s="4">
        <f>IF(J84="합계",일위대가상세!L539,IF(J84="노무비",일위대가상세!J539+일위대가상세!L539+일위대가상세!N539,0))</f>
        <v>0</v>
      </c>
      <c r="H84" s="4">
        <f>IF(J84="합계",일위대가상세!N539,IF(J84="경비",일위대가상세!J539+일위대가상세!L539+일위대가상세!N539,0))</f>
        <v>0</v>
      </c>
      <c r="I84" s="4">
        <f t="shared" si="1"/>
        <v>0</v>
      </c>
      <c r="J84" s="6" t="s">
        <v>10</v>
      </c>
      <c r="K84" s="1" t="s">
        <v>13</v>
      </c>
    </row>
    <row r="85" spans="1:11" x14ac:dyDescent="0.2">
      <c r="A85" s="1" t="s">
        <v>200</v>
      </c>
      <c r="B85" s="1" t="s">
        <v>13</v>
      </c>
      <c r="C85" s="1" t="s">
        <v>201</v>
      </c>
      <c r="D85" s="1" t="s">
        <v>160</v>
      </c>
      <c r="E85" s="6" t="s">
        <v>161</v>
      </c>
      <c r="F85" s="4">
        <f>IF(J85="합계",일위대가상세!J547,IF(J85="재료비",일위대가상세!J547+일위대가상세!L547+일위대가상세!N547,0))</f>
        <v>0</v>
      </c>
      <c r="G85" s="4">
        <f>IF(J85="합계",일위대가상세!L547,IF(J85="노무비",일위대가상세!J547+일위대가상세!L547+일위대가상세!N547,0))</f>
        <v>0</v>
      </c>
      <c r="H85" s="4">
        <f>IF(J85="합계",일위대가상세!N547,IF(J85="경비",일위대가상세!J547+일위대가상세!L547+일위대가상세!N547,0))</f>
        <v>0</v>
      </c>
      <c r="I85" s="4">
        <f t="shared" si="1"/>
        <v>0</v>
      </c>
      <c r="J85" s="6" t="s">
        <v>10</v>
      </c>
      <c r="K85" s="1" t="s">
        <v>13</v>
      </c>
    </row>
    <row r="86" spans="1:11" x14ac:dyDescent="0.2">
      <c r="A86" s="1" t="s">
        <v>202</v>
      </c>
      <c r="B86" s="1" t="s">
        <v>13</v>
      </c>
      <c r="C86" s="1" t="s">
        <v>201</v>
      </c>
      <c r="D86" s="1" t="s">
        <v>163</v>
      </c>
      <c r="E86" s="6" t="s">
        <v>161</v>
      </c>
      <c r="F86" s="4">
        <f>IF(J86="합계",일위대가상세!J555,IF(J86="재료비",일위대가상세!J555+일위대가상세!L555+일위대가상세!N555,0))</f>
        <v>0</v>
      </c>
      <c r="G86" s="4">
        <f>IF(J86="합계",일위대가상세!L555,IF(J86="노무비",일위대가상세!J555+일위대가상세!L555+일위대가상세!N555,0))</f>
        <v>0</v>
      </c>
      <c r="H86" s="4">
        <f>IF(J86="합계",일위대가상세!N555,IF(J86="경비",일위대가상세!J555+일위대가상세!L555+일위대가상세!N555,0))</f>
        <v>0</v>
      </c>
      <c r="I86" s="4">
        <f t="shared" si="1"/>
        <v>0</v>
      </c>
      <c r="J86" s="6" t="s">
        <v>10</v>
      </c>
      <c r="K86" s="1" t="s">
        <v>13</v>
      </c>
    </row>
    <row r="87" spans="1:11" x14ac:dyDescent="0.2">
      <c r="A87" s="1" t="s">
        <v>203</v>
      </c>
      <c r="B87" s="1" t="s">
        <v>13</v>
      </c>
      <c r="C87" s="1" t="s">
        <v>201</v>
      </c>
      <c r="D87" s="1" t="s">
        <v>195</v>
      </c>
      <c r="E87" s="6" t="s">
        <v>161</v>
      </c>
      <c r="F87" s="4">
        <f>IF(J87="합계",일위대가상세!J563,IF(J87="재료비",일위대가상세!J563+일위대가상세!L563+일위대가상세!N563,0))</f>
        <v>0</v>
      </c>
      <c r="G87" s="4">
        <f>IF(J87="합계",일위대가상세!L563,IF(J87="노무비",일위대가상세!J563+일위대가상세!L563+일위대가상세!N563,0))</f>
        <v>0</v>
      </c>
      <c r="H87" s="4">
        <f>IF(J87="합계",일위대가상세!N563,IF(J87="경비",일위대가상세!J563+일위대가상세!L563+일위대가상세!N563,0))</f>
        <v>0</v>
      </c>
      <c r="I87" s="4">
        <f t="shared" si="1"/>
        <v>0</v>
      </c>
      <c r="J87" s="6" t="s">
        <v>10</v>
      </c>
      <c r="K87" s="1" t="s">
        <v>13</v>
      </c>
    </row>
    <row r="88" spans="1:11" x14ac:dyDescent="0.2">
      <c r="A88" s="1" t="s">
        <v>204</v>
      </c>
      <c r="B88" s="1" t="s">
        <v>13</v>
      </c>
      <c r="C88" s="1" t="s">
        <v>201</v>
      </c>
      <c r="D88" s="1" t="s">
        <v>197</v>
      </c>
      <c r="E88" s="6" t="s">
        <v>161</v>
      </c>
      <c r="F88" s="4">
        <f>IF(J88="합계",일위대가상세!J571,IF(J88="재료비",일위대가상세!J571+일위대가상세!L571+일위대가상세!N571,0))</f>
        <v>0</v>
      </c>
      <c r="G88" s="4">
        <f>IF(J88="합계",일위대가상세!L571,IF(J88="노무비",일위대가상세!J571+일위대가상세!L571+일위대가상세!N571,0))</f>
        <v>0</v>
      </c>
      <c r="H88" s="4">
        <f>IF(J88="합계",일위대가상세!N571,IF(J88="경비",일위대가상세!J571+일위대가상세!L571+일위대가상세!N571,0))</f>
        <v>0</v>
      </c>
      <c r="I88" s="4">
        <f t="shared" si="1"/>
        <v>0</v>
      </c>
      <c r="J88" s="6" t="s">
        <v>10</v>
      </c>
      <c r="K88" s="1" t="s">
        <v>13</v>
      </c>
    </row>
    <row r="89" spans="1:11" x14ac:dyDescent="0.2">
      <c r="A89" s="1" t="s">
        <v>205</v>
      </c>
      <c r="B89" s="1" t="s">
        <v>13</v>
      </c>
      <c r="C89" s="1" t="s">
        <v>201</v>
      </c>
      <c r="D89" s="1" t="s">
        <v>199</v>
      </c>
      <c r="E89" s="6" t="s">
        <v>161</v>
      </c>
      <c r="F89" s="4">
        <f>IF(J89="합계",일위대가상세!J579,IF(J89="재료비",일위대가상세!J579+일위대가상세!L579+일위대가상세!N579,0))</f>
        <v>0</v>
      </c>
      <c r="G89" s="4">
        <f>IF(J89="합계",일위대가상세!L579,IF(J89="노무비",일위대가상세!J579+일위대가상세!L579+일위대가상세!N579,0))</f>
        <v>0</v>
      </c>
      <c r="H89" s="4">
        <f>IF(J89="합계",일위대가상세!N579,IF(J89="경비",일위대가상세!J579+일위대가상세!L579+일위대가상세!N579,0))</f>
        <v>0</v>
      </c>
      <c r="I89" s="4">
        <f t="shared" si="1"/>
        <v>0</v>
      </c>
      <c r="J89" s="6" t="s">
        <v>10</v>
      </c>
      <c r="K89" s="1" t="s">
        <v>13</v>
      </c>
    </row>
    <row r="90" spans="1:11" x14ac:dyDescent="0.2">
      <c r="A90" s="1" t="s">
        <v>206</v>
      </c>
      <c r="B90" s="1" t="s">
        <v>13</v>
      </c>
      <c r="C90" s="1" t="s">
        <v>192</v>
      </c>
      <c r="D90" s="1" t="s">
        <v>177</v>
      </c>
      <c r="E90" s="6" t="s">
        <v>161</v>
      </c>
      <c r="F90" s="4">
        <f>IF(J90="합계",일위대가상세!J587,IF(J90="재료비",일위대가상세!J587+일위대가상세!L587+일위대가상세!N587,0))</f>
        <v>0</v>
      </c>
      <c r="G90" s="4">
        <f>IF(J90="합계",일위대가상세!L587,IF(J90="노무비",일위대가상세!J587+일위대가상세!L587+일위대가상세!N587,0))</f>
        <v>0</v>
      </c>
      <c r="H90" s="4">
        <f>IF(J90="합계",일위대가상세!N587,IF(J90="경비",일위대가상세!J587+일위대가상세!L587+일위대가상세!N587,0))</f>
        <v>0</v>
      </c>
      <c r="I90" s="4">
        <f t="shared" si="1"/>
        <v>0</v>
      </c>
      <c r="J90" s="6" t="s">
        <v>10</v>
      </c>
      <c r="K90" s="1" t="s">
        <v>13</v>
      </c>
    </row>
    <row r="91" spans="1:11" x14ac:dyDescent="0.2">
      <c r="A91" s="1" t="s">
        <v>207</v>
      </c>
      <c r="B91" s="1" t="s">
        <v>13</v>
      </c>
      <c r="C91" s="1" t="s">
        <v>192</v>
      </c>
      <c r="D91" s="1" t="s">
        <v>179</v>
      </c>
      <c r="E91" s="6" t="s">
        <v>161</v>
      </c>
      <c r="F91" s="4">
        <f>IF(J91="합계",일위대가상세!J595,IF(J91="재료비",일위대가상세!J595+일위대가상세!L595+일위대가상세!N595,0))</f>
        <v>0</v>
      </c>
      <c r="G91" s="4">
        <f>IF(J91="합계",일위대가상세!L595,IF(J91="노무비",일위대가상세!J595+일위대가상세!L595+일위대가상세!N595,0))</f>
        <v>0</v>
      </c>
      <c r="H91" s="4">
        <f>IF(J91="합계",일위대가상세!N595,IF(J91="경비",일위대가상세!J595+일위대가상세!L595+일위대가상세!N595,0))</f>
        <v>0</v>
      </c>
      <c r="I91" s="4">
        <f t="shared" si="1"/>
        <v>0</v>
      </c>
      <c r="J91" s="6" t="s">
        <v>10</v>
      </c>
      <c r="K91" s="1" t="s">
        <v>13</v>
      </c>
    </row>
    <row r="92" spans="1:11" x14ac:dyDescent="0.2">
      <c r="A92" s="1" t="s">
        <v>208</v>
      </c>
      <c r="B92" s="1" t="s">
        <v>13</v>
      </c>
      <c r="C92" s="1" t="s">
        <v>192</v>
      </c>
      <c r="D92" s="1" t="s">
        <v>181</v>
      </c>
      <c r="E92" s="6" t="s">
        <v>161</v>
      </c>
      <c r="F92" s="4">
        <f>IF(J92="합계",일위대가상세!J603,IF(J92="재료비",일위대가상세!J603+일위대가상세!L603+일위대가상세!N603,0))</f>
        <v>0</v>
      </c>
      <c r="G92" s="4">
        <f>IF(J92="합계",일위대가상세!L603,IF(J92="노무비",일위대가상세!J603+일위대가상세!L603+일위대가상세!N603,0))</f>
        <v>0</v>
      </c>
      <c r="H92" s="4">
        <f>IF(J92="합계",일위대가상세!N603,IF(J92="경비",일위대가상세!J603+일위대가상세!L603+일위대가상세!N603,0))</f>
        <v>0</v>
      </c>
      <c r="I92" s="4">
        <f t="shared" si="1"/>
        <v>0</v>
      </c>
      <c r="J92" s="6" t="s">
        <v>10</v>
      </c>
      <c r="K92" s="1" t="s">
        <v>13</v>
      </c>
    </row>
    <row r="93" spans="1:11" x14ac:dyDescent="0.2">
      <c r="A93" s="1" t="s">
        <v>209</v>
      </c>
      <c r="B93" s="1" t="s">
        <v>13</v>
      </c>
      <c r="C93" s="1" t="s">
        <v>192</v>
      </c>
      <c r="D93" s="1" t="s">
        <v>183</v>
      </c>
      <c r="E93" s="6" t="s">
        <v>161</v>
      </c>
      <c r="F93" s="4">
        <f>IF(J93="합계",일위대가상세!J611,IF(J93="재료비",일위대가상세!J611+일위대가상세!L611+일위대가상세!N611,0))</f>
        <v>0</v>
      </c>
      <c r="G93" s="4">
        <f>IF(J93="합계",일위대가상세!L611,IF(J93="노무비",일위대가상세!J611+일위대가상세!L611+일위대가상세!N611,0))</f>
        <v>0</v>
      </c>
      <c r="H93" s="4">
        <f>IF(J93="합계",일위대가상세!N611,IF(J93="경비",일위대가상세!J611+일위대가상세!L611+일위대가상세!N611,0))</f>
        <v>0</v>
      </c>
      <c r="I93" s="4">
        <f t="shared" si="1"/>
        <v>0</v>
      </c>
      <c r="J93" s="6" t="s">
        <v>10</v>
      </c>
      <c r="K93" s="1" t="s">
        <v>13</v>
      </c>
    </row>
    <row r="94" spans="1:11" x14ac:dyDescent="0.2">
      <c r="A94" s="1" t="s">
        <v>210</v>
      </c>
      <c r="B94" s="1" t="s">
        <v>13</v>
      </c>
      <c r="C94" s="1" t="s">
        <v>192</v>
      </c>
      <c r="D94" s="1" t="s">
        <v>185</v>
      </c>
      <c r="E94" s="6" t="s">
        <v>161</v>
      </c>
      <c r="F94" s="4">
        <f>IF(J94="합계",일위대가상세!J619,IF(J94="재료비",일위대가상세!J619+일위대가상세!L619+일위대가상세!N619,0))</f>
        <v>0</v>
      </c>
      <c r="G94" s="4">
        <f>IF(J94="합계",일위대가상세!L619,IF(J94="노무비",일위대가상세!J619+일위대가상세!L619+일위대가상세!N619,0))</f>
        <v>0</v>
      </c>
      <c r="H94" s="4">
        <f>IF(J94="합계",일위대가상세!N619,IF(J94="경비",일위대가상세!J619+일위대가상세!L619+일위대가상세!N619,0))</f>
        <v>0</v>
      </c>
      <c r="I94" s="4">
        <f t="shared" si="1"/>
        <v>0</v>
      </c>
      <c r="J94" s="6" t="s">
        <v>10</v>
      </c>
      <c r="K94" s="1" t="s">
        <v>13</v>
      </c>
    </row>
    <row r="95" spans="1:11" x14ac:dyDescent="0.2">
      <c r="A95" s="1" t="s">
        <v>211</v>
      </c>
      <c r="B95" s="1" t="s">
        <v>13</v>
      </c>
      <c r="C95" s="1" t="s">
        <v>201</v>
      </c>
      <c r="D95" s="1" t="s">
        <v>177</v>
      </c>
      <c r="E95" s="6" t="s">
        <v>161</v>
      </c>
      <c r="F95" s="4">
        <f>IF(J95="합계",일위대가상세!J627,IF(J95="재료비",일위대가상세!J627+일위대가상세!L627+일위대가상세!N627,0))</f>
        <v>0</v>
      </c>
      <c r="G95" s="4">
        <f>IF(J95="합계",일위대가상세!L627,IF(J95="노무비",일위대가상세!J627+일위대가상세!L627+일위대가상세!N627,0))</f>
        <v>0</v>
      </c>
      <c r="H95" s="4">
        <f>IF(J95="합계",일위대가상세!N627,IF(J95="경비",일위대가상세!J627+일위대가상세!L627+일위대가상세!N627,0))</f>
        <v>0</v>
      </c>
      <c r="I95" s="4">
        <f t="shared" si="1"/>
        <v>0</v>
      </c>
      <c r="J95" s="6" t="s">
        <v>10</v>
      </c>
      <c r="K95" s="1" t="s">
        <v>13</v>
      </c>
    </row>
    <row r="96" spans="1:11" x14ac:dyDescent="0.2">
      <c r="A96" s="1" t="s">
        <v>212</v>
      </c>
      <c r="B96" s="1" t="s">
        <v>13</v>
      </c>
      <c r="C96" s="1" t="s">
        <v>201</v>
      </c>
      <c r="D96" s="1" t="s">
        <v>179</v>
      </c>
      <c r="E96" s="6" t="s">
        <v>161</v>
      </c>
      <c r="F96" s="4">
        <f>IF(J96="합계",일위대가상세!J635,IF(J96="재료비",일위대가상세!J635+일위대가상세!L635+일위대가상세!N635,0))</f>
        <v>0</v>
      </c>
      <c r="G96" s="4">
        <f>IF(J96="합계",일위대가상세!L635,IF(J96="노무비",일위대가상세!J635+일위대가상세!L635+일위대가상세!N635,0))</f>
        <v>0</v>
      </c>
      <c r="H96" s="4">
        <f>IF(J96="합계",일위대가상세!N635,IF(J96="경비",일위대가상세!J635+일위대가상세!L635+일위대가상세!N635,0))</f>
        <v>0</v>
      </c>
      <c r="I96" s="4">
        <f t="shared" si="1"/>
        <v>0</v>
      </c>
      <c r="J96" s="6" t="s">
        <v>10</v>
      </c>
      <c r="K96" s="1" t="s">
        <v>13</v>
      </c>
    </row>
    <row r="97" spans="1:11" x14ac:dyDescent="0.2">
      <c r="A97" s="1" t="s">
        <v>213</v>
      </c>
      <c r="B97" s="1" t="s">
        <v>13</v>
      </c>
      <c r="C97" s="1" t="s">
        <v>201</v>
      </c>
      <c r="D97" s="1" t="s">
        <v>181</v>
      </c>
      <c r="E97" s="6" t="s">
        <v>161</v>
      </c>
      <c r="F97" s="4">
        <f>IF(J97="합계",일위대가상세!J643,IF(J97="재료비",일위대가상세!J643+일위대가상세!L643+일위대가상세!N643,0))</f>
        <v>0</v>
      </c>
      <c r="G97" s="4">
        <f>IF(J97="합계",일위대가상세!L643,IF(J97="노무비",일위대가상세!J643+일위대가상세!L643+일위대가상세!N643,0))</f>
        <v>0</v>
      </c>
      <c r="H97" s="4">
        <f>IF(J97="합계",일위대가상세!N643,IF(J97="경비",일위대가상세!J643+일위대가상세!L643+일위대가상세!N643,0))</f>
        <v>0</v>
      </c>
      <c r="I97" s="4">
        <f t="shared" si="1"/>
        <v>0</v>
      </c>
      <c r="J97" s="6" t="s">
        <v>10</v>
      </c>
      <c r="K97" s="1" t="s">
        <v>13</v>
      </c>
    </row>
    <row r="98" spans="1:11" x14ac:dyDescent="0.2">
      <c r="A98" s="1" t="s">
        <v>214</v>
      </c>
      <c r="B98" s="1" t="s">
        <v>13</v>
      </c>
      <c r="C98" s="1" t="s">
        <v>201</v>
      </c>
      <c r="D98" s="1" t="s">
        <v>183</v>
      </c>
      <c r="E98" s="6" t="s">
        <v>161</v>
      </c>
      <c r="F98" s="4">
        <f>IF(J98="합계",일위대가상세!J651,IF(J98="재료비",일위대가상세!J651+일위대가상세!L651+일위대가상세!N651,0))</f>
        <v>0</v>
      </c>
      <c r="G98" s="4">
        <f>IF(J98="합계",일위대가상세!L651,IF(J98="노무비",일위대가상세!J651+일위대가상세!L651+일위대가상세!N651,0))</f>
        <v>0</v>
      </c>
      <c r="H98" s="4">
        <f>IF(J98="합계",일위대가상세!N651,IF(J98="경비",일위대가상세!J651+일위대가상세!L651+일위대가상세!N651,0))</f>
        <v>0</v>
      </c>
      <c r="I98" s="4">
        <f t="shared" si="1"/>
        <v>0</v>
      </c>
      <c r="J98" s="6" t="s">
        <v>10</v>
      </c>
      <c r="K98" s="1" t="s">
        <v>13</v>
      </c>
    </row>
    <row r="99" spans="1:11" x14ac:dyDescent="0.2">
      <c r="A99" s="1" t="s">
        <v>215</v>
      </c>
      <c r="B99" s="1" t="s">
        <v>13</v>
      </c>
      <c r="C99" s="1" t="s">
        <v>201</v>
      </c>
      <c r="D99" s="1" t="s">
        <v>185</v>
      </c>
      <c r="E99" s="6" t="s">
        <v>161</v>
      </c>
      <c r="F99" s="4">
        <f>IF(J99="합계",일위대가상세!J659,IF(J99="재료비",일위대가상세!J659+일위대가상세!L659+일위대가상세!N659,0))</f>
        <v>0</v>
      </c>
      <c r="G99" s="4">
        <f>IF(J99="합계",일위대가상세!L659,IF(J99="노무비",일위대가상세!J659+일위대가상세!L659+일위대가상세!N659,0))</f>
        <v>0</v>
      </c>
      <c r="H99" s="4">
        <f>IF(J99="합계",일위대가상세!N659,IF(J99="경비",일위대가상세!J659+일위대가상세!L659+일위대가상세!N659,0))</f>
        <v>0</v>
      </c>
      <c r="I99" s="4">
        <f t="shared" si="1"/>
        <v>0</v>
      </c>
      <c r="J99" s="6" t="s">
        <v>10</v>
      </c>
      <c r="K99" s="1" t="s">
        <v>13</v>
      </c>
    </row>
    <row r="100" spans="1:11" x14ac:dyDescent="0.2">
      <c r="A100" s="1" t="s">
        <v>216</v>
      </c>
      <c r="B100" s="1" t="s">
        <v>13</v>
      </c>
      <c r="C100" s="1" t="s">
        <v>217</v>
      </c>
      <c r="D100" s="1" t="s">
        <v>218</v>
      </c>
      <c r="E100" s="6" t="s">
        <v>219</v>
      </c>
      <c r="F100" s="4">
        <f>IF(J100="합계",일위대가상세!J665,IF(J100="재료비",일위대가상세!J665+일위대가상세!L665+일위대가상세!N665,0))</f>
        <v>0</v>
      </c>
      <c r="G100" s="4">
        <f>IF(J100="합계",일위대가상세!L665,IF(J100="노무비",일위대가상세!J665+일위대가상세!L665+일위대가상세!N665,0))</f>
        <v>0</v>
      </c>
      <c r="H100" s="4">
        <f>IF(J100="합계",일위대가상세!N665,IF(J100="경비",일위대가상세!J665+일위대가상세!L665+일위대가상세!N665,0))</f>
        <v>0</v>
      </c>
      <c r="I100" s="4">
        <f t="shared" si="1"/>
        <v>0</v>
      </c>
      <c r="J100" s="6" t="s">
        <v>10</v>
      </c>
      <c r="K100" s="1" t="s">
        <v>13</v>
      </c>
    </row>
    <row r="101" spans="1:11" x14ac:dyDescent="0.2">
      <c r="A101" s="1" t="s">
        <v>220</v>
      </c>
      <c r="B101" s="1" t="s">
        <v>13</v>
      </c>
      <c r="C101" s="1" t="s">
        <v>221</v>
      </c>
      <c r="D101" s="1" t="s">
        <v>222</v>
      </c>
      <c r="E101" s="6" t="s">
        <v>136</v>
      </c>
      <c r="F101" s="4">
        <f>IF(J101="합계",일위대가상세!J674,IF(J101="재료비",일위대가상세!J674+일위대가상세!L674+일위대가상세!N674,0))</f>
        <v>0</v>
      </c>
      <c r="G101" s="4">
        <f>IF(J101="합계",일위대가상세!L674,IF(J101="노무비",일위대가상세!J674+일위대가상세!L674+일위대가상세!N674,0))</f>
        <v>0</v>
      </c>
      <c r="H101" s="4">
        <f>IF(J101="합계",일위대가상세!N674,IF(J101="경비",일위대가상세!J674+일위대가상세!L674+일위대가상세!N674,0))</f>
        <v>0</v>
      </c>
      <c r="I101" s="4">
        <f t="shared" si="1"/>
        <v>0</v>
      </c>
      <c r="J101" s="6" t="s">
        <v>10</v>
      </c>
      <c r="K101" s="1" t="s">
        <v>13</v>
      </c>
    </row>
    <row r="102" spans="1:11" x14ac:dyDescent="0.2">
      <c r="A102" s="1" t="s">
        <v>223</v>
      </c>
      <c r="B102" s="1" t="s">
        <v>13</v>
      </c>
      <c r="C102" s="1" t="s">
        <v>221</v>
      </c>
      <c r="D102" s="1" t="s">
        <v>224</v>
      </c>
      <c r="E102" s="6" t="s">
        <v>136</v>
      </c>
      <c r="F102" s="4">
        <f>IF(J102="합계",일위대가상세!J683,IF(J102="재료비",일위대가상세!J683+일위대가상세!L683+일위대가상세!N683,0))</f>
        <v>0</v>
      </c>
      <c r="G102" s="4">
        <f>IF(J102="합계",일위대가상세!L683,IF(J102="노무비",일위대가상세!J683+일위대가상세!L683+일위대가상세!N683,0))</f>
        <v>0</v>
      </c>
      <c r="H102" s="4">
        <f>IF(J102="합계",일위대가상세!N683,IF(J102="경비",일위대가상세!J683+일위대가상세!L683+일위대가상세!N683,0))</f>
        <v>0</v>
      </c>
      <c r="I102" s="4">
        <f t="shared" si="1"/>
        <v>0</v>
      </c>
      <c r="J102" s="6" t="s">
        <v>10</v>
      </c>
      <c r="K102" s="1" t="s">
        <v>13</v>
      </c>
    </row>
    <row r="103" spans="1:11" x14ac:dyDescent="0.2">
      <c r="A103" s="1" t="s">
        <v>225</v>
      </c>
      <c r="B103" s="1" t="s">
        <v>13</v>
      </c>
      <c r="C103" s="1" t="s">
        <v>221</v>
      </c>
      <c r="D103" s="1" t="s">
        <v>226</v>
      </c>
      <c r="E103" s="6" t="s">
        <v>136</v>
      </c>
      <c r="F103" s="4">
        <f>IF(J103="합계",일위대가상세!J692,IF(J103="재료비",일위대가상세!J692+일위대가상세!L692+일위대가상세!N692,0))</f>
        <v>0</v>
      </c>
      <c r="G103" s="4">
        <f>IF(J103="합계",일위대가상세!L692,IF(J103="노무비",일위대가상세!J692+일위대가상세!L692+일위대가상세!N692,0))</f>
        <v>0</v>
      </c>
      <c r="H103" s="4">
        <f>IF(J103="합계",일위대가상세!N692,IF(J103="경비",일위대가상세!J692+일위대가상세!L692+일위대가상세!N692,0))</f>
        <v>0</v>
      </c>
      <c r="I103" s="4">
        <f t="shared" si="1"/>
        <v>0</v>
      </c>
      <c r="J103" s="6" t="s">
        <v>10</v>
      </c>
      <c r="K103" s="1" t="s">
        <v>13</v>
      </c>
    </row>
    <row r="104" spans="1:11" x14ac:dyDescent="0.2">
      <c r="A104" s="1" t="s">
        <v>227</v>
      </c>
      <c r="B104" s="1" t="s">
        <v>13</v>
      </c>
      <c r="C104" s="1" t="s">
        <v>221</v>
      </c>
      <c r="D104" s="1" t="s">
        <v>228</v>
      </c>
      <c r="E104" s="6" t="s">
        <v>136</v>
      </c>
      <c r="F104" s="4">
        <f>IF(J104="합계",일위대가상세!J701,IF(J104="재료비",일위대가상세!J701+일위대가상세!L701+일위대가상세!N701,0))</f>
        <v>0</v>
      </c>
      <c r="G104" s="4">
        <f>IF(J104="합계",일위대가상세!L701,IF(J104="노무비",일위대가상세!J701+일위대가상세!L701+일위대가상세!N701,0))</f>
        <v>0</v>
      </c>
      <c r="H104" s="4">
        <f>IF(J104="합계",일위대가상세!N701,IF(J104="경비",일위대가상세!J701+일위대가상세!L701+일위대가상세!N701,0))</f>
        <v>0</v>
      </c>
      <c r="I104" s="4">
        <f t="shared" si="1"/>
        <v>0</v>
      </c>
      <c r="J104" s="6" t="s">
        <v>10</v>
      </c>
      <c r="K104" s="1" t="s">
        <v>13</v>
      </c>
    </row>
    <row r="105" spans="1:11" x14ac:dyDescent="0.2">
      <c r="A105" s="1" t="s">
        <v>229</v>
      </c>
      <c r="B105" s="1" t="s">
        <v>13</v>
      </c>
      <c r="C105" s="1" t="s">
        <v>221</v>
      </c>
      <c r="D105" s="1" t="s">
        <v>230</v>
      </c>
      <c r="E105" s="6" t="s">
        <v>136</v>
      </c>
      <c r="F105" s="4">
        <f>IF(J105="합계",일위대가상세!J710,IF(J105="재료비",일위대가상세!J710+일위대가상세!L710+일위대가상세!N710,0))</f>
        <v>0</v>
      </c>
      <c r="G105" s="4">
        <f>IF(J105="합계",일위대가상세!L710,IF(J105="노무비",일위대가상세!J710+일위대가상세!L710+일위대가상세!N710,0))</f>
        <v>0</v>
      </c>
      <c r="H105" s="4">
        <f>IF(J105="합계",일위대가상세!N710,IF(J105="경비",일위대가상세!J710+일위대가상세!L710+일위대가상세!N710,0))</f>
        <v>0</v>
      </c>
      <c r="I105" s="4">
        <f t="shared" si="1"/>
        <v>0</v>
      </c>
      <c r="J105" s="6" t="s">
        <v>10</v>
      </c>
      <c r="K105" s="1" t="s">
        <v>13</v>
      </c>
    </row>
    <row r="106" spans="1:11" x14ac:dyDescent="0.2">
      <c r="A106" s="1" t="s">
        <v>231</v>
      </c>
      <c r="B106" s="1" t="s">
        <v>13</v>
      </c>
      <c r="C106" s="1" t="s">
        <v>232</v>
      </c>
      <c r="D106" s="1" t="s">
        <v>13</v>
      </c>
      <c r="E106" s="6" t="s">
        <v>136</v>
      </c>
      <c r="F106" s="4">
        <f>IF(J106="합계",일위대가상세!J717,IF(J106="재료비",일위대가상세!J717+일위대가상세!L717+일위대가상세!N717,0))</f>
        <v>0</v>
      </c>
      <c r="G106" s="4">
        <f>IF(J106="합계",일위대가상세!L717,IF(J106="노무비",일위대가상세!J717+일위대가상세!L717+일위대가상세!N717,0))</f>
        <v>0</v>
      </c>
      <c r="H106" s="4">
        <f>IF(J106="합계",일위대가상세!N717,IF(J106="경비",일위대가상세!J717+일위대가상세!L717+일위대가상세!N717,0))</f>
        <v>0</v>
      </c>
      <c r="I106" s="4">
        <f t="shared" si="1"/>
        <v>0</v>
      </c>
      <c r="J106" s="6" t="s">
        <v>10</v>
      </c>
      <c r="K106" s="1" t="s">
        <v>13</v>
      </c>
    </row>
    <row r="107" spans="1:11" x14ac:dyDescent="0.2">
      <c r="A107" s="1" t="s">
        <v>236</v>
      </c>
      <c r="B107" s="1" t="s">
        <v>13</v>
      </c>
      <c r="C107" s="1" t="s">
        <v>237</v>
      </c>
      <c r="D107" s="1" t="s">
        <v>238</v>
      </c>
      <c r="E107" s="6" t="s">
        <v>239</v>
      </c>
      <c r="F107" s="4">
        <f>IF(J107="합계",일위대가상세!J724,IF(J107="재료비",일위대가상세!J724+일위대가상세!L724+일위대가상세!N724,0))</f>
        <v>0</v>
      </c>
      <c r="G107" s="4">
        <f>IF(J107="합계",일위대가상세!L724,IF(J107="노무비",일위대가상세!J724+일위대가상세!L724+일위대가상세!N724,0))</f>
        <v>0</v>
      </c>
      <c r="H107" s="4">
        <f>IF(J107="합계",일위대가상세!N724,IF(J107="경비",일위대가상세!J724+일위대가상세!L724+일위대가상세!N724,0))</f>
        <v>0</v>
      </c>
      <c r="I107" s="4">
        <f t="shared" si="1"/>
        <v>0</v>
      </c>
      <c r="J107" s="6" t="s">
        <v>10</v>
      </c>
      <c r="K107" s="1" t="s">
        <v>13</v>
      </c>
    </row>
    <row r="108" spans="1:11" x14ac:dyDescent="0.2">
      <c r="A108" s="1" t="s">
        <v>240</v>
      </c>
      <c r="B108" s="1" t="s">
        <v>13</v>
      </c>
      <c r="C108" s="1" t="s">
        <v>237</v>
      </c>
      <c r="D108" s="1" t="s">
        <v>241</v>
      </c>
      <c r="E108" s="6" t="s">
        <v>239</v>
      </c>
      <c r="F108" s="4">
        <f>IF(J108="합계",일위대가상세!J731,IF(J108="재료비",일위대가상세!J731+일위대가상세!L731+일위대가상세!N731,0))</f>
        <v>0</v>
      </c>
      <c r="G108" s="4">
        <f>IF(J108="합계",일위대가상세!L731,IF(J108="노무비",일위대가상세!J731+일위대가상세!L731+일위대가상세!N731,0))</f>
        <v>0</v>
      </c>
      <c r="H108" s="4">
        <f>IF(J108="합계",일위대가상세!N731,IF(J108="경비",일위대가상세!J731+일위대가상세!L731+일위대가상세!N731,0))</f>
        <v>0</v>
      </c>
      <c r="I108" s="4">
        <f t="shared" si="1"/>
        <v>0</v>
      </c>
      <c r="J108" s="6" t="s">
        <v>10</v>
      </c>
      <c r="K108" s="1" t="s">
        <v>13</v>
      </c>
    </row>
    <row r="109" spans="1:11" x14ac:dyDescent="0.2">
      <c r="A109" s="1" t="s">
        <v>242</v>
      </c>
      <c r="B109" s="1" t="s">
        <v>13</v>
      </c>
      <c r="C109" s="1" t="s">
        <v>237</v>
      </c>
      <c r="D109" s="1" t="s">
        <v>243</v>
      </c>
      <c r="E109" s="6" t="s">
        <v>219</v>
      </c>
      <c r="F109" s="4">
        <f>IF(J109="합계",일위대가상세!J738,IF(J109="재료비",일위대가상세!J738+일위대가상세!L738+일위대가상세!N738,0))</f>
        <v>0</v>
      </c>
      <c r="G109" s="4">
        <f>IF(J109="합계",일위대가상세!L738,IF(J109="노무비",일위대가상세!J738+일위대가상세!L738+일위대가상세!N738,0))</f>
        <v>0</v>
      </c>
      <c r="H109" s="4">
        <f>IF(J109="합계",일위대가상세!N738,IF(J109="경비",일위대가상세!J738+일위대가상세!L738+일위대가상세!N738,0))</f>
        <v>0</v>
      </c>
      <c r="I109" s="4">
        <f t="shared" si="1"/>
        <v>0</v>
      </c>
      <c r="J109" s="6" t="s">
        <v>10</v>
      </c>
      <c r="K109" s="1" t="s">
        <v>13</v>
      </c>
    </row>
    <row r="110" spans="1:11" x14ac:dyDescent="0.2">
      <c r="A110" s="1" t="s">
        <v>244</v>
      </c>
      <c r="B110" s="1" t="s">
        <v>13</v>
      </c>
      <c r="C110" s="1" t="s">
        <v>237</v>
      </c>
      <c r="D110" s="1" t="s">
        <v>245</v>
      </c>
      <c r="E110" s="6" t="s">
        <v>219</v>
      </c>
      <c r="F110" s="4">
        <f>IF(J110="합계",일위대가상세!J745,IF(J110="재료비",일위대가상세!J745+일위대가상세!L745+일위대가상세!N745,0))</f>
        <v>0</v>
      </c>
      <c r="G110" s="4">
        <f>IF(J110="합계",일위대가상세!L745,IF(J110="노무비",일위대가상세!J745+일위대가상세!L745+일위대가상세!N745,0))</f>
        <v>0</v>
      </c>
      <c r="H110" s="4">
        <f>IF(J110="합계",일위대가상세!N745,IF(J110="경비",일위대가상세!J745+일위대가상세!L745+일위대가상세!N745,0))</f>
        <v>0</v>
      </c>
      <c r="I110" s="4">
        <f t="shared" si="1"/>
        <v>0</v>
      </c>
      <c r="J110" s="6" t="s">
        <v>10</v>
      </c>
      <c r="K110" s="1" t="s">
        <v>13</v>
      </c>
    </row>
    <row r="111" spans="1:11" x14ac:dyDescent="0.2">
      <c r="A111" s="1" t="s">
        <v>246</v>
      </c>
      <c r="B111" s="1" t="s">
        <v>13</v>
      </c>
      <c r="C111" s="1" t="s">
        <v>247</v>
      </c>
      <c r="D111" s="1" t="s">
        <v>248</v>
      </c>
      <c r="E111" s="6" t="s">
        <v>249</v>
      </c>
      <c r="F111" s="4">
        <f>IF(J111="합계",일위대가상세!J750,IF(J111="재료비",일위대가상세!J750+일위대가상세!L750+일위대가상세!N750,0))</f>
        <v>0</v>
      </c>
      <c r="G111" s="4">
        <f>IF(J111="합계",일위대가상세!L750,IF(J111="노무비",일위대가상세!J750+일위대가상세!L750+일위대가상세!N750,0))</f>
        <v>0</v>
      </c>
      <c r="H111" s="4">
        <f>IF(J111="합계",일위대가상세!N750,IF(J111="경비",일위대가상세!J750+일위대가상세!L750+일위대가상세!N750,0))</f>
        <v>0</v>
      </c>
      <c r="I111" s="4">
        <f t="shared" si="1"/>
        <v>0</v>
      </c>
      <c r="J111" s="6" t="s">
        <v>10</v>
      </c>
      <c r="K111" s="1" t="s">
        <v>13</v>
      </c>
    </row>
    <row r="112" spans="1:11" x14ac:dyDescent="0.2">
      <c r="A112" s="1" t="s">
        <v>250</v>
      </c>
      <c r="B112" s="1" t="s">
        <v>13</v>
      </c>
      <c r="C112" s="1" t="s">
        <v>251</v>
      </c>
      <c r="D112" s="1" t="s">
        <v>248</v>
      </c>
      <c r="E112" s="6" t="s">
        <v>249</v>
      </c>
      <c r="F112" s="4">
        <f>IF(J112="합계",일위대가상세!J755,IF(J112="재료비",일위대가상세!J755+일위대가상세!L755+일위대가상세!N755,0))</f>
        <v>0</v>
      </c>
      <c r="G112" s="4">
        <f>IF(J112="합계",일위대가상세!L755,IF(J112="노무비",일위대가상세!J755+일위대가상세!L755+일위대가상세!N755,0))</f>
        <v>0</v>
      </c>
      <c r="H112" s="4">
        <f>IF(J112="합계",일위대가상세!N755,IF(J112="경비",일위대가상세!J755+일위대가상세!L755+일위대가상세!N755,0))</f>
        <v>0</v>
      </c>
      <c r="I112" s="4">
        <f t="shared" si="1"/>
        <v>0</v>
      </c>
      <c r="J112" s="6" t="s">
        <v>10</v>
      </c>
      <c r="K112" s="1" t="s">
        <v>13</v>
      </c>
    </row>
    <row r="113" spans="1:11" x14ac:dyDescent="0.2">
      <c r="A113" s="1" t="s">
        <v>252</v>
      </c>
      <c r="B113" s="1" t="s">
        <v>13</v>
      </c>
      <c r="C113" s="1" t="s">
        <v>253</v>
      </c>
      <c r="D113" s="1" t="s">
        <v>254</v>
      </c>
      <c r="E113" s="6" t="s">
        <v>219</v>
      </c>
      <c r="F113" s="4">
        <f>IF(J113="합계",일위대가상세!J764,IF(J113="재료비",일위대가상세!J764+일위대가상세!L764+일위대가상세!N764,0))</f>
        <v>0</v>
      </c>
      <c r="G113" s="4">
        <f>IF(J113="합계",일위대가상세!L764,IF(J113="노무비",일위대가상세!J764+일위대가상세!L764+일위대가상세!N764,0))</f>
        <v>0</v>
      </c>
      <c r="H113" s="4">
        <f>IF(J113="합계",일위대가상세!N764,IF(J113="경비",일위대가상세!J764+일위대가상세!L764+일위대가상세!N764,0))</f>
        <v>0</v>
      </c>
      <c r="I113" s="4">
        <f t="shared" si="1"/>
        <v>0</v>
      </c>
      <c r="J113" s="6" t="s">
        <v>10</v>
      </c>
      <c r="K113" s="1" t="s">
        <v>13</v>
      </c>
    </row>
    <row r="114" spans="1:11" x14ac:dyDescent="0.2">
      <c r="A114" s="1" t="s">
        <v>255</v>
      </c>
      <c r="B114" s="1" t="s">
        <v>13</v>
      </c>
      <c r="C114" s="1" t="s">
        <v>253</v>
      </c>
      <c r="D114" s="1" t="s">
        <v>256</v>
      </c>
      <c r="E114" s="6" t="s">
        <v>219</v>
      </c>
      <c r="F114" s="4">
        <f>IF(J114="합계",일위대가상세!J773,IF(J114="재료비",일위대가상세!J773+일위대가상세!L773+일위대가상세!N773,0))</f>
        <v>0</v>
      </c>
      <c r="G114" s="4">
        <f>IF(J114="합계",일위대가상세!L773,IF(J114="노무비",일위대가상세!J773+일위대가상세!L773+일위대가상세!N773,0))</f>
        <v>0</v>
      </c>
      <c r="H114" s="4">
        <f>IF(J114="합계",일위대가상세!N773,IF(J114="경비",일위대가상세!J773+일위대가상세!L773+일위대가상세!N773,0))</f>
        <v>0</v>
      </c>
      <c r="I114" s="4">
        <f t="shared" si="1"/>
        <v>0</v>
      </c>
      <c r="J114" s="6" t="s">
        <v>10</v>
      </c>
      <c r="K114" s="1" t="s">
        <v>13</v>
      </c>
    </row>
    <row r="115" spans="1:11" x14ac:dyDescent="0.2">
      <c r="A115" s="1" t="s">
        <v>257</v>
      </c>
      <c r="B115" s="1" t="s">
        <v>13</v>
      </c>
      <c r="C115" s="1" t="s">
        <v>258</v>
      </c>
      <c r="D115" s="1" t="s">
        <v>259</v>
      </c>
      <c r="E115" s="6" t="s">
        <v>260</v>
      </c>
      <c r="F115" s="4">
        <f>IF(J115="합계",일위대가상세!J779,IF(J115="재료비",일위대가상세!J779+일위대가상세!L779+일위대가상세!N779,0))</f>
        <v>0</v>
      </c>
      <c r="G115" s="4">
        <f>IF(J115="합계",일위대가상세!L779,IF(J115="노무비",일위대가상세!J779+일위대가상세!L779+일위대가상세!N779,0))</f>
        <v>0</v>
      </c>
      <c r="H115" s="4">
        <f>IF(J115="합계",일위대가상세!N779,IF(J115="경비",일위대가상세!J779+일위대가상세!L779+일위대가상세!N779,0))</f>
        <v>0</v>
      </c>
      <c r="I115" s="4">
        <f t="shared" si="1"/>
        <v>0</v>
      </c>
      <c r="J115" s="6" t="s">
        <v>10</v>
      </c>
      <c r="K115" s="1" t="s">
        <v>13</v>
      </c>
    </row>
    <row r="116" spans="1:11" x14ac:dyDescent="0.2">
      <c r="A116" s="1" t="s">
        <v>261</v>
      </c>
      <c r="B116" s="1" t="s">
        <v>13</v>
      </c>
      <c r="C116" s="1" t="s">
        <v>262</v>
      </c>
      <c r="D116" s="1" t="s">
        <v>263</v>
      </c>
      <c r="E116" s="6" t="s">
        <v>219</v>
      </c>
      <c r="F116" s="4">
        <f>IF(J116="합계",일위대가상세!J786,IF(J116="재료비",일위대가상세!J786+일위대가상세!L786+일위대가상세!N786,0))</f>
        <v>0</v>
      </c>
      <c r="G116" s="4">
        <f>IF(J116="합계",일위대가상세!L786,IF(J116="노무비",일위대가상세!J786+일위대가상세!L786+일위대가상세!N786,0))</f>
        <v>0</v>
      </c>
      <c r="H116" s="4">
        <f>IF(J116="합계",일위대가상세!N786,IF(J116="경비",일위대가상세!J786+일위대가상세!L786+일위대가상세!N786,0))</f>
        <v>0</v>
      </c>
      <c r="I116" s="4">
        <f t="shared" si="1"/>
        <v>0</v>
      </c>
      <c r="J116" s="6" t="s">
        <v>10</v>
      </c>
      <c r="K116" s="1" t="s">
        <v>13</v>
      </c>
    </row>
    <row r="117" spans="1:11" x14ac:dyDescent="0.2">
      <c r="A117" s="1" t="s">
        <v>264</v>
      </c>
      <c r="B117" s="1" t="s">
        <v>13</v>
      </c>
      <c r="C117" s="1" t="s">
        <v>265</v>
      </c>
      <c r="D117" s="1" t="s">
        <v>266</v>
      </c>
      <c r="E117" s="6" t="s">
        <v>219</v>
      </c>
      <c r="F117" s="4">
        <f>IF(J117="합계",일위대가상세!J793,IF(J117="재료비",일위대가상세!J793+일위대가상세!L793+일위대가상세!N793,0))</f>
        <v>0</v>
      </c>
      <c r="G117" s="4">
        <f>IF(J117="합계",일위대가상세!L793,IF(J117="노무비",일위대가상세!J793+일위대가상세!L793+일위대가상세!N793,0))</f>
        <v>0</v>
      </c>
      <c r="H117" s="4">
        <f>IF(J117="합계",일위대가상세!N793,IF(J117="경비",일위대가상세!J793+일위대가상세!L793+일위대가상세!N793,0))</f>
        <v>0</v>
      </c>
      <c r="I117" s="4">
        <f t="shared" si="1"/>
        <v>0</v>
      </c>
      <c r="J117" s="6" t="s">
        <v>10</v>
      </c>
      <c r="K117" s="1" t="s">
        <v>13</v>
      </c>
    </row>
    <row r="118" spans="1:11" x14ac:dyDescent="0.2">
      <c r="A118" s="1" t="s">
        <v>267</v>
      </c>
      <c r="B118" s="1" t="s">
        <v>13</v>
      </c>
      <c r="C118" s="1" t="s">
        <v>268</v>
      </c>
      <c r="D118" s="1" t="s">
        <v>269</v>
      </c>
      <c r="E118" s="6" t="s">
        <v>239</v>
      </c>
      <c r="F118" s="4">
        <f>IF(J118="합계",일위대가상세!J799,IF(J118="재료비",일위대가상세!J799+일위대가상세!L799+일위대가상세!N799,0))</f>
        <v>0</v>
      </c>
      <c r="G118" s="4">
        <f>IF(J118="합계",일위대가상세!L799,IF(J118="노무비",일위대가상세!J799+일위대가상세!L799+일위대가상세!N799,0))</f>
        <v>0</v>
      </c>
      <c r="H118" s="4">
        <f>IF(J118="합계",일위대가상세!N799,IF(J118="경비",일위대가상세!J799+일위대가상세!L799+일위대가상세!N799,0))</f>
        <v>0</v>
      </c>
      <c r="I118" s="4">
        <f t="shared" si="1"/>
        <v>0</v>
      </c>
      <c r="J118" s="6" t="s">
        <v>10</v>
      </c>
      <c r="K118" s="1" t="s">
        <v>13</v>
      </c>
    </row>
    <row r="119" spans="1:11" x14ac:dyDescent="0.2">
      <c r="A119" s="1" t="s">
        <v>270</v>
      </c>
      <c r="B119" s="1" t="s">
        <v>13</v>
      </c>
      <c r="C119" s="1" t="s">
        <v>271</v>
      </c>
      <c r="D119" s="1" t="s">
        <v>13</v>
      </c>
      <c r="E119" s="6" t="s">
        <v>93</v>
      </c>
      <c r="F119" s="4">
        <f>IF(J119="합계",일위대가상세!J807,IF(J119="재료비",일위대가상세!J807+일위대가상세!L807+일위대가상세!N807,0))</f>
        <v>0</v>
      </c>
      <c r="G119" s="4">
        <f>IF(J119="합계",일위대가상세!L807,IF(J119="노무비",일위대가상세!J807+일위대가상세!L807+일위대가상세!N807,0))</f>
        <v>0</v>
      </c>
      <c r="H119" s="4">
        <f>IF(J119="합계",일위대가상세!N807,IF(J119="경비",일위대가상세!J807+일위대가상세!L807+일위대가상세!N807,0))</f>
        <v>0</v>
      </c>
      <c r="I119" s="4">
        <f t="shared" si="1"/>
        <v>0</v>
      </c>
      <c r="J119" s="6" t="s">
        <v>10</v>
      </c>
      <c r="K119" s="1" t="s">
        <v>13</v>
      </c>
    </row>
    <row r="120" spans="1:11" x14ac:dyDescent="0.2">
      <c r="A120" s="1" t="s">
        <v>272</v>
      </c>
      <c r="B120" s="1" t="s">
        <v>13</v>
      </c>
      <c r="C120" s="1" t="s">
        <v>273</v>
      </c>
      <c r="D120" s="1" t="s">
        <v>274</v>
      </c>
      <c r="E120" s="6" t="s">
        <v>93</v>
      </c>
      <c r="F120" s="4">
        <f>IF(J120="합계",일위대가상세!J815,IF(J120="재료비",일위대가상세!J815+일위대가상세!L815+일위대가상세!N815,0))</f>
        <v>0</v>
      </c>
      <c r="G120" s="4">
        <f>IF(J120="합계",일위대가상세!L815,IF(J120="노무비",일위대가상세!J815+일위대가상세!L815+일위대가상세!N815,0))</f>
        <v>0</v>
      </c>
      <c r="H120" s="4">
        <f>IF(J120="합계",일위대가상세!N815,IF(J120="경비",일위대가상세!J815+일위대가상세!L815+일위대가상세!N815,0))</f>
        <v>0</v>
      </c>
      <c r="I120" s="4">
        <f t="shared" si="1"/>
        <v>0</v>
      </c>
      <c r="J120" s="6" t="s">
        <v>10</v>
      </c>
      <c r="K120" s="1" t="s">
        <v>13</v>
      </c>
    </row>
    <row r="121" spans="1:11" x14ac:dyDescent="0.2">
      <c r="A121" s="1" t="s">
        <v>275</v>
      </c>
      <c r="B121" s="1" t="s">
        <v>13</v>
      </c>
      <c r="C121" s="1" t="s">
        <v>276</v>
      </c>
      <c r="D121" s="1" t="s">
        <v>277</v>
      </c>
      <c r="E121" s="6" t="s">
        <v>93</v>
      </c>
      <c r="F121" s="4">
        <f>IF(J121="합계",일위대가상세!J823,IF(J121="재료비",일위대가상세!J823+일위대가상세!L823+일위대가상세!N823,0))</f>
        <v>0</v>
      </c>
      <c r="G121" s="4">
        <f>IF(J121="합계",일위대가상세!L823,IF(J121="노무비",일위대가상세!J823+일위대가상세!L823+일위대가상세!N823,0))</f>
        <v>0</v>
      </c>
      <c r="H121" s="4">
        <f>IF(J121="합계",일위대가상세!N823,IF(J121="경비",일위대가상세!J823+일위대가상세!L823+일위대가상세!N823,0))</f>
        <v>0</v>
      </c>
      <c r="I121" s="4">
        <f t="shared" si="1"/>
        <v>0</v>
      </c>
      <c r="J121" s="6" t="s">
        <v>10</v>
      </c>
      <c r="K121" s="1" t="s">
        <v>13</v>
      </c>
    </row>
    <row r="122" spans="1:11" x14ac:dyDescent="0.2">
      <c r="A122" s="1" t="s">
        <v>278</v>
      </c>
      <c r="B122" s="1" t="s">
        <v>13</v>
      </c>
      <c r="C122" s="1" t="s">
        <v>279</v>
      </c>
      <c r="D122" s="1" t="s">
        <v>280</v>
      </c>
      <c r="E122" s="6" t="s">
        <v>93</v>
      </c>
      <c r="F122" s="4">
        <f>IF(J122="합계",일위대가상세!J831,IF(J122="재료비",일위대가상세!J831+일위대가상세!L831+일위대가상세!N831,0))</f>
        <v>0</v>
      </c>
      <c r="G122" s="4">
        <f>IF(J122="합계",일위대가상세!L831,IF(J122="노무비",일위대가상세!J831+일위대가상세!L831+일위대가상세!N831,0))</f>
        <v>0</v>
      </c>
      <c r="H122" s="4">
        <f>IF(J122="합계",일위대가상세!N831,IF(J122="경비",일위대가상세!J831+일위대가상세!L831+일위대가상세!N831,0))</f>
        <v>0</v>
      </c>
      <c r="I122" s="4">
        <f t="shared" si="1"/>
        <v>0</v>
      </c>
      <c r="J122" s="6" t="s">
        <v>10</v>
      </c>
      <c r="K122" s="1" t="s">
        <v>13</v>
      </c>
    </row>
    <row r="123" spans="1:11" x14ac:dyDescent="0.2">
      <c r="A123" s="1" t="s">
        <v>281</v>
      </c>
      <c r="B123" s="1" t="s">
        <v>13</v>
      </c>
      <c r="C123" s="1" t="s">
        <v>282</v>
      </c>
      <c r="D123" s="1" t="s">
        <v>280</v>
      </c>
      <c r="E123" s="6" t="s">
        <v>93</v>
      </c>
      <c r="F123" s="4">
        <f>IF(J123="합계",일위대가상세!J837,IF(J123="재료비",일위대가상세!J837+일위대가상세!L837+일위대가상세!N837,0))</f>
        <v>0</v>
      </c>
      <c r="G123" s="4">
        <f>IF(J123="합계",일위대가상세!L837,IF(J123="노무비",일위대가상세!J837+일위대가상세!L837+일위대가상세!N837,0))</f>
        <v>0</v>
      </c>
      <c r="H123" s="4">
        <f>IF(J123="합계",일위대가상세!N837,IF(J123="경비",일위대가상세!J837+일위대가상세!L837+일위대가상세!N837,0))</f>
        <v>0</v>
      </c>
      <c r="I123" s="4">
        <f t="shared" si="1"/>
        <v>0</v>
      </c>
      <c r="J123" s="6" t="s">
        <v>10</v>
      </c>
      <c r="K123" s="1" t="s">
        <v>13</v>
      </c>
    </row>
    <row r="124" spans="1:11" x14ac:dyDescent="0.2">
      <c r="A124" s="1" t="s">
        <v>283</v>
      </c>
      <c r="B124" s="1" t="s">
        <v>13</v>
      </c>
      <c r="C124" s="1" t="s">
        <v>284</v>
      </c>
      <c r="D124" s="1" t="s">
        <v>285</v>
      </c>
      <c r="E124" s="6" t="s">
        <v>286</v>
      </c>
      <c r="F124" s="4">
        <f>IF(J124="합계",일위대가상세!J845,IF(J124="재료비",일위대가상세!J845+일위대가상세!L845+일위대가상세!N845,0))</f>
        <v>0</v>
      </c>
      <c r="G124" s="4">
        <f>IF(J124="합계",일위대가상세!L845,IF(J124="노무비",일위대가상세!J845+일위대가상세!L845+일위대가상세!N845,0))</f>
        <v>0</v>
      </c>
      <c r="H124" s="4">
        <f>IF(J124="합계",일위대가상세!N845,IF(J124="경비",일위대가상세!J845+일위대가상세!L845+일위대가상세!N845,0))</f>
        <v>0</v>
      </c>
      <c r="I124" s="4">
        <f t="shared" si="1"/>
        <v>0</v>
      </c>
      <c r="J124" s="6" t="s">
        <v>10</v>
      </c>
      <c r="K124" s="1" t="s">
        <v>13</v>
      </c>
    </row>
    <row r="125" spans="1:11" x14ac:dyDescent="0.2">
      <c r="A125" s="1" t="s">
        <v>287</v>
      </c>
      <c r="B125" s="1" t="s">
        <v>13</v>
      </c>
      <c r="C125" s="1" t="s">
        <v>288</v>
      </c>
      <c r="D125" s="1" t="s">
        <v>13</v>
      </c>
      <c r="E125" s="6" t="s">
        <v>289</v>
      </c>
      <c r="F125" s="4">
        <f>IF(J125="합계",일위대가상세!J852,IF(J125="재료비",일위대가상세!J852+일위대가상세!L852+일위대가상세!N852,0))</f>
        <v>0</v>
      </c>
      <c r="G125" s="4">
        <f>IF(J125="합계",일위대가상세!L852,IF(J125="노무비",일위대가상세!J852+일위대가상세!L852+일위대가상세!N852,0))</f>
        <v>0</v>
      </c>
      <c r="H125" s="4">
        <f>IF(J125="합계",일위대가상세!N852,IF(J125="경비",일위대가상세!J852+일위대가상세!L852+일위대가상세!N852,0))</f>
        <v>0</v>
      </c>
      <c r="I125" s="4">
        <f t="shared" si="1"/>
        <v>0</v>
      </c>
      <c r="J125" s="6" t="s">
        <v>10</v>
      </c>
      <c r="K125" s="1" t="s">
        <v>13</v>
      </c>
    </row>
    <row r="126" spans="1:11" x14ac:dyDescent="0.2">
      <c r="A126" s="1" t="s">
        <v>290</v>
      </c>
      <c r="B126" s="1" t="s">
        <v>13</v>
      </c>
      <c r="C126" s="1" t="s">
        <v>291</v>
      </c>
      <c r="D126" s="1" t="s">
        <v>292</v>
      </c>
      <c r="E126" s="6" t="s">
        <v>293</v>
      </c>
      <c r="F126" s="4">
        <f>IF(J126="합계",일위대가상세!J860,IF(J126="재료비",일위대가상세!J860+일위대가상세!L860+일위대가상세!N860,0))</f>
        <v>0</v>
      </c>
      <c r="G126" s="4">
        <f>IF(J126="합계",일위대가상세!L860,IF(J126="노무비",일위대가상세!J860+일위대가상세!L860+일위대가상세!N860,0))</f>
        <v>0</v>
      </c>
      <c r="H126" s="4">
        <f>IF(J126="합계",일위대가상세!N860,IF(J126="경비",일위대가상세!J860+일위대가상세!L860+일위대가상세!N860,0))</f>
        <v>0</v>
      </c>
      <c r="I126" s="4">
        <f t="shared" si="1"/>
        <v>0</v>
      </c>
      <c r="J126" s="6" t="s">
        <v>10</v>
      </c>
      <c r="K126" s="1" t="s">
        <v>13</v>
      </c>
    </row>
    <row r="127" spans="1:11" x14ac:dyDescent="0.2">
      <c r="A127" s="1" t="s">
        <v>294</v>
      </c>
      <c r="B127" s="1" t="s">
        <v>13</v>
      </c>
      <c r="C127" s="1" t="s">
        <v>295</v>
      </c>
      <c r="D127" s="1" t="s">
        <v>292</v>
      </c>
      <c r="E127" s="6" t="s">
        <v>293</v>
      </c>
      <c r="F127" s="4">
        <f>IF(J127="합계",일위대가상세!J868,IF(J127="재료비",일위대가상세!J868+일위대가상세!L868+일위대가상세!N868,0))</f>
        <v>0</v>
      </c>
      <c r="G127" s="4">
        <f>IF(J127="합계",일위대가상세!L868,IF(J127="노무비",일위대가상세!J868+일위대가상세!L868+일위대가상세!N868,0))</f>
        <v>0</v>
      </c>
      <c r="H127" s="4">
        <f>IF(J127="합계",일위대가상세!N868,IF(J127="경비",일위대가상세!J868+일위대가상세!L868+일위대가상세!N868,0))</f>
        <v>0</v>
      </c>
      <c r="I127" s="4">
        <f t="shared" si="1"/>
        <v>0</v>
      </c>
      <c r="J127" s="6" t="s">
        <v>10</v>
      </c>
      <c r="K127" s="1" t="s">
        <v>13</v>
      </c>
    </row>
    <row r="128" spans="1:11" x14ac:dyDescent="0.2">
      <c r="A128" s="1" t="s">
        <v>296</v>
      </c>
      <c r="B128" s="1" t="s">
        <v>13</v>
      </c>
      <c r="C128" s="1" t="s">
        <v>297</v>
      </c>
      <c r="D128" s="1" t="s">
        <v>292</v>
      </c>
      <c r="E128" s="6" t="s">
        <v>293</v>
      </c>
      <c r="F128" s="4">
        <f>IF(J128="합계",일위대가상세!J876,IF(J128="재료비",일위대가상세!J876+일위대가상세!L876+일위대가상세!N876,0))</f>
        <v>0</v>
      </c>
      <c r="G128" s="4">
        <f>IF(J128="합계",일위대가상세!L876,IF(J128="노무비",일위대가상세!J876+일위대가상세!L876+일위대가상세!N876,0))</f>
        <v>0</v>
      </c>
      <c r="H128" s="4">
        <f>IF(J128="합계",일위대가상세!N876,IF(J128="경비",일위대가상세!J876+일위대가상세!L876+일위대가상세!N876,0))</f>
        <v>0</v>
      </c>
      <c r="I128" s="4">
        <f t="shared" si="1"/>
        <v>0</v>
      </c>
      <c r="J128" s="6" t="s">
        <v>10</v>
      </c>
      <c r="K128" s="1" t="s">
        <v>13</v>
      </c>
    </row>
    <row r="129" spans="1:11" x14ac:dyDescent="0.2">
      <c r="A129" s="1" t="s">
        <v>298</v>
      </c>
      <c r="B129" s="1" t="s">
        <v>13</v>
      </c>
      <c r="C129" s="1" t="s">
        <v>299</v>
      </c>
      <c r="D129" s="1" t="s">
        <v>300</v>
      </c>
      <c r="E129" s="6" t="s">
        <v>301</v>
      </c>
      <c r="F129" s="4">
        <f>IF(J129="합계",일위대가상세!J882,IF(J129="재료비",일위대가상세!J882+일위대가상세!L882+일위대가상세!N882,0))</f>
        <v>0</v>
      </c>
      <c r="G129" s="4">
        <f>IF(J129="합계",일위대가상세!L882,IF(J129="노무비",일위대가상세!J882+일위대가상세!L882+일위대가상세!N882,0))</f>
        <v>0</v>
      </c>
      <c r="H129" s="4">
        <f>IF(J129="합계",일위대가상세!N882,IF(J129="경비",일위대가상세!J882+일위대가상세!L882+일위대가상세!N882,0))</f>
        <v>0</v>
      </c>
      <c r="I129" s="4">
        <f t="shared" si="1"/>
        <v>0</v>
      </c>
      <c r="J129" s="6" t="s">
        <v>10</v>
      </c>
      <c r="K129" s="1" t="s">
        <v>13</v>
      </c>
    </row>
    <row r="130" spans="1:11" x14ac:dyDescent="0.2">
      <c r="A130" s="1" t="s">
        <v>302</v>
      </c>
      <c r="B130" s="1" t="s">
        <v>13</v>
      </c>
      <c r="C130" s="1" t="s">
        <v>303</v>
      </c>
      <c r="D130" s="1" t="s">
        <v>218</v>
      </c>
      <c r="E130" s="6" t="s">
        <v>219</v>
      </c>
      <c r="F130" s="4">
        <f>IF(J130="합계",일위대가상세!J888,IF(J130="재료비",일위대가상세!J888+일위대가상세!L888+일위대가상세!N888,0))</f>
        <v>0</v>
      </c>
      <c r="G130" s="4">
        <f>IF(J130="합계",일위대가상세!L888,IF(J130="노무비",일위대가상세!J888+일위대가상세!L888+일위대가상세!N888,0))</f>
        <v>0</v>
      </c>
      <c r="H130" s="4">
        <f>IF(J130="합계",일위대가상세!N888,IF(J130="경비",일위대가상세!J888+일위대가상세!L888+일위대가상세!N888,0))</f>
        <v>0</v>
      </c>
      <c r="I130" s="4">
        <f t="shared" si="1"/>
        <v>0</v>
      </c>
      <c r="J130" s="6" t="s">
        <v>10</v>
      </c>
      <c r="K130" s="1" t="s">
        <v>13</v>
      </c>
    </row>
    <row r="131" spans="1:11" x14ac:dyDescent="0.2">
      <c r="A131" s="1" t="s">
        <v>304</v>
      </c>
      <c r="B131" s="1" t="s">
        <v>13</v>
      </c>
      <c r="C131" s="1" t="s">
        <v>303</v>
      </c>
      <c r="D131" s="1" t="s">
        <v>305</v>
      </c>
      <c r="E131" s="6" t="s">
        <v>306</v>
      </c>
      <c r="F131" s="4">
        <f>IF(J131="합계",일위대가상세!J893,IF(J131="재료비",일위대가상세!J893+일위대가상세!L893+일위대가상세!N893,0))</f>
        <v>0</v>
      </c>
      <c r="G131" s="4">
        <f>IF(J131="합계",일위대가상세!L893,IF(J131="노무비",일위대가상세!J893+일위대가상세!L893+일위대가상세!N893,0))</f>
        <v>0</v>
      </c>
      <c r="H131" s="4">
        <f>IF(J131="합계",일위대가상세!N893,IF(J131="경비",일위대가상세!J893+일위대가상세!L893+일위대가상세!N893,0))</f>
        <v>0</v>
      </c>
      <c r="I131" s="4">
        <f t="shared" si="1"/>
        <v>0</v>
      </c>
      <c r="J131" s="6" t="s">
        <v>10</v>
      </c>
      <c r="K131" s="1" t="s">
        <v>13</v>
      </c>
    </row>
    <row r="132" spans="1:11" x14ac:dyDescent="0.2">
      <c r="A132" s="1" t="s">
        <v>307</v>
      </c>
      <c r="B132" s="1" t="s">
        <v>13</v>
      </c>
      <c r="C132" s="1" t="s">
        <v>308</v>
      </c>
      <c r="D132" s="1" t="s">
        <v>309</v>
      </c>
      <c r="E132" s="6" t="s">
        <v>219</v>
      </c>
      <c r="F132" s="4">
        <f>IF(J132="합계",일위대가상세!J899,IF(J132="재료비",일위대가상세!J899+일위대가상세!L899+일위대가상세!N899,0))</f>
        <v>0</v>
      </c>
      <c r="G132" s="4">
        <f>IF(J132="합계",일위대가상세!L899,IF(J132="노무비",일위대가상세!J899+일위대가상세!L899+일위대가상세!N899,0))</f>
        <v>0</v>
      </c>
      <c r="H132" s="4">
        <f>IF(J132="합계",일위대가상세!N899,IF(J132="경비",일위대가상세!J899+일위대가상세!L899+일위대가상세!N899,0))</f>
        <v>0</v>
      </c>
      <c r="I132" s="4">
        <f t="shared" ref="I132:I195" si="2">F132+G132+H132</f>
        <v>0</v>
      </c>
      <c r="J132" s="6" t="s">
        <v>10</v>
      </c>
      <c r="K132" s="1" t="s">
        <v>13</v>
      </c>
    </row>
    <row r="133" spans="1:11" x14ac:dyDescent="0.2">
      <c r="A133" s="1" t="s">
        <v>310</v>
      </c>
      <c r="B133" s="1" t="s">
        <v>13</v>
      </c>
      <c r="C133" s="1" t="s">
        <v>311</v>
      </c>
      <c r="D133" s="1" t="s">
        <v>312</v>
      </c>
      <c r="E133" s="6" t="s">
        <v>93</v>
      </c>
      <c r="F133" s="4">
        <f>IF(J133="합계",일위대가상세!J904,IF(J133="재료비",일위대가상세!J904+일위대가상세!L904+일위대가상세!N904,0))</f>
        <v>0</v>
      </c>
      <c r="G133" s="4">
        <f>IF(J133="합계",일위대가상세!L904,IF(J133="노무비",일위대가상세!J904+일위대가상세!L904+일위대가상세!N904,0))</f>
        <v>0</v>
      </c>
      <c r="H133" s="4">
        <f>IF(J133="합계",일위대가상세!N904,IF(J133="경비",일위대가상세!J904+일위대가상세!L904+일위대가상세!N904,0))</f>
        <v>0</v>
      </c>
      <c r="I133" s="4">
        <f t="shared" si="2"/>
        <v>0</v>
      </c>
      <c r="J133" s="6" t="s">
        <v>10</v>
      </c>
      <c r="K133" s="1" t="s">
        <v>13</v>
      </c>
    </row>
    <row r="134" spans="1:11" x14ac:dyDescent="0.2">
      <c r="A134" s="1" t="s">
        <v>313</v>
      </c>
      <c r="B134" s="1" t="s">
        <v>13</v>
      </c>
      <c r="C134" s="1" t="s">
        <v>311</v>
      </c>
      <c r="D134" s="1" t="s">
        <v>314</v>
      </c>
      <c r="E134" s="6" t="s">
        <v>93</v>
      </c>
      <c r="F134" s="4">
        <f>IF(J134="합계",일위대가상세!J909,IF(J134="재료비",일위대가상세!J909+일위대가상세!L909+일위대가상세!N909,0))</f>
        <v>0</v>
      </c>
      <c r="G134" s="4">
        <f>IF(J134="합계",일위대가상세!L909,IF(J134="노무비",일위대가상세!J909+일위대가상세!L909+일위대가상세!N909,0))</f>
        <v>0</v>
      </c>
      <c r="H134" s="4">
        <f>IF(J134="합계",일위대가상세!N909,IF(J134="경비",일위대가상세!J909+일위대가상세!L909+일위대가상세!N909,0))</f>
        <v>0</v>
      </c>
      <c r="I134" s="4">
        <f t="shared" si="2"/>
        <v>0</v>
      </c>
      <c r="J134" s="6" t="s">
        <v>10</v>
      </c>
      <c r="K134" s="1" t="s">
        <v>13</v>
      </c>
    </row>
    <row r="135" spans="1:11" x14ac:dyDescent="0.2">
      <c r="A135" s="1" t="s">
        <v>315</v>
      </c>
      <c r="B135" s="1" t="s">
        <v>13</v>
      </c>
      <c r="C135" s="1" t="s">
        <v>311</v>
      </c>
      <c r="D135" s="1" t="s">
        <v>316</v>
      </c>
      <c r="E135" s="6" t="s">
        <v>93</v>
      </c>
      <c r="F135" s="4">
        <f>IF(J135="합계",일위대가상세!J914,IF(J135="재료비",일위대가상세!J914+일위대가상세!L914+일위대가상세!N914,0))</f>
        <v>0</v>
      </c>
      <c r="G135" s="4">
        <f>IF(J135="합계",일위대가상세!L914,IF(J135="노무비",일위대가상세!J914+일위대가상세!L914+일위대가상세!N914,0))</f>
        <v>0</v>
      </c>
      <c r="H135" s="4">
        <f>IF(J135="합계",일위대가상세!N914,IF(J135="경비",일위대가상세!J914+일위대가상세!L914+일위대가상세!N914,0))</f>
        <v>0</v>
      </c>
      <c r="I135" s="4">
        <f t="shared" si="2"/>
        <v>0</v>
      </c>
      <c r="J135" s="6" t="s">
        <v>10</v>
      </c>
      <c r="K135" s="1" t="s">
        <v>13</v>
      </c>
    </row>
    <row r="136" spans="1:11" x14ac:dyDescent="0.2">
      <c r="A136" s="1" t="s">
        <v>317</v>
      </c>
      <c r="B136" s="1" t="s">
        <v>13</v>
      </c>
      <c r="C136" s="1" t="s">
        <v>311</v>
      </c>
      <c r="D136" s="1" t="s">
        <v>318</v>
      </c>
      <c r="E136" s="6" t="s">
        <v>93</v>
      </c>
      <c r="F136" s="4">
        <f>IF(J136="합계",일위대가상세!J919,IF(J136="재료비",일위대가상세!J919+일위대가상세!L919+일위대가상세!N919,0))</f>
        <v>0</v>
      </c>
      <c r="G136" s="4">
        <f>IF(J136="합계",일위대가상세!L919,IF(J136="노무비",일위대가상세!J919+일위대가상세!L919+일위대가상세!N919,0))</f>
        <v>0</v>
      </c>
      <c r="H136" s="4">
        <f>IF(J136="합계",일위대가상세!N919,IF(J136="경비",일위대가상세!J919+일위대가상세!L919+일위대가상세!N919,0))</f>
        <v>0</v>
      </c>
      <c r="I136" s="4">
        <f t="shared" si="2"/>
        <v>0</v>
      </c>
      <c r="J136" s="6" t="s">
        <v>10</v>
      </c>
      <c r="K136" s="1" t="s">
        <v>13</v>
      </c>
    </row>
    <row r="137" spans="1:11" x14ac:dyDescent="0.2">
      <c r="A137" s="1" t="s">
        <v>319</v>
      </c>
      <c r="B137" s="1" t="s">
        <v>13</v>
      </c>
      <c r="C137" s="1" t="s">
        <v>311</v>
      </c>
      <c r="D137" s="1" t="s">
        <v>320</v>
      </c>
      <c r="E137" s="6" t="s">
        <v>93</v>
      </c>
      <c r="F137" s="4">
        <f>IF(J137="합계",일위대가상세!J924,IF(J137="재료비",일위대가상세!J924+일위대가상세!L924+일위대가상세!N924,0))</f>
        <v>0</v>
      </c>
      <c r="G137" s="4">
        <f>IF(J137="합계",일위대가상세!L924,IF(J137="노무비",일위대가상세!J924+일위대가상세!L924+일위대가상세!N924,0))</f>
        <v>0</v>
      </c>
      <c r="H137" s="4">
        <f>IF(J137="합계",일위대가상세!N924,IF(J137="경비",일위대가상세!J924+일위대가상세!L924+일위대가상세!N924,0))</f>
        <v>0</v>
      </c>
      <c r="I137" s="4">
        <f t="shared" si="2"/>
        <v>0</v>
      </c>
      <c r="J137" s="6" t="s">
        <v>10</v>
      </c>
      <c r="K137" s="1" t="s">
        <v>13</v>
      </c>
    </row>
    <row r="138" spans="1:11" x14ac:dyDescent="0.2">
      <c r="A138" s="1" t="s">
        <v>321</v>
      </c>
      <c r="B138" s="1" t="s">
        <v>13</v>
      </c>
      <c r="C138" s="1" t="s">
        <v>311</v>
      </c>
      <c r="D138" s="1" t="s">
        <v>322</v>
      </c>
      <c r="E138" s="6" t="s">
        <v>93</v>
      </c>
      <c r="F138" s="4">
        <f>IF(J138="합계",일위대가상세!J929,IF(J138="재료비",일위대가상세!J929+일위대가상세!L929+일위대가상세!N929,0))</f>
        <v>0</v>
      </c>
      <c r="G138" s="4">
        <f>IF(J138="합계",일위대가상세!L929,IF(J138="노무비",일위대가상세!J929+일위대가상세!L929+일위대가상세!N929,0))</f>
        <v>0</v>
      </c>
      <c r="H138" s="4">
        <f>IF(J138="합계",일위대가상세!N929,IF(J138="경비",일위대가상세!J929+일위대가상세!L929+일위대가상세!N929,0))</f>
        <v>0</v>
      </c>
      <c r="I138" s="4">
        <f t="shared" si="2"/>
        <v>0</v>
      </c>
      <c r="J138" s="6" t="s">
        <v>10</v>
      </c>
      <c r="K138" s="1" t="s">
        <v>13</v>
      </c>
    </row>
    <row r="139" spans="1:11" x14ac:dyDescent="0.2">
      <c r="A139" s="1" t="s">
        <v>323</v>
      </c>
      <c r="B139" s="1" t="s">
        <v>13</v>
      </c>
      <c r="C139" s="1" t="s">
        <v>324</v>
      </c>
      <c r="D139" s="1" t="s">
        <v>325</v>
      </c>
      <c r="E139" s="6" t="s">
        <v>51</v>
      </c>
      <c r="F139" s="4">
        <f>IF(J139="합계",일위대가상세!J936,IF(J139="재료비",일위대가상세!J936+일위대가상세!L936+일위대가상세!N936,0))</f>
        <v>0</v>
      </c>
      <c r="G139" s="4">
        <f>IF(J139="합계",일위대가상세!L936,IF(J139="노무비",일위대가상세!J936+일위대가상세!L936+일위대가상세!N936,0))</f>
        <v>0</v>
      </c>
      <c r="H139" s="4">
        <f>IF(J139="합계",일위대가상세!N936,IF(J139="경비",일위대가상세!J936+일위대가상세!L936+일위대가상세!N936,0))</f>
        <v>0</v>
      </c>
      <c r="I139" s="4">
        <f t="shared" si="2"/>
        <v>0</v>
      </c>
      <c r="J139" s="6" t="s">
        <v>10</v>
      </c>
      <c r="K139" s="1" t="s">
        <v>13</v>
      </c>
    </row>
    <row r="140" spans="1:11" x14ac:dyDescent="0.2">
      <c r="A140" s="1" t="s">
        <v>326</v>
      </c>
      <c r="B140" s="1" t="s">
        <v>13</v>
      </c>
      <c r="C140" s="1" t="s">
        <v>324</v>
      </c>
      <c r="D140" s="1" t="s">
        <v>327</v>
      </c>
      <c r="E140" s="6" t="s">
        <v>51</v>
      </c>
      <c r="F140" s="4">
        <f>IF(J140="합계",일위대가상세!J943,IF(J140="재료비",일위대가상세!J943+일위대가상세!L943+일위대가상세!N943,0))</f>
        <v>0</v>
      </c>
      <c r="G140" s="4">
        <f>IF(J140="합계",일위대가상세!L943,IF(J140="노무비",일위대가상세!J943+일위대가상세!L943+일위대가상세!N943,0))</f>
        <v>0</v>
      </c>
      <c r="H140" s="4">
        <f>IF(J140="합계",일위대가상세!N943,IF(J140="경비",일위대가상세!J943+일위대가상세!L943+일위대가상세!N943,0))</f>
        <v>0</v>
      </c>
      <c r="I140" s="4">
        <f t="shared" si="2"/>
        <v>0</v>
      </c>
      <c r="J140" s="6" t="s">
        <v>10</v>
      </c>
      <c r="K140" s="1" t="s">
        <v>13</v>
      </c>
    </row>
    <row r="141" spans="1:11" x14ac:dyDescent="0.2">
      <c r="A141" s="1" t="s">
        <v>328</v>
      </c>
      <c r="B141" s="1" t="s">
        <v>13</v>
      </c>
      <c r="C141" s="1" t="s">
        <v>324</v>
      </c>
      <c r="D141" s="1" t="s">
        <v>329</v>
      </c>
      <c r="E141" s="6" t="s">
        <v>51</v>
      </c>
      <c r="F141" s="4">
        <f>IF(J141="합계",일위대가상세!J950,IF(J141="재료비",일위대가상세!J950+일위대가상세!L950+일위대가상세!N950,0))</f>
        <v>0</v>
      </c>
      <c r="G141" s="4">
        <f>IF(J141="합계",일위대가상세!L950,IF(J141="노무비",일위대가상세!J950+일위대가상세!L950+일위대가상세!N950,0))</f>
        <v>0</v>
      </c>
      <c r="H141" s="4">
        <f>IF(J141="합계",일위대가상세!N950,IF(J141="경비",일위대가상세!J950+일위대가상세!L950+일위대가상세!N950,0))</f>
        <v>0</v>
      </c>
      <c r="I141" s="4">
        <f t="shared" si="2"/>
        <v>0</v>
      </c>
      <c r="J141" s="6" t="s">
        <v>10</v>
      </c>
      <c r="K141" s="1" t="s">
        <v>13</v>
      </c>
    </row>
    <row r="142" spans="1:11" x14ac:dyDescent="0.2">
      <c r="A142" s="1" t="s">
        <v>330</v>
      </c>
      <c r="B142" s="1" t="s">
        <v>13</v>
      </c>
      <c r="C142" s="1" t="s">
        <v>324</v>
      </c>
      <c r="D142" s="1" t="s">
        <v>331</v>
      </c>
      <c r="E142" s="6" t="s">
        <v>51</v>
      </c>
      <c r="F142" s="4">
        <f>IF(J142="합계",일위대가상세!J957,IF(J142="재료비",일위대가상세!J957+일위대가상세!L957+일위대가상세!N957,0))</f>
        <v>0</v>
      </c>
      <c r="G142" s="4">
        <f>IF(J142="합계",일위대가상세!L957,IF(J142="노무비",일위대가상세!J957+일위대가상세!L957+일위대가상세!N957,0))</f>
        <v>0</v>
      </c>
      <c r="H142" s="4">
        <f>IF(J142="합계",일위대가상세!N957,IF(J142="경비",일위대가상세!J957+일위대가상세!L957+일위대가상세!N957,0))</f>
        <v>0</v>
      </c>
      <c r="I142" s="4">
        <f t="shared" si="2"/>
        <v>0</v>
      </c>
      <c r="J142" s="6" t="s">
        <v>10</v>
      </c>
      <c r="K142" s="1" t="s">
        <v>13</v>
      </c>
    </row>
    <row r="143" spans="1:11" x14ac:dyDescent="0.2">
      <c r="A143" s="1" t="s">
        <v>332</v>
      </c>
      <c r="B143" s="1" t="s">
        <v>13</v>
      </c>
      <c r="C143" s="1" t="s">
        <v>324</v>
      </c>
      <c r="D143" s="1" t="s">
        <v>333</v>
      </c>
      <c r="E143" s="6" t="s">
        <v>51</v>
      </c>
      <c r="F143" s="4">
        <f>IF(J143="합계",일위대가상세!J964,IF(J143="재료비",일위대가상세!J964+일위대가상세!L964+일위대가상세!N964,0))</f>
        <v>0</v>
      </c>
      <c r="G143" s="4">
        <f>IF(J143="합계",일위대가상세!L964,IF(J143="노무비",일위대가상세!J964+일위대가상세!L964+일위대가상세!N964,0))</f>
        <v>0</v>
      </c>
      <c r="H143" s="4">
        <f>IF(J143="합계",일위대가상세!N964,IF(J143="경비",일위대가상세!J964+일위대가상세!L964+일위대가상세!N964,0))</f>
        <v>0</v>
      </c>
      <c r="I143" s="4">
        <f t="shared" si="2"/>
        <v>0</v>
      </c>
      <c r="J143" s="6" t="s">
        <v>10</v>
      </c>
      <c r="K143" s="1" t="s">
        <v>13</v>
      </c>
    </row>
    <row r="144" spans="1:11" x14ac:dyDescent="0.2">
      <c r="A144" s="1" t="s">
        <v>334</v>
      </c>
      <c r="B144" s="1" t="s">
        <v>13</v>
      </c>
      <c r="C144" s="1" t="s">
        <v>324</v>
      </c>
      <c r="D144" s="1" t="s">
        <v>335</v>
      </c>
      <c r="E144" s="6" t="s">
        <v>51</v>
      </c>
      <c r="F144" s="4">
        <f>IF(J144="합계",일위대가상세!J971,IF(J144="재료비",일위대가상세!J971+일위대가상세!L971+일위대가상세!N971,0))</f>
        <v>0</v>
      </c>
      <c r="G144" s="4">
        <f>IF(J144="합계",일위대가상세!L971,IF(J144="노무비",일위대가상세!J971+일위대가상세!L971+일위대가상세!N971,0))</f>
        <v>0</v>
      </c>
      <c r="H144" s="4">
        <f>IF(J144="합계",일위대가상세!N971,IF(J144="경비",일위대가상세!J971+일위대가상세!L971+일위대가상세!N971,0))</f>
        <v>0</v>
      </c>
      <c r="I144" s="4">
        <f t="shared" si="2"/>
        <v>0</v>
      </c>
      <c r="J144" s="6" t="s">
        <v>10</v>
      </c>
      <c r="K144" s="1" t="s">
        <v>13</v>
      </c>
    </row>
    <row r="145" spans="1:11" x14ac:dyDescent="0.2">
      <c r="A145" s="1" t="s">
        <v>336</v>
      </c>
      <c r="B145" s="1" t="s">
        <v>13</v>
      </c>
      <c r="C145" s="1" t="s">
        <v>337</v>
      </c>
      <c r="D145" s="1" t="s">
        <v>325</v>
      </c>
      <c r="E145" s="6" t="s">
        <v>51</v>
      </c>
      <c r="F145" s="4">
        <f>IF(J145="합계",일위대가상세!J978,IF(J145="재료비",일위대가상세!J978+일위대가상세!L978+일위대가상세!N978,0))</f>
        <v>0</v>
      </c>
      <c r="G145" s="4">
        <f>IF(J145="합계",일위대가상세!L978,IF(J145="노무비",일위대가상세!J978+일위대가상세!L978+일위대가상세!N978,0))</f>
        <v>0</v>
      </c>
      <c r="H145" s="4">
        <f>IF(J145="합계",일위대가상세!N978,IF(J145="경비",일위대가상세!J978+일위대가상세!L978+일위대가상세!N978,0))</f>
        <v>0</v>
      </c>
      <c r="I145" s="4">
        <f t="shared" si="2"/>
        <v>0</v>
      </c>
      <c r="J145" s="6" t="s">
        <v>10</v>
      </c>
      <c r="K145" s="1" t="s">
        <v>13</v>
      </c>
    </row>
    <row r="146" spans="1:11" x14ac:dyDescent="0.2">
      <c r="A146" s="1" t="s">
        <v>338</v>
      </c>
      <c r="B146" s="1" t="s">
        <v>13</v>
      </c>
      <c r="C146" s="1" t="s">
        <v>337</v>
      </c>
      <c r="D146" s="1" t="s">
        <v>327</v>
      </c>
      <c r="E146" s="6" t="s">
        <v>51</v>
      </c>
      <c r="F146" s="4">
        <f>IF(J146="합계",일위대가상세!J985,IF(J146="재료비",일위대가상세!J985+일위대가상세!L985+일위대가상세!N985,0))</f>
        <v>0</v>
      </c>
      <c r="G146" s="4">
        <f>IF(J146="합계",일위대가상세!L985,IF(J146="노무비",일위대가상세!J985+일위대가상세!L985+일위대가상세!N985,0))</f>
        <v>0</v>
      </c>
      <c r="H146" s="4">
        <f>IF(J146="합계",일위대가상세!N985,IF(J146="경비",일위대가상세!J985+일위대가상세!L985+일위대가상세!N985,0))</f>
        <v>0</v>
      </c>
      <c r="I146" s="4">
        <f t="shared" si="2"/>
        <v>0</v>
      </c>
      <c r="J146" s="6" t="s">
        <v>10</v>
      </c>
      <c r="K146" s="1" t="s">
        <v>13</v>
      </c>
    </row>
    <row r="147" spans="1:11" x14ac:dyDescent="0.2">
      <c r="A147" s="1" t="s">
        <v>339</v>
      </c>
      <c r="B147" s="1" t="s">
        <v>13</v>
      </c>
      <c r="C147" s="1" t="s">
        <v>337</v>
      </c>
      <c r="D147" s="1" t="s">
        <v>329</v>
      </c>
      <c r="E147" s="6" t="s">
        <v>51</v>
      </c>
      <c r="F147" s="4">
        <f>IF(J147="합계",일위대가상세!J992,IF(J147="재료비",일위대가상세!J992+일위대가상세!L992+일위대가상세!N992,0))</f>
        <v>0</v>
      </c>
      <c r="G147" s="4">
        <f>IF(J147="합계",일위대가상세!L992,IF(J147="노무비",일위대가상세!J992+일위대가상세!L992+일위대가상세!N992,0))</f>
        <v>0</v>
      </c>
      <c r="H147" s="4">
        <f>IF(J147="합계",일위대가상세!N992,IF(J147="경비",일위대가상세!J992+일위대가상세!L992+일위대가상세!N992,0))</f>
        <v>0</v>
      </c>
      <c r="I147" s="4">
        <f t="shared" si="2"/>
        <v>0</v>
      </c>
      <c r="J147" s="6" t="s">
        <v>10</v>
      </c>
      <c r="K147" s="1" t="s">
        <v>13</v>
      </c>
    </row>
    <row r="148" spans="1:11" x14ac:dyDescent="0.2">
      <c r="A148" s="1" t="s">
        <v>340</v>
      </c>
      <c r="B148" s="1" t="s">
        <v>13</v>
      </c>
      <c r="C148" s="1" t="s">
        <v>337</v>
      </c>
      <c r="D148" s="1" t="s">
        <v>331</v>
      </c>
      <c r="E148" s="6" t="s">
        <v>51</v>
      </c>
      <c r="F148" s="4">
        <f>IF(J148="합계",일위대가상세!J999,IF(J148="재료비",일위대가상세!J999+일위대가상세!L999+일위대가상세!N999,0))</f>
        <v>0</v>
      </c>
      <c r="G148" s="4">
        <f>IF(J148="합계",일위대가상세!L999,IF(J148="노무비",일위대가상세!J999+일위대가상세!L999+일위대가상세!N999,0))</f>
        <v>0</v>
      </c>
      <c r="H148" s="4">
        <f>IF(J148="합계",일위대가상세!N999,IF(J148="경비",일위대가상세!J999+일위대가상세!L999+일위대가상세!N999,0))</f>
        <v>0</v>
      </c>
      <c r="I148" s="4">
        <f t="shared" si="2"/>
        <v>0</v>
      </c>
      <c r="J148" s="6" t="s">
        <v>10</v>
      </c>
      <c r="K148" s="1" t="s">
        <v>13</v>
      </c>
    </row>
    <row r="149" spans="1:11" x14ac:dyDescent="0.2">
      <c r="A149" s="1" t="s">
        <v>341</v>
      </c>
      <c r="B149" s="1" t="s">
        <v>13</v>
      </c>
      <c r="C149" s="1" t="s">
        <v>337</v>
      </c>
      <c r="D149" s="1" t="s">
        <v>333</v>
      </c>
      <c r="E149" s="6" t="s">
        <v>51</v>
      </c>
      <c r="F149" s="4">
        <f>IF(J149="합계",일위대가상세!J1006,IF(J149="재료비",일위대가상세!J1006+일위대가상세!L1006+일위대가상세!N1006,0))</f>
        <v>0</v>
      </c>
      <c r="G149" s="4">
        <f>IF(J149="합계",일위대가상세!L1006,IF(J149="노무비",일위대가상세!J1006+일위대가상세!L1006+일위대가상세!N1006,0))</f>
        <v>0</v>
      </c>
      <c r="H149" s="4">
        <f>IF(J149="합계",일위대가상세!N1006,IF(J149="경비",일위대가상세!J1006+일위대가상세!L1006+일위대가상세!N1006,0))</f>
        <v>0</v>
      </c>
      <c r="I149" s="4">
        <f t="shared" si="2"/>
        <v>0</v>
      </c>
      <c r="J149" s="6" t="s">
        <v>10</v>
      </c>
      <c r="K149" s="1" t="s">
        <v>13</v>
      </c>
    </row>
    <row r="150" spans="1:11" x14ac:dyDescent="0.2">
      <c r="A150" s="1" t="s">
        <v>342</v>
      </c>
      <c r="B150" s="1" t="s">
        <v>13</v>
      </c>
      <c r="C150" s="1" t="s">
        <v>337</v>
      </c>
      <c r="D150" s="1" t="s">
        <v>335</v>
      </c>
      <c r="E150" s="6" t="s">
        <v>51</v>
      </c>
      <c r="F150" s="4">
        <f>IF(J150="합계",일위대가상세!J1013,IF(J150="재료비",일위대가상세!J1013+일위대가상세!L1013+일위대가상세!N1013,0))</f>
        <v>0</v>
      </c>
      <c r="G150" s="4">
        <f>IF(J150="합계",일위대가상세!L1013,IF(J150="노무비",일위대가상세!J1013+일위대가상세!L1013+일위대가상세!N1013,0))</f>
        <v>0</v>
      </c>
      <c r="H150" s="4">
        <f>IF(J150="합계",일위대가상세!N1013,IF(J150="경비",일위대가상세!J1013+일위대가상세!L1013+일위대가상세!N1013,0))</f>
        <v>0</v>
      </c>
      <c r="I150" s="4">
        <f t="shared" si="2"/>
        <v>0</v>
      </c>
      <c r="J150" s="6" t="s">
        <v>10</v>
      </c>
      <c r="K150" s="1" t="s">
        <v>13</v>
      </c>
    </row>
    <row r="151" spans="1:11" x14ac:dyDescent="0.2">
      <c r="A151" s="1" t="s">
        <v>343</v>
      </c>
      <c r="B151" s="1" t="s">
        <v>13</v>
      </c>
      <c r="C151" s="1" t="s">
        <v>324</v>
      </c>
      <c r="D151" s="1" t="s">
        <v>344</v>
      </c>
      <c r="E151" s="6" t="s">
        <v>51</v>
      </c>
      <c r="F151" s="4">
        <f>IF(J151="합계",일위대가상세!J1020,IF(J151="재료비",일위대가상세!J1020+일위대가상세!L1020+일위대가상세!N1020,0))</f>
        <v>0</v>
      </c>
      <c r="G151" s="4">
        <f>IF(J151="합계",일위대가상세!L1020,IF(J151="노무비",일위대가상세!J1020+일위대가상세!L1020+일위대가상세!N1020,0))</f>
        <v>0</v>
      </c>
      <c r="H151" s="4">
        <f>IF(J151="합계",일위대가상세!N1020,IF(J151="경비",일위대가상세!J1020+일위대가상세!L1020+일위대가상세!N1020,0))</f>
        <v>0</v>
      </c>
      <c r="I151" s="4">
        <f t="shared" si="2"/>
        <v>0</v>
      </c>
      <c r="J151" s="6" t="s">
        <v>10</v>
      </c>
      <c r="K151" s="1" t="s">
        <v>13</v>
      </c>
    </row>
    <row r="152" spans="1:11" x14ac:dyDescent="0.2">
      <c r="A152" s="1" t="s">
        <v>345</v>
      </c>
      <c r="B152" s="1" t="s">
        <v>13</v>
      </c>
      <c r="C152" s="1" t="s">
        <v>324</v>
      </c>
      <c r="D152" s="1" t="s">
        <v>346</v>
      </c>
      <c r="E152" s="6" t="s">
        <v>51</v>
      </c>
      <c r="F152" s="4">
        <f>IF(J152="합계",일위대가상세!J1027,IF(J152="재료비",일위대가상세!J1027+일위대가상세!L1027+일위대가상세!N1027,0))</f>
        <v>0</v>
      </c>
      <c r="G152" s="4">
        <f>IF(J152="합계",일위대가상세!L1027,IF(J152="노무비",일위대가상세!J1027+일위대가상세!L1027+일위대가상세!N1027,0))</f>
        <v>0</v>
      </c>
      <c r="H152" s="4">
        <f>IF(J152="합계",일위대가상세!N1027,IF(J152="경비",일위대가상세!J1027+일위대가상세!L1027+일위대가상세!N1027,0))</f>
        <v>0</v>
      </c>
      <c r="I152" s="4">
        <f t="shared" si="2"/>
        <v>0</v>
      </c>
      <c r="J152" s="6" t="s">
        <v>10</v>
      </c>
      <c r="K152" s="1" t="s">
        <v>13</v>
      </c>
    </row>
    <row r="153" spans="1:11" x14ac:dyDescent="0.2">
      <c r="A153" s="1" t="s">
        <v>347</v>
      </c>
      <c r="B153" s="1" t="s">
        <v>13</v>
      </c>
      <c r="C153" s="1" t="s">
        <v>324</v>
      </c>
      <c r="D153" s="1" t="s">
        <v>348</v>
      </c>
      <c r="E153" s="6" t="s">
        <v>51</v>
      </c>
      <c r="F153" s="4">
        <f>IF(J153="합계",일위대가상세!J1034,IF(J153="재료비",일위대가상세!J1034+일위대가상세!L1034+일위대가상세!N1034,0))</f>
        <v>0</v>
      </c>
      <c r="G153" s="4">
        <f>IF(J153="합계",일위대가상세!L1034,IF(J153="노무비",일위대가상세!J1034+일위대가상세!L1034+일위대가상세!N1034,0))</f>
        <v>0</v>
      </c>
      <c r="H153" s="4">
        <f>IF(J153="합계",일위대가상세!N1034,IF(J153="경비",일위대가상세!J1034+일위대가상세!L1034+일위대가상세!N1034,0))</f>
        <v>0</v>
      </c>
      <c r="I153" s="4">
        <f t="shared" si="2"/>
        <v>0</v>
      </c>
      <c r="J153" s="6" t="s">
        <v>10</v>
      </c>
      <c r="K153" s="1" t="s">
        <v>13</v>
      </c>
    </row>
    <row r="154" spans="1:11" x14ac:dyDescent="0.2">
      <c r="A154" s="1" t="s">
        <v>349</v>
      </c>
      <c r="B154" s="1" t="s">
        <v>13</v>
      </c>
      <c r="C154" s="1" t="s">
        <v>324</v>
      </c>
      <c r="D154" s="1" t="s">
        <v>350</v>
      </c>
      <c r="E154" s="6" t="s">
        <v>51</v>
      </c>
      <c r="F154" s="4">
        <f>IF(J154="합계",일위대가상세!J1041,IF(J154="재료비",일위대가상세!J1041+일위대가상세!L1041+일위대가상세!N1041,0))</f>
        <v>0</v>
      </c>
      <c r="G154" s="4">
        <f>IF(J154="합계",일위대가상세!L1041,IF(J154="노무비",일위대가상세!J1041+일위대가상세!L1041+일위대가상세!N1041,0))</f>
        <v>0</v>
      </c>
      <c r="H154" s="4">
        <f>IF(J154="합계",일위대가상세!N1041,IF(J154="경비",일위대가상세!J1041+일위대가상세!L1041+일위대가상세!N1041,0))</f>
        <v>0</v>
      </c>
      <c r="I154" s="4">
        <f t="shared" si="2"/>
        <v>0</v>
      </c>
      <c r="J154" s="6" t="s">
        <v>10</v>
      </c>
      <c r="K154" s="1" t="s">
        <v>13</v>
      </c>
    </row>
    <row r="155" spans="1:11" x14ac:dyDescent="0.2">
      <c r="A155" s="1" t="s">
        <v>351</v>
      </c>
      <c r="B155" s="1" t="s">
        <v>13</v>
      </c>
      <c r="C155" s="1" t="s">
        <v>324</v>
      </c>
      <c r="D155" s="1" t="s">
        <v>352</v>
      </c>
      <c r="E155" s="6" t="s">
        <v>51</v>
      </c>
      <c r="F155" s="4">
        <f>IF(J155="합계",일위대가상세!J1048,IF(J155="재료비",일위대가상세!J1048+일위대가상세!L1048+일위대가상세!N1048,0))</f>
        <v>0</v>
      </c>
      <c r="G155" s="4">
        <f>IF(J155="합계",일위대가상세!L1048,IF(J155="노무비",일위대가상세!J1048+일위대가상세!L1048+일위대가상세!N1048,0))</f>
        <v>0</v>
      </c>
      <c r="H155" s="4">
        <f>IF(J155="합계",일위대가상세!N1048,IF(J155="경비",일위대가상세!J1048+일위대가상세!L1048+일위대가상세!N1048,0))</f>
        <v>0</v>
      </c>
      <c r="I155" s="4">
        <f t="shared" si="2"/>
        <v>0</v>
      </c>
      <c r="J155" s="6" t="s">
        <v>10</v>
      </c>
      <c r="K155" s="1" t="s">
        <v>13</v>
      </c>
    </row>
    <row r="156" spans="1:11" x14ac:dyDescent="0.2">
      <c r="A156" s="1" t="s">
        <v>353</v>
      </c>
      <c r="B156" s="1" t="s">
        <v>13</v>
      </c>
      <c r="C156" s="1" t="s">
        <v>324</v>
      </c>
      <c r="D156" s="1" t="s">
        <v>354</v>
      </c>
      <c r="E156" s="6" t="s">
        <v>51</v>
      </c>
      <c r="F156" s="4">
        <f>IF(J156="합계",일위대가상세!J1055,IF(J156="재료비",일위대가상세!J1055+일위대가상세!L1055+일위대가상세!N1055,0))</f>
        <v>0</v>
      </c>
      <c r="G156" s="4">
        <f>IF(J156="합계",일위대가상세!L1055,IF(J156="노무비",일위대가상세!J1055+일위대가상세!L1055+일위대가상세!N1055,0))</f>
        <v>0</v>
      </c>
      <c r="H156" s="4">
        <f>IF(J156="합계",일위대가상세!N1055,IF(J156="경비",일위대가상세!J1055+일위대가상세!L1055+일위대가상세!N1055,0))</f>
        <v>0</v>
      </c>
      <c r="I156" s="4">
        <f t="shared" si="2"/>
        <v>0</v>
      </c>
      <c r="J156" s="6" t="s">
        <v>10</v>
      </c>
      <c r="K156" s="1" t="s">
        <v>13</v>
      </c>
    </row>
    <row r="157" spans="1:11" x14ac:dyDescent="0.2">
      <c r="A157" s="1" t="s">
        <v>355</v>
      </c>
      <c r="B157" s="1" t="s">
        <v>13</v>
      </c>
      <c r="C157" s="1" t="s">
        <v>337</v>
      </c>
      <c r="D157" s="1" t="s">
        <v>344</v>
      </c>
      <c r="E157" s="6" t="s">
        <v>51</v>
      </c>
      <c r="F157" s="4">
        <f>IF(J157="합계",일위대가상세!J1062,IF(J157="재료비",일위대가상세!J1062+일위대가상세!L1062+일위대가상세!N1062,0))</f>
        <v>0</v>
      </c>
      <c r="G157" s="4">
        <f>IF(J157="합계",일위대가상세!L1062,IF(J157="노무비",일위대가상세!J1062+일위대가상세!L1062+일위대가상세!N1062,0))</f>
        <v>0</v>
      </c>
      <c r="H157" s="4">
        <f>IF(J157="합계",일위대가상세!N1062,IF(J157="경비",일위대가상세!J1062+일위대가상세!L1062+일위대가상세!N1062,0))</f>
        <v>0</v>
      </c>
      <c r="I157" s="4">
        <f t="shared" si="2"/>
        <v>0</v>
      </c>
      <c r="J157" s="6" t="s">
        <v>10</v>
      </c>
      <c r="K157" s="1" t="s">
        <v>13</v>
      </c>
    </row>
    <row r="158" spans="1:11" x14ac:dyDescent="0.2">
      <c r="A158" s="1" t="s">
        <v>356</v>
      </c>
      <c r="B158" s="1" t="s">
        <v>13</v>
      </c>
      <c r="C158" s="1" t="s">
        <v>337</v>
      </c>
      <c r="D158" s="1" t="s">
        <v>346</v>
      </c>
      <c r="E158" s="6" t="s">
        <v>51</v>
      </c>
      <c r="F158" s="4">
        <f>IF(J158="합계",일위대가상세!J1069,IF(J158="재료비",일위대가상세!J1069+일위대가상세!L1069+일위대가상세!N1069,0))</f>
        <v>0</v>
      </c>
      <c r="G158" s="4">
        <f>IF(J158="합계",일위대가상세!L1069,IF(J158="노무비",일위대가상세!J1069+일위대가상세!L1069+일위대가상세!N1069,0))</f>
        <v>0</v>
      </c>
      <c r="H158" s="4">
        <f>IF(J158="합계",일위대가상세!N1069,IF(J158="경비",일위대가상세!J1069+일위대가상세!L1069+일위대가상세!N1069,0))</f>
        <v>0</v>
      </c>
      <c r="I158" s="4">
        <f t="shared" si="2"/>
        <v>0</v>
      </c>
      <c r="J158" s="6" t="s">
        <v>10</v>
      </c>
      <c r="K158" s="1" t="s">
        <v>13</v>
      </c>
    </row>
    <row r="159" spans="1:11" x14ac:dyDescent="0.2">
      <c r="A159" s="1" t="s">
        <v>357</v>
      </c>
      <c r="B159" s="1" t="s">
        <v>13</v>
      </c>
      <c r="C159" s="1" t="s">
        <v>337</v>
      </c>
      <c r="D159" s="1" t="s">
        <v>348</v>
      </c>
      <c r="E159" s="6" t="s">
        <v>51</v>
      </c>
      <c r="F159" s="4">
        <f>IF(J159="합계",일위대가상세!J1076,IF(J159="재료비",일위대가상세!J1076+일위대가상세!L1076+일위대가상세!N1076,0))</f>
        <v>0</v>
      </c>
      <c r="G159" s="4">
        <f>IF(J159="합계",일위대가상세!L1076,IF(J159="노무비",일위대가상세!J1076+일위대가상세!L1076+일위대가상세!N1076,0))</f>
        <v>0</v>
      </c>
      <c r="H159" s="4">
        <f>IF(J159="합계",일위대가상세!N1076,IF(J159="경비",일위대가상세!J1076+일위대가상세!L1076+일위대가상세!N1076,0))</f>
        <v>0</v>
      </c>
      <c r="I159" s="4">
        <f t="shared" si="2"/>
        <v>0</v>
      </c>
      <c r="J159" s="6" t="s">
        <v>10</v>
      </c>
      <c r="K159" s="1" t="s">
        <v>13</v>
      </c>
    </row>
    <row r="160" spans="1:11" x14ac:dyDescent="0.2">
      <c r="A160" s="1" t="s">
        <v>358</v>
      </c>
      <c r="B160" s="1" t="s">
        <v>13</v>
      </c>
      <c r="C160" s="1" t="s">
        <v>337</v>
      </c>
      <c r="D160" s="1" t="s">
        <v>350</v>
      </c>
      <c r="E160" s="6" t="s">
        <v>51</v>
      </c>
      <c r="F160" s="4">
        <f>IF(J160="합계",일위대가상세!J1083,IF(J160="재료비",일위대가상세!J1083+일위대가상세!L1083+일위대가상세!N1083,0))</f>
        <v>0</v>
      </c>
      <c r="G160" s="4">
        <f>IF(J160="합계",일위대가상세!L1083,IF(J160="노무비",일위대가상세!J1083+일위대가상세!L1083+일위대가상세!N1083,0))</f>
        <v>0</v>
      </c>
      <c r="H160" s="4">
        <f>IF(J160="합계",일위대가상세!N1083,IF(J160="경비",일위대가상세!J1083+일위대가상세!L1083+일위대가상세!N1083,0))</f>
        <v>0</v>
      </c>
      <c r="I160" s="4">
        <f t="shared" si="2"/>
        <v>0</v>
      </c>
      <c r="J160" s="6" t="s">
        <v>10</v>
      </c>
      <c r="K160" s="1" t="s">
        <v>13</v>
      </c>
    </row>
    <row r="161" spans="1:11" x14ac:dyDescent="0.2">
      <c r="A161" s="1" t="s">
        <v>359</v>
      </c>
      <c r="B161" s="1" t="s">
        <v>13</v>
      </c>
      <c r="C161" s="1" t="s">
        <v>337</v>
      </c>
      <c r="D161" s="1" t="s">
        <v>352</v>
      </c>
      <c r="E161" s="6" t="s">
        <v>51</v>
      </c>
      <c r="F161" s="4">
        <f>IF(J161="합계",일위대가상세!J1090,IF(J161="재료비",일위대가상세!J1090+일위대가상세!L1090+일위대가상세!N1090,0))</f>
        <v>0</v>
      </c>
      <c r="G161" s="4">
        <f>IF(J161="합계",일위대가상세!L1090,IF(J161="노무비",일위대가상세!J1090+일위대가상세!L1090+일위대가상세!N1090,0))</f>
        <v>0</v>
      </c>
      <c r="H161" s="4">
        <f>IF(J161="합계",일위대가상세!N1090,IF(J161="경비",일위대가상세!J1090+일위대가상세!L1090+일위대가상세!N1090,0))</f>
        <v>0</v>
      </c>
      <c r="I161" s="4">
        <f t="shared" si="2"/>
        <v>0</v>
      </c>
      <c r="J161" s="6" t="s">
        <v>10</v>
      </c>
      <c r="K161" s="1" t="s">
        <v>13</v>
      </c>
    </row>
    <row r="162" spans="1:11" x14ac:dyDescent="0.2">
      <c r="A162" s="1" t="s">
        <v>360</v>
      </c>
      <c r="B162" s="1" t="s">
        <v>13</v>
      </c>
      <c r="C162" s="1" t="s">
        <v>337</v>
      </c>
      <c r="D162" s="1" t="s">
        <v>354</v>
      </c>
      <c r="E162" s="6" t="s">
        <v>51</v>
      </c>
      <c r="F162" s="4">
        <f>IF(J162="합계",일위대가상세!J1097,IF(J162="재료비",일위대가상세!J1097+일위대가상세!L1097+일위대가상세!N1097,0))</f>
        <v>0</v>
      </c>
      <c r="G162" s="4">
        <f>IF(J162="합계",일위대가상세!L1097,IF(J162="노무비",일위대가상세!J1097+일위대가상세!L1097+일위대가상세!N1097,0))</f>
        <v>0</v>
      </c>
      <c r="H162" s="4">
        <f>IF(J162="합계",일위대가상세!N1097,IF(J162="경비",일위대가상세!J1097+일위대가상세!L1097+일위대가상세!N1097,0))</f>
        <v>0</v>
      </c>
      <c r="I162" s="4">
        <f t="shared" si="2"/>
        <v>0</v>
      </c>
      <c r="J162" s="6" t="s">
        <v>10</v>
      </c>
      <c r="K162" s="1" t="s">
        <v>13</v>
      </c>
    </row>
    <row r="163" spans="1:11" x14ac:dyDescent="0.2">
      <c r="A163" s="1" t="s">
        <v>361</v>
      </c>
      <c r="B163" s="1" t="s">
        <v>13</v>
      </c>
      <c r="C163" s="1" t="s">
        <v>362</v>
      </c>
      <c r="D163" s="1" t="s">
        <v>363</v>
      </c>
      <c r="E163" s="6" t="s">
        <v>364</v>
      </c>
      <c r="F163" s="4">
        <f>IF(J163="합계",일위대가상세!J1101,IF(J163="재료비",일위대가상세!J1101+일위대가상세!L1101+일위대가상세!N1101,0))</f>
        <v>0</v>
      </c>
      <c r="G163" s="4">
        <f>IF(J163="합계",일위대가상세!L1101,IF(J163="노무비",일위대가상세!J1101+일위대가상세!L1101+일위대가상세!N1101,0))</f>
        <v>0</v>
      </c>
      <c r="H163" s="4">
        <f>IF(J163="합계",일위대가상세!N1101,IF(J163="경비",일위대가상세!J1101+일위대가상세!L1101+일위대가상세!N1101,0))</f>
        <v>0</v>
      </c>
      <c r="I163" s="4">
        <f t="shared" si="2"/>
        <v>0</v>
      </c>
      <c r="J163" s="6" t="s">
        <v>10</v>
      </c>
      <c r="K163" s="1" t="s">
        <v>13</v>
      </c>
    </row>
    <row r="164" spans="1:11" x14ac:dyDescent="0.2">
      <c r="A164" s="1" t="s">
        <v>365</v>
      </c>
      <c r="B164" s="1" t="s">
        <v>13</v>
      </c>
      <c r="C164" s="1" t="s">
        <v>366</v>
      </c>
      <c r="D164" s="1" t="s">
        <v>363</v>
      </c>
      <c r="E164" s="6" t="s">
        <v>364</v>
      </c>
      <c r="F164" s="4">
        <f>IF(J164="합계",일위대가상세!J1105,IF(J164="재료비",일위대가상세!J1105+일위대가상세!L1105+일위대가상세!N1105,0))</f>
        <v>0</v>
      </c>
      <c r="G164" s="4">
        <f>IF(J164="합계",일위대가상세!L1105,IF(J164="노무비",일위대가상세!J1105+일위대가상세!L1105+일위대가상세!N1105,0))</f>
        <v>0</v>
      </c>
      <c r="H164" s="4">
        <f>IF(J164="합계",일위대가상세!N1105,IF(J164="경비",일위대가상세!J1105+일위대가상세!L1105+일위대가상세!N1105,0))</f>
        <v>0</v>
      </c>
      <c r="I164" s="4">
        <f t="shared" si="2"/>
        <v>0</v>
      </c>
      <c r="J164" s="6" t="s">
        <v>10</v>
      </c>
      <c r="K164" s="1" t="s">
        <v>13</v>
      </c>
    </row>
    <row r="165" spans="1:11" x14ac:dyDescent="0.2">
      <c r="A165" s="1" t="s">
        <v>367</v>
      </c>
      <c r="B165" s="1" t="s">
        <v>13</v>
      </c>
      <c r="C165" s="1" t="s">
        <v>368</v>
      </c>
      <c r="D165" s="1" t="s">
        <v>363</v>
      </c>
      <c r="E165" s="6" t="s">
        <v>364</v>
      </c>
      <c r="F165" s="4">
        <f>IF(J165="합계",일위대가상세!J1109,IF(J165="재료비",일위대가상세!J1109+일위대가상세!L1109+일위대가상세!N1109,0))</f>
        <v>0</v>
      </c>
      <c r="G165" s="4">
        <f>IF(J165="합계",일위대가상세!L1109,IF(J165="노무비",일위대가상세!J1109+일위대가상세!L1109+일위대가상세!N1109,0))</f>
        <v>0</v>
      </c>
      <c r="H165" s="4">
        <f>IF(J165="합계",일위대가상세!N1109,IF(J165="경비",일위대가상세!J1109+일위대가상세!L1109+일위대가상세!N1109,0))</f>
        <v>0</v>
      </c>
      <c r="I165" s="4">
        <f t="shared" si="2"/>
        <v>0</v>
      </c>
      <c r="J165" s="6" t="s">
        <v>10</v>
      </c>
      <c r="K165" s="1" t="s">
        <v>13</v>
      </c>
    </row>
    <row r="166" spans="1:11" x14ac:dyDescent="0.2">
      <c r="A166" s="1" t="s">
        <v>369</v>
      </c>
      <c r="B166" s="1" t="s">
        <v>13</v>
      </c>
      <c r="C166" s="1" t="s">
        <v>370</v>
      </c>
      <c r="D166" s="1" t="s">
        <v>363</v>
      </c>
      <c r="E166" s="6" t="s">
        <v>364</v>
      </c>
      <c r="F166" s="4">
        <f>IF(J166="합계",일위대가상세!J1113,IF(J166="재료비",일위대가상세!J1113+일위대가상세!L1113+일위대가상세!N1113,0))</f>
        <v>0</v>
      </c>
      <c r="G166" s="4">
        <f>IF(J166="합계",일위대가상세!L1113,IF(J166="노무비",일위대가상세!J1113+일위대가상세!L1113+일위대가상세!N1113,0))</f>
        <v>0</v>
      </c>
      <c r="H166" s="4">
        <f>IF(J166="합계",일위대가상세!N1113,IF(J166="경비",일위대가상세!J1113+일위대가상세!L1113+일위대가상세!N1113,0))</f>
        <v>0</v>
      </c>
      <c r="I166" s="4">
        <f t="shared" si="2"/>
        <v>0</v>
      </c>
      <c r="J166" s="6" t="s">
        <v>10</v>
      </c>
      <c r="K166" s="1" t="s">
        <v>13</v>
      </c>
    </row>
    <row r="167" spans="1:11" x14ac:dyDescent="0.2">
      <c r="A167" s="1" t="s">
        <v>371</v>
      </c>
      <c r="B167" s="1" t="s">
        <v>13</v>
      </c>
      <c r="C167" s="1" t="s">
        <v>372</v>
      </c>
      <c r="D167" s="1" t="s">
        <v>373</v>
      </c>
      <c r="E167" s="6" t="s">
        <v>364</v>
      </c>
      <c r="F167" s="4">
        <f>IF(J167="합계",일위대가상세!J1117,IF(J167="재료비",일위대가상세!J1117+일위대가상세!L1117+일위대가상세!N1117,0))</f>
        <v>0</v>
      </c>
      <c r="G167" s="4">
        <f>IF(J167="합계",일위대가상세!L1117,IF(J167="노무비",일위대가상세!J1117+일위대가상세!L1117+일위대가상세!N1117,0))</f>
        <v>0</v>
      </c>
      <c r="H167" s="4">
        <f>IF(J167="합계",일위대가상세!N1117,IF(J167="경비",일위대가상세!J1117+일위대가상세!L1117+일위대가상세!N1117,0))</f>
        <v>0</v>
      </c>
      <c r="I167" s="4">
        <f t="shared" si="2"/>
        <v>0</v>
      </c>
      <c r="J167" s="6" t="s">
        <v>10</v>
      </c>
      <c r="K167" s="1" t="s">
        <v>13</v>
      </c>
    </row>
    <row r="168" spans="1:11" x14ac:dyDescent="0.2">
      <c r="A168" s="1" t="s">
        <v>374</v>
      </c>
      <c r="B168" s="1" t="s">
        <v>13</v>
      </c>
      <c r="C168" s="1" t="s">
        <v>375</v>
      </c>
      <c r="D168" s="1" t="s">
        <v>13</v>
      </c>
      <c r="E168" s="6" t="s">
        <v>364</v>
      </c>
      <c r="F168" s="4">
        <f>IF(J168="합계",일위대가상세!J1129,IF(J168="재료비",일위대가상세!J1129+일위대가상세!L1129+일위대가상세!N1129,0))</f>
        <v>0</v>
      </c>
      <c r="G168" s="4">
        <f>IF(J168="합계",일위대가상세!L1129,IF(J168="노무비",일위대가상세!J1129+일위대가상세!L1129+일위대가상세!N1129,0))</f>
        <v>0</v>
      </c>
      <c r="H168" s="4">
        <f>IF(J168="합계",일위대가상세!N1129,IF(J168="경비",일위대가상세!J1129+일위대가상세!L1129+일위대가상세!N1129,0))</f>
        <v>0</v>
      </c>
      <c r="I168" s="4">
        <f t="shared" si="2"/>
        <v>0</v>
      </c>
      <c r="J168" s="6" t="s">
        <v>10</v>
      </c>
      <c r="K168" s="1" t="s">
        <v>13</v>
      </c>
    </row>
    <row r="169" spans="1:11" x14ac:dyDescent="0.2">
      <c r="A169" s="1" t="s">
        <v>376</v>
      </c>
      <c r="B169" s="1" t="s">
        <v>13</v>
      </c>
      <c r="C169" s="1" t="s">
        <v>377</v>
      </c>
      <c r="D169" s="1" t="s">
        <v>378</v>
      </c>
      <c r="E169" s="6" t="s">
        <v>364</v>
      </c>
      <c r="F169" s="4">
        <f>IF(J169="합계",일위대가상세!J1139,IF(J169="재료비",일위대가상세!J1139+일위대가상세!L1139+일위대가상세!N1139,0))</f>
        <v>0</v>
      </c>
      <c r="G169" s="4">
        <f>IF(J169="합계",일위대가상세!L1139,IF(J169="노무비",일위대가상세!J1139+일위대가상세!L1139+일위대가상세!N1139,0))</f>
        <v>0</v>
      </c>
      <c r="H169" s="4">
        <f>IF(J169="합계",일위대가상세!N1139,IF(J169="경비",일위대가상세!J1139+일위대가상세!L1139+일위대가상세!N1139,0))</f>
        <v>0</v>
      </c>
      <c r="I169" s="4">
        <f t="shared" si="2"/>
        <v>0</v>
      </c>
      <c r="J169" s="6" t="s">
        <v>10</v>
      </c>
      <c r="K169" s="1" t="s">
        <v>13</v>
      </c>
    </row>
    <row r="170" spans="1:11" x14ac:dyDescent="0.2">
      <c r="A170" s="1" t="s">
        <v>379</v>
      </c>
      <c r="B170" s="1" t="s">
        <v>13</v>
      </c>
      <c r="C170" s="1" t="s">
        <v>380</v>
      </c>
      <c r="D170" s="1" t="s">
        <v>381</v>
      </c>
      <c r="E170" s="6" t="s">
        <v>364</v>
      </c>
      <c r="F170" s="4">
        <f>IF(J170="합계",일위대가상세!J1149,IF(J170="재료비",일위대가상세!J1149+일위대가상세!L1149+일위대가상세!N1149,0))</f>
        <v>0</v>
      </c>
      <c r="G170" s="4">
        <f>IF(J170="합계",일위대가상세!L1149,IF(J170="노무비",일위대가상세!J1149+일위대가상세!L1149+일위대가상세!N1149,0))</f>
        <v>0</v>
      </c>
      <c r="H170" s="4">
        <f>IF(J170="합계",일위대가상세!N1149,IF(J170="경비",일위대가상세!J1149+일위대가상세!L1149+일위대가상세!N1149,0))</f>
        <v>0</v>
      </c>
      <c r="I170" s="4">
        <f t="shared" si="2"/>
        <v>0</v>
      </c>
      <c r="J170" s="6" t="s">
        <v>10</v>
      </c>
      <c r="K170" s="1" t="s">
        <v>13</v>
      </c>
    </row>
    <row r="171" spans="1:11" x14ac:dyDescent="0.2">
      <c r="A171" s="1" t="s">
        <v>382</v>
      </c>
      <c r="B171" s="1" t="s">
        <v>13</v>
      </c>
      <c r="C171" s="1" t="s">
        <v>383</v>
      </c>
      <c r="D171" s="1" t="s">
        <v>384</v>
      </c>
      <c r="E171" s="6" t="s">
        <v>364</v>
      </c>
      <c r="F171" s="4">
        <f>IF(J171="합계",일위대가상세!J1157,IF(J171="재료비",일위대가상세!J1157+일위대가상세!L1157+일위대가상세!N1157,0))</f>
        <v>0</v>
      </c>
      <c r="G171" s="4">
        <f>IF(J171="합계",일위대가상세!L1157,IF(J171="노무비",일위대가상세!J1157+일위대가상세!L1157+일위대가상세!N1157,0))</f>
        <v>0</v>
      </c>
      <c r="H171" s="4">
        <f>IF(J171="합계",일위대가상세!N1157,IF(J171="경비",일위대가상세!J1157+일위대가상세!L1157+일위대가상세!N1157,0))</f>
        <v>0</v>
      </c>
      <c r="I171" s="4">
        <f t="shared" si="2"/>
        <v>0</v>
      </c>
      <c r="J171" s="6" t="s">
        <v>10</v>
      </c>
      <c r="K171" s="1" t="s">
        <v>13</v>
      </c>
    </row>
    <row r="172" spans="1:11" x14ac:dyDescent="0.2">
      <c r="A172" s="1" t="s">
        <v>385</v>
      </c>
      <c r="B172" s="1" t="s">
        <v>13</v>
      </c>
      <c r="C172" s="1" t="s">
        <v>386</v>
      </c>
      <c r="D172" s="1" t="s">
        <v>387</v>
      </c>
      <c r="E172" s="6" t="s">
        <v>364</v>
      </c>
      <c r="F172" s="4">
        <f>IF(J172="합계",일위대가상세!J1165,IF(J172="재료비",일위대가상세!J1165+일위대가상세!L1165+일위대가상세!N1165,0))</f>
        <v>0</v>
      </c>
      <c r="G172" s="4">
        <f>IF(J172="합계",일위대가상세!L1165,IF(J172="노무비",일위대가상세!J1165+일위대가상세!L1165+일위대가상세!N1165,0))</f>
        <v>0</v>
      </c>
      <c r="H172" s="4">
        <f>IF(J172="합계",일위대가상세!N1165,IF(J172="경비",일위대가상세!J1165+일위대가상세!L1165+일위대가상세!N1165,0))</f>
        <v>0</v>
      </c>
      <c r="I172" s="4">
        <f t="shared" si="2"/>
        <v>0</v>
      </c>
      <c r="J172" s="6" t="s">
        <v>10</v>
      </c>
      <c r="K172" s="1" t="s">
        <v>13</v>
      </c>
    </row>
    <row r="173" spans="1:11" x14ac:dyDescent="0.2">
      <c r="A173" s="1" t="s">
        <v>388</v>
      </c>
      <c r="B173" s="1" t="s">
        <v>13</v>
      </c>
      <c r="C173" s="1" t="s">
        <v>389</v>
      </c>
      <c r="D173" s="1" t="s">
        <v>390</v>
      </c>
      <c r="E173" s="6" t="s">
        <v>364</v>
      </c>
      <c r="F173" s="4">
        <f>IF(J173="합계",일위대가상세!J1173,IF(J173="재료비",일위대가상세!J1173+일위대가상세!L1173+일위대가상세!N1173,0))</f>
        <v>0</v>
      </c>
      <c r="G173" s="4">
        <f>IF(J173="합계",일위대가상세!L1173,IF(J173="노무비",일위대가상세!J1173+일위대가상세!L1173+일위대가상세!N1173,0))</f>
        <v>0</v>
      </c>
      <c r="H173" s="4">
        <f>IF(J173="합계",일위대가상세!N1173,IF(J173="경비",일위대가상세!J1173+일위대가상세!L1173+일위대가상세!N1173,0))</f>
        <v>0</v>
      </c>
      <c r="I173" s="4">
        <f t="shared" si="2"/>
        <v>0</v>
      </c>
      <c r="J173" s="6" t="s">
        <v>10</v>
      </c>
      <c r="K173" s="1" t="s">
        <v>13</v>
      </c>
    </row>
    <row r="174" spans="1:11" x14ac:dyDescent="0.2">
      <c r="A174" s="1" t="s">
        <v>391</v>
      </c>
      <c r="B174" s="1" t="s">
        <v>13</v>
      </c>
      <c r="C174" s="1" t="s">
        <v>392</v>
      </c>
      <c r="D174" s="1" t="s">
        <v>393</v>
      </c>
      <c r="E174" s="6" t="s">
        <v>364</v>
      </c>
      <c r="F174" s="4">
        <f>IF(J174="합계",일위대가상세!J1181,IF(J174="재료비",일위대가상세!J1181+일위대가상세!L1181+일위대가상세!N1181,0))</f>
        <v>0</v>
      </c>
      <c r="G174" s="4">
        <f>IF(J174="합계",일위대가상세!L1181,IF(J174="노무비",일위대가상세!J1181+일위대가상세!L1181+일위대가상세!N1181,0))</f>
        <v>0</v>
      </c>
      <c r="H174" s="4">
        <f>IF(J174="합계",일위대가상세!N1181,IF(J174="경비",일위대가상세!J1181+일위대가상세!L1181+일위대가상세!N1181,0))</f>
        <v>0</v>
      </c>
      <c r="I174" s="4">
        <f t="shared" si="2"/>
        <v>0</v>
      </c>
      <c r="J174" s="6" t="s">
        <v>10</v>
      </c>
      <c r="K174" s="1" t="s">
        <v>13</v>
      </c>
    </row>
    <row r="175" spans="1:11" x14ac:dyDescent="0.2">
      <c r="A175" s="1" t="s">
        <v>394</v>
      </c>
      <c r="B175" s="1" t="s">
        <v>13</v>
      </c>
      <c r="C175" s="1" t="s">
        <v>395</v>
      </c>
      <c r="D175" s="1" t="s">
        <v>396</v>
      </c>
      <c r="E175" s="6" t="s">
        <v>364</v>
      </c>
      <c r="F175" s="4">
        <f>IF(J175="합계",일위대가상세!J1189,IF(J175="재료비",일위대가상세!J1189+일위대가상세!L1189+일위대가상세!N1189,0))</f>
        <v>0</v>
      </c>
      <c r="G175" s="4">
        <f>IF(J175="합계",일위대가상세!L1189,IF(J175="노무비",일위대가상세!J1189+일위대가상세!L1189+일위대가상세!N1189,0))</f>
        <v>0</v>
      </c>
      <c r="H175" s="4">
        <f>IF(J175="합계",일위대가상세!N1189,IF(J175="경비",일위대가상세!J1189+일위대가상세!L1189+일위대가상세!N1189,0))</f>
        <v>0</v>
      </c>
      <c r="I175" s="4">
        <f t="shared" si="2"/>
        <v>0</v>
      </c>
      <c r="J175" s="6" t="s">
        <v>10</v>
      </c>
      <c r="K175" s="1" t="s">
        <v>13</v>
      </c>
    </row>
    <row r="176" spans="1:11" x14ac:dyDescent="0.2">
      <c r="A176" s="1" t="s">
        <v>397</v>
      </c>
      <c r="B176" s="1" t="s">
        <v>13</v>
      </c>
      <c r="C176" s="1" t="s">
        <v>398</v>
      </c>
      <c r="D176" s="1" t="s">
        <v>396</v>
      </c>
      <c r="E176" s="6" t="s">
        <v>364</v>
      </c>
      <c r="F176" s="4">
        <f>IF(J176="합계",일위대가상세!J1197,IF(J176="재료비",일위대가상세!J1197+일위대가상세!L1197+일위대가상세!N1197,0))</f>
        <v>0</v>
      </c>
      <c r="G176" s="4">
        <f>IF(J176="합계",일위대가상세!L1197,IF(J176="노무비",일위대가상세!J1197+일위대가상세!L1197+일위대가상세!N1197,0))</f>
        <v>0</v>
      </c>
      <c r="H176" s="4">
        <f>IF(J176="합계",일위대가상세!N1197,IF(J176="경비",일위대가상세!J1197+일위대가상세!L1197+일위대가상세!N1197,0))</f>
        <v>0</v>
      </c>
      <c r="I176" s="4">
        <f t="shared" si="2"/>
        <v>0</v>
      </c>
      <c r="J176" s="6" t="s">
        <v>10</v>
      </c>
      <c r="K176" s="1" t="s">
        <v>13</v>
      </c>
    </row>
    <row r="177" spans="1:11" x14ac:dyDescent="0.2">
      <c r="A177" s="1" t="s">
        <v>399</v>
      </c>
      <c r="B177" s="1" t="s">
        <v>13</v>
      </c>
      <c r="C177" s="1" t="s">
        <v>400</v>
      </c>
      <c r="D177" s="1" t="s">
        <v>396</v>
      </c>
      <c r="E177" s="6" t="s">
        <v>364</v>
      </c>
      <c r="F177" s="4">
        <f>IF(J177="합계",일위대가상세!J1205,IF(J177="재료비",일위대가상세!J1205+일위대가상세!L1205+일위대가상세!N1205,0))</f>
        <v>0</v>
      </c>
      <c r="G177" s="4">
        <f>IF(J177="합계",일위대가상세!L1205,IF(J177="노무비",일위대가상세!J1205+일위대가상세!L1205+일위대가상세!N1205,0))</f>
        <v>0</v>
      </c>
      <c r="H177" s="4">
        <f>IF(J177="합계",일위대가상세!N1205,IF(J177="경비",일위대가상세!J1205+일위대가상세!L1205+일위대가상세!N1205,0))</f>
        <v>0</v>
      </c>
      <c r="I177" s="4">
        <f t="shared" si="2"/>
        <v>0</v>
      </c>
      <c r="J177" s="6" t="s">
        <v>10</v>
      </c>
      <c r="K177" s="1" t="s">
        <v>13</v>
      </c>
    </row>
    <row r="178" spans="1:11" x14ac:dyDescent="0.2">
      <c r="A178" s="1" t="s">
        <v>401</v>
      </c>
      <c r="B178" s="1" t="s">
        <v>13</v>
      </c>
      <c r="C178" s="1" t="s">
        <v>402</v>
      </c>
      <c r="D178" s="1" t="s">
        <v>396</v>
      </c>
      <c r="E178" s="6" t="s">
        <v>364</v>
      </c>
      <c r="F178" s="4">
        <f>IF(J178="합계",일위대가상세!J1213,IF(J178="재료비",일위대가상세!J1213+일위대가상세!L1213+일위대가상세!N1213,0))</f>
        <v>0</v>
      </c>
      <c r="G178" s="4">
        <f>IF(J178="합계",일위대가상세!L1213,IF(J178="노무비",일위대가상세!J1213+일위대가상세!L1213+일위대가상세!N1213,0))</f>
        <v>0</v>
      </c>
      <c r="H178" s="4">
        <f>IF(J178="합계",일위대가상세!N1213,IF(J178="경비",일위대가상세!J1213+일위대가상세!L1213+일위대가상세!N1213,0))</f>
        <v>0</v>
      </c>
      <c r="I178" s="4">
        <f t="shared" si="2"/>
        <v>0</v>
      </c>
      <c r="J178" s="6" t="s">
        <v>10</v>
      </c>
      <c r="K178" s="1" t="s">
        <v>13</v>
      </c>
    </row>
    <row r="179" spans="1:11" x14ac:dyDescent="0.2">
      <c r="A179" s="1" t="s">
        <v>403</v>
      </c>
      <c r="B179" s="1" t="s">
        <v>13</v>
      </c>
      <c r="C179" s="1" t="s">
        <v>404</v>
      </c>
      <c r="D179" s="1" t="s">
        <v>405</v>
      </c>
      <c r="E179" s="6" t="s">
        <v>136</v>
      </c>
      <c r="F179" s="4">
        <f>IF(J179="합계",일위대가상세!J1218,IF(J179="재료비",일위대가상세!J1218+일위대가상세!L1218+일위대가상세!N1218,0))</f>
        <v>0</v>
      </c>
      <c r="G179" s="4">
        <f>IF(J179="합계",일위대가상세!L1218,IF(J179="노무비",일위대가상세!J1218+일위대가상세!L1218+일위대가상세!N1218,0))</f>
        <v>0</v>
      </c>
      <c r="H179" s="4">
        <f>IF(J179="합계",일위대가상세!N1218,IF(J179="경비",일위대가상세!J1218+일위대가상세!L1218+일위대가상세!N1218,0))</f>
        <v>0</v>
      </c>
      <c r="I179" s="4">
        <f t="shared" si="2"/>
        <v>0</v>
      </c>
      <c r="J179" s="6" t="s">
        <v>10</v>
      </c>
      <c r="K179" s="1" t="s">
        <v>13</v>
      </c>
    </row>
    <row r="180" spans="1:11" x14ac:dyDescent="0.2">
      <c r="A180" s="1" t="s">
        <v>406</v>
      </c>
      <c r="B180" s="1" t="s">
        <v>13</v>
      </c>
      <c r="C180" s="1" t="s">
        <v>404</v>
      </c>
      <c r="D180" s="1" t="s">
        <v>407</v>
      </c>
      <c r="E180" s="6" t="s">
        <v>136</v>
      </c>
      <c r="F180" s="4">
        <f>IF(J180="합계",일위대가상세!J1223,IF(J180="재료비",일위대가상세!J1223+일위대가상세!L1223+일위대가상세!N1223,0))</f>
        <v>0</v>
      </c>
      <c r="G180" s="4">
        <f>IF(J180="합계",일위대가상세!L1223,IF(J180="노무비",일위대가상세!J1223+일위대가상세!L1223+일위대가상세!N1223,0))</f>
        <v>0</v>
      </c>
      <c r="H180" s="4">
        <f>IF(J180="합계",일위대가상세!N1223,IF(J180="경비",일위대가상세!J1223+일위대가상세!L1223+일위대가상세!N1223,0))</f>
        <v>0</v>
      </c>
      <c r="I180" s="4">
        <f t="shared" si="2"/>
        <v>0</v>
      </c>
      <c r="J180" s="6" t="s">
        <v>10</v>
      </c>
      <c r="K180" s="1" t="s">
        <v>13</v>
      </c>
    </row>
    <row r="181" spans="1:11" x14ac:dyDescent="0.2">
      <c r="A181" s="1" t="s">
        <v>408</v>
      </c>
      <c r="B181" s="1" t="s">
        <v>13</v>
      </c>
      <c r="C181" s="1" t="s">
        <v>404</v>
      </c>
      <c r="D181" s="1" t="s">
        <v>409</v>
      </c>
      <c r="E181" s="6" t="s">
        <v>136</v>
      </c>
      <c r="F181" s="4">
        <f>IF(J181="합계",일위대가상세!J1228,IF(J181="재료비",일위대가상세!J1228+일위대가상세!L1228+일위대가상세!N1228,0))</f>
        <v>0</v>
      </c>
      <c r="G181" s="4">
        <f>IF(J181="합계",일위대가상세!L1228,IF(J181="노무비",일위대가상세!J1228+일위대가상세!L1228+일위대가상세!N1228,0))</f>
        <v>0</v>
      </c>
      <c r="H181" s="4">
        <f>IF(J181="합계",일위대가상세!N1228,IF(J181="경비",일위대가상세!J1228+일위대가상세!L1228+일위대가상세!N1228,0))</f>
        <v>0</v>
      </c>
      <c r="I181" s="4">
        <f t="shared" si="2"/>
        <v>0</v>
      </c>
      <c r="J181" s="6" t="s">
        <v>10</v>
      </c>
      <c r="K181" s="1" t="s">
        <v>13</v>
      </c>
    </row>
    <row r="182" spans="1:11" x14ac:dyDescent="0.2">
      <c r="A182" s="1" t="s">
        <v>410</v>
      </c>
      <c r="B182" s="1" t="s">
        <v>13</v>
      </c>
      <c r="C182" s="1" t="s">
        <v>404</v>
      </c>
      <c r="D182" s="1" t="s">
        <v>411</v>
      </c>
      <c r="E182" s="6" t="s">
        <v>136</v>
      </c>
      <c r="F182" s="4">
        <f>IF(J182="합계",일위대가상세!J1233,IF(J182="재료비",일위대가상세!J1233+일위대가상세!L1233+일위대가상세!N1233,0))</f>
        <v>0</v>
      </c>
      <c r="G182" s="4">
        <f>IF(J182="합계",일위대가상세!L1233,IF(J182="노무비",일위대가상세!J1233+일위대가상세!L1233+일위대가상세!N1233,0))</f>
        <v>0</v>
      </c>
      <c r="H182" s="4">
        <f>IF(J182="합계",일위대가상세!N1233,IF(J182="경비",일위대가상세!J1233+일위대가상세!L1233+일위대가상세!N1233,0))</f>
        <v>0</v>
      </c>
      <c r="I182" s="4">
        <f t="shared" si="2"/>
        <v>0</v>
      </c>
      <c r="J182" s="6" t="s">
        <v>10</v>
      </c>
      <c r="K182" s="1" t="s">
        <v>13</v>
      </c>
    </row>
    <row r="183" spans="1:11" x14ac:dyDescent="0.2">
      <c r="A183" s="1" t="s">
        <v>412</v>
      </c>
      <c r="B183" s="1" t="s">
        <v>13</v>
      </c>
      <c r="C183" s="1" t="s">
        <v>404</v>
      </c>
      <c r="D183" s="1" t="s">
        <v>413</v>
      </c>
      <c r="E183" s="6" t="s">
        <v>136</v>
      </c>
      <c r="F183" s="4">
        <f>IF(J183="합계",일위대가상세!J1240,IF(J183="재료비",일위대가상세!J1240+일위대가상세!L1240+일위대가상세!N1240,0))</f>
        <v>0</v>
      </c>
      <c r="G183" s="4">
        <f>IF(J183="합계",일위대가상세!L1240,IF(J183="노무비",일위대가상세!J1240+일위대가상세!L1240+일위대가상세!N1240,0))</f>
        <v>0</v>
      </c>
      <c r="H183" s="4">
        <f>IF(J183="합계",일위대가상세!N1240,IF(J183="경비",일위대가상세!J1240+일위대가상세!L1240+일위대가상세!N1240,0))</f>
        <v>0</v>
      </c>
      <c r="I183" s="4">
        <f t="shared" si="2"/>
        <v>0</v>
      </c>
      <c r="J183" s="6" t="s">
        <v>10</v>
      </c>
      <c r="K183" s="1" t="s">
        <v>13</v>
      </c>
    </row>
    <row r="184" spans="1:11" x14ac:dyDescent="0.2">
      <c r="A184" s="1" t="s">
        <v>414</v>
      </c>
      <c r="B184" s="1" t="s">
        <v>13</v>
      </c>
      <c r="C184" s="1" t="s">
        <v>404</v>
      </c>
      <c r="D184" s="1" t="s">
        <v>415</v>
      </c>
      <c r="E184" s="6" t="s">
        <v>136</v>
      </c>
      <c r="F184" s="4">
        <f>IF(J184="합계",일위대가상세!J1247,IF(J184="재료비",일위대가상세!J1247+일위대가상세!L1247+일위대가상세!N1247,0))</f>
        <v>0</v>
      </c>
      <c r="G184" s="4">
        <f>IF(J184="합계",일위대가상세!L1247,IF(J184="노무비",일위대가상세!J1247+일위대가상세!L1247+일위대가상세!N1247,0))</f>
        <v>0</v>
      </c>
      <c r="H184" s="4">
        <f>IF(J184="합계",일위대가상세!N1247,IF(J184="경비",일위대가상세!J1247+일위대가상세!L1247+일위대가상세!N1247,0))</f>
        <v>0</v>
      </c>
      <c r="I184" s="4">
        <f t="shared" si="2"/>
        <v>0</v>
      </c>
      <c r="J184" s="6" t="s">
        <v>10</v>
      </c>
      <c r="K184" s="1" t="s">
        <v>13</v>
      </c>
    </row>
    <row r="185" spans="1:11" x14ac:dyDescent="0.2">
      <c r="A185" s="1" t="s">
        <v>416</v>
      </c>
      <c r="B185" s="1" t="s">
        <v>13</v>
      </c>
      <c r="C185" s="1" t="s">
        <v>417</v>
      </c>
      <c r="D185" s="1" t="s">
        <v>418</v>
      </c>
      <c r="E185" s="6" t="s">
        <v>136</v>
      </c>
      <c r="F185" s="4">
        <f>IF(J185="합계",일위대가상세!J1255,IF(J185="재료비",일위대가상세!J1255+일위대가상세!L1255+일위대가상세!N1255,0))</f>
        <v>0</v>
      </c>
      <c r="G185" s="4">
        <f>IF(J185="합계",일위대가상세!L1255,IF(J185="노무비",일위대가상세!J1255+일위대가상세!L1255+일위대가상세!N1255,0))</f>
        <v>0</v>
      </c>
      <c r="H185" s="4">
        <f>IF(J185="합계",일위대가상세!N1255,IF(J185="경비",일위대가상세!J1255+일위대가상세!L1255+일위대가상세!N1255,0))</f>
        <v>0</v>
      </c>
      <c r="I185" s="4">
        <f t="shared" si="2"/>
        <v>0</v>
      </c>
      <c r="J185" s="6" t="s">
        <v>10</v>
      </c>
      <c r="K185" s="1" t="s">
        <v>13</v>
      </c>
    </row>
    <row r="186" spans="1:11" x14ac:dyDescent="0.2">
      <c r="A186" s="1" t="s">
        <v>419</v>
      </c>
      <c r="B186" s="1" t="s">
        <v>13</v>
      </c>
      <c r="C186" s="1" t="s">
        <v>417</v>
      </c>
      <c r="D186" s="1" t="s">
        <v>420</v>
      </c>
      <c r="E186" s="6" t="s">
        <v>136</v>
      </c>
      <c r="F186" s="4">
        <f>IF(J186="합계",일위대가상세!J1263,IF(J186="재료비",일위대가상세!J1263+일위대가상세!L1263+일위대가상세!N1263,0))</f>
        <v>0</v>
      </c>
      <c r="G186" s="4">
        <f>IF(J186="합계",일위대가상세!L1263,IF(J186="노무비",일위대가상세!J1263+일위대가상세!L1263+일위대가상세!N1263,0))</f>
        <v>0</v>
      </c>
      <c r="H186" s="4">
        <f>IF(J186="합계",일위대가상세!N1263,IF(J186="경비",일위대가상세!J1263+일위대가상세!L1263+일위대가상세!N1263,0))</f>
        <v>0</v>
      </c>
      <c r="I186" s="4">
        <f t="shared" si="2"/>
        <v>0</v>
      </c>
      <c r="J186" s="6" t="s">
        <v>10</v>
      </c>
      <c r="K186" s="1" t="s">
        <v>13</v>
      </c>
    </row>
    <row r="187" spans="1:11" x14ac:dyDescent="0.2">
      <c r="A187" s="1" t="s">
        <v>421</v>
      </c>
      <c r="B187" s="1" t="s">
        <v>13</v>
      </c>
      <c r="C187" s="1" t="s">
        <v>422</v>
      </c>
      <c r="D187" s="1" t="s">
        <v>423</v>
      </c>
      <c r="E187" s="6" t="s">
        <v>364</v>
      </c>
      <c r="F187" s="4">
        <f>IF(J187="합계",일위대가상세!J1267,IF(J187="재료비",일위대가상세!J1267+일위대가상세!L1267+일위대가상세!N1267,0))</f>
        <v>0</v>
      </c>
      <c r="G187" s="4">
        <f>IF(J187="합계",일위대가상세!L1267,IF(J187="노무비",일위대가상세!J1267+일위대가상세!L1267+일위대가상세!N1267,0))</f>
        <v>0</v>
      </c>
      <c r="H187" s="4">
        <f>IF(J187="합계",일위대가상세!N1267,IF(J187="경비",일위대가상세!J1267+일위대가상세!L1267+일위대가상세!N1267,0))</f>
        <v>0</v>
      </c>
      <c r="I187" s="4">
        <f t="shared" si="2"/>
        <v>0</v>
      </c>
      <c r="J187" s="6" t="s">
        <v>10</v>
      </c>
      <c r="K187" s="1" t="s">
        <v>13</v>
      </c>
    </row>
    <row r="188" spans="1:11" x14ac:dyDescent="0.2">
      <c r="A188" s="1" t="s">
        <v>424</v>
      </c>
      <c r="B188" s="1" t="s">
        <v>13</v>
      </c>
      <c r="C188" s="1" t="s">
        <v>422</v>
      </c>
      <c r="D188" s="1" t="s">
        <v>425</v>
      </c>
      <c r="E188" s="6" t="s">
        <v>364</v>
      </c>
      <c r="F188" s="4">
        <f>IF(J188="합계",일위대가상세!J1271,IF(J188="재료비",일위대가상세!J1271+일위대가상세!L1271+일위대가상세!N1271,0))</f>
        <v>0</v>
      </c>
      <c r="G188" s="4">
        <f>IF(J188="합계",일위대가상세!L1271,IF(J188="노무비",일위대가상세!J1271+일위대가상세!L1271+일위대가상세!N1271,0))</f>
        <v>0</v>
      </c>
      <c r="H188" s="4">
        <f>IF(J188="합계",일위대가상세!N1271,IF(J188="경비",일위대가상세!J1271+일위대가상세!L1271+일위대가상세!N1271,0))</f>
        <v>0</v>
      </c>
      <c r="I188" s="4">
        <f t="shared" si="2"/>
        <v>0</v>
      </c>
      <c r="J188" s="6" t="s">
        <v>10</v>
      </c>
      <c r="K188" s="1" t="s">
        <v>13</v>
      </c>
    </row>
    <row r="189" spans="1:11" x14ac:dyDescent="0.2">
      <c r="A189" s="1" t="s">
        <v>426</v>
      </c>
      <c r="B189" s="1" t="s">
        <v>13</v>
      </c>
      <c r="C189" s="1" t="s">
        <v>422</v>
      </c>
      <c r="D189" s="1" t="s">
        <v>423</v>
      </c>
      <c r="E189" s="6" t="s">
        <v>249</v>
      </c>
      <c r="F189" s="4">
        <f>IF(J189="합계",일위대가상세!J1275,IF(J189="재료비",일위대가상세!J1275+일위대가상세!L1275+일위대가상세!N1275,0))</f>
        <v>0</v>
      </c>
      <c r="G189" s="4">
        <f>IF(J189="합계",일위대가상세!L1275,IF(J189="노무비",일위대가상세!J1275+일위대가상세!L1275+일위대가상세!N1275,0))</f>
        <v>0</v>
      </c>
      <c r="H189" s="4">
        <f>IF(J189="합계",일위대가상세!N1275,IF(J189="경비",일위대가상세!J1275+일위대가상세!L1275+일위대가상세!N1275,0))</f>
        <v>0</v>
      </c>
      <c r="I189" s="4">
        <f t="shared" si="2"/>
        <v>0</v>
      </c>
      <c r="J189" s="6" t="s">
        <v>10</v>
      </c>
      <c r="K189" s="1" t="s">
        <v>13</v>
      </c>
    </row>
    <row r="190" spans="1:11" x14ac:dyDescent="0.2">
      <c r="A190" s="1" t="s">
        <v>427</v>
      </c>
      <c r="B190" s="1" t="s">
        <v>13</v>
      </c>
      <c r="C190" s="1" t="s">
        <v>422</v>
      </c>
      <c r="D190" s="1" t="s">
        <v>425</v>
      </c>
      <c r="E190" s="6" t="s">
        <v>249</v>
      </c>
      <c r="F190" s="4">
        <f>IF(J190="합계",일위대가상세!J1279,IF(J190="재료비",일위대가상세!J1279+일위대가상세!L1279+일위대가상세!N1279,0))</f>
        <v>0</v>
      </c>
      <c r="G190" s="4">
        <f>IF(J190="합계",일위대가상세!L1279,IF(J190="노무비",일위대가상세!J1279+일위대가상세!L1279+일위대가상세!N1279,0))</f>
        <v>0</v>
      </c>
      <c r="H190" s="4">
        <f>IF(J190="합계",일위대가상세!N1279,IF(J190="경비",일위대가상세!J1279+일위대가상세!L1279+일위대가상세!N1279,0))</f>
        <v>0</v>
      </c>
      <c r="I190" s="4">
        <f t="shared" si="2"/>
        <v>0</v>
      </c>
      <c r="J190" s="6" t="s">
        <v>10</v>
      </c>
      <c r="K190" s="1" t="s">
        <v>13</v>
      </c>
    </row>
    <row r="191" spans="1:11" x14ac:dyDescent="0.2">
      <c r="A191" s="1" t="s">
        <v>428</v>
      </c>
      <c r="B191" s="1" t="s">
        <v>13</v>
      </c>
      <c r="C191" s="1" t="s">
        <v>422</v>
      </c>
      <c r="D191" s="1" t="s">
        <v>429</v>
      </c>
      <c r="E191" s="6" t="s">
        <v>364</v>
      </c>
      <c r="F191" s="4">
        <f>IF(J191="합계",일위대가상세!J1283,IF(J191="재료비",일위대가상세!J1283+일위대가상세!L1283+일위대가상세!N1283,0))</f>
        <v>0</v>
      </c>
      <c r="G191" s="4">
        <f>IF(J191="합계",일위대가상세!L1283,IF(J191="노무비",일위대가상세!J1283+일위대가상세!L1283+일위대가상세!N1283,0))</f>
        <v>0</v>
      </c>
      <c r="H191" s="4">
        <f>IF(J191="합계",일위대가상세!N1283,IF(J191="경비",일위대가상세!J1283+일위대가상세!L1283+일위대가상세!N1283,0))</f>
        <v>0</v>
      </c>
      <c r="I191" s="4">
        <f t="shared" si="2"/>
        <v>0</v>
      </c>
      <c r="J191" s="6" t="s">
        <v>10</v>
      </c>
      <c r="K191" s="1" t="s">
        <v>13</v>
      </c>
    </row>
    <row r="192" spans="1:11" x14ac:dyDescent="0.2">
      <c r="A192" s="1" t="s">
        <v>430</v>
      </c>
      <c r="B192" s="1" t="s">
        <v>13</v>
      </c>
      <c r="C192" s="1" t="s">
        <v>422</v>
      </c>
      <c r="D192" s="1" t="s">
        <v>431</v>
      </c>
      <c r="E192" s="6" t="s">
        <v>364</v>
      </c>
      <c r="F192" s="4">
        <f>IF(J192="합계",일위대가상세!J1287,IF(J192="재료비",일위대가상세!J1287+일위대가상세!L1287+일위대가상세!N1287,0))</f>
        <v>0</v>
      </c>
      <c r="G192" s="4">
        <f>IF(J192="합계",일위대가상세!L1287,IF(J192="노무비",일위대가상세!J1287+일위대가상세!L1287+일위대가상세!N1287,0))</f>
        <v>0</v>
      </c>
      <c r="H192" s="4">
        <f>IF(J192="합계",일위대가상세!N1287,IF(J192="경비",일위대가상세!J1287+일위대가상세!L1287+일위대가상세!N1287,0))</f>
        <v>0</v>
      </c>
      <c r="I192" s="4">
        <f t="shared" si="2"/>
        <v>0</v>
      </c>
      <c r="J192" s="6" t="s">
        <v>10</v>
      </c>
      <c r="K192" s="1" t="s">
        <v>13</v>
      </c>
    </row>
    <row r="193" spans="1:11" x14ac:dyDescent="0.2">
      <c r="A193" s="1" t="s">
        <v>432</v>
      </c>
      <c r="B193" s="1" t="s">
        <v>13</v>
      </c>
      <c r="C193" s="1" t="s">
        <v>422</v>
      </c>
      <c r="D193" s="1" t="s">
        <v>429</v>
      </c>
      <c r="E193" s="6" t="s">
        <v>249</v>
      </c>
      <c r="F193" s="4">
        <f>IF(J193="합계",일위대가상세!J1291,IF(J193="재료비",일위대가상세!J1291+일위대가상세!L1291+일위대가상세!N1291,0))</f>
        <v>0</v>
      </c>
      <c r="G193" s="4">
        <f>IF(J193="합계",일위대가상세!L1291,IF(J193="노무비",일위대가상세!J1291+일위대가상세!L1291+일위대가상세!N1291,0))</f>
        <v>0</v>
      </c>
      <c r="H193" s="4">
        <f>IF(J193="합계",일위대가상세!N1291,IF(J193="경비",일위대가상세!J1291+일위대가상세!L1291+일위대가상세!N1291,0))</f>
        <v>0</v>
      </c>
      <c r="I193" s="4">
        <f t="shared" si="2"/>
        <v>0</v>
      </c>
      <c r="J193" s="6" t="s">
        <v>10</v>
      </c>
      <c r="K193" s="1" t="s">
        <v>13</v>
      </c>
    </row>
    <row r="194" spans="1:11" x14ac:dyDescent="0.2">
      <c r="A194" s="1" t="s">
        <v>433</v>
      </c>
      <c r="B194" s="1" t="s">
        <v>13</v>
      </c>
      <c r="C194" s="1" t="s">
        <v>422</v>
      </c>
      <c r="D194" s="1" t="s">
        <v>431</v>
      </c>
      <c r="E194" s="6" t="s">
        <v>249</v>
      </c>
      <c r="F194" s="4">
        <f>IF(J194="합계",일위대가상세!J1295,IF(J194="재료비",일위대가상세!J1295+일위대가상세!L1295+일위대가상세!N1295,0))</f>
        <v>0</v>
      </c>
      <c r="G194" s="4">
        <f>IF(J194="합계",일위대가상세!L1295,IF(J194="노무비",일위대가상세!J1295+일위대가상세!L1295+일위대가상세!N1295,0))</f>
        <v>0</v>
      </c>
      <c r="H194" s="4">
        <f>IF(J194="합계",일위대가상세!N1295,IF(J194="경비",일위대가상세!J1295+일위대가상세!L1295+일위대가상세!N1295,0))</f>
        <v>0</v>
      </c>
      <c r="I194" s="4">
        <f t="shared" si="2"/>
        <v>0</v>
      </c>
      <c r="J194" s="6" t="s">
        <v>10</v>
      </c>
      <c r="K194" s="1" t="s">
        <v>13</v>
      </c>
    </row>
    <row r="195" spans="1:11" x14ac:dyDescent="0.2">
      <c r="A195" s="1" t="s">
        <v>434</v>
      </c>
      <c r="B195" s="1" t="s">
        <v>13</v>
      </c>
      <c r="C195" s="1" t="s">
        <v>435</v>
      </c>
      <c r="D195" s="1" t="s">
        <v>436</v>
      </c>
      <c r="E195" s="6" t="s">
        <v>136</v>
      </c>
      <c r="F195" s="4">
        <f>IF(J195="합계",일위대가상세!J1299,IF(J195="재료비",일위대가상세!J1299+일위대가상세!L1299+일위대가상세!N1299,0))</f>
        <v>0</v>
      </c>
      <c r="G195" s="4">
        <f>IF(J195="합계",일위대가상세!L1299,IF(J195="노무비",일위대가상세!J1299+일위대가상세!L1299+일위대가상세!N1299,0))</f>
        <v>0</v>
      </c>
      <c r="H195" s="4">
        <f>IF(J195="합계",일위대가상세!N1299,IF(J195="경비",일위대가상세!J1299+일위대가상세!L1299+일위대가상세!N1299,0))</f>
        <v>0</v>
      </c>
      <c r="I195" s="4">
        <f t="shared" si="2"/>
        <v>0</v>
      </c>
      <c r="J195" s="6" t="s">
        <v>10</v>
      </c>
      <c r="K195" s="1" t="s">
        <v>13</v>
      </c>
    </row>
    <row r="196" spans="1:11" x14ac:dyDescent="0.2">
      <c r="A196" s="1" t="s">
        <v>437</v>
      </c>
      <c r="B196" s="1" t="s">
        <v>13</v>
      </c>
      <c r="C196" s="1" t="s">
        <v>438</v>
      </c>
      <c r="D196" s="1" t="s">
        <v>439</v>
      </c>
      <c r="E196" s="6" t="s">
        <v>289</v>
      </c>
      <c r="F196" s="4">
        <f>IF(J196="합계",일위대가상세!J1306,IF(J196="재료비",일위대가상세!J1306+일위대가상세!L1306+일위대가상세!N1306,0))</f>
        <v>0</v>
      </c>
      <c r="G196" s="4">
        <f>IF(J196="합계",일위대가상세!L1306,IF(J196="노무비",일위대가상세!J1306+일위대가상세!L1306+일위대가상세!N1306,0))</f>
        <v>0</v>
      </c>
      <c r="H196" s="4">
        <f>IF(J196="합계",일위대가상세!N1306,IF(J196="경비",일위대가상세!J1306+일위대가상세!L1306+일위대가상세!N1306,0))</f>
        <v>0</v>
      </c>
      <c r="I196" s="4">
        <f t="shared" ref="I196:I259" si="3">F196+G196+H196</f>
        <v>0</v>
      </c>
      <c r="J196" s="6" t="s">
        <v>10</v>
      </c>
      <c r="K196" s="1" t="s">
        <v>13</v>
      </c>
    </row>
    <row r="197" spans="1:11" x14ac:dyDescent="0.2">
      <c r="A197" s="1" t="s">
        <v>440</v>
      </c>
      <c r="B197" s="1" t="s">
        <v>13</v>
      </c>
      <c r="C197" s="1" t="s">
        <v>438</v>
      </c>
      <c r="D197" s="1" t="s">
        <v>441</v>
      </c>
      <c r="E197" s="6" t="s">
        <v>289</v>
      </c>
      <c r="F197" s="4">
        <f>IF(J197="합계",일위대가상세!J1314,IF(J197="재료비",일위대가상세!J1314+일위대가상세!L1314+일위대가상세!N1314,0))</f>
        <v>0</v>
      </c>
      <c r="G197" s="4">
        <f>IF(J197="합계",일위대가상세!L1314,IF(J197="노무비",일위대가상세!J1314+일위대가상세!L1314+일위대가상세!N1314,0))</f>
        <v>0</v>
      </c>
      <c r="H197" s="4">
        <f>IF(J197="합계",일위대가상세!N1314,IF(J197="경비",일위대가상세!J1314+일위대가상세!L1314+일위대가상세!N1314,0))</f>
        <v>0</v>
      </c>
      <c r="I197" s="4">
        <f t="shared" si="3"/>
        <v>0</v>
      </c>
      <c r="J197" s="6" t="s">
        <v>10</v>
      </c>
      <c r="K197" s="1" t="s">
        <v>13</v>
      </c>
    </row>
    <row r="198" spans="1:11" x14ac:dyDescent="0.2">
      <c r="A198" s="1" t="s">
        <v>442</v>
      </c>
      <c r="B198" s="1" t="s">
        <v>13</v>
      </c>
      <c r="C198" s="1" t="s">
        <v>443</v>
      </c>
      <c r="D198" s="1" t="s">
        <v>444</v>
      </c>
      <c r="E198" s="6" t="s">
        <v>289</v>
      </c>
      <c r="F198" s="4">
        <f>IF(J198="합계",일위대가상세!J1320,IF(J198="재료비",일위대가상세!J1320+일위대가상세!L1320+일위대가상세!N1320,0))</f>
        <v>0</v>
      </c>
      <c r="G198" s="4">
        <f>IF(J198="합계",일위대가상세!L1320,IF(J198="노무비",일위대가상세!J1320+일위대가상세!L1320+일위대가상세!N1320,0))</f>
        <v>0</v>
      </c>
      <c r="H198" s="4">
        <f>IF(J198="합계",일위대가상세!N1320,IF(J198="경비",일위대가상세!J1320+일위대가상세!L1320+일위대가상세!N1320,0))</f>
        <v>0</v>
      </c>
      <c r="I198" s="4">
        <f t="shared" si="3"/>
        <v>0</v>
      </c>
      <c r="J198" s="6" t="s">
        <v>10</v>
      </c>
      <c r="K198" s="1" t="s">
        <v>13</v>
      </c>
    </row>
    <row r="199" spans="1:11" x14ac:dyDescent="0.2">
      <c r="A199" s="1" t="s">
        <v>445</v>
      </c>
      <c r="B199" s="1" t="s">
        <v>13</v>
      </c>
      <c r="C199" s="1" t="s">
        <v>443</v>
      </c>
      <c r="D199" s="1" t="s">
        <v>446</v>
      </c>
      <c r="E199" s="6" t="s">
        <v>289</v>
      </c>
      <c r="F199" s="4">
        <f>IF(J199="합계",일위대가상세!J1326,IF(J199="재료비",일위대가상세!J1326+일위대가상세!L1326+일위대가상세!N1326,0))</f>
        <v>0</v>
      </c>
      <c r="G199" s="4">
        <f>IF(J199="합계",일위대가상세!L1326,IF(J199="노무비",일위대가상세!J1326+일위대가상세!L1326+일위대가상세!N1326,0))</f>
        <v>0</v>
      </c>
      <c r="H199" s="4">
        <f>IF(J199="합계",일위대가상세!N1326,IF(J199="경비",일위대가상세!J1326+일위대가상세!L1326+일위대가상세!N1326,0))</f>
        <v>0</v>
      </c>
      <c r="I199" s="4">
        <f t="shared" si="3"/>
        <v>0</v>
      </c>
      <c r="J199" s="6" t="s">
        <v>10</v>
      </c>
      <c r="K199" s="1" t="s">
        <v>13</v>
      </c>
    </row>
    <row r="200" spans="1:11" x14ac:dyDescent="0.2">
      <c r="A200" s="1" t="s">
        <v>447</v>
      </c>
      <c r="B200" s="1" t="s">
        <v>13</v>
      </c>
      <c r="C200" s="1" t="s">
        <v>443</v>
      </c>
      <c r="D200" s="1" t="s">
        <v>448</v>
      </c>
      <c r="E200" s="6" t="s">
        <v>289</v>
      </c>
      <c r="F200" s="4">
        <f>IF(J200="합계",일위대가상세!J1332,IF(J200="재료비",일위대가상세!J1332+일위대가상세!L1332+일위대가상세!N1332,0))</f>
        <v>0</v>
      </c>
      <c r="G200" s="4">
        <f>IF(J200="합계",일위대가상세!L1332,IF(J200="노무비",일위대가상세!J1332+일위대가상세!L1332+일위대가상세!N1332,0))</f>
        <v>0</v>
      </c>
      <c r="H200" s="4">
        <f>IF(J200="합계",일위대가상세!N1332,IF(J200="경비",일위대가상세!J1332+일위대가상세!L1332+일위대가상세!N1332,0))</f>
        <v>0</v>
      </c>
      <c r="I200" s="4">
        <f t="shared" si="3"/>
        <v>0</v>
      </c>
      <c r="J200" s="6" t="s">
        <v>10</v>
      </c>
      <c r="K200" s="1" t="s">
        <v>13</v>
      </c>
    </row>
    <row r="201" spans="1:11" x14ac:dyDescent="0.2">
      <c r="A201" s="1" t="s">
        <v>449</v>
      </c>
      <c r="B201" s="1" t="s">
        <v>13</v>
      </c>
      <c r="C201" s="1" t="s">
        <v>450</v>
      </c>
      <c r="D201" s="1" t="s">
        <v>451</v>
      </c>
      <c r="E201" s="6" t="s">
        <v>93</v>
      </c>
      <c r="F201" s="4">
        <f>IF(J201="합계",일위대가상세!J1336,IF(J201="재료비",일위대가상세!J1336+일위대가상세!L1336+일위대가상세!N1336,0))</f>
        <v>0</v>
      </c>
      <c r="G201" s="4">
        <f>IF(J201="합계",일위대가상세!L1336,IF(J201="노무비",일위대가상세!J1336+일위대가상세!L1336+일위대가상세!N1336,0))</f>
        <v>0</v>
      </c>
      <c r="H201" s="4">
        <f>IF(J201="합계",일위대가상세!N1336,IF(J201="경비",일위대가상세!J1336+일위대가상세!L1336+일위대가상세!N1336,0))</f>
        <v>0</v>
      </c>
      <c r="I201" s="4">
        <f t="shared" si="3"/>
        <v>0</v>
      </c>
      <c r="J201" s="6" t="s">
        <v>10</v>
      </c>
      <c r="K201" s="1" t="s">
        <v>13</v>
      </c>
    </row>
    <row r="202" spans="1:11" x14ac:dyDescent="0.2">
      <c r="A202" s="1" t="s">
        <v>452</v>
      </c>
      <c r="B202" s="1" t="s">
        <v>13</v>
      </c>
      <c r="C202" s="1" t="s">
        <v>450</v>
      </c>
      <c r="D202" s="1" t="s">
        <v>453</v>
      </c>
      <c r="E202" s="6" t="s">
        <v>93</v>
      </c>
      <c r="F202" s="4">
        <f>IF(J202="합계",일위대가상세!J1340,IF(J202="재료비",일위대가상세!J1340+일위대가상세!L1340+일위대가상세!N1340,0))</f>
        <v>0</v>
      </c>
      <c r="G202" s="4">
        <f>IF(J202="합계",일위대가상세!L1340,IF(J202="노무비",일위대가상세!J1340+일위대가상세!L1340+일위대가상세!N1340,0))</f>
        <v>0</v>
      </c>
      <c r="H202" s="4">
        <f>IF(J202="합계",일위대가상세!N1340,IF(J202="경비",일위대가상세!J1340+일위대가상세!L1340+일위대가상세!N1340,0))</f>
        <v>0</v>
      </c>
      <c r="I202" s="4">
        <f t="shared" si="3"/>
        <v>0</v>
      </c>
      <c r="J202" s="6" t="s">
        <v>10</v>
      </c>
      <c r="K202" s="1" t="s">
        <v>13</v>
      </c>
    </row>
    <row r="203" spans="1:11" x14ac:dyDescent="0.2">
      <c r="A203" s="1" t="s">
        <v>454</v>
      </c>
      <c r="B203" s="1" t="s">
        <v>13</v>
      </c>
      <c r="C203" s="1" t="s">
        <v>450</v>
      </c>
      <c r="D203" s="1" t="s">
        <v>455</v>
      </c>
      <c r="E203" s="6" t="s">
        <v>93</v>
      </c>
      <c r="F203" s="4">
        <f>IF(J203="합계",일위대가상세!J1344,IF(J203="재료비",일위대가상세!J1344+일위대가상세!L1344+일위대가상세!N1344,0))</f>
        <v>0</v>
      </c>
      <c r="G203" s="4">
        <f>IF(J203="합계",일위대가상세!L1344,IF(J203="노무비",일위대가상세!J1344+일위대가상세!L1344+일위대가상세!N1344,0))</f>
        <v>0</v>
      </c>
      <c r="H203" s="4">
        <f>IF(J203="합계",일위대가상세!N1344,IF(J203="경비",일위대가상세!J1344+일위대가상세!L1344+일위대가상세!N1344,0))</f>
        <v>0</v>
      </c>
      <c r="I203" s="4">
        <f t="shared" si="3"/>
        <v>0</v>
      </c>
      <c r="J203" s="6" t="s">
        <v>10</v>
      </c>
      <c r="K203" s="1" t="s">
        <v>13</v>
      </c>
    </row>
    <row r="204" spans="1:11" x14ac:dyDescent="0.2">
      <c r="A204" s="1" t="s">
        <v>456</v>
      </c>
      <c r="B204" s="1" t="s">
        <v>13</v>
      </c>
      <c r="C204" s="1" t="s">
        <v>450</v>
      </c>
      <c r="D204" s="1" t="s">
        <v>457</v>
      </c>
      <c r="E204" s="6" t="s">
        <v>93</v>
      </c>
      <c r="F204" s="4">
        <f>IF(J204="합계",일위대가상세!J1348,IF(J204="재료비",일위대가상세!J1348+일위대가상세!L1348+일위대가상세!N1348,0))</f>
        <v>0</v>
      </c>
      <c r="G204" s="4">
        <f>IF(J204="합계",일위대가상세!L1348,IF(J204="노무비",일위대가상세!J1348+일위대가상세!L1348+일위대가상세!N1348,0))</f>
        <v>0</v>
      </c>
      <c r="H204" s="4">
        <f>IF(J204="합계",일위대가상세!N1348,IF(J204="경비",일위대가상세!J1348+일위대가상세!L1348+일위대가상세!N1348,0))</f>
        <v>0</v>
      </c>
      <c r="I204" s="4">
        <f t="shared" si="3"/>
        <v>0</v>
      </c>
      <c r="J204" s="6" t="s">
        <v>10</v>
      </c>
      <c r="K204" s="1" t="s">
        <v>13</v>
      </c>
    </row>
    <row r="205" spans="1:11" x14ac:dyDescent="0.2">
      <c r="A205" s="1" t="s">
        <v>458</v>
      </c>
      <c r="B205" s="1" t="s">
        <v>13</v>
      </c>
      <c r="C205" s="1" t="s">
        <v>450</v>
      </c>
      <c r="D205" s="1" t="s">
        <v>459</v>
      </c>
      <c r="E205" s="6" t="s">
        <v>93</v>
      </c>
      <c r="F205" s="4">
        <f>IF(J205="합계",일위대가상세!J1352,IF(J205="재료비",일위대가상세!J1352+일위대가상세!L1352+일위대가상세!N1352,0))</f>
        <v>0</v>
      </c>
      <c r="G205" s="4">
        <f>IF(J205="합계",일위대가상세!L1352,IF(J205="노무비",일위대가상세!J1352+일위대가상세!L1352+일위대가상세!N1352,0))</f>
        <v>0</v>
      </c>
      <c r="H205" s="4">
        <f>IF(J205="합계",일위대가상세!N1352,IF(J205="경비",일위대가상세!J1352+일위대가상세!L1352+일위대가상세!N1352,0))</f>
        <v>0</v>
      </c>
      <c r="I205" s="4">
        <f t="shared" si="3"/>
        <v>0</v>
      </c>
      <c r="J205" s="6" t="s">
        <v>10</v>
      </c>
      <c r="K205" s="1" t="s">
        <v>13</v>
      </c>
    </row>
    <row r="206" spans="1:11" x14ac:dyDescent="0.2">
      <c r="A206" s="1" t="s">
        <v>460</v>
      </c>
      <c r="B206" s="1" t="s">
        <v>13</v>
      </c>
      <c r="C206" s="1" t="s">
        <v>461</v>
      </c>
      <c r="D206" s="1" t="s">
        <v>462</v>
      </c>
      <c r="E206" s="6" t="s">
        <v>136</v>
      </c>
      <c r="F206" s="4">
        <f>IF(J206="합계",일위대가상세!J1357,IF(J206="재료비",일위대가상세!J1357+일위대가상세!L1357+일위대가상세!N1357,0))</f>
        <v>0</v>
      </c>
      <c r="G206" s="4">
        <f>IF(J206="합계",일위대가상세!L1357,IF(J206="노무비",일위대가상세!J1357+일위대가상세!L1357+일위대가상세!N1357,0))</f>
        <v>0</v>
      </c>
      <c r="H206" s="4">
        <f>IF(J206="합계",일위대가상세!N1357,IF(J206="경비",일위대가상세!J1357+일위대가상세!L1357+일위대가상세!N1357,0))</f>
        <v>0</v>
      </c>
      <c r="I206" s="4">
        <f t="shared" si="3"/>
        <v>0</v>
      </c>
      <c r="J206" s="6" t="s">
        <v>10</v>
      </c>
      <c r="K206" s="1" t="s">
        <v>13</v>
      </c>
    </row>
    <row r="207" spans="1:11" x14ac:dyDescent="0.2">
      <c r="A207" s="1" t="s">
        <v>463</v>
      </c>
      <c r="B207" s="1" t="s">
        <v>13</v>
      </c>
      <c r="C207" s="1" t="s">
        <v>461</v>
      </c>
      <c r="D207" s="1" t="s">
        <v>464</v>
      </c>
      <c r="E207" s="6" t="s">
        <v>136</v>
      </c>
      <c r="F207" s="4">
        <f>IF(J207="합계",일위대가상세!J1362,IF(J207="재료비",일위대가상세!J1362+일위대가상세!L1362+일위대가상세!N1362,0))</f>
        <v>0</v>
      </c>
      <c r="G207" s="4">
        <f>IF(J207="합계",일위대가상세!L1362,IF(J207="노무비",일위대가상세!J1362+일위대가상세!L1362+일위대가상세!N1362,0))</f>
        <v>0</v>
      </c>
      <c r="H207" s="4">
        <f>IF(J207="합계",일위대가상세!N1362,IF(J207="경비",일위대가상세!J1362+일위대가상세!L1362+일위대가상세!N1362,0))</f>
        <v>0</v>
      </c>
      <c r="I207" s="4">
        <f t="shared" si="3"/>
        <v>0</v>
      </c>
      <c r="J207" s="6" t="s">
        <v>10</v>
      </c>
      <c r="K207" s="1" t="s">
        <v>13</v>
      </c>
    </row>
    <row r="208" spans="1:11" x14ac:dyDescent="0.2">
      <c r="A208" s="1" t="s">
        <v>465</v>
      </c>
      <c r="B208" s="1" t="s">
        <v>13</v>
      </c>
      <c r="C208" s="1" t="s">
        <v>461</v>
      </c>
      <c r="D208" s="1" t="s">
        <v>466</v>
      </c>
      <c r="E208" s="6" t="s">
        <v>136</v>
      </c>
      <c r="F208" s="4">
        <f>IF(J208="합계",일위대가상세!J1367,IF(J208="재료비",일위대가상세!J1367+일위대가상세!L1367+일위대가상세!N1367,0))</f>
        <v>0</v>
      </c>
      <c r="G208" s="4">
        <f>IF(J208="합계",일위대가상세!L1367,IF(J208="노무비",일위대가상세!J1367+일위대가상세!L1367+일위대가상세!N1367,0))</f>
        <v>0</v>
      </c>
      <c r="H208" s="4">
        <f>IF(J208="합계",일위대가상세!N1367,IF(J208="경비",일위대가상세!J1367+일위대가상세!L1367+일위대가상세!N1367,0))</f>
        <v>0</v>
      </c>
      <c r="I208" s="4">
        <f t="shared" si="3"/>
        <v>0</v>
      </c>
      <c r="J208" s="6" t="s">
        <v>10</v>
      </c>
      <c r="K208" s="1" t="s">
        <v>13</v>
      </c>
    </row>
    <row r="209" spans="1:11" x14ac:dyDescent="0.2">
      <c r="A209" s="1" t="s">
        <v>467</v>
      </c>
      <c r="B209" s="1" t="s">
        <v>13</v>
      </c>
      <c r="C209" s="1" t="s">
        <v>461</v>
      </c>
      <c r="D209" s="1" t="s">
        <v>468</v>
      </c>
      <c r="E209" s="6" t="s">
        <v>136</v>
      </c>
      <c r="F209" s="4">
        <f>IF(J209="합계",일위대가상세!J1373,IF(J209="재료비",일위대가상세!J1373+일위대가상세!L1373+일위대가상세!N1373,0))</f>
        <v>0</v>
      </c>
      <c r="G209" s="4">
        <f>IF(J209="합계",일위대가상세!L1373,IF(J209="노무비",일위대가상세!J1373+일위대가상세!L1373+일위대가상세!N1373,0))</f>
        <v>0</v>
      </c>
      <c r="H209" s="4">
        <f>IF(J209="합계",일위대가상세!N1373,IF(J209="경비",일위대가상세!J1373+일위대가상세!L1373+일위대가상세!N1373,0))</f>
        <v>0</v>
      </c>
      <c r="I209" s="4">
        <f t="shared" si="3"/>
        <v>0</v>
      </c>
      <c r="J209" s="6" t="s">
        <v>10</v>
      </c>
      <c r="K209" s="1" t="s">
        <v>13</v>
      </c>
    </row>
    <row r="210" spans="1:11" x14ac:dyDescent="0.2">
      <c r="A210" s="1" t="s">
        <v>469</v>
      </c>
      <c r="B210" s="1" t="s">
        <v>13</v>
      </c>
      <c r="C210" s="1" t="s">
        <v>461</v>
      </c>
      <c r="D210" s="1" t="s">
        <v>470</v>
      </c>
      <c r="E210" s="6" t="s">
        <v>136</v>
      </c>
      <c r="F210" s="4">
        <f>IF(J210="합계",일위대가상세!J1379,IF(J210="재료비",일위대가상세!J1379+일위대가상세!L1379+일위대가상세!N1379,0))</f>
        <v>0</v>
      </c>
      <c r="G210" s="4">
        <f>IF(J210="합계",일위대가상세!L1379,IF(J210="노무비",일위대가상세!J1379+일위대가상세!L1379+일위대가상세!N1379,0))</f>
        <v>0</v>
      </c>
      <c r="H210" s="4">
        <f>IF(J210="합계",일위대가상세!N1379,IF(J210="경비",일위대가상세!J1379+일위대가상세!L1379+일위대가상세!N1379,0))</f>
        <v>0</v>
      </c>
      <c r="I210" s="4">
        <f t="shared" si="3"/>
        <v>0</v>
      </c>
      <c r="J210" s="6" t="s">
        <v>10</v>
      </c>
      <c r="K210" s="1" t="s">
        <v>13</v>
      </c>
    </row>
    <row r="211" spans="1:11" x14ac:dyDescent="0.2">
      <c r="A211" s="1" t="s">
        <v>471</v>
      </c>
      <c r="B211" s="1" t="s">
        <v>13</v>
      </c>
      <c r="C211" s="1" t="s">
        <v>461</v>
      </c>
      <c r="D211" s="1" t="s">
        <v>472</v>
      </c>
      <c r="E211" s="6" t="s">
        <v>136</v>
      </c>
      <c r="F211" s="4">
        <f>IF(J211="합계",일위대가상세!J1385,IF(J211="재료비",일위대가상세!J1385+일위대가상세!L1385+일위대가상세!N1385,0))</f>
        <v>0</v>
      </c>
      <c r="G211" s="4">
        <f>IF(J211="합계",일위대가상세!L1385,IF(J211="노무비",일위대가상세!J1385+일위대가상세!L1385+일위대가상세!N1385,0))</f>
        <v>0</v>
      </c>
      <c r="H211" s="4">
        <f>IF(J211="합계",일위대가상세!N1385,IF(J211="경비",일위대가상세!J1385+일위대가상세!L1385+일위대가상세!N1385,0))</f>
        <v>0</v>
      </c>
      <c r="I211" s="4">
        <f t="shared" si="3"/>
        <v>0</v>
      </c>
      <c r="J211" s="6" t="s">
        <v>10</v>
      </c>
      <c r="K211" s="1" t="s">
        <v>13</v>
      </c>
    </row>
    <row r="212" spans="1:11" x14ac:dyDescent="0.2">
      <c r="A212" s="1" t="s">
        <v>473</v>
      </c>
      <c r="B212" s="1" t="s">
        <v>13</v>
      </c>
      <c r="C212" s="1" t="s">
        <v>474</v>
      </c>
      <c r="D212" s="1" t="s">
        <v>475</v>
      </c>
      <c r="E212" s="6" t="s">
        <v>476</v>
      </c>
      <c r="F212" s="4">
        <f>IF(J212="합계",일위대가상세!J1396,IF(J212="재료비",일위대가상세!J1396+일위대가상세!L1396+일위대가상세!N1396,0))</f>
        <v>0</v>
      </c>
      <c r="G212" s="4">
        <f>IF(J212="합계",일위대가상세!L1396,IF(J212="노무비",일위대가상세!J1396+일위대가상세!L1396+일위대가상세!N1396,0))</f>
        <v>0</v>
      </c>
      <c r="H212" s="4">
        <f>IF(J212="합계",일위대가상세!N1396,IF(J212="경비",일위대가상세!J1396+일위대가상세!L1396+일위대가상세!N1396,0))</f>
        <v>0</v>
      </c>
      <c r="I212" s="4">
        <f t="shared" si="3"/>
        <v>0</v>
      </c>
      <c r="J212" s="6" t="s">
        <v>10</v>
      </c>
      <c r="K212" s="1" t="s">
        <v>13</v>
      </c>
    </row>
    <row r="213" spans="1:11" x14ac:dyDescent="0.2">
      <c r="A213" s="1" t="s">
        <v>477</v>
      </c>
      <c r="B213" s="1" t="s">
        <v>13</v>
      </c>
      <c r="C213" s="1" t="s">
        <v>478</v>
      </c>
      <c r="D213" s="1" t="s">
        <v>479</v>
      </c>
      <c r="E213" s="6" t="s">
        <v>136</v>
      </c>
      <c r="F213" s="4">
        <f>IF(J213="합계",일위대가상세!J1401,IF(J213="재료비",일위대가상세!J1401+일위대가상세!L1401+일위대가상세!N1401,0))</f>
        <v>0</v>
      </c>
      <c r="G213" s="4">
        <f>IF(J213="합계",일위대가상세!L1401,IF(J213="노무비",일위대가상세!J1401+일위대가상세!L1401+일위대가상세!N1401,0))</f>
        <v>0</v>
      </c>
      <c r="H213" s="4">
        <f>IF(J213="합계",일위대가상세!N1401,IF(J213="경비",일위대가상세!J1401+일위대가상세!L1401+일위대가상세!N1401,0))</f>
        <v>0</v>
      </c>
      <c r="I213" s="4">
        <f t="shared" si="3"/>
        <v>0</v>
      </c>
      <c r="J213" s="6" t="s">
        <v>10</v>
      </c>
      <c r="K213" s="1" t="s">
        <v>13</v>
      </c>
    </row>
    <row r="214" spans="1:11" x14ac:dyDescent="0.2">
      <c r="A214" s="1" t="s">
        <v>480</v>
      </c>
      <c r="B214" s="1" t="s">
        <v>13</v>
      </c>
      <c r="C214" s="1" t="s">
        <v>481</v>
      </c>
      <c r="D214" s="1" t="s">
        <v>482</v>
      </c>
      <c r="E214" s="6" t="s">
        <v>483</v>
      </c>
      <c r="F214" s="4">
        <f>IF(J214="합계",일위대가상세!J1406,IF(J214="재료비",일위대가상세!J1406+일위대가상세!L1406+일위대가상세!N1406,0))</f>
        <v>0</v>
      </c>
      <c r="G214" s="4">
        <f>IF(J214="합계",일위대가상세!L1406,IF(J214="노무비",일위대가상세!J1406+일위대가상세!L1406+일위대가상세!N1406,0))</f>
        <v>0</v>
      </c>
      <c r="H214" s="4">
        <f>IF(J214="합계",일위대가상세!N1406,IF(J214="경비",일위대가상세!J1406+일위대가상세!L1406+일위대가상세!N1406,0))</f>
        <v>0</v>
      </c>
      <c r="I214" s="4">
        <f t="shared" si="3"/>
        <v>0</v>
      </c>
      <c r="J214" s="6" t="s">
        <v>10</v>
      </c>
      <c r="K214" s="1" t="s">
        <v>13</v>
      </c>
    </row>
    <row r="215" spans="1:11" x14ac:dyDescent="0.2">
      <c r="A215" s="1" t="s">
        <v>484</v>
      </c>
      <c r="B215" s="1" t="s">
        <v>13</v>
      </c>
      <c r="C215" s="1" t="s">
        <v>481</v>
      </c>
      <c r="D215" s="1" t="s">
        <v>485</v>
      </c>
      <c r="E215" s="6" t="s">
        <v>483</v>
      </c>
      <c r="F215" s="4">
        <f>IF(J215="합계",일위대가상세!J1411,IF(J215="재료비",일위대가상세!J1411+일위대가상세!L1411+일위대가상세!N1411,0))</f>
        <v>0</v>
      </c>
      <c r="G215" s="4">
        <f>IF(J215="합계",일위대가상세!L1411,IF(J215="노무비",일위대가상세!J1411+일위대가상세!L1411+일위대가상세!N1411,0))</f>
        <v>0</v>
      </c>
      <c r="H215" s="4">
        <f>IF(J215="합계",일위대가상세!N1411,IF(J215="경비",일위대가상세!J1411+일위대가상세!L1411+일위대가상세!N1411,0))</f>
        <v>0</v>
      </c>
      <c r="I215" s="4">
        <f t="shared" si="3"/>
        <v>0</v>
      </c>
      <c r="J215" s="6" t="s">
        <v>10</v>
      </c>
      <c r="K215" s="1" t="s">
        <v>13</v>
      </c>
    </row>
    <row r="216" spans="1:11" x14ac:dyDescent="0.2">
      <c r="A216" s="1" t="s">
        <v>486</v>
      </c>
      <c r="B216" s="1" t="s">
        <v>13</v>
      </c>
      <c r="C216" s="1" t="s">
        <v>481</v>
      </c>
      <c r="D216" s="1" t="s">
        <v>487</v>
      </c>
      <c r="E216" s="6" t="s">
        <v>483</v>
      </c>
      <c r="F216" s="4">
        <f>IF(J216="합계",일위대가상세!J1416,IF(J216="재료비",일위대가상세!J1416+일위대가상세!L1416+일위대가상세!N1416,0))</f>
        <v>0</v>
      </c>
      <c r="G216" s="4">
        <f>IF(J216="합계",일위대가상세!L1416,IF(J216="노무비",일위대가상세!J1416+일위대가상세!L1416+일위대가상세!N1416,0))</f>
        <v>0</v>
      </c>
      <c r="H216" s="4">
        <f>IF(J216="합계",일위대가상세!N1416,IF(J216="경비",일위대가상세!J1416+일위대가상세!L1416+일위대가상세!N1416,0))</f>
        <v>0</v>
      </c>
      <c r="I216" s="4">
        <f t="shared" si="3"/>
        <v>0</v>
      </c>
      <c r="J216" s="6" t="s">
        <v>10</v>
      </c>
      <c r="K216" s="1" t="s">
        <v>13</v>
      </c>
    </row>
    <row r="217" spans="1:11" x14ac:dyDescent="0.2">
      <c r="A217" s="1" t="s">
        <v>488</v>
      </c>
      <c r="B217" s="1" t="s">
        <v>13</v>
      </c>
      <c r="C217" s="1" t="s">
        <v>481</v>
      </c>
      <c r="D217" s="1" t="s">
        <v>489</v>
      </c>
      <c r="E217" s="6" t="s">
        <v>483</v>
      </c>
      <c r="F217" s="4">
        <f>IF(J217="합계",일위대가상세!J1421,IF(J217="재료비",일위대가상세!J1421+일위대가상세!L1421+일위대가상세!N1421,0))</f>
        <v>0</v>
      </c>
      <c r="G217" s="4">
        <f>IF(J217="합계",일위대가상세!L1421,IF(J217="노무비",일위대가상세!J1421+일위대가상세!L1421+일위대가상세!N1421,0))</f>
        <v>0</v>
      </c>
      <c r="H217" s="4">
        <f>IF(J217="합계",일위대가상세!N1421,IF(J217="경비",일위대가상세!J1421+일위대가상세!L1421+일위대가상세!N1421,0))</f>
        <v>0</v>
      </c>
      <c r="I217" s="4">
        <f t="shared" si="3"/>
        <v>0</v>
      </c>
      <c r="J217" s="6" t="s">
        <v>10</v>
      </c>
      <c r="K217" s="1" t="s">
        <v>13</v>
      </c>
    </row>
    <row r="218" spans="1:11" x14ac:dyDescent="0.2">
      <c r="A218" s="1" t="s">
        <v>490</v>
      </c>
      <c r="B218" s="1" t="s">
        <v>13</v>
      </c>
      <c r="C218" s="1" t="s">
        <v>481</v>
      </c>
      <c r="D218" s="1" t="s">
        <v>491</v>
      </c>
      <c r="E218" s="6" t="s">
        <v>483</v>
      </c>
      <c r="F218" s="4">
        <f>IF(J218="합계",일위대가상세!J1426,IF(J218="재료비",일위대가상세!J1426+일위대가상세!L1426+일위대가상세!N1426,0))</f>
        <v>0</v>
      </c>
      <c r="G218" s="4">
        <f>IF(J218="합계",일위대가상세!L1426,IF(J218="노무비",일위대가상세!J1426+일위대가상세!L1426+일위대가상세!N1426,0))</f>
        <v>0</v>
      </c>
      <c r="H218" s="4">
        <f>IF(J218="합계",일위대가상세!N1426,IF(J218="경비",일위대가상세!J1426+일위대가상세!L1426+일위대가상세!N1426,0))</f>
        <v>0</v>
      </c>
      <c r="I218" s="4">
        <f t="shared" si="3"/>
        <v>0</v>
      </c>
      <c r="J218" s="6" t="s">
        <v>10</v>
      </c>
      <c r="K218" s="1" t="s">
        <v>13</v>
      </c>
    </row>
    <row r="219" spans="1:11" x14ac:dyDescent="0.2">
      <c r="A219" s="1" t="s">
        <v>492</v>
      </c>
      <c r="B219" s="1" t="s">
        <v>13</v>
      </c>
      <c r="C219" s="1" t="s">
        <v>481</v>
      </c>
      <c r="D219" s="1" t="s">
        <v>493</v>
      </c>
      <c r="E219" s="6" t="s">
        <v>483</v>
      </c>
      <c r="F219" s="4">
        <f>IF(J219="합계",일위대가상세!J1431,IF(J219="재료비",일위대가상세!J1431+일위대가상세!L1431+일위대가상세!N1431,0))</f>
        <v>0</v>
      </c>
      <c r="G219" s="4">
        <f>IF(J219="합계",일위대가상세!L1431,IF(J219="노무비",일위대가상세!J1431+일위대가상세!L1431+일위대가상세!N1431,0))</f>
        <v>0</v>
      </c>
      <c r="H219" s="4">
        <f>IF(J219="합계",일위대가상세!N1431,IF(J219="경비",일위대가상세!J1431+일위대가상세!L1431+일위대가상세!N1431,0))</f>
        <v>0</v>
      </c>
      <c r="I219" s="4">
        <f t="shared" si="3"/>
        <v>0</v>
      </c>
      <c r="J219" s="6" t="s">
        <v>10</v>
      </c>
      <c r="K219" s="1" t="s">
        <v>13</v>
      </c>
    </row>
    <row r="220" spans="1:11" x14ac:dyDescent="0.2">
      <c r="A220" s="1" t="s">
        <v>494</v>
      </c>
      <c r="B220" s="1" t="s">
        <v>13</v>
      </c>
      <c r="C220" s="1" t="s">
        <v>481</v>
      </c>
      <c r="D220" s="1" t="s">
        <v>495</v>
      </c>
      <c r="E220" s="6" t="s">
        <v>483</v>
      </c>
      <c r="F220" s="4">
        <f>IF(J220="합계",일위대가상세!J1436,IF(J220="재료비",일위대가상세!J1436+일위대가상세!L1436+일위대가상세!N1436,0))</f>
        <v>0</v>
      </c>
      <c r="G220" s="4">
        <f>IF(J220="합계",일위대가상세!L1436,IF(J220="노무비",일위대가상세!J1436+일위대가상세!L1436+일위대가상세!N1436,0))</f>
        <v>0</v>
      </c>
      <c r="H220" s="4">
        <f>IF(J220="합계",일위대가상세!N1436,IF(J220="경비",일위대가상세!J1436+일위대가상세!L1436+일위대가상세!N1436,0))</f>
        <v>0</v>
      </c>
      <c r="I220" s="4">
        <f t="shared" si="3"/>
        <v>0</v>
      </c>
      <c r="J220" s="6" t="s">
        <v>10</v>
      </c>
      <c r="K220" s="1" t="s">
        <v>13</v>
      </c>
    </row>
    <row r="221" spans="1:11" x14ac:dyDescent="0.2">
      <c r="A221" s="1" t="s">
        <v>496</v>
      </c>
      <c r="B221" s="1" t="s">
        <v>13</v>
      </c>
      <c r="C221" s="1" t="s">
        <v>481</v>
      </c>
      <c r="D221" s="1" t="s">
        <v>497</v>
      </c>
      <c r="E221" s="6" t="s">
        <v>483</v>
      </c>
      <c r="F221" s="4">
        <f>IF(J221="합계",일위대가상세!J1441,IF(J221="재료비",일위대가상세!J1441+일위대가상세!L1441+일위대가상세!N1441,0))</f>
        <v>0</v>
      </c>
      <c r="G221" s="4">
        <f>IF(J221="합계",일위대가상세!L1441,IF(J221="노무비",일위대가상세!J1441+일위대가상세!L1441+일위대가상세!N1441,0))</f>
        <v>0</v>
      </c>
      <c r="H221" s="4">
        <f>IF(J221="합계",일위대가상세!N1441,IF(J221="경비",일위대가상세!J1441+일위대가상세!L1441+일위대가상세!N1441,0))</f>
        <v>0</v>
      </c>
      <c r="I221" s="4">
        <f t="shared" si="3"/>
        <v>0</v>
      </c>
      <c r="J221" s="6" t="s">
        <v>10</v>
      </c>
      <c r="K221" s="1" t="s">
        <v>13</v>
      </c>
    </row>
    <row r="222" spans="1:11" x14ac:dyDescent="0.2">
      <c r="A222" s="1" t="s">
        <v>498</v>
      </c>
      <c r="B222" s="1" t="s">
        <v>13</v>
      </c>
      <c r="C222" s="1" t="s">
        <v>481</v>
      </c>
      <c r="D222" s="1" t="s">
        <v>499</v>
      </c>
      <c r="E222" s="6" t="s">
        <v>483</v>
      </c>
      <c r="F222" s="4">
        <f>IF(J222="합계",일위대가상세!J1446,IF(J222="재료비",일위대가상세!J1446+일위대가상세!L1446+일위대가상세!N1446,0))</f>
        <v>0</v>
      </c>
      <c r="G222" s="4">
        <f>IF(J222="합계",일위대가상세!L1446,IF(J222="노무비",일위대가상세!J1446+일위대가상세!L1446+일위대가상세!N1446,0))</f>
        <v>0</v>
      </c>
      <c r="H222" s="4">
        <f>IF(J222="합계",일위대가상세!N1446,IF(J222="경비",일위대가상세!J1446+일위대가상세!L1446+일위대가상세!N1446,0))</f>
        <v>0</v>
      </c>
      <c r="I222" s="4">
        <f t="shared" si="3"/>
        <v>0</v>
      </c>
      <c r="J222" s="6" t="s">
        <v>10</v>
      </c>
      <c r="K222" s="1" t="s">
        <v>13</v>
      </c>
    </row>
    <row r="223" spans="1:11" x14ac:dyDescent="0.2">
      <c r="A223" s="1" t="s">
        <v>500</v>
      </c>
      <c r="B223" s="1" t="s">
        <v>13</v>
      </c>
      <c r="C223" s="1" t="s">
        <v>481</v>
      </c>
      <c r="D223" s="1" t="s">
        <v>501</v>
      </c>
      <c r="E223" s="6" t="s">
        <v>483</v>
      </c>
      <c r="F223" s="4">
        <f>IF(J223="합계",일위대가상세!J1451,IF(J223="재료비",일위대가상세!J1451+일위대가상세!L1451+일위대가상세!N1451,0))</f>
        <v>0</v>
      </c>
      <c r="G223" s="4">
        <f>IF(J223="합계",일위대가상세!L1451,IF(J223="노무비",일위대가상세!J1451+일위대가상세!L1451+일위대가상세!N1451,0))</f>
        <v>0</v>
      </c>
      <c r="H223" s="4">
        <f>IF(J223="합계",일위대가상세!N1451,IF(J223="경비",일위대가상세!J1451+일위대가상세!L1451+일위대가상세!N1451,0))</f>
        <v>0</v>
      </c>
      <c r="I223" s="4">
        <f t="shared" si="3"/>
        <v>0</v>
      </c>
      <c r="J223" s="6" t="s">
        <v>10</v>
      </c>
      <c r="K223" s="1" t="s">
        <v>13</v>
      </c>
    </row>
    <row r="224" spans="1:11" x14ac:dyDescent="0.2">
      <c r="A224" s="1" t="s">
        <v>502</v>
      </c>
      <c r="B224" s="1" t="s">
        <v>13</v>
      </c>
      <c r="C224" s="1" t="s">
        <v>481</v>
      </c>
      <c r="D224" s="1" t="s">
        <v>503</v>
      </c>
      <c r="E224" s="6" t="s">
        <v>483</v>
      </c>
      <c r="F224" s="4">
        <f>IF(J224="합계",일위대가상세!J1456,IF(J224="재료비",일위대가상세!J1456+일위대가상세!L1456+일위대가상세!N1456,0))</f>
        <v>0</v>
      </c>
      <c r="G224" s="4">
        <f>IF(J224="합계",일위대가상세!L1456,IF(J224="노무비",일위대가상세!J1456+일위대가상세!L1456+일위대가상세!N1456,0))</f>
        <v>0</v>
      </c>
      <c r="H224" s="4">
        <f>IF(J224="합계",일위대가상세!N1456,IF(J224="경비",일위대가상세!J1456+일위대가상세!L1456+일위대가상세!N1456,0))</f>
        <v>0</v>
      </c>
      <c r="I224" s="4">
        <f t="shared" si="3"/>
        <v>0</v>
      </c>
      <c r="J224" s="6" t="s">
        <v>10</v>
      </c>
      <c r="K224" s="1" t="s">
        <v>13</v>
      </c>
    </row>
    <row r="225" spans="1:11" x14ac:dyDescent="0.2">
      <c r="A225" s="1" t="s">
        <v>504</v>
      </c>
      <c r="B225" s="1" t="s">
        <v>13</v>
      </c>
      <c r="C225" s="1" t="s">
        <v>481</v>
      </c>
      <c r="D225" s="1" t="s">
        <v>505</v>
      </c>
      <c r="E225" s="6" t="s">
        <v>483</v>
      </c>
      <c r="F225" s="4">
        <f>IF(J225="합계",일위대가상세!J1461,IF(J225="재료비",일위대가상세!J1461+일위대가상세!L1461+일위대가상세!N1461,0))</f>
        <v>0</v>
      </c>
      <c r="G225" s="4">
        <f>IF(J225="합계",일위대가상세!L1461,IF(J225="노무비",일위대가상세!J1461+일위대가상세!L1461+일위대가상세!N1461,0))</f>
        <v>0</v>
      </c>
      <c r="H225" s="4">
        <f>IF(J225="합계",일위대가상세!N1461,IF(J225="경비",일위대가상세!J1461+일위대가상세!L1461+일위대가상세!N1461,0))</f>
        <v>0</v>
      </c>
      <c r="I225" s="4">
        <f t="shared" si="3"/>
        <v>0</v>
      </c>
      <c r="J225" s="6" t="s">
        <v>10</v>
      </c>
      <c r="K225" s="1" t="s">
        <v>13</v>
      </c>
    </row>
    <row r="226" spans="1:11" x14ac:dyDescent="0.2">
      <c r="A226" s="1" t="s">
        <v>506</v>
      </c>
      <c r="B226" s="1" t="s">
        <v>13</v>
      </c>
      <c r="C226" s="1" t="s">
        <v>481</v>
      </c>
      <c r="D226" s="1" t="s">
        <v>507</v>
      </c>
      <c r="E226" s="6" t="s">
        <v>483</v>
      </c>
      <c r="F226" s="4">
        <f>IF(J226="합계",일위대가상세!J1466,IF(J226="재료비",일위대가상세!J1466+일위대가상세!L1466+일위대가상세!N1466,0))</f>
        <v>0</v>
      </c>
      <c r="G226" s="4">
        <f>IF(J226="합계",일위대가상세!L1466,IF(J226="노무비",일위대가상세!J1466+일위대가상세!L1466+일위대가상세!N1466,0))</f>
        <v>0</v>
      </c>
      <c r="H226" s="4">
        <f>IF(J226="합계",일위대가상세!N1466,IF(J226="경비",일위대가상세!J1466+일위대가상세!L1466+일위대가상세!N1466,0))</f>
        <v>0</v>
      </c>
      <c r="I226" s="4">
        <f t="shared" si="3"/>
        <v>0</v>
      </c>
      <c r="J226" s="6" t="s">
        <v>10</v>
      </c>
      <c r="K226" s="1" t="s">
        <v>13</v>
      </c>
    </row>
    <row r="227" spans="1:11" x14ac:dyDescent="0.2">
      <c r="A227" s="1" t="s">
        <v>508</v>
      </c>
      <c r="B227" s="1" t="s">
        <v>13</v>
      </c>
      <c r="C227" s="1" t="s">
        <v>481</v>
      </c>
      <c r="D227" s="1" t="s">
        <v>509</v>
      </c>
      <c r="E227" s="6" t="s">
        <v>483</v>
      </c>
      <c r="F227" s="4">
        <f>IF(J227="합계",일위대가상세!J1471,IF(J227="재료비",일위대가상세!J1471+일위대가상세!L1471+일위대가상세!N1471,0))</f>
        <v>0</v>
      </c>
      <c r="G227" s="4">
        <f>IF(J227="합계",일위대가상세!L1471,IF(J227="노무비",일위대가상세!J1471+일위대가상세!L1471+일위대가상세!N1471,0))</f>
        <v>0</v>
      </c>
      <c r="H227" s="4">
        <f>IF(J227="합계",일위대가상세!N1471,IF(J227="경비",일위대가상세!J1471+일위대가상세!L1471+일위대가상세!N1471,0))</f>
        <v>0</v>
      </c>
      <c r="I227" s="4">
        <f t="shared" si="3"/>
        <v>0</v>
      </c>
      <c r="J227" s="6" t="s">
        <v>10</v>
      </c>
      <c r="K227" s="1" t="s">
        <v>13</v>
      </c>
    </row>
    <row r="228" spans="1:11" x14ac:dyDescent="0.2">
      <c r="A228" s="1" t="s">
        <v>510</v>
      </c>
      <c r="B228" s="1" t="s">
        <v>13</v>
      </c>
      <c r="C228" s="1" t="s">
        <v>481</v>
      </c>
      <c r="D228" s="1" t="s">
        <v>511</v>
      </c>
      <c r="E228" s="6" t="s">
        <v>483</v>
      </c>
      <c r="F228" s="4">
        <f>IF(J228="합계",일위대가상세!J1476,IF(J228="재료비",일위대가상세!J1476+일위대가상세!L1476+일위대가상세!N1476,0))</f>
        <v>0</v>
      </c>
      <c r="G228" s="4">
        <f>IF(J228="합계",일위대가상세!L1476,IF(J228="노무비",일위대가상세!J1476+일위대가상세!L1476+일위대가상세!N1476,0))</f>
        <v>0</v>
      </c>
      <c r="H228" s="4">
        <f>IF(J228="합계",일위대가상세!N1476,IF(J228="경비",일위대가상세!J1476+일위대가상세!L1476+일위대가상세!N1476,0))</f>
        <v>0</v>
      </c>
      <c r="I228" s="4">
        <f t="shared" si="3"/>
        <v>0</v>
      </c>
      <c r="J228" s="6" t="s">
        <v>10</v>
      </c>
      <c r="K228" s="1" t="s">
        <v>13</v>
      </c>
    </row>
    <row r="229" spans="1:11" x14ac:dyDescent="0.2">
      <c r="A229" s="1" t="s">
        <v>512</v>
      </c>
      <c r="B229" s="1" t="s">
        <v>13</v>
      </c>
      <c r="C229" s="1" t="s">
        <v>481</v>
      </c>
      <c r="D229" s="1" t="s">
        <v>513</v>
      </c>
      <c r="E229" s="6" t="s">
        <v>483</v>
      </c>
      <c r="F229" s="4">
        <f>IF(J229="합계",일위대가상세!J1481,IF(J229="재료비",일위대가상세!J1481+일위대가상세!L1481+일위대가상세!N1481,0))</f>
        <v>0</v>
      </c>
      <c r="G229" s="4">
        <f>IF(J229="합계",일위대가상세!L1481,IF(J229="노무비",일위대가상세!J1481+일위대가상세!L1481+일위대가상세!N1481,0))</f>
        <v>0</v>
      </c>
      <c r="H229" s="4">
        <f>IF(J229="합계",일위대가상세!N1481,IF(J229="경비",일위대가상세!J1481+일위대가상세!L1481+일위대가상세!N1481,0))</f>
        <v>0</v>
      </c>
      <c r="I229" s="4">
        <f t="shared" si="3"/>
        <v>0</v>
      </c>
      <c r="J229" s="6" t="s">
        <v>10</v>
      </c>
      <c r="K229" s="1" t="s">
        <v>13</v>
      </c>
    </row>
    <row r="230" spans="1:11" x14ac:dyDescent="0.2">
      <c r="A230" s="1" t="s">
        <v>514</v>
      </c>
      <c r="B230" s="1" t="s">
        <v>13</v>
      </c>
      <c r="C230" s="1" t="s">
        <v>481</v>
      </c>
      <c r="D230" s="1" t="s">
        <v>515</v>
      </c>
      <c r="E230" s="6" t="s">
        <v>483</v>
      </c>
      <c r="F230" s="4">
        <f>IF(J230="합계",일위대가상세!J1486,IF(J230="재료비",일위대가상세!J1486+일위대가상세!L1486+일위대가상세!N1486,0))</f>
        <v>0</v>
      </c>
      <c r="G230" s="4">
        <f>IF(J230="합계",일위대가상세!L1486,IF(J230="노무비",일위대가상세!J1486+일위대가상세!L1486+일위대가상세!N1486,0))</f>
        <v>0</v>
      </c>
      <c r="H230" s="4">
        <f>IF(J230="합계",일위대가상세!N1486,IF(J230="경비",일위대가상세!J1486+일위대가상세!L1486+일위대가상세!N1486,0))</f>
        <v>0</v>
      </c>
      <c r="I230" s="4">
        <f t="shared" si="3"/>
        <v>0</v>
      </c>
      <c r="J230" s="6" t="s">
        <v>10</v>
      </c>
      <c r="K230" s="1" t="s">
        <v>13</v>
      </c>
    </row>
    <row r="231" spans="1:11" x14ac:dyDescent="0.2">
      <c r="A231" s="1" t="s">
        <v>516</v>
      </c>
      <c r="B231" s="1" t="s">
        <v>13</v>
      </c>
      <c r="C231" s="1" t="s">
        <v>481</v>
      </c>
      <c r="D231" s="1" t="s">
        <v>517</v>
      </c>
      <c r="E231" s="6" t="s">
        <v>483</v>
      </c>
      <c r="F231" s="4">
        <f>IF(J231="합계",일위대가상세!J1491,IF(J231="재료비",일위대가상세!J1491+일위대가상세!L1491+일위대가상세!N1491,0))</f>
        <v>0</v>
      </c>
      <c r="G231" s="4">
        <f>IF(J231="합계",일위대가상세!L1491,IF(J231="노무비",일위대가상세!J1491+일위대가상세!L1491+일위대가상세!N1491,0))</f>
        <v>0</v>
      </c>
      <c r="H231" s="4">
        <f>IF(J231="합계",일위대가상세!N1491,IF(J231="경비",일위대가상세!J1491+일위대가상세!L1491+일위대가상세!N1491,0))</f>
        <v>0</v>
      </c>
      <c r="I231" s="4">
        <f t="shared" si="3"/>
        <v>0</v>
      </c>
      <c r="J231" s="6" t="s">
        <v>10</v>
      </c>
      <c r="K231" s="1" t="s">
        <v>13</v>
      </c>
    </row>
    <row r="232" spans="1:11" x14ac:dyDescent="0.2">
      <c r="A232" s="1" t="s">
        <v>518</v>
      </c>
      <c r="B232" s="1" t="s">
        <v>13</v>
      </c>
      <c r="C232" s="1" t="s">
        <v>481</v>
      </c>
      <c r="D232" s="1" t="s">
        <v>519</v>
      </c>
      <c r="E232" s="6" t="s">
        <v>483</v>
      </c>
      <c r="F232" s="4">
        <f>IF(J232="합계",일위대가상세!J1496,IF(J232="재료비",일위대가상세!J1496+일위대가상세!L1496+일위대가상세!N1496,0))</f>
        <v>0</v>
      </c>
      <c r="G232" s="4">
        <f>IF(J232="합계",일위대가상세!L1496,IF(J232="노무비",일위대가상세!J1496+일위대가상세!L1496+일위대가상세!N1496,0))</f>
        <v>0</v>
      </c>
      <c r="H232" s="4">
        <f>IF(J232="합계",일위대가상세!N1496,IF(J232="경비",일위대가상세!J1496+일위대가상세!L1496+일위대가상세!N1496,0))</f>
        <v>0</v>
      </c>
      <c r="I232" s="4">
        <f t="shared" si="3"/>
        <v>0</v>
      </c>
      <c r="J232" s="6" t="s">
        <v>10</v>
      </c>
      <c r="K232" s="1" t="s">
        <v>13</v>
      </c>
    </row>
    <row r="233" spans="1:11" x14ac:dyDescent="0.2">
      <c r="A233" s="1" t="s">
        <v>520</v>
      </c>
      <c r="B233" s="1" t="s">
        <v>13</v>
      </c>
      <c r="C233" s="1" t="s">
        <v>481</v>
      </c>
      <c r="D233" s="1" t="s">
        <v>521</v>
      </c>
      <c r="E233" s="6" t="s">
        <v>483</v>
      </c>
      <c r="F233" s="4">
        <f>IF(J233="합계",일위대가상세!J1501,IF(J233="재료비",일위대가상세!J1501+일위대가상세!L1501+일위대가상세!N1501,0))</f>
        <v>0</v>
      </c>
      <c r="G233" s="4">
        <f>IF(J233="합계",일위대가상세!L1501,IF(J233="노무비",일위대가상세!J1501+일위대가상세!L1501+일위대가상세!N1501,0))</f>
        <v>0</v>
      </c>
      <c r="H233" s="4">
        <f>IF(J233="합계",일위대가상세!N1501,IF(J233="경비",일위대가상세!J1501+일위대가상세!L1501+일위대가상세!N1501,0))</f>
        <v>0</v>
      </c>
      <c r="I233" s="4">
        <f t="shared" si="3"/>
        <v>0</v>
      </c>
      <c r="J233" s="6" t="s">
        <v>10</v>
      </c>
      <c r="K233" s="1" t="s">
        <v>13</v>
      </c>
    </row>
    <row r="234" spans="1:11" x14ac:dyDescent="0.2">
      <c r="A234" s="1" t="s">
        <v>522</v>
      </c>
      <c r="B234" s="1" t="s">
        <v>13</v>
      </c>
      <c r="C234" s="1" t="s">
        <v>481</v>
      </c>
      <c r="D234" s="1" t="s">
        <v>523</v>
      </c>
      <c r="E234" s="6" t="s">
        <v>483</v>
      </c>
      <c r="F234" s="4">
        <f>IF(J234="합계",일위대가상세!J1506,IF(J234="재료비",일위대가상세!J1506+일위대가상세!L1506+일위대가상세!N1506,0))</f>
        <v>0</v>
      </c>
      <c r="G234" s="4">
        <f>IF(J234="합계",일위대가상세!L1506,IF(J234="노무비",일위대가상세!J1506+일위대가상세!L1506+일위대가상세!N1506,0))</f>
        <v>0</v>
      </c>
      <c r="H234" s="4">
        <f>IF(J234="합계",일위대가상세!N1506,IF(J234="경비",일위대가상세!J1506+일위대가상세!L1506+일위대가상세!N1506,0))</f>
        <v>0</v>
      </c>
      <c r="I234" s="4">
        <f t="shared" si="3"/>
        <v>0</v>
      </c>
      <c r="J234" s="6" t="s">
        <v>10</v>
      </c>
      <c r="K234" s="1" t="s">
        <v>13</v>
      </c>
    </row>
    <row r="235" spans="1:11" x14ac:dyDescent="0.2">
      <c r="A235" s="1" t="s">
        <v>524</v>
      </c>
      <c r="B235" s="1" t="s">
        <v>13</v>
      </c>
      <c r="C235" s="1" t="s">
        <v>481</v>
      </c>
      <c r="D235" s="1" t="s">
        <v>525</v>
      </c>
      <c r="E235" s="6" t="s">
        <v>483</v>
      </c>
      <c r="F235" s="4">
        <f>IF(J235="합계",일위대가상세!J1511,IF(J235="재료비",일위대가상세!J1511+일위대가상세!L1511+일위대가상세!N1511,0))</f>
        <v>0</v>
      </c>
      <c r="G235" s="4">
        <f>IF(J235="합계",일위대가상세!L1511,IF(J235="노무비",일위대가상세!J1511+일위대가상세!L1511+일위대가상세!N1511,0))</f>
        <v>0</v>
      </c>
      <c r="H235" s="4">
        <f>IF(J235="합계",일위대가상세!N1511,IF(J235="경비",일위대가상세!J1511+일위대가상세!L1511+일위대가상세!N1511,0))</f>
        <v>0</v>
      </c>
      <c r="I235" s="4">
        <f t="shared" si="3"/>
        <v>0</v>
      </c>
      <c r="J235" s="6" t="s">
        <v>10</v>
      </c>
      <c r="K235" s="1" t="s">
        <v>13</v>
      </c>
    </row>
    <row r="236" spans="1:11" x14ac:dyDescent="0.2">
      <c r="A236" s="1" t="s">
        <v>526</v>
      </c>
      <c r="B236" s="1" t="s">
        <v>13</v>
      </c>
      <c r="C236" s="1" t="s">
        <v>527</v>
      </c>
      <c r="D236" s="1" t="s">
        <v>528</v>
      </c>
      <c r="E236" s="6" t="s">
        <v>483</v>
      </c>
      <c r="F236" s="4">
        <f>IF(J236="합계",일위대가상세!J1516,IF(J236="재료비",일위대가상세!J1516+일위대가상세!L1516+일위대가상세!N1516,0))</f>
        <v>0</v>
      </c>
      <c r="G236" s="4">
        <f>IF(J236="합계",일위대가상세!L1516,IF(J236="노무비",일위대가상세!J1516+일위대가상세!L1516+일위대가상세!N1516,0))</f>
        <v>0</v>
      </c>
      <c r="H236" s="4">
        <f>IF(J236="합계",일위대가상세!N1516,IF(J236="경비",일위대가상세!J1516+일위대가상세!L1516+일위대가상세!N1516,0))</f>
        <v>0</v>
      </c>
      <c r="I236" s="4">
        <f t="shared" si="3"/>
        <v>0</v>
      </c>
      <c r="J236" s="6" t="s">
        <v>10</v>
      </c>
      <c r="K236" s="1" t="s">
        <v>13</v>
      </c>
    </row>
    <row r="237" spans="1:11" x14ac:dyDescent="0.2">
      <c r="A237" s="1" t="s">
        <v>529</v>
      </c>
      <c r="B237" s="1" t="s">
        <v>13</v>
      </c>
      <c r="C237" s="1" t="s">
        <v>527</v>
      </c>
      <c r="D237" s="1" t="s">
        <v>530</v>
      </c>
      <c r="E237" s="6" t="s">
        <v>483</v>
      </c>
      <c r="F237" s="4">
        <f>IF(J237="합계",일위대가상세!J1521,IF(J237="재료비",일위대가상세!J1521+일위대가상세!L1521+일위대가상세!N1521,0))</f>
        <v>0</v>
      </c>
      <c r="G237" s="4">
        <f>IF(J237="합계",일위대가상세!L1521,IF(J237="노무비",일위대가상세!J1521+일위대가상세!L1521+일위대가상세!N1521,0))</f>
        <v>0</v>
      </c>
      <c r="H237" s="4">
        <f>IF(J237="합계",일위대가상세!N1521,IF(J237="경비",일위대가상세!J1521+일위대가상세!L1521+일위대가상세!N1521,0))</f>
        <v>0</v>
      </c>
      <c r="I237" s="4">
        <f t="shared" si="3"/>
        <v>0</v>
      </c>
      <c r="J237" s="6" t="s">
        <v>10</v>
      </c>
      <c r="K237" s="1" t="s">
        <v>13</v>
      </c>
    </row>
    <row r="238" spans="1:11" x14ac:dyDescent="0.2">
      <c r="A238" s="1" t="s">
        <v>531</v>
      </c>
      <c r="B238" s="1" t="s">
        <v>13</v>
      </c>
      <c r="C238" s="1" t="s">
        <v>527</v>
      </c>
      <c r="D238" s="1" t="s">
        <v>532</v>
      </c>
      <c r="E238" s="6" t="s">
        <v>483</v>
      </c>
      <c r="F238" s="4">
        <f>IF(J238="합계",일위대가상세!J1526,IF(J238="재료비",일위대가상세!J1526+일위대가상세!L1526+일위대가상세!N1526,0))</f>
        <v>0</v>
      </c>
      <c r="G238" s="4">
        <f>IF(J238="합계",일위대가상세!L1526,IF(J238="노무비",일위대가상세!J1526+일위대가상세!L1526+일위대가상세!N1526,0))</f>
        <v>0</v>
      </c>
      <c r="H238" s="4">
        <f>IF(J238="합계",일위대가상세!N1526,IF(J238="경비",일위대가상세!J1526+일위대가상세!L1526+일위대가상세!N1526,0))</f>
        <v>0</v>
      </c>
      <c r="I238" s="4">
        <f t="shared" si="3"/>
        <v>0</v>
      </c>
      <c r="J238" s="6" t="s">
        <v>10</v>
      </c>
      <c r="K238" s="1" t="s">
        <v>13</v>
      </c>
    </row>
    <row r="239" spans="1:11" x14ac:dyDescent="0.2">
      <c r="A239" s="1" t="s">
        <v>533</v>
      </c>
      <c r="B239" s="1" t="s">
        <v>13</v>
      </c>
      <c r="C239" s="1" t="s">
        <v>527</v>
      </c>
      <c r="D239" s="1" t="s">
        <v>534</v>
      </c>
      <c r="E239" s="6" t="s">
        <v>483</v>
      </c>
      <c r="F239" s="4">
        <f>IF(J239="합계",일위대가상세!J1531,IF(J239="재료비",일위대가상세!J1531+일위대가상세!L1531+일위대가상세!N1531,0))</f>
        <v>0</v>
      </c>
      <c r="G239" s="4">
        <f>IF(J239="합계",일위대가상세!L1531,IF(J239="노무비",일위대가상세!J1531+일위대가상세!L1531+일위대가상세!N1531,0))</f>
        <v>0</v>
      </c>
      <c r="H239" s="4">
        <f>IF(J239="합계",일위대가상세!N1531,IF(J239="경비",일위대가상세!J1531+일위대가상세!L1531+일위대가상세!N1531,0))</f>
        <v>0</v>
      </c>
      <c r="I239" s="4">
        <f t="shared" si="3"/>
        <v>0</v>
      </c>
      <c r="J239" s="6" t="s">
        <v>10</v>
      </c>
      <c r="K239" s="1" t="s">
        <v>13</v>
      </c>
    </row>
    <row r="240" spans="1:11" x14ac:dyDescent="0.2">
      <c r="A240" s="1" t="s">
        <v>535</v>
      </c>
      <c r="B240" s="1" t="s">
        <v>13</v>
      </c>
      <c r="C240" s="1" t="s">
        <v>527</v>
      </c>
      <c r="D240" s="1" t="s">
        <v>536</v>
      </c>
      <c r="E240" s="6" t="s">
        <v>483</v>
      </c>
      <c r="F240" s="4">
        <f>IF(J240="합계",일위대가상세!J1537,IF(J240="재료비",일위대가상세!J1537+일위대가상세!L1537+일위대가상세!N1537,0))</f>
        <v>0</v>
      </c>
      <c r="G240" s="4">
        <f>IF(J240="합계",일위대가상세!L1537,IF(J240="노무비",일위대가상세!J1537+일위대가상세!L1537+일위대가상세!N1537,0))</f>
        <v>0</v>
      </c>
      <c r="H240" s="4">
        <f>IF(J240="합계",일위대가상세!N1537,IF(J240="경비",일위대가상세!J1537+일위대가상세!L1537+일위대가상세!N1537,0))</f>
        <v>0</v>
      </c>
      <c r="I240" s="4">
        <f t="shared" si="3"/>
        <v>0</v>
      </c>
      <c r="J240" s="6" t="s">
        <v>10</v>
      </c>
      <c r="K240" s="1" t="s">
        <v>13</v>
      </c>
    </row>
    <row r="241" spans="1:11" x14ac:dyDescent="0.2">
      <c r="A241" s="1" t="s">
        <v>537</v>
      </c>
      <c r="B241" s="1" t="s">
        <v>13</v>
      </c>
      <c r="C241" s="1" t="s">
        <v>527</v>
      </c>
      <c r="D241" s="1" t="s">
        <v>538</v>
      </c>
      <c r="E241" s="6" t="s">
        <v>483</v>
      </c>
      <c r="F241" s="4">
        <f>IF(J241="합계",일위대가상세!J1543,IF(J241="재료비",일위대가상세!J1543+일위대가상세!L1543+일위대가상세!N1543,0))</f>
        <v>0</v>
      </c>
      <c r="G241" s="4">
        <f>IF(J241="합계",일위대가상세!L1543,IF(J241="노무비",일위대가상세!J1543+일위대가상세!L1543+일위대가상세!N1543,0))</f>
        <v>0</v>
      </c>
      <c r="H241" s="4">
        <f>IF(J241="합계",일위대가상세!N1543,IF(J241="경비",일위대가상세!J1543+일위대가상세!L1543+일위대가상세!N1543,0))</f>
        <v>0</v>
      </c>
      <c r="I241" s="4">
        <f t="shared" si="3"/>
        <v>0</v>
      </c>
      <c r="J241" s="6" t="s">
        <v>10</v>
      </c>
      <c r="K241" s="1" t="s">
        <v>13</v>
      </c>
    </row>
    <row r="242" spans="1:11" x14ac:dyDescent="0.2">
      <c r="A242" s="1" t="s">
        <v>539</v>
      </c>
      <c r="B242" s="1" t="s">
        <v>13</v>
      </c>
      <c r="C242" s="1" t="s">
        <v>527</v>
      </c>
      <c r="D242" s="1" t="s">
        <v>540</v>
      </c>
      <c r="E242" s="6" t="s">
        <v>483</v>
      </c>
      <c r="F242" s="4">
        <f>IF(J242="합계",일위대가상세!J1549,IF(J242="재료비",일위대가상세!J1549+일위대가상세!L1549+일위대가상세!N1549,0))</f>
        <v>0</v>
      </c>
      <c r="G242" s="4">
        <f>IF(J242="합계",일위대가상세!L1549,IF(J242="노무비",일위대가상세!J1549+일위대가상세!L1549+일위대가상세!N1549,0))</f>
        <v>0</v>
      </c>
      <c r="H242" s="4">
        <f>IF(J242="합계",일위대가상세!N1549,IF(J242="경비",일위대가상세!J1549+일위대가상세!L1549+일위대가상세!N1549,0))</f>
        <v>0</v>
      </c>
      <c r="I242" s="4">
        <f t="shared" si="3"/>
        <v>0</v>
      </c>
      <c r="J242" s="6" t="s">
        <v>10</v>
      </c>
      <c r="K242" s="1" t="s">
        <v>13</v>
      </c>
    </row>
    <row r="243" spans="1:11" x14ac:dyDescent="0.2">
      <c r="A243" s="1" t="s">
        <v>541</v>
      </c>
      <c r="B243" s="1" t="s">
        <v>13</v>
      </c>
      <c r="C243" s="1" t="s">
        <v>527</v>
      </c>
      <c r="D243" s="1" t="s">
        <v>542</v>
      </c>
      <c r="E243" s="6" t="s">
        <v>483</v>
      </c>
      <c r="F243" s="4">
        <f>IF(J243="합계",일위대가상세!J1555,IF(J243="재료비",일위대가상세!J1555+일위대가상세!L1555+일위대가상세!N1555,0))</f>
        <v>0</v>
      </c>
      <c r="G243" s="4">
        <f>IF(J243="합계",일위대가상세!L1555,IF(J243="노무비",일위대가상세!J1555+일위대가상세!L1555+일위대가상세!N1555,0))</f>
        <v>0</v>
      </c>
      <c r="H243" s="4">
        <f>IF(J243="합계",일위대가상세!N1555,IF(J243="경비",일위대가상세!J1555+일위대가상세!L1555+일위대가상세!N1555,0))</f>
        <v>0</v>
      </c>
      <c r="I243" s="4">
        <f t="shared" si="3"/>
        <v>0</v>
      </c>
      <c r="J243" s="6" t="s">
        <v>10</v>
      </c>
      <c r="K243" s="1" t="s">
        <v>13</v>
      </c>
    </row>
    <row r="244" spans="1:11" x14ac:dyDescent="0.2">
      <c r="A244" s="1" t="s">
        <v>543</v>
      </c>
      <c r="B244" s="1" t="s">
        <v>13</v>
      </c>
      <c r="C244" s="1" t="s">
        <v>527</v>
      </c>
      <c r="D244" s="1" t="s">
        <v>544</v>
      </c>
      <c r="E244" s="6" t="s">
        <v>483</v>
      </c>
      <c r="F244" s="4">
        <f>IF(J244="합계",일위대가상세!J1562,IF(J244="재료비",일위대가상세!J1562+일위대가상세!L1562+일위대가상세!N1562,0))</f>
        <v>0</v>
      </c>
      <c r="G244" s="4">
        <f>IF(J244="합계",일위대가상세!L1562,IF(J244="노무비",일위대가상세!J1562+일위대가상세!L1562+일위대가상세!N1562,0))</f>
        <v>0</v>
      </c>
      <c r="H244" s="4">
        <f>IF(J244="합계",일위대가상세!N1562,IF(J244="경비",일위대가상세!J1562+일위대가상세!L1562+일위대가상세!N1562,0))</f>
        <v>0</v>
      </c>
      <c r="I244" s="4">
        <f t="shared" si="3"/>
        <v>0</v>
      </c>
      <c r="J244" s="6" t="s">
        <v>10</v>
      </c>
      <c r="K244" s="1" t="s">
        <v>13</v>
      </c>
    </row>
    <row r="245" spans="1:11" x14ac:dyDescent="0.2">
      <c r="A245" s="1" t="s">
        <v>545</v>
      </c>
      <c r="B245" s="1" t="s">
        <v>13</v>
      </c>
      <c r="C245" s="1" t="s">
        <v>527</v>
      </c>
      <c r="D245" s="1" t="s">
        <v>546</v>
      </c>
      <c r="E245" s="6" t="s">
        <v>483</v>
      </c>
      <c r="F245" s="4">
        <f>IF(J245="합계",일위대가상세!J1569,IF(J245="재료비",일위대가상세!J1569+일위대가상세!L1569+일위대가상세!N1569,0))</f>
        <v>0</v>
      </c>
      <c r="G245" s="4">
        <f>IF(J245="합계",일위대가상세!L1569,IF(J245="노무비",일위대가상세!J1569+일위대가상세!L1569+일위대가상세!N1569,0))</f>
        <v>0</v>
      </c>
      <c r="H245" s="4">
        <f>IF(J245="합계",일위대가상세!N1569,IF(J245="경비",일위대가상세!J1569+일위대가상세!L1569+일위대가상세!N1569,0))</f>
        <v>0</v>
      </c>
      <c r="I245" s="4">
        <f t="shared" si="3"/>
        <v>0</v>
      </c>
      <c r="J245" s="6" t="s">
        <v>10</v>
      </c>
      <c r="K245" s="1" t="s">
        <v>13</v>
      </c>
    </row>
    <row r="246" spans="1:11" x14ac:dyDescent="0.2">
      <c r="A246" s="1" t="s">
        <v>547</v>
      </c>
      <c r="B246" s="1" t="s">
        <v>13</v>
      </c>
      <c r="C246" s="1" t="s">
        <v>527</v>
      </c>
      <c r="D246" s="1" t="s">
        <v>548</v>
      </c>
      <c r="E246" s="6" t="s">
        <v>483</v>
      </c>
      <c r="F246" s="4">
        <f>IF(J246="합계",일위대가상세!J1576,IF(J246="재료비",일위대가상세!J1576+일위대가상세!L1576+일위대가상세!N1576,0))</f>
        <v>0</v>
      </c>
      <c r="G246" s="4">
        <f>IF(J246="합계",일위대가상세!L1576,IF(J246="노무비",일위대가상세!J1576+일위대가상세!L1576+일위대가상세!N1576,0))</f>
        <v>0</v>
      </c>
      <c r="H246" s="4">
        <f>IF(J246="합계",일위대가상세!N1576,IF(J246="경비",일위대가상세!J1576+일위대가상세!L1576+일위대가상세!N1576,0))</f>
        <v>0</v>
      </c>
      <c r="I246" s="4">
        <f t="shared" si="3"/>
        <v>0</v>
      </c>
      <c r="J246" s="6" t="s">
        <v>10</v>
      </c>
      <c r="K246" s="1" t="s">
        <v>13</v>
      </c>
    </row>
    <row r="247" spans="1:11" x14ac:dyDescent="0.2">
      <c r="A247" s="1" t="s">
        <v>549</v>
      </c>
      <c r="B247" s="1" t="s">
        <v>13</v>
      </c>
      <c r="C247" s="1" t="s">
        <v>527</v>
      </c>
      <c r="D247" s="1" t="s">
        <v>550</v>
      </c>
      <c r="E247" s="6" t="s">
        <v>483</v>
      </c>
      <c r="F247" s="4">
        <f>IF(J247="합계",일위대가상세!J1583,IF(J247="재료비",일위대가상세!J1583+일위대가상세!L1583+일위대가상세!N1583,0))</f>
        <v>0</v>
      </c>
      <c r="G247" s="4">
        <f>IF(J247="합계",일위대가상세!L1583,IF(J247="노무비",일위대가상세!J1583+일위대가상세!L1583+일위대가상세!N1583,0))</f>
        <v>0</v>
      </c>
      <c r="H247" s="4">
        <f>IF(J247="합계",일위대가상세!N1583,IF(J247="경비",일위대가상세!J1583+일위대가상세!L1583+일위대가상세!N1583,0))</f>
        <v>0</v>
      </c>
      <c r="I247" s="4">
        <f t="shared" si="3"/>
        <v>0</v>
      </c>
      <c r="J247" s="6" t="s">
        <v>10</v>
      </c>
      <c r="K247" s="1" t="s">
        <v>13</v>
      </c>
    </row>
    <row r="248" spans="1:11" x14ac:dyDescent="0.2">
      <c r="A248" s="1" t="s">
        <v>551</v>
      </c>
      <c r="B248" s="1" t="s">
        <v>13</v>
      </c>
      <c r="C248" s="1" t="s">
        <v>527</v>
      </c>
      <c r="D248" s="1" t="s">
        <v>552</v>
      </c>
      <c r="E248" s="6" t="s">
        <v>483</v>
      </c>
      <c r="F248" s="4">
        <f>IF(J248="합계",일위대가상세!J1590,IF(J248="재료비",일위대가상세!J1590+일위대가상세!L1590+일위대가상세!N1590,0))</f>
        <v>0</v>
      </c>
      <c r="G248" s="4">
        <f>IF(J248="합계",일위대가상세!L1590,IF(J248="노무비",일위대가상세!J1590+일위대가상세!L1590+일위대가상세!N1590,0))</f>
        <v>0</v>
      </c>
      <c r="H248" s="4">
        <f>IF(J248="합계",일위대가상세!N1590,IF(J248="경비",일위대가상세!J1590+일위대가상세!L1590+일위대가상세!N1590,0))</f>
        <v>0</v>
      </c>
      <c r="I248" s="4">
        <f t="shared" si="3"/>
        <v>0</v>
      </c>
      <c r="J248" s="6" t="s">
        <v>10</v>
      </c>
      <c r="K248" s="1" t="s">
        <v>13</v>
      </c>
    </row>
    <row r="249" spans="1:11" x14ac:dyDescent="0.2">
      <c r="A249" s="1" t="s">
        <v>553</v>
      </c>
      <c r="B249" s="1" t="s">
        <v>13</v>
      </c>
      <c r="C249" s="1" t="s">
        <v>527</v>
      </c>
      <c r="D249" s="1" t="s">
        <v>554</v>
      </c>
      <c r="E249" s="6" t="s">
        <v>483</v>
      </c>
      <c r="F249" s="4">
        <f>IF(J249="합계",일위대가상세!J1597,IF(J249="재료비",일위대가상세!J1597+일위대가상세!L1597+일위대가상세!N1597,0))</f>
        <v>0</v>
      </c>
      <c r="G249" s="4">
        <f>IF(J249="합계",일위대가상세!L1597,IF(J249="노무비",일위대가상세!J1597+일위대가상세!L1597+일위대가상세!N1597,0))</f>
        <v>0</v>
      </c>
      <c r="H249" s="4">
        <f>IF(J249="합계",일위대가상세!N1597,IF(J249="경비",일위대가상세!J1597+일위대가상세!L1597+일위대가상세!N1597,0))</f>
        <v>0</v>
      </c>
      <c r="I249" s="4">
        <f t="shared" si="3"/>
        <v>0</v>
      </c>
      <c r="J249" s="6" t="s">
        <v>10</v>
      </c>
      <c r="K249" s="1" t="s">
        <v>13</v>
      </c>
    </row>
    <row r="250" spans="1:11" x14ac:dyDescent="0.2">
      <c r="A250" s="1" t="s">
        <v>555</v>
      </c>
      <c r="B250" s="1" t="s">
        <v>13</v>
      </c>
      <c r="C250" s="1" t="s">
        <v>527</v>
      </c>
      <c r="D250" s="1" t="s">
        <v>556</v>
      </c>
      <c r="E250" s="6" t="s">
        <v>483</v>
      </c>
      <c r="F250" s="4">
        <f>IF(J250="합계",일위대가상세!J1604,IF(J250="재료비",일위대가상세!J1604+일위대가상세!L1604+일위대가상세!N1604,0))</f>
        <v>0</v>
      </c>
      <c r="G250" s="4">
        <f>IF(J250="합계",일위대가상세!L1604,IF(J250="노무비",일위대가상세!J1604+일위대가상세!L1604+일위대가상세!N1604,0))</f>
        <v>0</v>
      </c>
      <c r="H250" s="4">
        <f>IF(J250="합계",일위대가상세!N1604,IF(J250="경비",일위대가상세!J1604+일위대가상세!L1604+일위대가상세!N1604,0))</f>
        <v>0</v>
      </c>
      <c r="I250" s="4">
        <f t="shared" si="3"/>
        <v>0</v>
      </c>
      <c r="J250" s="6" t="s">
        <v>10</v>
      </c>
      <c r="K250" s="1" t="s">
        <v>13</v>
      </c>
    </row>
    <row r="251" spans="1:11" x14ac:dyDescent="0.2">
      <c r="A251" s="1" t="s">
        <v>557</v>
      </c>
      <c r="B251" s="1" t="s">
        <v>13</v>
      </c>
      <c r="C251" s="1" t="s">
        <v>527</v>
      </c>
      <c r="D251" s="1" t="s">
        <v>558</v>
      </c>
      <c r="E251" s="6" t="s">
        <v>483</v>
      </c>
      <c r="F251" s="4">
        <f>IF(J251="합계",일위대가상세!J1611,IF(J251="재료비",일위대가상세!J1611+일위대가상세!L1611+일위대가상세!N1611,0))</f>
        <v>0</v>
      </c>
      <c r="G251" s="4">
        <f>IF(J251="합계",일위대가상세!L1611,IF(J251="노무비",일위대가상세!J1611+일위대가상세!L1611+일위대가상세!N1611,0))</f>
        <v>0</v>
      </c>
      <c r="H251" s="4">
        <f>IF(J251="합계",일위대가상세!N1611,IF(J251="경비",일위대가상세!J1611+일위대가상세!L1611+일위대가상세!N1611,0))</f>
        <v>0</v>
      </c>
      <c r="I251" s="4">
        <f t="shared" si="3"/>
        <v>0</v>
      </c>
      <c r="J251" s="6" t="s">
        <v>10</v>
      </c>
      <c r="K251" s="1" t="s">
        <v>13</v>
      </c>
    </row>
    <row r="252" spans="1:11" x14ac:dyDescent="0.2">
      <c r="A252" s="1" t="s">
        <v>559</v>
      </c>
      <c r="B252" s="1" t="s">
        <v>13</v>
      </c>
      <c r="C252" s="1" t="s">
        <v>527</v>
      </c>
      <c r="D252" s="1" t="s">
        <v>560</v>
      </c>
      <c r="E252" s="6" t="s">
        <v>483</v>
      </c>
      <c r="F252" s="4">
        <f>IF(J252="합계",일위대가상세!J1618,IF(J252="재료비",일위대가상세!J1618+일위대가상세!L1618+일위대가상세!N1618,0))</f>
        <v>0</v>
      </c>
      <c r="G252" s="4">
        <f>IF(J252="합계",일위대가상세!L1618,IF(J252="노무비",일위대가상세!J1618+일위대가상세!L1618+일위대가상세!N1618,0))</f>
        <v>0</v>
      </c>
      <c r="H252" s="4">
        <f>IF(J252="합계",일위대가상세!N1618,IF(J252="경비",일위대가상세!J1618+일위대가상세!L1618+일위대가상세!N1618,0))</f>
        <v>0</v>
      </c>
      <c r="I252" s="4">
        <f t="shared" si="3"/>
        <v>0</v>
      </c>
      <c r="J252" s="6" t="s">
        <v>10</v>
      </c>
      <c r="K252" s="1" t="s">
        <v>13</v>
      </c>
    </row>
    <row r="253" spans="1:11" x14ac:dyDescent="0.2">
      <c r="A253" s="1" t="s">
        <v>561</v>
      </c>
      <c r="B253" s="1" t="s">
        <v>13</v>
      </c>
      <c r="C253" s="1" t="s">
        <v>562</v>
      </c>
      <c r="D253" s="1" t="s">
        <v>563</v>
      </c>
      <c r="E253" s="6" t="s">
        <v>564</v>
      </c>
      <c r="F253" s="4">
        <f>IF(J253="합계",일위대가상세!J1623,IF(J253="재료비",일위대가상세!J1623+일위대가상세!L1623+일위대가상세!N1623,0))</f>
        <v>0</v>
      </c>
      <c r="G253" s="4">
        <f>IF(J253="합계",일위대가상세!L1623,IF(J253="노무비",일위대가상세!J1623+일위대가상세!L1623+일위대가상세!N1623,0))</f>
        <v>0</v>
      </c>
      <c r="H253" s="4">
        <f>IF(J253="합계",일위대가상세!N1623,IF(J253="경비",일위대가상세!J1623+일위대가상세!L1623+일위대가상세!N1623,0))</f>
        <v>0</v>
      </c>
      <c r="I253" s="4">
        <f t="shared" si="3"/>
        <v>0</v>
      </c>
      <c r="J253" s="6" t="s">
        <v>10</v>
      </c>
      <c r="K253" s="1" t="s">
        <v>13</v>
      </c>
    </row>
    <row r="254" spans="1:11" x14ac:dyDescent="0.2">
      <c r="A254" s="1" t="s">
        <v>565</v>
      </c>
      <c r="B254" s="1" t="s">
        <v>13</v>
      </c>
      <c r="C254" s="1" t="s">
        <v>562</v>
      </c>
      <c r="D254" s="1" t="s">
        <v>566</v>
      </c>
      <c r="E254" s="6" t="s">
        <v>564</v>
      </c>
      <c r="F254" s="4">
        <f>IF(J254="합계",일위대가상세!J1628,IF(J254="재료비",일위대가상세!J1628+일위대가상세!L1628+일위대가상세!N1628,0))</f>
        <v>0</v>
      </c>
      <c r="G254" s="4">
        <f>IF(J254="합계",일위대가상세!L1628,IF(J254="노무비",일위대가상세!J1628+일위대가상세!L1628+일위대가상세!N1628,0))</f>
        <v>0</v>
      </c>
      <c r="H254" s="4">
        <f>IF(J254="합계",일위대가상세!N1628,IF(J254="경비",일위대가상세!J1628+일위대가상세!L1628+일위대가상세!N1628,0))</f>
        <v>0</v>
      </c>
      <c r="I254" s="4">
        <f t="shared" si="3"/>
        <v>0</v>
      </c>
      <c r="J254" s="6" t="s">
        <v>10</v>
      </c>
      <c r="K254" s="1" t="s">
        <v>13</v>
      </c>
    </row>
    <row r="255" spans="1:11" x14ac:dyDescent="0.2">
      <c r="A255" s="1" t="s">
        <v>567</v>
      </c>
      <c r="B255" s="1" t="s">
        <v>13</v>
      </c>
      <c r="C255" s="1" t="s">
        <v>562</v>
      </c>
      <c r="D255" s="1" t="s">
        <v>568</v>
      </c>
      <c r="E255" s="6" t="s">
        <v>564</v>
      </c>
      <c r="F255" s="4">
        <f>IF(J255="합계",일위대가상세!J1633,IF(J255="재료비",일위대가상세!J1633+일위대가상세!L1633+일위대가상세!N1633,0))</f>
        <v>0</v>
      </c>
      <c r="G255" s="4">
        <f>IF(J255="합계",일위대가상세!L1633,IF(J255="노무비",일위대가상세!J1633+일위대가상세!L1633+일위대가상세!N1633,0))</f>
        <v>0</v>
      </c>
      <c r="H255" s="4">
        <f>IF(J255="합계",일위대가상세!N1633,IF(J255="경비",일위대가상세!J1633+일위대가상세!L1633+일위대가상세!N1633,0))</f>
        <v>0</v>
      </c>
      <c r="I255" s="4">
        <f t="shared" si="3"/>
        <v>0</v>
      </c>
      <c r="J255" s="6" t="s">
        <v>10</v>
      </c>
      <c r="K255" s="1" t="s">
        <v>13</v>
      </c>
    </row>
    <row r="256" spans="1:11" x14ac:dyDescent="0.2">
      <c r="A256" s="1" t="s">
        <v>569</v>
      </c>
      <c r="B256" s="1" t="s">
        <v>13</v>
      </c>
      <c r="C256" s="1" t="s">
        <v>562</v>
      </c>
      <c r="D256" s="1" t="s">
        <v>570</v>
      </c>
      <c r="E256" s="6" t="s">
        <v>564</v>
      </c>
      <c r="F256" s="4">
        <f>IF(J256="합계",일위대가상세!J1638,IF(J256="재료비",일위대가상세!J1638+일위대가상세!L1638+일위대가상세!N1638,0))</f>
        <v>0</v>
      </c>
      <c r="G256" s="4">
        <f>IF(J256="합계",일위대가상세!L1638,IF(J256="노무비",일위대가상세!J1638+일위대가상세!L1638+일위대가상세!N1638,0))</f>
        <v>0</v>
      </c>
      <c r="H256" s="4">
        <f>IF(J256="합계",일위대가상세!N1638,IF(J256="경비",일위대가상세!J1638+일위대가상세!L1638+일위대가상세!N1638,0))</f>
        <v>0</v>
      </c>
      <c r="I256" s="4">
        <f t="shared" si="3"/>
        <v>0</v>
      </c>
      <c r="J256" s="6" t="s">
        <v>10</v>
      </c>
      <c r="K256" s="1" t="s">
        <v>13</v>
      </c>
    </row>
    <row r="257" spans="1:11" x14ac:dyDescent="0.2">
      <c r="A257" s="1" t="s">
        <v>571</v>
      </c>
      <c r="B257" s="1" t="s">
        <v>13</v>
      </c>
      <c r="C257" s="1" t="s">
        <v>572</v>
      </c>
      <c r="D257" s="1" t="s">
        <v>573</v>
      </c>
      <c r="E257" s="6" t="s">
        <v>483</v>
      </c>
      <c r="F257" s="4">
        <f>IF(J257="합계",일위대가상세!J1643,IF(J257="재료비",일위대가상세!J1643+일위대가상세!L1643+일위대가상세!N1643,0))</f>
        <v>0</v>
      </c>
      <c r="G257" s="4">
        <f>IF(J257="합계",일위대가상세!L1643,IF(J257="노무비",일위대가상세!J1643+일위대가상세!L1643+일위대가상세!N1643,0))</f>
        <v>0</v>
      </c>
      <c r="H257" s="4">
        <f>IF(J257="합계",일위대가상세!N1643,IF(J257="경비",일위대가상세!J1643+일위대가상세!L1643+일위대가상세!N1643,0))</f>
        <v>0</v>
      </c>
      <c r="I257" s="4">
        <f t="shared" si="3"/>
        <v>0</v>
      </c>
      <c r="J257" s="6" t="s">
        <v>10</v>
      </c>
      <c r="K257" s="1" t="s">
        <v>13</v>
      </c>
    </row>
    <row r="258" spans="1:11" x14ac:dyDescent="0.2">
      <c r="A258" s="1" t="s">
        <v>574</v>
      </c>
      <c r="B258" s="1" t="s">
        <v>13</v>
      </c>
      <c r="C258" s="1" t="s">
        <v>572</v>
      </c>
      <c r="D258" s="1" t="s">
        <v>575</v>
      </c>
      <c r="E258" s="6" t="s">
        <v>483</v>
      </c>
      <c r="F258" s="4">
        <f>IF(J258="합계",일위대가상세!J1648,IF(J258="재료비",일위대가상세!J1648+일위대가상세!L1648+일위대가상세!N1648,0))</f>
        <v>0</v>
      </c>
      <c r="G258" s="4">
        <f>IF(J258="합계",일위대가상세!L1648,IF(J258="노무비",일위대가상세!J1648+일위대가상세!L1648+일위대가상세!N1648,0))</f>
        <v>0</v>
      </c>
      <c r="H258" s="4">
        <f>IF(J258="합계",일위대가상세!N1648,IF(J258="경비",일위대가상세!J1648+일위대가상세!L1648+일위대가상세!N1648,0))</f>
        <v>0</v>
      </c>
      <c r="I258" s="4">
        <f t="shared" si="3"/>
        <v>0</v>
      </c>
      <c r="J258" s="6" t="s">
        <v>10</v>
      </c>
      <c r="K258" s="1" t="s">
        <v>13</v>
      </c>
    </row>
    <row r="259" spans="1:11" x14ac:dyDescent="0.2">
      <c r="A259" s="1" t="s">
        <v>576</v>
      </c>
      <c r="B259" s="1" t="s">
        <v>13</v>
      </c>
      <c r="C259" s="1" t="s">
        <v>572</v>
      </c>
      <c r="D259" s="1" t="s">
        <v>577</v>
      </c>
      <c r="E259" s="6" t="s">
        <v>483</v>
      </c>
      <c r="F259" s="4">
        <f>IF(J259="합계",일위대가상세!J1653,IF(J259="재료비",일위대가상세!J1653+일위대가상세!L1653+일위대가상세!N1653,0))</f>
        <v>0</v>
      </c>
      <c r="G259" s="4">
        <f>IF(J259="합계",일위대가상세!L1653,IF(J259="노무비",일위대가상세!J1653+일위대가상세!L1653+일위대가상세!N1653,0))</f>
        <v>0</v>
      </c>
      <c r="H259" s="4">
        <f>IF(J259="합계",일위대가상세!N1653,IF(J259="경비",일위대가상세!J1653+일위대가상세!L1653+일위대가상세!N1653,0))</f>
        <v>0</v>
      </c>
      <c r="I259" s="4">
        <f t="shared" si="3"/>
        <v>0</v>
      </c>
      <c r="J259" s="6" t="s">
        <v>10</v>
      </c>
      <c r="K259" s="1" t="s">
        <v>13</v>
      </c>
    </row>
    <row r="260" spans="1:11" x14ac:dyDescent="0.2">
      <c r="A260" s="1" t="s">
        <v>578</v>
      </c>
      <c r="B260" s="1" t="s">
        <v>13</v>
      </c>
      <c r="C260" s="1" t="s">
        <v>572</v>
      </c>
      <c r="D260" s="1" t="s">
        <v>579</v>
      </c>
      <c r="E260" s="6" t="s">
        <v>483</v>
      </c>
      <c r="F260" s="4">
        <f>IF(J260="합계",일위대가상세!J1658,IF(J260="재료비",일위대가상세!J1658+일위대가상세!L1658+일위대가상세!N1658,0))</f>
        <v>0</v>
      </c>
      <c r="G260" s="4">
        <f>IF(J260="합계",일위대가상세!L1658,IF(J260="노무비",일위대가상세!J1658+일위대가상세!L1658+일위대가상세!N1658,0))</f>
        <v>0</v>
      </c>
      <c r="H260" s="4">
        <f>IF(J260="합계",일위대가상세!N1658,IF(J260="경비",일위대가상세!J1658+일위대가상세!L1658+일위대가상세!N1658,0))</f>
        <v>0</v>
      </c>
      <c r="I260" s="4">
        <f t="shared" ref="I260:I323" si="4">F260+G260+H260</f>
        <v>0</v>
      </c>
      <c r="J260" s="6" t="s">
        <v>10</v>
      </c>
      <c r="K260" s="1" t="s">
        <v>13</v>
      </c>
    </row>
    <row r="261" spans="1:11" x14ac:dyDescent="0.2">
      <c r="A261" s="1" t="s">
        <v>580</v>
      </c>
      <c r="B261" s="1" t="s">
        <v>13</v>
      </c>
      <c r="C261" s="1" t="s">
        <v>572</v>
      </c>
      <c r="D261" s="1" t="s">
        <v>581</v>
      </c>
      <c r="E261" s="6" t="s">
        <v>483</v>
      </c>
      <c r="F261" s="4">
        <f>IF(J261="합계",일위대가상세!J1663,IF(J261="재료비",일위대가상세!J1663+일위대가상세!L1663+일위대가상세!N1663,0))</f>
        <v>0</v>
      </c>
      <c r="G261" s="4">
        <f>IF(J261="합계",일위대가상세!L1663,IF(J261="노무비",일위대가상세!J1663+일위대가상세!L1663+일위대가상세!N1663,0))</f>
        <v>0</v>
      </c>
      <c r="H261" s="4">
        <f>IF(J261="합계",일위대가상세!N1663,IF(J261="경비",일위대가상세!J1663+일위대가상세!L1663+일위대가상세!N1663,0))</f>
        <v>0</v>
      </c>
      <c r="I261" s="4">
        <f t="shared" si="4"/>
        <v>0</v>
      </c>
      <c r="J261" s="6" t="s">
        <v>10</v>
      </c>
      <c r="K261" s="1" t="s">
        <v>13</v>
      </c>
    </row>
    <row r="262" spans="1:11" x14ac:dyDescent="0.2">
      <c r="A262" s="1" t="s">
        <v>582</v>
      </c>
      <c r="B262" s="1" t="s">
        <v>13</v>
      </c>
      <c r="C262" s="1" t="s">
        <v>572</v>
      </c>
      <c r="D262" s="1" t="s">
        <v>583</v>
      </c>
      <c r="E262" s="6" t="s">
        <v>483</v>
      </c>
      <c r="F262" s="4">
        <f>IF(J262="합계",일위대가상세!J1668,IF(J262="재료비",일위대가상세!J1668+일위대가상세!L1668+일위대가상세!N1668,0))</f>
        <v>0</v>
      </c>
      <c r="G262" s="4">
        <f>IF(J262="합계",일위대가상세!L1668,IF(J262="노무비",일위대가상세!J1668+일위대가상세!L1668+일위대가상세!N1668,0))</f>
        <v>0</v>
      </c>
      <c r="H262" s="4">
        <f>IF(J262="합계",일위대가상세!N1668,IF(J262="경비",일위대가상세!J1668+일위대가상세!L1668+일위대가상세!N1668,0))</f>
        <v>0</v>
      </c>
      <c r="I262" s="4">
        <f t="shared" si="4"/>
        <v>0</v>
      </c>
      <c r="J262" s="6" t="s">
        <v>10</v>
      </c>
      <c r="K262" s="1" t="s">
        <v>13</v>
      </c>
    </row>
    <row r="263" spans="1:11" x14ac:dyDescent="0.2">
      <c r="A263" s="1" t="s">
        <v>584</v>
      </c>
      <c r="B263" s="1" t="s">
        <v>13</v>
      </c>
      <c r="C263" s="1" t="s">
        <v>572</v>
      </c>
      <c r="D263" s="1" t="s">
        <v>585</v>
      </c>
      <c r="E263" s="6" t="s">
        <v>483</v>
      </c>
      <c r="F263" s="4">
        <f>IF(J263="합계",일위대가상세!J1673,IF(J263="재료비",일위대가상세!J1673+일위대가상세!L1673+일위대가상세!N1673,0))</f>
        <v>0</v>
      </c>
      <c r="G263" s="4">
        <f>IF(J263="합계",일위대가상세!L1673,IF(J263="노무비",일위대가상세!J1673+일위대가상세!L1673+일위대가상세!N1673,0))</f>
        <v>0</v>
      </c>
      <c r="H263" s="4">
        <f>IF(J263="합계",일위대가상세!N1673,IF(J263="경비",일위대가상세!J1673+일위대가상세!L1673+일위대가상세!N1673,0))</f>
        <v>0</v>
      </c>
      <c r="I263" s="4">
        <f t="shared" si="4"/>
        <v>0</v>
      </c>
      <c r="J263" s="6" t="s">
        <v>10</v>
      </c>
      <c r="K263" s="1" t="s">
        <v>13</v>
      </c>
    </row>
    <row r="264" spans="1:11" x14ac:dyDescent="0.2">
      <c r="A264" s="1" t="s">
        <v>586</v>
      </c>
      <c r="B264" s="1" t="s">
        <v>13</v>
      </c>
      <c r="C264" s="1" t="s">
        <v>572</v>
      </c>
      <c r="D264" s="1" t="s">
        <v>587</v>
      </c>
      <c r="E264" s="6" t="s">
        <v>483</v>
      </c>
      <c r="F264" s="4">
        <f>IF(J264="합계",일위대가상세!J1678,IF(J264="재료비",일위대가상세!J1678+일위대가상세!L1678+일위대가상세!N1678,0))</f>
        <v>0</v>
      </c>
      <c r="G264" s="4">
        <f>IF(J264="합계",일위대가상세!L1678,IF(J264="노무비",일위대가상세!J1678+일위대가상세!L1678+일위대가상세!N1678,0))</f>
        <v>0</v>
      </c>
      <c r="H264" s="4">
        <f>IF(J264="합계",일위대가상세!N1678,IF(J264="경비",일위대가상세!J1678+일위대가상세!L1678+일위대가상세!N1678,0))</f>
        <v>0</v>
      </c>
      <c r="I264" s="4">
        <f t="shared" si="4"/>
        <v>0</v>
      </c>
      <c r="J264" s="6" t="s">
        <v>10</v>
      </c>
      <c r="K264" s="1" t="s">
        <v>13</v>
      </c>
    </row>
    <row r="265" spans="1:11" x14ac:dyDescent="0.2">
      <c r="A265" s="1" t="s">
        <v>588</v>
      </c>
      <c r="B265" s="1" t="s">
        <v>13</v>
      </c>
      <c r="C265" s="1" t="s">
        <v>572</v>
      </c>
      <c r="D265" s="1" t="s">
        <v>589</v>
      </c>
      <c r="E265" s="6" t="s">
        <v>483</v>
      </c>
      <c r="F265" s="4">
        <f>IF(J265="합계",일위대가상세!J1683,IF(J265="재료비",일위대가상세!J1683+일위대가상세!L1683+일위대가상세!N1683,0))</f>
        <v>0</v>
      </c>
      <c r="G265" s="4">
        <f>IF(J265="합계",일위대가상세!L1683,IF(J265="노무비",일위대가상세!J1683+일위대가상세!L1683+일위대가상세!N1683,0))</f>
        <v>0</v>
      </c>
      <c r="H265" s="4">
        <f>IF(J265="합계",일위대가상세!N1683,IF(J265="경비",일위대가상세!J1683+일위대가상세!L1683+일위대가상세!N1683,0))</f>
        <v>0</v>
      </c>
      <c r="I265" s="4">
        <f t="shared" si="4"/>
        <v>0</v>
      </c>
      <c r="J265" s="6" t="s">
        <v>10</v>
      </c>
      <c r="K265" s="1" t="s">
        <v>13</v>
      </c>
    </row>
    <row r="266" spans="1:11" x14ac:dyDescent="0.2">
      <c r="A266" s="1" t="s">
        <v>590</v>
      </c>
      <c r="B266" s="1" t="s">
        <v>13</v>
      </c>
      <c r="C266" s="1" t="s">
        <v>591</v>
      </c>
      <c r="D266" s="1" t="s">
        <v>592</v>
      </c>
      <c r="E266" s="6" t="s">
        <v>564</v>
      </c>
      <c r="F266" s="4">
        <f>IF(J266="합계",일위대가상세!J1688,IF(J266="재료비",일위대가상세!J1688+일위대가상세!L1688+일위대가상세!N1688,0))</f>
        <v>0</v>
      </c>
      <c r="G266" s="4">
        <f>IF(J266="합계",일위대가상세!L1688,IF(J266="노무비",일위대가상세!J1688+일위대가상세!L1688+일위대가상세!N1688,0))</f>
        <v>0</v>
      </c>
      <c r="H266" s="4">
        <f>IF(J266="합계",일위대가상세!N1688,IF(J266="경비",일위대가상세!J1688+일위대가상세!L1688+일위대가상세!N1688,0))</f>
        <v>0</v>
      </c>
      <c r="I266" s="4">
        <f t="shared" si="4"/>
        <v>0</v>
      </c>
      <c r="J266" s="6" t="s">
        <v>10</v>
      </c>
      <c r="K266" s="1" t="s">
        <v>13</v>
      </c>
    </row>
    <row r="267" spans="1:11" x14ac:dyDescent="0.2">
      <c r="A267" s="1" t="s">
        <v>593</v>
      </c>
      <c r="B267" s="1" t="s">
        <v>13</v>
      </c>
      <c r="C267" s="1" t="s">
        <v>591</v>
      </c>
      <c r="D267" s="1" t="s">
        <v>594</v>
      </c>
      <c r="E267" s="6" t="s">
        <v>564</v>
      </c>
      <c r="F267" s="4">
        <f>IF(J267="합계",일위대가상세!J1693,IF(J267="재료비",일위대가상세!J1693+일위대가상세!L1693+일위대가상세!N1693,0))</f>
        <v>0</v>
      </c>
      <c r="G267" s="4">
        <f>IF(J267="합계",일위대가상세!L1693,IF(J267="노무비",일위대가상세!J1693+일위대가상세!L1693+일위대가상세!N1693,0))</f>
        <v>0</v>
      </c>
      <c r="H267" s="4">
        <f>IF(J267="합계",일위대가상세!N1693,IF(J267="경비",일위대가상세!J1693+일위대가상세!L1693+일위대가상세!N1693,0))</f>
        <v>0</v>
      </c>
      <c r="I267" s="4">
        <f t="shared" si="4"/>
        <v>0</v>
      </c>
      <c r="J267" s="6" t="s">
        <v>10</v>
      </c>
      <c r="K267" s="1" t="s">
        <v>13</v>
      </c>
    </row>
    <row r="268" spans="1:11" x14ac:dyDescent="0.2">
      <c r="A268" s="1" t="s">
        <v>595</v>
      </c>
      <c r="B268" s="1" t="s">
        <v>13</v>
      </c>
      <c r="C268" s="1" t="s">
        <v>591</v>
      </c>
      <c r="D268" s="1" t="s">
        <v>596</v>
      </c>
      <c r="E268" s="6" t="s">
        <v>564</v>
      </c>
      <c r="F268" s="4">
        <f>IF(J268="합계",일위대가상세!J1698,IF(J268="재료비",일위대가상세!J1698+일위대가상세!L1698+일위대가상세!N1698,0))</f>
        <v>0</v>
      </c>
      <c r="G268" s="4">
        <f>IF(J268="합계",일위대가상세!L1698,IF(J268="노무비",일위대가상세!J1698+일위대가상세!L1698+일위대가상세!N1698,0))</f>
        <v>0</v>
      </c>
      <c r="H268" s="4">
        <f>IF(J268="합계",일위대가상세!N1698,IF(J268="경비",일위대가상세!J1698+일위대가상세!L1698+일위대가상세!N1698,0))</f>
        <v>0</v>
      </c>
      <c r="I268" s="4">
        <f t="shared" si="4"/>
        <v>0</v>
      </c>
      <c r="J268" s="6" t="s">
        <v>10</v>
      </c>
      <c r="K268" s="1" t="s">
        <v>13</v>
      </c>
    </row>
    <row r="269" spans="1:11" x14ac:dyDescent="0.2">
      <c r="A269" s="1" t="s">
        <v>597</v>
      </c>
      <c r="B269" s="1" t="s">
        <v>13</v>
      </c>
      <c r="C269" s="1" t="s">
        <v>591</v>
      </c>
      <c r="D269" s="1" t="s">
        <v>598</v>
      </c>
      <c r="E269" s="6" t="s">
        <v>564</v>
      </c>
      <c r="F269" s="4">
        <f>IF(J269="합계",일위대가상세!J1703,IF(J269="재료비",일위대가상세!J1703+일위대가상세!L1703+일위대가상세!N1703,0))</f>
        <v>0</v>
      </c>
      <c r="G269" s="4">
        <f>IF(J269="합계",일위대가상세!L1703,IF(J269="노무비",일위대가상세!J1703+일위대가상세!L1703+일위대가상세!N1703,0))</f>
        <v>0</v>
      </c>
      <c r="H269" s="4">
        <f>IF(J269="합계",일위대가상세!N1703,IF(J269="경비",일위대가상세!J1703+일위대가상세!L1703+일위대가상세!N1703,0))</f>
        <v>0</v>
      </c>
      <c r="I269" s="4">
        <f t="shared" si="4"/>
        <v>0</v>
      </c>
      <c r="J269" s="6" t="s">
        <v>10</v>
      </c>
      <c r="K269" s="1" t="s">
        <v>13</v>
      </c>
    </row>
    <row r="270" spans="1:11" x14ac:dyDescent="0.2">
      <c r="A270" s="1" t="s">
        <v>599</v>
      </c>
      <c r="B270" s="1" t="s">
        <v>13</v>
      </c>
      <c r="C270" s="1" t="s">
        <v>591</v>
      </c>
      <c r="D270" s="1" t="s">
        <v>600</v>
      </c>
      <c r="E270" s="6" t="s">
        <v>564</v>
      </c>
      <c r="F270" s="4">
        <f>IF(J270="합계",일위대가상세!J1708,IF(J270="재료비",일위대가상세!J1708+일위대가상세!L1708+일위대가상세!N1708,0))</f>
        <v>0</v>
      </c>
      <c r="G270" s="4">
        <f>IF(J270="합계",일위대가상세!L1708,IF(J270="노무비",일위대가상세!J1708+일위대가상세!L1708+일위대가상세!N1708,0))</f>
        <v>0</v>
      </c>
      <c r="H270" s="4">
        <f>IF(J270="합계",일위대가상세!N1708,IF(J270="경비",일위대가상세!J1708+일위대가상세!L1708+일위대가상세!N1708,0))</f>
        <v>0</v>
      </c>
      <c r="I270" s="4">
        <f t="shared" si="4"/>
        <v>0</v>
      </c>
      <c r="J270" s="6" t="s">
        <v>10</v>
      </c>
      <c r="K270" s="1" t="s">
        <v>13</v>
      </c>
    </row>
    <row r="271" spans="1:11" x14ac:dyDescent="0.2">
      <c r="A271" s="1" t="s">
        <v>601</v>
      </c>
      <c r="B271" s="1" t="s">
        <v>13</v>
      </c>
      <c r="C271" s="1" t="s">
        <v>591</v>
      </c>
      <c r="D271" s="1" t="s">
        <v>602</v>
      </c>
      <c r="E271" s="6" t="s">
        <v>564</v>
      </c>
      <c r="F271" s="4">
        <f>IF(J271="합계",일위대가상세!J1713,IF(J271="재료비",일위대가상세!J1713+일위대가상세!L1713+일위대가상세!N1713,0))</f>
        <v>0</v>
      </c>
      <c r="G271" s="4">
        <f>IF(J271="합계",일위대가상세!L1713,IF(J271="노무비",일위대가상세!J1713+일위대가상세!L1713+일위대가상세!N1713,0))</f>
        <v>0</v>
      </c>
      <c r="H271" s="4">
        <f>IF(J271="합계",일위대가상세!N1713,IF(J271="경비",일위대가상세!J1713+일위대가상세!L1713+일위대가상세!N1713,0))</f>
        <v>0</v>
      </c>
      <c r="I271" s="4">
        <f t="shared" si="4"/>
        <v>0</v>
      </c>
      <c r="J271" s="6" t="s">
        <v>10</v>
      </c>
      <c r="K271" s="1" t="s">
        <v>13</v>
      </c>
    </row>
    <row r="272" spans="1:11" x14ac:dyDescent="0.2">
      <c r="A272" s="1" t="s">
        <v>603</v>
      </c>
      <c r="B272" s="1" t="s">
        <v>13</v>
      </c>
      <c r="C272" s="1" t="s">
        <v>591</v>
      </c>
      <c r="D272" s="1" t="s">
        <v>604</v>
      </c>
      <c r="E272" s="6" t="s">
        <v>564</v>
      </c>
      <c r="F272" s="4">
        <f>IF(J272="합계",일위대가상세!J1718,IF(J272="재료비",일위대가상세!J1718+일위대가상세!L1718+일위대가상세!N1718,0))</f>
        <v>0</v>
      </c>
      <c r="G272" s="4">
        <f>IF(J272="합계",일위대가상세!L1718,IF(J272="노무비",일위대가상세!J1718+일위대가상세!L1718+일위대가상세!N1718,0))</f>
        <v>0</v>
      </c>
      <c r="H272" s="4">
        <f>IF(J272="합계",일위대가상세!N1718,IF(J272="경비",일위대가상세!J1718+일위대가상세!L1718+일위대가상세!N1718,0))</f>
        <v>0</v>
      </c>
      <c r="I272" s="4">
        <f t="shared" si="4"/>
        <v>0</v>
      </c>
      <c r="J272" s="6" t="s">
        <v>10</v>
      </c>
      <c r="K272" s="1" t="s">
        <v>13</v>
      </c>
    </row>
    <row r="273" spans="1:11" x14ac:dyDescent="0.2">
      <c r="A273" s="1" t="s">
        <v>605</v>
      </c>
      <c r="B273" s="1" t="s">
        <v>13</v>
      </c>
      <c r="C273" s="1" t="s">
        <v>606</v>
      </c>
      <c r="D273" s="1" t="s">
        <v>592</v>
      </c>
      <c r="E273" s="6" t="s">
        <v>564</v>
      </c>
      <c r="F273" s="4">
        <f>IF(J273="합계",일위대가상세!J1723,IF(J273="재료비",일위대가상세!J1723+일위대가상세!L1723+일위대가상세!N1723,0))</f>
        <v>0</v>
      </c>
      <c r="G273" s="4">
        <f>IF(J273="합계",일위대가상세!L1723,IF(J273="노무비",일위대가상세!J1723+일위대가상세!L1723+일위대가상세!N1723,0))</f>
        <v>0</v>
      </c>
      <c r="H273" s="4">
        <f>IF(J273="합계",일위대가상세!N1723,IF(J273="경비",일위대가상세!J1723+일위대가상세!L1723+일위대가상세!N1723,0))</f>
        <v>0</v>
      </c>
      <c r="I273" s="4">
        <f t="shared" si="4"/>
        <v>0</v>
      </c>
      <c r="J273" s="6" t="s">
        <v>10</v>
      </c>
      <c r="K273" s="1" t="s">
        <v>13</v>
      </c>
    </row>
    <row r="274" spans="1:11" x14ac:dyDescent="0.2">
      <c r="A274" s="1" t="s">
        <v>607</v>
      </c>
      <c r="B274" s="1" t="s">
        <v>13</v>
      </c>
      <c r="C274" s="1" t="s">
        <v>606</v>
      </c>
      <c r="D274" s="1" t="s">
        <v>594</v>
      </c>
      <c r="E274" s="6" t="s">
        <v>564</v>
      </c>
      <c r="F274" s="4">
        <f>IF(J274="합계",일위대가상세!J1728,IF(J274="재료비",일위대가상세!J1728+일위대가상세!L1728+일위대가상세!N1728,0))</f>
        <v>0</v>
      </c>
      <c r="G274" s="4">
        <f>IF(J274="합계",일위대가상세!L1728,IF(J274="노무비",일위대가상세!J1728+일위대가상세!L1728+일위대가상세!N1728,0))</f>
        <v>0</v>
      </c>
      <c r="H274" s="4">
        <f>IF(J274="합계",일위대가상세!N1728,IF(J274="경비",일위대가상세!J1728+일위대가상세!L1728+일위대가상세!N1728,0))</f>
        <v>0</v>
      </c>
      <c r="I274" s="4">
        <f t="shared" si="4"/>
        <v>0</v>
      </c>
      <c r="J274" s="6" t="s">
        <v>10</v>
      </c>
      <c r="K274" s="1" t="s">
        <v>13</v>
      </c>
    </row>
    <row r="275" spans="1:11" x14ac:dyDescent="0.2">
      <c r="A275" s="1" t="s">
        <v>608</v>
      </c>
      <c r="B275" s="1" t="s">
        <v>13</v>
      </c>
      <c r="C275" s="1" t="s">
        <v>606</v>
      </c>
      <c r="D275" s="1" t="s">
        <v>596</v>
      </c>
      <c r="E275" s="6" t="s">
        <v>564</v>
      </c>
      <c r="F275" s="4">
        <f>IF(J275="합계",일위대가상세!J1733,IF(J275="재료비",일위대가상세!J1733+일위대가상세!L1733+일위대가상세!N1733,0))</f>
        <v>0</v>
      </c>
      <c r="G275" s="4">
        <f>IF(J275="합계",일위대가상세!L1733,IF(J275="노무비",일위대가상세!J1733+일위대가상세!L1733+일위대가상세!N1733,0))</f>
        <v>0</v>
      </c>
      <c r="H275" s="4">
        <f>IF(J275="합계",일위대가상세!N1733,IF(J275="경비",일위대가상세!J1733+일위대가상세!L1733+일위대가상세!N1733,0))</f>
        <v>0</v>
      </c>
      <c r="I275" s="4">
        <f t="shared" si="4"/>
        <v>0</v>
      </c>
      <c r="J275" s="6" t="s">
        <v>10</v>
      </c>
      <c r="K275" s="1" t="s">
        <v>13</v>
      </c>
    </row>
    <row r="276" spans="1:11" x14ac:dyDescent="0.2">
      <c r="A276" s="1" t="s">
        <v>609</v>
      </c>
      <c r="B276" s="1" t="s">
        <v>13</v>
      </c>
      <c r="C276" s="1" t="s">
        <v>606</v>
      </c>
      <c r="D276" s="1" t="s">
        <v>598</v>
      </c>
      <c r="E276" s="6" t="s">
        <v>564</v>
      </c>
      <c r="F276" s="4">
        <f>IF(J276="합계",일위대가상세!J1738,IF(J276="재료비",일위대가상세!J1738+일위대가상세!L1738+일위대가상세!N1738,0))</f>
        <v>0</v>
      </c>
      <c r="G276" s="4">
        <f>IF(J276="합계",일위대가상세!L1738,IF(J276="노무비",일위대가상세!J1738+일위대가상세!L1738+일위대가상세!N1738,0))</f>
        <v>0</v>
      </c>
      <c r="H276" s="4">
        <f>IF(J276="합계",일위대가상세!N1738,IF(J276="경비",일위대가상세!J1738+일위대가상세!L1738+일위대가상세!N1738,0))</f>
        <v>0</v>
      </c>
      <c r="I276" s="4">
        <f t="shared" si="4"/>
        <v>0</v>
      </c>
      <c r="J276" s="6" t="s">
        <v>10</v>
      </c>
      <c r="K276" s="1" t="s">
        <v>13</v>
      </c>
    </row>
    <row r="277" spans="1:11" x14ac:dyDescent="0.2">
      <c r="A277" s="1" t="s">
        <v>610</v>
      </c>
      <c r="B277" s="1" t="s">
        <v>13</v>
      </c>
      <c r="C277" s="1" t="s">
        <v>606</v>
      </c>
      <c r="D277" s="1" t="s">
        <v>600</v>
      </c>
      <c r="E277" s="6" t="s">
        <v>564</v>
      </c>
      <c r="F277" s="4">
        <f>IF(J277="합계",일위대가상세!J1743,IF(J277="재료비",일위대가상세!J1743+일위대가상세!L1743+일위대가상세!N1743,0))</f>
        <v>0</v>
      </c>
      <c r="G277" s="4">
        <f>IF(J277="합계",일위대가상세!L1743,IF(J277="노무비",일위대가상세!J1743+일위대가상세!L1743+일위대가상세!N1743,0))</f>
        <v>0</v>
      </c>
      <c r="H277" s="4">
        <f>IF(J277="합계",일위대가상세!N1743,IF(J277="경비",일위대가상세!J1743+일위대가상세!L1743+일위대가상세!N1743,0))</f>
        <v>0</v>
      </c>
      <c r="I277" s="4">
        <f t="shared" si="4"/>
        <v>0</v>
      </c>
      <c r="J277" s="6" t="s">
        <v>10</v>
      </c>
      <c r="K277" s="1" t="s">
        <v>13</v>
      </c>
    </row>
    <row r="278" spans="1:11" x14ac:dyDescent="0.2">
      <c r="A278" s="1" t="s">
        <v>611</v>
      </c>
      <c r="B278" s="1" t="s">
        <v>13</v>
      </c>
      <c r="C278" s="1" t="s">
        <v>606</v>
      </c>
      <c r="D278" s="1" t="s">
        <v>602</v>
      </c>
      <c r="E278" s="6" t="s">
        <v>564</v>
      </c>
      <c r="F278" s="4">
        <f>IF(J278="합계",일위대가상세!J1748,IF(J278="재료비",일위대가상세!J1748+일위대가상세!L1748+일위대가상세!N1748,0))</f>
        <v>0</v>
      </c>
      <c r="G278" s="4">
        <f>IF(J278="합계",일위대가상세!L1748,IF(J278="노무비",일위대가상세!J1748+일위대가상세!L1748+일위대가상세!N1748,0))</f>
        <v>0</v>
      </c>
      <c r="H278" s="4">
        <f>IF(J278="합계",일위대가상세!N1748,IF(J278="경비",일위대가상세!J1748+일위대가상세!L1748+일위대가상세!N1748,0))</f>
        <v>0</v>
      </c>
      <c r="I278" s="4">
        <f t="shared" si="4"/>
        <v>0</v>
      </c>
      <c r="J278" s="6" t="s">
        <v>10</v>
      </c>
      <c r="K278" s="1" t="s">
        <v>13</v>
      </c>
    </row>
    <row r="279" spans="1:11" x14ac:dyDescent="0.2">
      <c r="A279" s="1" t="s">
        <v>612</v>
      </c>
      <c r="B279" s="1" t="s">
        <v>13</v>
      </c>
      <c r="C279" s="1" t="s">
        <v>606</v>
      </c>
      <c r="D279" s="1" t="s">
        <v>604</v>
      </c>
      <c r="E279" s="6" t="s">
        <v>564</v>
      </c>
      <c r="F279" s="4">
        <f>IF(J279="합계",일위대가상세!J1753,IF(J279="재료비",일위대가상세!J1753+일위대가상세!L1753+일위대가상세!N1753,0))</f>
        <v>0</v>
      </c>
      <c r="G279" s="4">
        <f>IF(J279="합계",일위대가상세!L1753,IF(J279="노무비",일위대가상세!J1753+일위대가상세!L1753+일위대가상세!N1753,0))</f>
        <v>0</v>
      </c>
      <c r="H279" s="4">
        <f>IF(J279="합계",일위대가상세!N1753,IF(J279="경비",일위대가상세!J1753+일위대가상세!L1753+일위대가상세!N1753,0))</f>
        <v>0</v>
      </c>
      <c r="I279" s="4">
        <f t="shared" si="4"/>
        <v>0</v>
      </c>
      <c r="J279" s="6" t="s">
        <v>10</v>
      </c>
      <c r="K279" s="1" t="s">
        <v>13</v>
      </c>
    </row>
    <row r="280" spans="1:11" x14ac:dyDescent="0.2">
      <c r="A280" s="1" t="s">
        <v>613</v>
      </c>
      <c r="B280" s="1" t="s">
        <v>13</v>
      </c>
      <c r="C280" s="1" t="s">
        <v>614</v>
      </c>
      <c r="D280" s="1" t="s">
        <v>615</v>
      </c>
      <c r="E280" s="6" t="s">
        <v>483</v>
      </c>
      <c r="F280" s="4">
        <f>IF(J280="합계",일위대가상세!J1758,IF(J280="재료비",일위대가상세!J1758+일위대가상세!L1758+일위대가상세!N1758,0))</f>
        <v>0</v>
      </c>
      <c r="G280" s="4">
        <f>IF(J280="합계",일위대가상세!L1758,IF(J280="노무비",일위대가상세!J1758+일위대가상세!L1758+일위대가상세!N1758,0))</f>
        <v>0</v>
      </c>
      <c r="H280" s="4">
        <f>IF(J280="합계",일위대가상세!N1758,IF(J280="경비",일위대가상세!J1758+일위대가상세!L1758+일위대가상세!N1758,0))</f>
        <v>0</v>
      </c>
      <c r="I280" s="4">
        <f t="shared" si="4"/>
        <v>0</v>
      </c>
      <c r="J280" s="6" t="s">
        <v>10</v>
      </c>
      <c r="K280" s="1" t="s">
        <v>13</v>
      </c>
    </row>
    <row r="281" spans="1:11" x14ac:dyDescent="0.2">
      <c r="A281" s="1" t="s">
        <v>616</v>
      </c>
      <c r="B281" s="1" t="s">
        <v>13</v>
      </c>
      <c r="C281" s="1" t="s">
        <v>614</v>
      </c>
      <c r="D281" s="1" t="s">
        <v>617</v>
      </c>
      <c r="E281" s="6" t="s">
        <v>483</v>
      </c>
      <c r="F281" s="4">
        <f>IF(J281="합계",일위대가상세!J1763,IF(J281="재료비",일위대가상세!J1763+일위대가상세!L1763+일위대가상세!N1763,0))</f>
        <v>0</v>
      </c>
      <c r="G281" s="4">
        <f>IF(J281="합계",일위대가상세!L1763,IF(J281="노무비",일위대가상세!J1763+일위대가상세!L1763+일위대가상세!N1763,0))</f>
        <v>0</v>
      </c>
      <c r="H281" s="4">
        <f>IF(J281="합계",일위대가상세!N1763,IF(J281="경비",일위대가상세!J1763+일위대가상세!L1763+일위대가상세!N1763,0))</f>
        <v>0</v>
      </c>
      <c r="I281" s="4">
        <f t="shared" si="4"/>
        <v>0</v>
      </c>
      <c r="J281" s="6" t="s">
        <v>10</v>
      </c>
      <c r="K281" s="1" t="s">
        <v>13</v>
      </c>
    </row>
    <row r="282" spans="1:11" x14ac:dyDescent="0.2">
      <c r="A282" s="1" t="s">
        <v>618</v>
      </c>
      <c r="B282" s="1" t="s">
        <v>13</v>
      </c>
      <c r="C282" s="1" t="s">
        <v>614</v>
      </c>
      <c r="D282" s="1" t="s">
        <v>619</v>
      </c>
      <c r="E282" s="6" t="s">
        <v>483</v>
      </c>
      <c r="F282" s="4">
        <f>IF(J282="합계",일위대가상세!J1768,IF(J282="재료비",일위대가상세!J1768+일위대가상세!L1768+일위대가상세!N1768,0))</f>
        <v>0</v>
      </c>
      <c r="G282" s="4">
        <f>IF(J282="합계",일위대가상세!L1768,IF(J282="노무비",일위대가상세!J1768+일위대가상세!L1768+일위대가상세!N1768,0))</f>
        <v>0</v>
      </c>
      <c r="H282" s="4">
        <f>IF(J282="합계",일위대가상세!N1768,IF(J282="경비",일위대가상세!J1768+일위대가상세!L1768+일위대가상세!N1768,0))</f>
        <v>0</v>
      </c>
      <c r="I282" s="4">
        <f t="shared" si="4"/>
        <v>0</v>
      </c>
      <c r="J282" s="6" t="s">
        <v>10</v>
      </c>
      <c r="K282" s="1" t="s">
        <v>13</v>
      </c>
    </row>
    <row r="283" spans="1:11" x14ac:dyDescent="0.2">
      <c r="A283" s="1" t="s">
        <v>620</v>
      </c>
      <c r="B283" s="1" t="s">
        <v>13</v>
      </c>
      <c r="C283" s="1" t="s">
        <v>614</v>
      </c>
      <c r="D283" s="1" t="s">
        <v>621</v>
      </c>
      <c r="E283" s="6" t="s">
        <v>483</v>
      </c>
      <c r="F283" s="4">
        <f>IF(J283="합계",일위대가상세!J1773,IF(J283="재료비",일위대가상세!J1773+일위대가상세!L1773+일위대가상세!N1773,0))</f>
        <v>0</v>
      </c>
      <c r="G283" s="4">
        <f>IF(J283="합계",일위대가상세!L1773,IF(J283="노무비",일위대가상세!J1773+일위대가상세!L1773+일위대가상세!N1773,0))</f>
        <v>0</v>
      </c>
      <c r="H283" s="4">
        <f>IF(J283="합계",일위대가상세!N1773,IF(J283="경비",일위대가상세!J1773+일위대가상세!L1773+일위대가상세!N1773,0))</f>
        <v>0</v>
      </c>
      <c r="I283" s="4">
        <f t="shared" si="4"/>
        <v>0</v>
      </c>
      <c r="J283" s="6" t="s">
        <v>10</v>
      </c>
      <c r="K283" s="1" t="s">
        <v>13</v>
      </c>
    </row>
    <row r="284" spans="1:11" x14ac:dyDescent="0.2">
      <c r="A284" s="1" t="s">
        <v>622</v>
      </c>
      <c r="B284" s="1" t="s">
        <v>13</v>
      </c>
      <c r="C284" s="1" t="s">
        <v>614</v>
      </c>
      <c r="D284" s="1" t="s">
        <v>623</v>
      </c>
      <c r="E284" s="6" t="s">
        <v>483</v>
      </c>
      <c r="F284" s="4">
        <f>IF(J284="합계",일위대가상세!J1778,IF(J284="재료비",일위대가상세!J1778+일위대가상세!L1778+일위대가상세!N1778,0))</f>
        <v>0</v>
      </c>
      <c r="G284" s="4">
        <f>IF(J284="합계",일위대가상세!L1778,IF(J284="노무비",일위대가상세!J1778+일위대가상세!L1778+일위대가상세!N1778,0))</f>
        <v>0</v>
      </c>
      <c r="H284" s="4">
        <f>IF(J284="합계",일위대가상세!N1778,IF(J284="경비",일위대가상세!J1778+일위대가상세!L1778+일위대가상세!N1778,0))</f>
        <v>0</v>
      </c>
      <c r="I284" s="4">
        <f t="shared" si="4"/>
        <v>0</v>
      </c>
      <c r="J284" s="6" t="s">
        <v>10</v>
      </c>
      <c r="K284" s="1" t="s">
        <v>13</v>
      </c>
    </row>
    <row r="285" spans="1:11" x14ac:dyDescent="0.2">
      <c r="A285" s="1" t="s">
        <v>624</v>
      </c>
      <c r="B285" s="1" t="s">
        <v>13</v>
      </c>
      <c r="C285" s="1" t="s">
        <v>614</v>
      </c>
      <c r="D285" s="1" t="s">
        <v>625</v>
      </c>
      <c r="E285" s="6" t="s">
        <v>483</v>
      </c>
      <c r="F285" s="4">
        <f>IF(J285="합계",일위대가상세!J1783,IF(J285="재료비",일위대가상세!J1783+일위대가상세!L1783+일위대가상세!N1783,0))</f>
        <v>0</v>
      </c>
      <c r="G285" s="4">
        <f>IF(J285="합계",일위대가상세!L1783,IF(J285="노무비",일위대가상세!J1783+일위대가상세!L1783+일위대가상세!N1783,0))</f>
        <v>0</v>
      </c>
      <c r="H285" s="4">
        <f>IF(J285="합계",일위대가상세!N1783,IF(J285="경비",일위대가상세!J1783+일위대가상세!L1783+일위대가상세!N1783,0))</f>
        <v>0</v>
      </c>
      <c r="I285" s="4">
        <f t="shared" si="4"/>
        <v>0</v>
      </c>
      <c r="J285" s="6" t="s">
        <v>10</v>
      </c>
      <c r="K285" s="1" t="s">
        <v>13</v>
      </c>
    </row>
    <row r="286" spans="1:11" x14ac:dyDescent="0.2">
      <c r="A286" s="1" t="s">
        <v>626</v>
      </c>
      <c r="B286" s="1" t="s">
        <v>13</v>
      </c>
      <c r="C286" s="1" t="s">
        <v>614</v>
      </c>
      <c r="D286" s="1" t="s">
        <v>627</v>
      </c>
      <c r="E286" s="6" t="s">
        <v>483</v>
      </c>
      <c r="F286" s="4">
        <f>IF(J286="합계",일위대가상세!J1789,IF(J286="재료비",일위대가상세!J1789+일위대가상세!L1789+일위대가상세!N1789,0))</f>
        <v>0</v>
      </c>
      <c r="G286" s="4">
        <f>IF(J286="합계",일위대가상세!L1789,IF(J286="노무비",일위대가상세!J1789+일위대가상세!L1789+일위대가상세!N1789,0))</f>
        <v>0</v>
      </c>
      <c r="H286" s="4">
        <f>IF(J286="합계",일위대가상세!N1789,IF(J286="경비",일위대가상세!J1789+일위대가상세!L1789+일위대가상세!N1789,0))</f>
        <v>0</v>
      </c>
      <c r="I286" s="4">
        <f t="shared" si="4"/>
        <v>0</v>
      </c>
      <c r="J286" s="6" t="s">
        <v>10</v>
      </c>
      <c r="K286" s="1" t="s">
        <v>13</v>
      </c>
    </row>
    <row r="287" spans="1:11" x14ac:dyDescent="0.2">
      <c r="A287" s="1" t="s">
        <v>628</v>
      </c>
      <c r="B287" s="1" t="s">
        <v>13</v>
      </c>
      <c r="C287" s="1" t="s">
        <v>614</v>
      </c>
      <c r="D287" s="1" t="s">
        <v>629</v>
      </c>
      <c r="E287" s="6" t="s">
        <v>483</v>
      </c>
      <c r="F287" s="4">
        <f>IF(J287="합계",일위대가상세!J1794,IF(J287="재료비",일위대가상세!J1794+일위대가상세!L1794+일위대가상세!N1794,0))</f>
        <v>0</v>
      </c>
      <c r="G287" s="4">
        <f>IF(J287="합계",일위대가상세!L1794,IF(J287="노무비",일위대가상세!J1794+일위대가상세!L1794+일위대가상세!N1794,0))</f>
        <v>0</v>
      </c>
      <c r="H287" s="4">
        <f>IF(J287="합계",일위대가상세!N1794,IF(J287="경비",일위대가상세!J1794+일위대가상세!L1794+일위대가상세!N1794,0))</f>
        <v>0</v>
      </c>
      <c r="I287" s="4">
        <f t="shared" si="4"/>
        <v>0</v>
      </c>
      <c r="J287" s="6" t="s">
        <v>10</v>
      </c>
      <c r="K287" s="1" t="s">
        <v>13</v>
      </c>
    </row>
    <row r="288" spans="1:11" x14ac:dyDescent="0.2">
      <c r="A288" s="1" t="s">
        <v>630</v>
      </c>
      <c r="B288" s="1" t="s">
        <v>13</v>
      </c>
      <c r="C288" s="1" t="s">
        <v>614</v>
      </c>
      <c r="D288" s="1" t="s">
        <v>631</v>
      </c>
      <c r="E288" s="6" t="s">
        <v>483</v>
      </c>
      <c r="F288" s="4">
        <f>IF(J288="합계",일위대가상세!J1800,IF(J288="재료비",일위대가상세!J1800+일위대가상세!L1800+일위대가상세!N1800,0))</f>
        <v>0</v>
      </c>
      <c r="G288" s="4">
        <f>IF(J288="합계",일위대가상세!L1800,IF(J288="노무비",일위대가상세!J1800+일위대가상세!L1800+일위대가상세!N1800,0))</f>
        <v>0</v>
      </c>
      <c r="H288" s="4">
        <f>IF(J288="합계",일위대가상세!N1800,IF(J288="경비",일위대가상세!J1800+일위대가상세!L1800+일위대가상세!N1800,0))</f>
        <v>0</v>
      </c>
      <c r="I288" s="4">
        <f t="shared" si="4"/>
        <v>0</v>
      </c>
      <c r="J288" s="6" t="s">
        <v>10</v>
      </c>
      <c r="K288" s="1" t="s">
        <v>13</v>
      </c>
    </row>
    <row r="289" spans="1:11" x14ac:dyDescent="0.2">
      <c r="A289" s="1" t="s">
        <v>632</v>
      </c>
      <c r="B289" s="1" t="s">
        <v>13</v>
      </c>
      <c r="C289" s="1" t="s">
        <v>614</v>
      </c>
      <c r="D289" s="1" t="s">
        <v>633</v>
      </c>
      <c r="E289" s="6" t="s">
        <v>483</v>
      </c>
      <c r="F289" s="4">
        <f>IF(J289="합계",일위대가상세!J1805,IF(J289="재료비",일위대가상세!J1805+일위대가상세!L1805+일위대가상세!N1805,0))</f>
        <v>0</v>
      </c>
      <c r="G289" s="4">
        <f>IF(J289="합계",일위대가상세!L1805,IF(J289="노무비",일위대가상세!J1805+일위대가상세!L1805+일위대가상세!N1805,0))</f>
        <v>0</v>
      </c>
      <c r="H289" s="4">
        <f>IF(J289="합계",일위대가상세!N1805,IF(J289="경비",일위대가상세!J1805+일위대가상세!L1805+일위대가상세!N1805,0))</f>
        <v>0</v>
      </c>
      <c r="I289" s="4">
        <f t="shared" si="4"/>
        <v>0</v>
      </c>
      <c r="J289" s="6" t="s">
        <v>10</v>
      </c>
      <c r="K289" s="1" t="s">
        <v>13</v>
      </c>
    </row>
    <row r="290" spans="1:11" x14ac:dyDescent="0.2">
      <c r="A290" s="1" t="s">
        <v>634</v>
      </c>
      <c r="B290" s="1" t="s">
        <v>13</v>
      </c>
      <c r="C290" s="1" t="s">
        <v>614</v>
      </c>
      <c r="D290" s="1" t="s">
        <v>635</v>
      </c>
      <c r="E290" s="6" t="s">
        <v>483</v>
      </c>
      <c r="F290" s="4">
        <f>IF(J290="합계",일위대가상세!J1811,IF(J290="재료비",일위대가상세!J1811+일위대가상세!L1811+일위대가상세!N1811,0))</f>
        <v>0</v>
      </c>
      <c r="G290" s="4">
        <f>IF(J290="합계",일위대가상세!L1811,IF(J290="노무비",일위대가상세!J1811+일위대가상세!L1811+일위대가상세!N1811,0))</f>
        <v>0</v>
      </c>
      <c r="H290" s="4">
        <f>IF(J290="합계",일위대가상세!N1811,IF(J290="경비",일위대가상세!J1811+일위대가상세!L1811+일위대가상세!N1811,0))</f>
        <v>0</v>
      </c>
      <c r="I290" s="4">
        <f t="shared" si="4"/>
        <v>0</v>
      </c>
      <c r="J290" s="6" t="s">
        <v>10</v>
      </c>
      <c r="K290" s="1" t="s">
        <v>13</v>
      </c>
    </row>
    <row r="291" spans="1:11" x14ac:dyDescent="0.2">
      <c r="A291" s="1" t="s">
        <v>636</v>
      </c>
      <c r="B291" s="1" t="s">
        <v>13</v>
      </c>
      <c r="C291" s="1" t="s">
        <v>614</v>
      </c>
      <c r="D291" s="1" t="s">
        <v>637</v>
      </c>
      <c r="E291" s="6" t="s">
        <v>483</v>
      </c>
      <c r="F291" s="4">
        <f>IF(J291="합계",일위대가상세!J1816,IF(J291="재료비",일위대가상세!J1816+일위대가상세!L1816+일위대가상세!N1816,0))</f>
        <v>0</v>
      </c>
      <c r="G291" s="4">
        <f>IF(J291="합계",일위대가상세!L1816,IF(J291="노무비",일위대가상세!J1816+일위대가상세!L1816+일위대가상세!N1816,0))</f>
        <v>0</v>
      </c>
      <c r="H291" s="4">
        <f>IF(J291="합계",일위대가상세!N1816,IF(J291="경비",일위대가상세!J1816+일위대가상세!L1816+일위대가상세!N1816,0))</f>
        <v>0</v>
      </c>
      <c r="I291" s="4">
        <f t="shared" si="4"/>
        <v>0</v>
      </c>
      <c r="J291" s="6" t="s">
        <v>10</v>
      </c>
      <c r="K291" s="1" t="s">
        <v>13</v>
      </c>
    </row>
    <row r="292" spans="1:11" x14ac:dyDescent="0.2">
      <c r="A292" s="1" t="s">
        <v>638</v>
      </c>
      <c r="B292" s="1" t="s">
        <v>13</v>
      </c>
      <c r="C292" s="1" t="s">
        <v>614</v>
      </c>
      <c r="D292" s="1" t="s">
        <v>639</v>
      </c>
      <c r="E292" s="6" t="s">
        <v>483</v>
      </c>
      <c r="F292" s="4">
        <f>IF(J292="합계",일위대가상세!J1822,IF(J292="재료비",일위대가상세!J1822+일위대가상세!L1822+일위대가상세!N1822,0))</f>
        <v>0</v>
      </c>
      <c r="G292" s="4">
        <f>IF(J292="합계",일위대가상세!L1822,IF(J292="노무비",일위대가상세!J1822+일위대가상세!L1822+일위대가상세!N1822,0))</f>
        <v>0</v>
      </c>
      <c r="H292" s="4">
        <f>IF(J292="합계",일위대가상세!N1822,IF(J292="경비",일위대가상세!J1822+일위대가상세!L1822+일위대가상세!N1822,0))</f>
        <v>0</v>
      </c>
      <c r="I292" s="4">
        <f t="shared" si="4"/>
        <v>0</v>
      </c>
      <c r="J292" s="6" t="s">
        <v>10</v>
      </c>
      <c r="K292" s="1" t="s">
        <v>13</v>
      </c>
    </row>
    <row r="293" spans="1:11" x14ac:dyDescent="0.2">
      <c r="A293" s="1" t="s">
        <v>640</v>
      </c>
      <c r="B293" s="1" t="s">
        <v>13</v>
      </c>
      <c r="C293" s="1" t="s">
        <v>614</v>
      </c>
      <c r="D293" s="1" t="s">
        <v>641</v>
      </c>
      <c r="E293" s="6" t="s">
        <v>483</v>
      </c>
      <c r="F293" s="4">
        <f>IF(J293="합계",일위대가상세!J1828,IF(J293="재료비",일위대가상세!J1828+일위대가상세!L1828+일위대가상세!N1828,0))</f>
        <v>0</v>
      </c>
      <c r="G293" s="4">
        <f>IF(J293="합계",일위대가상세!L1828,IF(J293="노무비",일위대가상세!J1828+일위대가상세!L1828+일위대가상세!N1828,0))</f>
        <v>0</v>
      </c>
      <c r="H293" s="4">
        <f>IF(J293="합계",일위대가상세!N1828,IF(J293="경비",일위대가상세!J1828+일위대가상세!L1828+일위대가상세!N1828,0))</f>
        <v>0</v>
      </c>
      <c r="I293" s="4">
        <f t="shared" si="4"/>
        <v>0</v>
      </c>
      <c r="J293" s="6" t="s">
        <v>10</v>
      </c>
      <c r="K293" s="1" t="s">
        <v>13</v>
      </c>
    </row>
    <row r="294" spans="1:11" x14ac:dyDescent="0.2">
      <c r="A294" s="1" t="s">
        <v>642</v>
      </c>
      <c r="B294" s="1" t="s">
        <v>13</v>
      </c>
      <c r="C294" s="1" t="s">
        <v>614</v>
      </c>
      <c r="D294" s="1" t="s">
        <v>643</v>
      </c>
      <c r="E294" s="6" t="s">
        <v>483</v>
      </c>
      <c r="F294" s="4">
        <f>IF(J294="합계",일위대가상세!J1834,IF(J294="재료비",일위대가상세!J1834+일위대가상세!L1834+일위대가상세!N1834,0))</f>
        <v>0</v>
      </c>
      <c r="G294" s="4">
        <f>IF(J294="합계",일위대가상세!L1834,IF(J294="노무비",일위대가상세!J1834+일위대가상세!L1834+일위대가상세!N1834,0))</f>
        <v>0</v>
      </c>
      <c r="H294" s="4">
        <f>IF(J294="합계",일위대가상세!N1834,IF(J294="경비",일위대가상세!J1834+일위대가상세!L1834+일위대가상세!N1834,0))</f>
        <v>0</v>
      </c>
      <c r="I294" s="4">
        <f t="shared" si="4"/>
        <v>0</v>
      </c>
      <c r="J294" s="6" t="s">
        <v>10</v>
      </c>
      <c r="K294" s="1" t="s">
        <v>13</v>
      </c>
    </row>
    <row r="295" spans="1:11" x14ac:dyDescent="0.2">
      <c r="A295" s="1" t="s">
        <v>644</v>
      </c>
      <c r="B295" s="1" t="s">
        <v>13</v>
      </c>
      <c r="C295" s="1" t="s">
        <v>645</v>
      </c>
      <c r="D295" s="1" t="s">
        <v>646</v>
      </c>
      <c r="E295" s="6" t="s">
        <v>483</v>
      </c>
      <c r="F295" s="4">
        <f>IF(J295="합계",일위대가상세!J1840,IF(J295="재료비",일위대가상세!J1840+일위대가상세!L1840+일위대가상세!N1840,0))</f>
        <v>0</v>
      </c>
      <c r="G295" s="4">
        <f>IF(J295="합계",일위대가상세!L1840,IF(J295="노무비",일위대가상세!J1840+일위대가상세!L1840+일위대가상세!N1840,0))</f>
        <v>0</v>
      </c>
      <c r="H295" s="4">
        <f>IF(J295="합계",일위대가상세!N1840,IF(J295="경비",일위대가상세!J1840+일위대가상세!L1840+일위대가상세!N1840,0))</f>
        <v>0</v>
      </c>
      <c r="I295" s="4">
        <f t="shared" si="4"/>
        <v>0</v>
      </c>
      <c r="J295" s="6" t="s">
        <v>10</v>
      </c>
      <c r="K295" s="1" t="s">
        <v>13</v>
      </c>
    </row>
    <row r="296" spans="1:11" x14ac:dyDescent="0.2">
      <c r="A296" s="1" t="s">
        <v>647</v>
      </c>
      <c r="B296" s="1" t="s">
        <v>13</v>
      </c>
      <c r="C296" s="1" t="s">
        <v>645</v>
      </c>
      <c r="D296" s="1" t="s">
        <v>617</v>
      </c>
      <c r="E296" s="6" t="s">
        <v>483</v>
      </c>
      <c r="F296" s="4">
        <f>IF(J296="합계",일위대가상세!J1846,IF(J296="재료비",일위대가상세!J1846+일위대가상세!L1846+일위대가상세!N1846,0))</f>
        <v>0</v>
      </c>
      <c r="G296" s="4">
        <f>IF(J296="합계",일위대가상세!L1846,IF(J296="노무비",일위대가상세!J1846+일위대가상세!L1846+일위대가상세!N1846,0))</f>
        <v>0</v>
      </c>
      <c r="H296" s="4">
        <f>IF(J296="합계",일위대가상세!N1846,IF(J296="경비",일위대가상세!J1846+일위대가상세!L1846+일위대가상세!N1846,0))</f>
        <v>0</v>
      </c>
      <c r="I296" s="4">
        <f t="shared" si="4"/>
        <v>0</v>
      </c>
      <c r="J296" s="6" t="s">
        <v>10</v>
      </c>
      <c r="K296" s="1" t="s">
        <v>13</v>
      </c>
    </row>
    <row r="297" spans="1:11" x14ac:dyDescent="0.2">
      <c r="A297" s="1" t="s">
        <v>648</v>
      </c>
      <c r="B297" s="1" t="s">
        <v>13</v>
      </c>
      <c r="C297" s="1" t="s">
        <v>645</v>
      </c>
      <c r="D297" s="1" t="s">
        <v>619</v>
      </c>
      <c r="E297" s="6" t="s">
        <v>483</v>
      </c>
      <c r="F297" s="4">
        <f>IF(J297="합계",일위대가상세!J1852,IF(J297="재료비",일위대가상세!J1852+일위대가상세!L1852+일위대가상세!N1852,0))</f>
        <v>0</v>
      </c>
      <c r="G297" s="4">
        <f>IF(J297="합계",일위대가상세!L1852,IF(J297="노무비",일위대가상세!J1852+일위대가상세!L1852+일위대가상세!N1852,0))</f>
        <v>0</v>
      </c>
      <c r="H297" s="4">
        <f>IF(J297="합계",일위대가상세!N1852,IF(J297="경비",일위대가상세!J1852+일위대가상세!L1852+일위대가상세!N1852,0))</f>
        <v>0</v>
      </c>
      <c r="I297" s="4">
        <f t="shared" si="4"/>
        <v>0</v>
      </c>
      <c r="J297" s="6" t="s">
        <v>10</v>
      </c>
      <c r="K297" s="1" t="s">
        <v>13</v>
      </c>
    </row>
    <row r="298" spans="1:11" x14ac:dyDescent="0.2">
      <c r="A298" s="1" t="s">
        <v>649</v>
      </c>
      <c r="B298" s="1" t="s">
        <v>13</v>
      </c>
      <c r="C298" s="1" t="s">
        <v>645</v>
      </c>
      <c r="D298" s="1" t="s">
        <v>621</v>
      </c>
      <c r="E298" s="6" t="s">
        <v>483</v>
      </c>
      <c r="F298" s="4">
        <f>IF(J298="합계",일위대가상세!J1858,IF(J298="재료비",일위대가상세!J1858+일위대가상세!L1858+일위대가상세!N1858,0))</f>
        <v>0</v>
      </c>
      <c r="G298" s="4">
        <f>IF(J298="합계",일위대가상세!L1858,IF(J298="노무비",일위대가상세!J1858+일위대가상세!L1858+일위대가상세!N1858,0))</f>
        <v>0</v>
      </c>
      <c r="H298" s="4">
        <f>IF(J298="합계",일위대가상세!N1858,IF(J298="경비",일위대가상세!J1858+일위대가상세!L1858+일위대가상세!N1858,0))</f>
        <v>0</v>
      </c>
      <c r="I298" s="4">
        <f t="shared" si="4"/>
        <v>0</v>
      </c>
      <c r="J298" s="6" t="s">
        <v>10</v>
      </c>
      <c r="K298" s="1" t="s">
        <v>13</v>
      </c>
    </row>
    <row r="299" spans="1:11" x14ac:dyDescent="0.2">
      <c r="A299" s="1" t="s">
        <v>650</v>
      </c>
      <c r="B299" s="1" t="s">
        <v>13</v>
      </c>
      <c r="C299" s="1" t="s">
        <v>645</v>
      </c>
      <c r="D299" s="1" t="s">
        <v>623</v>
      </c>
      <c r="E299" s="6" t="s">
        <v>483</v>
      </c>
      <c r="F299" s="4">
        <f>IF(J299="합계",일위대가상세!J1864,IF(J299="재료비",일위대가상세!J1864+일위대가상세!L1864+일위대가상세!N1864,0))</f>
        <v>0</v>
      </c>
      <c r="G299" s="4">
        <f>IF(J299="합계",일위대가상세!L1864,IF(J299="노무비",일위대가상세!J1864+일위대가상세!L1864+일위대가상세!N1864,0))</f>
        <v>0</v>
      </c>
      <c r="H299" s="4">
        <f>IF(J299="합계",일위대가상세!N1864,IF(J299="경비",일위대가상세!J1864+일위대가상세!L1864+일위대가상세!N1864,0))</f>
        <v>0</v>
      </c>
      <c r="I299" s="4">
        <f t="shared" si="4"/>
        <v>0</v>
      </c>
      <c r="J299" s="6" t="s">
        <v>10</v>
      </c>
      <c r="K299" s="1" t="s">
        <v>13</v>
      </c>
    </row>
    <row r="300" spans="1:11" x14ac:dyDescent="0.2">
      <c r="A300" s="1" t="s">
        <v>651</v>
      </c>
      <c r="B300" s="1" t="s">
        <v>13</v>
      </c>
      <c r="C300" s="1" t="s">
        <v>652</v>
      </c>
      <c r="D300" s="1" t="s">
        <v>653</v>
      </c>
      <c r="E300" s="6" t="s">
        <v>483</v>
      </c>
      <c r="F300" s="4">
        <f>IF(J300="합계",일위대가상세!J1870,IF(J300="재료비",일위대가상세!J1870+일위대가상세!L1870+일위대가상세!N1870,0))</f>
        <v>0</v>
      </c>
      <c r="G300" s="4">
        <f>IF(J300="합계",일위대가상세!L1870,IF(J300="노무비",일위대가상세!J1870+일위대가상세!L1870+일위대가상세!N1870,0))</f>
        <v>0</v>
      </c>
      <c r="H300" s="4">
        <f>IF(J300="합계",일위대가상세!N1870,IF(J300="경비",일위대가상세!J1870+일위대가상세!L1870+일위대가상세!N1870,0))</f>
        <v>0</v>
      </c>
      <c r="I300" s="4">
        <f t="shared" si="4"/>
        <v>0</v>
      </c>
      <c r="J300" s="6" t="s">
        <v>10</v>
      </c>
      <c r="K300" s="1" t="s">
        <v>13</v>
      </c>
    </row>
    <row r="301" spans="1:11" x14ac:dyDescent="0.2">
      <c r="A301" s="1" t="s">
        <v>654</v>
      </c>
      <c r="B301" s="1" t="s">
        <v>13</v>
      </c>
      <c r="C301" s="1" t="s">
        <v>652</v>
      </c>
      <c r="D301" s="1" t="s">
        <v>655</v>
      </c>
      <c r="E301" s="6" t="s">
        <v>483</v>
      </c>
      <c r="F301" s="4">
        <f>IF(J301="합계",일위대가상세!J1876,IF(J301="재료비",일위대가상세!J1876+일위대가상세!L1876+일위대가상세!N1876,0))</f>
        <v>0</v>
      </c>
      <c r="G301" s="4">
        <f>IF(J301="합계",일위대가상세!L1876,IF(J301="노무비",일위대가상세!J1876+일위대가상세!L1876+일위대가상세!N1876,0))</f>
        <v>0</v>
      </c>
      <c r="H301" s="4">
        <f>IF(J301="합계",일위대가상세!N1876,IF(J301="경비",일위대가상세!J1876+일위대가상세!L1876+일위대가상세!N1876,0))</f>
        <v>0</v>
      </c>
      <c r="I301" s="4">
        <f t="shared" si="4"/>
        <v>0</v>
      </c>
      <c r="J301" s="6" t="s">
        <v>10</v>
      </c>
      <c r="K301" s="1" t="s">
        <v>13</v>
      </c>
    </row>
    <row r="302" spans="1:11" x14ac:dyDescent="0.2">
      <c r="A302" s="1" t="s">
        <v>656</v>
      </c>
      <c r="B302" s="1" t="s">
        <v>13</v>
      </c>
      <c r="C302" s="1" t="s">
        <v>652</v>
      </c>
      <c r="D302" s="1" t="s">
        <v>657</v>
      </c>
      <c r="E302" s="6" t="s">
        <v>483</v>
      </c>
      <c r="F302" s="4">
        <f>IF(J302="합계",일위대가상세!J1882,IF(J302="재료비",일위대가상세!J1882+일위대가상세!L1882+일위대가상세!N1882,0))</f>
        <v>0</v>
      </c>
      <c r="G302" s="4">
        <f>IF(J302="합계",일위대가상세!L1882,IF(J302="노무비",일위대가상세!J1882+일위대가상세!L1882+일위대가상세!N1882,0))</f>
        <v>0</v>
      </c>
      <c r="H302" s="4">
        <f>IF(J302="합계",일위대가상세!N1882,IF(J302="경비",일위대가상세!J1882+일위대가상세!L1882+일위대가상세!N1882,0))</f>
        <v>0</v>
      </c>
      <c r="I302" s="4">
        <f t="shared" si="4"/>
        <v>0</v>
      </c>
      <c r="J302" s="6" t="s">
        <v>10</v>
      </c>
      <c r="K302" s="1" t="s">
        <v>13</v>
      </c>
    </row>
    <row r="303" spans="1:11" x14ac:dyDescent="0.2">
      <c r="A303" s="1" t="s">
        <v>658</v>
      </c>
      <c r="B303" s="1" t="s">
        <v>13</v>
      </c>
      <c r="C303" s="1" t="s">
        <v>652</v>
      </c>
      <c r="D303" s="1" t="s">
        <v>659</v>
      </c>
      <c r="E303" s="6" t="s">
        <v>483</v>
      </c>
      <c r="F303" s="4">
        <f>IF(J303="합계",일위대가상세!J1889,IF(J303="재료비",일위대가상세!J1889+일위대가상세!L1889+일위대가상세!N1889,0))</f>
        <v>0</v>
      </c>
      <c r="G303" s="4">
        <f>IF(J303="합계",일위대가상세!L1889,IF(J303="노무비",일위대가상세!J1889+일위대가상세!L1889+일위대가상세!N1889,0))</f>
        <v>0</v>
      </c>
      <c r="H303" s="4">
        <f>IF(J303="합계",일위대가상세!N1889,IF(J303="경비",일위대가상세!J1889+일위대가상세!L1889+일위대가상세!N1889,0))</f>
        <v>0</v>
      </c>
      <c r="I303" s="4">
        <f t="shared" si="4"/>
        <v>0</v>
      </c>
      <c r="J303" s="6" t="s">
        <v>10</v>
      </c>
      <c r="K303" s="1" t="s">
        <v>13</v>
      </c>
    </row>
    <row r="304" spans="1:11" x14ac:dyDescent="0.2">
      <c r="A304" s="1" t="s">
        <v>660</v>
      </c>
      <c r="B304" s="1" t="s">
        <v>13</v>
      </c>
      <c r="C304" s="1" t="s">
        <v>661</v>
      </c>
      <c r="D304" s="1" t="s">
        <v>653</v>
      </c>
      <c r="E304" s="6" t="s">
        <v>483</v>
      </c>
      <c r="F304" s="4">
        <f>IF(J304="합계",일위대가상세!J1894,IF(J304="재료비",일위대가상세!J1894+일위대가상세!L1894+일위대가상세!N1894,0))</f>
        <v>0</v>
      </c>
      <c r="G304" s="4">
        <f>IF(J304="합계",일위대가상세!L1894,IF(J304="노무비",일위대가상세!J1894+일위대가상세!L1894+일위대가상세!N1894,0))</f>
        <v>0</v>
      </c>
      <c r="H304" s="4">
        <f>IF(J304="합계",일위대가상세!N1894,IF(J304="경비",일위대가상세!J1894+일위대가상세!L1894+일위대가상세!N1894,0))</f>
        <v>0</v>
      </c>
      <c r="I304" s="4">
        <f t="shared" si="4"/>
        <v>0</v>
      </c>
      <c r="J304" s="6" t="s">
        <v>10</v>
      </c>
      <c r="K304" s="1" t="s">
        <v>13</v>
      </c>
    </row>
    <row r="305" spans="1:11" x14ac:dyDescent="0.2">
      <c r="A305" s="1" t="s">
        <v>662</v>
      </c>
      <c r="B305" s="1" t="s">
        <v>13</v>
      </c>
      <c r="C305" s="1" t="s">
        <v>661</v>
      </c>
      <c r="D305" s="1" t="s">
        <v>655</v>
      </c>
      <c r="E305" s="6" t="s">
        <v>483</v>
      </c>
      <c r="F305" s="4">
        <f>IF(J305="합계",일위대가상세!J1899,IF(J305="재료비",일위대가상세!J1899+일위대가상세!L1899+일위대가상세!N1899,0))</f>
        <v>0</v>
      </c>
      <c r="G305" s="4">
        <f>IF(J305="합계",일위대가상세!L1899,IF(J305="노무비",일위대가상세!J1899+일위대가상세!L1899+일위대가상세!N1899,0))</f>
        <v>0</v>
      </c>
      <c r="H305" s="4">
        <f>IF(J305="합계",일위대가상세!N1899,IF(J305="경비",일위대가상세!J1899+일위대가상세!L1899+일위대가상세!N1899,0))</f>
        <v>0</v>
      </c>
      <c r="I305" s="4">
        <f t="shared" si="4"/>
        <v>0</v>
      </c>
      <c r="J305" s="6" t="s">
        <v>10</v>
      </c>
      <c r="K305" s="1" t="s">
        <v>13</v>
      </c>
    </row>
    <row r="306" spans="1:11" x14ac:dyDescent="0.2">
      <c r="A306" s="1" t="s">
        <v>663</v>
      </c>
      <c r="B306" s="1" t="s">
        <v>13</v>
      </c>
      <c r="C306" s="1" t="s">
        <v>661</v>
      </c>
      <c r="D306" s="1" t="s">
        <v>657</v>
      </c>
      <c r="E306" s="6" t="s">
        <v>483</v>
      </c>
      <c r="F306" s="4">
        <f>IF(J306="합계",일위대가상세!J1904,IF(J306="재료비",일위대가상세!J1904+일위대가상세!L1904+일위대가상세!N1904,0))</f>
        <v>0</v>
      </c>
      <c r="G306" s="4">
        <f>IF(J306="합계",일위대가상세!L1904,IF(J306="노무비",일위대가상세!J1904+일위대가상세!L1904+일위대가상세!N1904,0))</f>
        <v>0</v>
      </c>
      <c r="H306" s="4">
        <f>IF(J306="합계",일위대가상세!N1904,IF(J306="경비",일위대가상세!J1904+일위대가상세!L1904+일위대가상세!N1904,0))</f>
        <v>0</v>
      </c>
      <c r="I306" s="4">
        <f t="shared" si="4"/>
        <v>0</v>
      </c>
      <c r="J306" s="6" t="s">
        <v>10</v>
      </c>
      <c r="K306" s="1" t="s">
        <v>13</v>
      </c>
    </row>
    <row r="307" spans="1:11" x14ac:dyDescent="0.2">
      <c r="A307" s="1" t="s">
        <v>664</v>
      </c>
      <c r="B307" s="1" t="s">
        <v>13</v>
      </c>
      <c r="C307" s="1" t="s">
        <v>661</v>
      </c>
      <c r="D307" s="1" t="s">
        <v>659</v>
      </c>
      <c r="E307" s="6" t="s">
        <v>483</v>
      </c>
      <c r="F307" s="4">
        <f>IF(J307="합계",일위대가상세!J1910,IF(J307="재료비",일위대가상세!J1910+일위대가상세!L1910+일위대가상세!N1910,0))</f>
        <v>0</v>
      </c>
      <c r="G307" s="4">
        <f>IF(J307="합계",일위대가상세!L1910,IF(J307="노무비",일위대가상세!J1910+일위대가상세!L1910+일위대가상세!N1910,0))</f>
        <v>0</v>
      </c>
      <c r="H307" s="4">
        <f>IF(J307="합계",일위대가상세!N1910,IF(J307="경비",일위대가상세!J1910+일위대가상세!L1910+일위대가상세!N1910,0))</f>
        <v>0</v>
      </c>
      <c r="I307" s="4">
        <f t="shared" si="4"/>
        <v>0</v>
      </c>
      <c r="J307" s="6" t="s">
        <v>10</v>
      </c>
      <c r="K307" s="1" t="s">
        <v>13</v>
      </c>
    </row>
    <row r="308" spans="1:11" x14ac:dyDescent="0.2">
      <c r="A308" s="1" t="s">
        <v>665</v>
      </c>
      <c r="B308" s="1" t="s">
        <v>13</v>
      </c>
      <c r="C308" s="1" t="s">
        <v>661</v>
      </c>
      <c r="D308" s="1" t="s">
        <v>666</v>
      </c>
      <c r="E308" s="6" t="s">
        <v>483</v>
      </c>
      <c r="F308" s="4">
        <f>IF(J308="합계",일위대가상세!J1916,IF(J308="재료비",일위대가상세!J1916+일위대가상세!L1916+일위대가상세!N1916,0))</f>
        <v>0</v>
      </c>
      <c r="G308" s="4">
        <f>IF(J308="합계",일위대가상세!L1916,IF(J308="노무비",일위대가상세!J1916+일위대가상세!L1916+일위대가상세!N1916,0))</f>
        <v>0</v>
      </c>
      <c r="H308" s="4">
        <f>IF(J308="합계",일위대가상세!N1916,IF(J308="경비",일위대가상세!J1916+일위대가상세!L1916+일위대가상세!N1916,0))</f>
        <v>0</v>
      </c>
      <c r="I308" s="4">
        <f t="shared" si="4"/>
        <v>0</v>
      </c>
      <c r="J308" s="6" t="s">
        <v>10</v>
      </c>
      <c r="K308" s="1" t="s">
        <v>13</v>
      </c>
    </row>
    <row r="309" spans="1:11" x14ac:dyDescent="0.2">
      <c r="A309" s="1" t="s">
        <v>667</v>
      </c>
      <c r="B309" s="1" t="s">
        <v>13</v>
      </c>
      <c r="C309" s="1" t="s">
        <v>661</v>
      </c>
      <c r="D309" s="1" t="s">
        <v>668</v>
      </c>
      <c r="E309" s="6" t="s">
        <v>483</v>
      </c>
      <c r="F309" s="4">
        <f>IF(J309="합계",일위대가상세!J1922,IF(J309="재료비",일위대가상세!J1922+일위대가상세!L1922+일위대가상세!N1922,0))</f>
        <v>0</v>
      </c>
      <c r="G309" s="4">
        <f>IF(J309="합계",일위대가상세!L1922,IF(J309="노무비",일위대가상세!J1922+일위대가상세!L1922+일위대가상세!N1922,0))</f>
        <v>0</v>
      </c>
      <c r="H309" s="4">
        <f>IF(J309="합계",일위대가상세!N1922,IF(J309="경비",일위대가상세!J1922+일위대가상세!L1922+일위대가상세!N1922,0))</f>
        <v>0</v>
      </c>
      <c r="I309" s="4">
        <f t="shared" si="4"/>
        <v>0</v>
      </c>
      <c r="J309" s="6" t="s">
        <v>10</v>
      </c>
      <c r="K309" s="1" t="s">
        <v>13</v>
      </c>
    </row>
    <row r="310" spans="1:11" x14ac:dyDescent="0.2">
      <c r="A310" s="1" t="s">
        <v>669</v>
      </c>
      <c r="B310" s="1" t="s">
        <v>13</v>
      </c>
      <c r="C310" s="1" t="s">
        <v>661</v>
      </c>
      <c r="D310" s="1" t="s">
        <v>670</v>
      </c>
      <c r="E310" s="6" t="s">
        <v>483</v>
      </c>
      <c r="F310" s="4">
        <f>IF(J310="합계",일위대가상세!J1928,IF(J310="재료비",일위대가상세!J1928+일위대가상세!L1928+일위대가상세!N1928,0))</f>
        <v>0</v>
      </c>
      <c r="G310" s="4">
        <f>IF(J310="합계",일위대가상세!L1928,IF(J310="노무비",일위대가상세!J1928+일위대가상세!L1928+일위대가상세!N1928,0))</f>
        <v>0</v>
      </c>
      <c r="H310" s="4">
        <f>IF(J310="합계",일위대가상세!N1928,IF(J310="경비",일위대가상세!J1928+일위대가상세!L1928+일위대가상세!N1928,0))</f>
        <v>0</v>
      </c>
      <c r="I310" s="4">
        <f t="shared" si="4"/>
        <v>0</v>
      </c>
      <c r="J310" s="6" t="s">
        <v>10</v>
      </c>
      <c r="K310" s="1" t="s">
        <v>13</v>
      </c>
    </row>
    <row r="311" spans="1:11" x14ac:dyDescent="0.2">
      <c r="A311" s="1" t="s">
        <v>671</v>
      </c>
      <c r="B311" s="1" t="s">
        <v>13</v>
      </c>
      <c r="C311" s="1" t="s">
        <v>661</v>
      </c>
      <c r="D311" s="1" t="s">
        <v>672</v>
      </c>
      <c r="E311" s="6" t="s">
        <v>483</v>
      </c>
      <c r="F311" s="4">
        <f>IF(J311="합계",일위대가상세!J1935,IF(J311="재료비",일위대가상세!J1935+일위대가상세!L1935+일위대가상세!N1935,0))</f>
        <v>0</v>
      </c>
      <c r="G311" s="4">
        <f>IF(J311="합계",일위대가상세!L1935,IF(J311="노무비",일위대가상세!J1935+일위대가상세!L1935+일위대가상세!N1935,0))</f>
        <v>0</v>
      </c>
      <c r="H311" s="4">
        <f>IF(J311="합계",일위대가상세!N1935,IF(J311="경비",일위대가상세!J1935+일위대가상세!L1935+일위대가상세!N1935,0))</f>
        <v>0</v>
      </c>
      <c r="I311" s="4">
        <f t="shared" si="4"/>
        <v>0</v>
      </c>
      <c r="J311" s="6" t="s">
        <v>10</v>
      </c>
      <c r="K311" s="1" t="s">
        <v>13</v>
      </c>
    </row>
    <row r="312" spans="1:11" x14ac:dyDescent="0.2">
      <c r="A312" s="1" t="s">
        <v>673</v>
      </c>
      <c r="B312" s="1" t="s">
        <v>13</v>
      </c>
      <c r="C312" s="1" t="s">
        <v>661</v>
      </c>
      <c r="D312" s="1" t="s">
        <v>674</v>
      </c>
      <c r="E312" s="6" t="s">
        <v>483</v>
      </c>
      <c r="F312" s="4">
        <f>IF(J312="합계",일위대가상세!J1942,IF(J312="재료비",일위대가상세!J1942+일위대가상세!L1942+일위대가상세!N1942,0))</f>
        <v>0</v>
      </c>
      <c r="G312" s="4">
        <f>IF(J312="합계",일위대가상세!L1942,IF(J312="노무비",일위대가상세!J1942+일위대가상세!L1942+일위대가상세!N1942,0))</f>
        <v>0</v>
      </c>
      <c r="H312" s="4">
        <f>IF(J312="합계",일위대가상세!N1942,IF(J312="경비",일위대가상세!J1942+일위대가상세!L1942+일위대가상세!N1942,0))</f>
        <v>0</v>
      </c>
      <c r="I312" s="4">
        <f t="shared" si="4"/>
        <v>0</v>
      </c>
      <c r="J312" s="6" t="s">
        <v>10</v>
      </c>
      <c r="K312" s="1" t="s">
        <v>13</v>
      </c>
    </row>
    <row r="313" spans="1:11" x14ac:dyDescent="0.2">
      <c r="A313" s="1" t="s">
        <v>675</v>
      </c>
      <c r="B313" s="1" t="s">
        <v>13</v>
      </c>
      <c r="C313" s="1" t="s">
        <v>661</v>
      </c>
      <c r="D313" s="1" t="s">
        <v>676</v>
      </c>
      <c r="E313" s="6" t="s">
        <v>483</v>
      </c>
      <c r="F313" s="4">
        <f>IF(J313="합계",일위대가상세!J1949,IF(J313="재료비",일위대가상세!J1949+일위대가상세!L1949+일위대가상세!N1949,0))</f>
        <v>0</v>
      </c>
      <c r="G313" s="4">
        <f>IF(J313="합계",일위대가상세!L1949,IF(J313="노무비",일위대가상세!J1949+일위대가상세!L1949+일위대가상세!N1949,0))</f>
        <v>0</v>
      </c>
      <c r="H313" s="4">
        <f>IF(J313="합계",일위대가상세!N1949,IF(J313="경비",일위대가상세!J1949+일위대가상세!L1949+일위대가상세!N1949,0))</f>
        <v>0</v>
      </c>
      <c r="I313" s="4">
        <f t="shared" si="4"/>
        <v>0</v>
      </c>
      <c r="J313" s="6" t="s">
        <v>10</v>
      </c>
      <c r="K313" s="1" t="s">
        <v>13</v>
      </c>
    </row>
    <row r="314" spans="1:11" x14ac:dyDescent="0.2">
      <c r="A314" s="1" t="s">
        <v>677</v>
      </c>
      <c r="B314" s="1" t="s">
        <v>13</v>
      </c>
      <c r="C314" s="1" t="s">
        <v>661</v>
      </c>
      <c r="D314" s="1" t="s">
        <v>678</v>
      </c>
      <c r="E314" s="6" t="s">
        <v>483</v>
      </c>
      <c r="F314" s="4">
        <f>IF(J314="합계",일위대가상세!J1956,IF(J314="재료비",일위대가상세!J1956+일위대가상세!L1956+일위대가상세!N1956,0))</f>
        <v>0</v>
      </c>
      <c r="G314" s="4">
        <f>IF(J314="합계",일위대가상세!L1956,IF(J314="노무비",일위대가상세!J1956+일위대가상세!L1956+일위대가상세!N1956,0))</f>
        <v>0</v>
      </c>
      <c r="H314" s="4">
        <f>IF(J314="합계",일위대가상세!N1956,IF(J314="경비",일위대가상세!J1956+일위대가상세!L1956+일위대가상세!N1956,0))</f>
        <v>0</v>
      </c>
      <c r="I314" s="4">
        <f t="shared" si="4"/>
        <v>0</v>
      </c>
      <c r="J314" s="6" t="s">
        <v>10</v>
      </c>
      <c r="K314" s="1" t="s">
        <v>13</v>
      </c>
    </row>
    <row r="315" spans="1:11" x14ac:dyDescent="0.2">
      <c r="A315" s="1" t="s">
        <v>679</v>
      </c>
      <c r="B315" s="1" t="s">
        <v>13</v>
      </c>
      <c r="C315" s="1" t="s">
        <v>661</v>
      </c>
      <c r="D315" s="1" t="s">
        <v>680</v>
      </c>
      <c r="E315" s="6" t="s">
        <v>483</v>
      </c>
      <c r="F315" s="4">
        <f>IF(J315="합계",일위대가상세!J1963,IF(J315="재료비",일위대가상세!J1963+일위대가상세!L1963+일위대가상세!N1963,0))</f>
        <v>0</v>
      </c>
      <c r="G315" s="4">
        <f>IF(J315="합계",일위대가상세!L1963,IF(J315="노무비",일위대가상세!J1963+일위대가상세!L1963+일위대가상세!N1963,0))</f>
        <v>0</v>
      </c>
      <c r="H315" s="4">
        <f>IF(J315="합계",일위대가상세!N1963,IF(J315="경비",일위대가상세!J1963+일위대가상세!L1963+일위대가상세!N1963,0))</f>
        <v>0</v>
      </c>
      <c r="I315" s="4">
        <f t="shared" si="4"/>
        <v>0</v>
      </c>
      <c r="J315" s="6" t="s">
        <v>10</v>
      </c>
      <c r="K315" s="1" t="s">
        <v>13</v>
      </c>
    </row>
    <row r="316" spans="1:11" x14ac:dyDescent="0.2">
      <c r="A316" s="1" t="s">
        <v>681</v>
      </c>
      <c r="B316" s="1" t="s">
        <v>13</v>
      </c>
      <c r="C316" s="1" t="s">
        <v>661</v>
      </c>
      <c r="D316" s="1" t="s">
        <v>682</v>
      </c>
      <c r="E316" s="6" t="s">
        <v>483</v>
      </c>
      <c r="F316" s="4">
        <f>IF(J316="합계",일위대가상세!J1970,IF(J316="재료비",일위대가상세!J1970+일위대가상세!L1970+일위대가상세!N1970,0))</f>
        <v>0</v>
      </c>
      <c r="G316" s="4">
        <f>IF(J316="합계",일위대가상세!L1970,IF(J316="노무비",일위대가상세!J1970+일위대가상세!L1970+일위대가상세!N1970,0))</f>
        <v>0</v>
      </c>
      <c r="H316" s="4">
        <f>IF(J316="합계",일위대가상세!N1970,IF(J316="경비",일위대가상세!J1970+일위대가상세!L1970+일위대가상세!N1970,0))</f>
        <v>0</v>
      </c>
      <c r="I316" s="4">
        <f t="shared" si="4"/>
        <v>0</v>
      </c>
      <c r="J316" s="6" t="s">
        <v>10</v>
      </c>
      <c r="K316" s="1" t="s">
        <v>13</v>
      </c>
    </row>
    <row r="317" spans="1:11" x14ac:dyDescent="0.2">
      <c r="A317" s="1" t="s">
        <v>683</v>
      </c>
      <c r="B317" s="1" t="s">
        <v>13</v>
      </c>
      <c r="C317" s="1" t="s">
        <v>661</v>
      </c>
      <c r="D317" s="1" t="s">
        <v>684</v>
      </c>
      <c r="E317" s="6" t="s">
        <v>483</v>
      </c>
      <c r="F317" s="4">
        <f>IF(J317="합계",일위대가상세!J1977,IF(J317="재료비",일위대가상세!J1977+일위대가상세!L1977+일위대가상세!N1977,0))</f>
        <v>0</v>
      </c>
      <c r="G317" s="4">
        <f>IF(J317="합계",일위대가상세!L1977,IF(J317="노무비",일위대가상세!J1977+일위대가상세!L1977+일위대가상세!N1977,0))</f>
        <v>0</v>
      </c>
      <c r="H317" s="4">
        <f>IF(J317="합계",일위대가상세!N1977,IF(J317="경비",일위대가상세!J1977+일위대가상세!L1977+일위대가상세!N1977,0))</f>
        <v>0</v>
      </c>
      <c r="I317" s="4">
        <f t="shared" si="4"/>
        <v>0</v>
      </c>
      <c r="J317" s="6" t="s">
        <v>10</v>
      </c>
      <c r="K317" s="1" t="s">
        <v>13</v>
      </c>
    </row>
    <row r="318" spans="1:11" x14ac:dyDescent="0.2">
      <c r="A318" s="1" t="s">
        <v>685</v>
      </c>
      <c r="B318" s="1" t="s">
        <v>13</v>
      </c>
      <c r="C318" s="1" t="s">
        <v>661</v>
      </c>
      <c r="D318" s="1" t="s">
        <v>686</v>
      </c>
      <c r="E318" s="6" t="s">
        <v>483</v>
      </c>
      <c r="F318" s="4">
        <f>IF(J318="합계",일위대가상세!J1984,IF(J318="재료비",일위대가상세!J1984+일위대가상세!L1984+일위대가상세!N1984,0))</f>
        <v>0</v>
      </c>
      <c r="G318" s="4">
        <f>IF(J318="합계",일위대가상세!L1984,IF(J318="노무비",일위대가상세!J1984+일위대가상세!L1984+일위대가상세!N1984,0))</f>
        <v>0</v>
      </c>
      <c r="H318" s="4">
        <f>IF(J318="합계",일위대가상세!N1984,IF(J318="경비",일위대가상세!J1984+일위대가상세!L1984+일위대가상세!N1984,0))</f>
        <v>0</v>
      </c>
      <c r="I318" s="4">
        <f t="shared" si="4"/>
        <v>0</v>
      </c>
      <c r="J318" s="6" t="s">
        <v>10</v>
      </c>
      <c r="K318" s="1" t="s">
        <v>13</v>
      </c>
    </row>
    <row r="319" spans="1:11" x14ac:dyDescent="0.2">
      <c r="A319" s="1" t="s">
        <v>687</v>
      </c>
      <c r="B319" s="1" t="s">
        <v>13</v>
      </c>
      <c r="C319" s="1" t="s">
        <v>688</v>
      </c>
      <c r="D319" s="1" t="s">
        <v>689</v>
      </c>
      <c r="E319" s="6" t="s">
        <v>483</v>
      </c>
      <c r="F319" s="4">
        <f>IF(J319="합계",일위대가상세!J1990,IF(J319="재료비",일위대가상세!J1990+일위대가상세!L1990+일위대가상세!N1990,0))</f>
        <v>0</v>
      </c>
      <c r="G319" s="4">
        <f>IF(J319="합계",일위대가상세!L1990,IF(J319="노무비",일위대가상세!J1990+일위대가상세!L1990+일위대가상세!N1990,0))</f>
        <v>0</v>
      </c>
      <c r="H319" s="4">
        <f>IF(J319="합계",일위대가상세!N1990,IF(J319="경비",일위대가상세!J1990+일위대가상세!L1990+일위대가상세!N1990,0))</f>
        <v>0</v>
      </c>
      <c r="I319" s="4">
        <f t="shared" si="4"/>
        <v>0</v>
      </c>
      <c r="J319" s="6" t="s">
        <v>10</v>
      </c>
      <c r="K319" s="1" t="s">
        <v>13</v>
      </c>
    </row>
    <row r="320" spans="1:11" x14ac:dyDescent="0.2">
      <c r="A320" s="1" t="s">
        <v>690</v>
      </c>
      <c r="B320" s="1" t="s">
        <v>13</v>
      </c>
      <c r="C320" s="1" t="s">
        <v>688</v>
      </c>
      <c r="D320" s="1" t="s">
        <v>691</v>
      </c>
      <c r="E320" s="6" t="s">
        <v>483</v>
      </c>
      <c r="F320" s="4">
        <f>IF(J320="합계",일위대가상세!J1996,IF(J320="재료비",일위대가상세!J1996+일위대가상세!L1996+일위대가상세!N1996,0))</f>
        <v>0</v>
      </c>
      <c r="G320" s="4">
        <f>IF(J320="합계",일위대가상세!L1996,IF(J320="노무비",일위대가상세!J1996+일위대가상세!L1996+일위대가상세!N1996,0))</f>
        <v>0</v>
      </c>
      <c r="H320" s="4">
        <f>IF(J320="합계",일위대가상세!N1996,IF(J320="경비",일위대가상세!J1996+일위대가상세!L1996+일위대가상세!N1996,0))</f>
        <v>0</v>
      </c>
      <c r="I320" s="4">
        <f t="shared" si="4"/>
        <v>0</v>
      </c>
      <c r="J320" s="6" t="s">
        <v>10</v>
      </c>
      <c r="K320" s="1" t="s">
        <v>13</v>
      </c>
    </row>
    <row r="321" spans="1:11" x14ac:dyDescent="0.2">
      <c r="A321" s="1" t="s">
        <v>692</v>
      </c>
      <c r="B321" s="1" t="s">
        <v>13</v>
      </c>
      <c r="C321" s="1" t="s">
        <v>688</v>
      </c>
      <c r="D321" s="1" t="s">
        <v>693</v>
      </c>
      <c r="E321" s="6" t="s">
        <v>483</v>
      </c>
      <c r="F321" s="4">
        <f>IF(J321="합계",일위대가상세!J2002,IF(J321="재료비",일위대가상세!J2002+일위대가상세!L2002+일위대가상세!N2002,0))</f>
        <v>0</v>
      </c>
      <c r="G321" s="4">
        <f>IF(J321="합계",일위대가상세!L2002,IF(J321="노무비",일위대가상세!J2002+일위대가상세!L2002+일위대가상세!N2002,0))</f>
        <v>0</v>
      </c>
      <c r="H321" s="4">
        <f>IF(J321="합계",일위대가상세!N2002,IF(J321="경비",일위대가상세!J2002+일위대가상세!L2002+일위대가상세!N2002,0))</f>
        <v>0</v>
      </c>
      <c r="I321" s="4">
        <f t="shared" si="4"/>
        <v>0</v>
      </c>
      <c r="J321" s="6" t="s">
        <v>10</v>
      </c>
      <c r="K321" s="1" t="s">
        <v>13</v>
      </c>
    </row>
    <row r="322" spans="1:11" x14ac:dyDescent="0.2">
      <c r="A322" s="1" t="s">
        <v>694</v>
      </c>
      <c r="B322" s="1" t="s">
        <v>13</v>
      </c>
      <c r="C322" s="1" t="s">
        <v>695</v>
      </c>
      <c r="D322" s="1" t="s">
        <v>691</v>
      </c>
      <c r="E322" s="6" t="s">
        <v>483</v>
      </c>
      <c r="F322" s="4">
        <f>IF(J322="합계",일위대가상세!J2009,IF(J322="재료비",일위대가상세!J2009+일위대가상세!L2009+일위대가상세!N2009,0))</f>
        <v>0</v>
      </c>
      <c r="G322" s="4">
        <f>IF(J322="합계",일위대가상세!L2009,IF(J322="노무비",일위대가상세!J2009+일위대가상세!L2009+일위대가상세!N2009,0))</f>
        <v>0</v>
      </c>
      <c r="H322" s="4">
        <f>IF(J322="합계",일위대가상세!N2009,IF(J322="경비",일위대가상세!J2009+일위대가상세!L2009+일위대가상세!N2009,0))</f>
        <v>0</v>
      </c>
      <c r="I322" s="4">
        <f t="shared" si="4"/>
        <v>0</v>
      </c>
      <c r="J322" s="6" t="s">
        <v>10</v>
      </c>
      <c r="K322" s="1" t="s">
        <v>13</v>
      </c>
    </row>
    <row r="323" spans="1:11" x14ac:dyDescent="0.2">
      <c r="A323" s="1" t="s">
        <v>696</v>
      </c>
      <c r="B323" s="1" t="s">
        <v>13</v>
      </c>
      <c r="C323" s="1" t="s">
        <v>695</v>
      </c>
      <c r="D323" s="1" t="s">
        <v>693</v>
      </c>
      <c r="E323" s="6" t="s">
        <v>483</v>
      </c>
      <c r="F323" s="4">
        <f>IF(J323="합계",일위대가상세!J2016,IF(J323="재료비",일위대가상세!J2016+일위대가상세!L2016+일위대가상세!N2016,0))</f>
        <v>0</v>
      </c>
      <c r="G323" s="4">
        <f>IF(J323="합계",일위대가상세!L2016,IF(J323="노무비",일위대가상세!J2016+일위대가상세!L2016+일위대가상세!N2016,0))</f>
        <v>0</v>
      </c>
      <c r="H323" s="4">
        <f>IF(J323="합계",일위대가상세!N2016,IF(J323="경비",일위대가상세!J2016+일위대가상세!L2016+일위대가상세!N2016,0))</f>
        <v>0</v>
      </c>
      <c r="I323" s="4">
        <f t="shared" si="4"/>
        <v>0</v>
      </c>
      <c r="J323" s="6" t="s">
        <v>10</v>
      </c>
      <c r="K323" s="1" t="s">
        <v>13</v>
      </c>
    </row>
    <row r="324" spans="1:11" x14ac:dyDescent="0.2">
      <c r="A324" s="1" t="s">
        <v>697</v>
      </c>
      <c r="B324" s="1" t="s">
        <v>13</v>
      </c>
      <c r="C324" s="1" t="s">
        <v>695</v>
      </c>
      <c r="D324" s="1" t="s">
        <v>698</v>
      </c>
      <c r="E324" s="6" t="s">
        <v>483</v>
      </c>
      <c r="F324" s="4">
        <f>IF(J324="합계",일위대가상세!J2023,IF(J324="재료비",일위대가상세!J2023+일위대가상세!L2023+일위대가상세!N2023,0))</f>
        <v>0</v>
      </c>
      <c r="G324" s="4">
        <f>IF(J324="합계",일위대가상세!L2023,IF(J324="노무비",일위대가상세!J2023+일위대가상세!L2023+일위대가상세!N2023,0))</f>
        <v>0</v>
      </c>
      <c r="H324" s="4">
        <f>IF(J324="합계",일위대가상세!N2023,IF(J324="경비",일위대가상세!J2023+일위대가상세!L2023+일위대가상세!N2023,0))</f>
        <v>0</v>
      </c>
      <c r="I324" s="4">
        <f t="shared" ref="I324:I387" si="5">F324+G324+H324</f>
        <v>0</v>
      </c>
      <c r="J324" s="6" t="s">
        <v>10</v>
      </c>
      <c r="K324" s="1" t="s">
        <v>13</v>
      </c>
    </row>
    <row r="325" spans="1:11" x14ac:dyDescent="0.2">
      <c r="A325" s="1" t="s">
        <v>699</v>
      </c>
      <c r="B325" s="1" t="s">
        <v>13</v>
      </c>
      <c r="C325" s="1" t="s">
        <v>695</v>
      </c>
      <c r="D325" s="1" t="s">
        <v>700</v>
      </c>
      <c r="E325" s="6" t="s">
        <v>483</v>
      </c>
      <c r="F325" s="4">
        <f>IF(J325="합계",일위대가상세!J2030,IF(J325="재료비",일위대가상세!J2030+일위대가상세!L2030+일위대가상세!N2030,0))</f>
        <v>0</v>
      </c>
      <c r="G325" s="4">
        <f>IF(J325="합계",일위대가상세!L2030,IF(J325="노무비",일위대가상세!J2030+일위대가상세!L2030+일위대가상세!N2030,0))</f>
        <v>0</v>
      </c>
      <c r="H325" s="4">
        <f>IF(J325="합계",일위대가상세!N2030,IF(J325="경비",일위대가상세!J2030+일위대가상세!L2030+일위대가상세!N2030,0))</f>
        <v>0</v>
      </c>
      <c r="I325" s="4">
        <f t="shared" si="5"/>
        <v>0</v>
      </c>
      <c r="J325" s="6" t="s">
        <v>10</v>
      </c>
      <c r="K325" s="1" t="s">
        <v>13</v>
      </c>
    </row>
    <row r="326" spans="1:11" x14ac:dyDescent="0.2">
      <c r="A326" s="1" t="s">
        <v>701</v>
      </c>
      <c r="B326" s="1" t="s">
        <v>13</v>
      </c>
      <c r="C326" s="1" t="s">
        <v>695</v>
      </c>
      <c r="D326" s="1" t="s">
        <v>702</v>
      </c>
      <c r="E326" s="6" t="s">
        <v>483</v>
      </c>
      <c r="F326" s="4">
        <f>IF(J326="합계",일위대가상세!J2037,IF(J326="재료비",일위대가상세!J2037+일위대가상세!L2037+일위대가상세!N2037,0))</f>
        <v>0</v>
      </c>
      <c r="G326" s="4">
        <f>IF(J326="합계",일위대가상세!L2037,IF(J326="노무비",일위대가상세!J2037+일위대가상세!L2037+일위대가상세!N2037,0))</f>
        <v>0</v>
      </c>
      <c r="H326" s="4">
        <f>IF(J326="합계",일위대가상세!N2037,IF(J326="경비",일위대가상세!J2037+일위대가상세!L2037+일위대가상세!N2037,0))</f>
        <v>0</v>
      </c>
      <c r="I326" s="4">
        <f t="shared" si="5"/>
        <v>0</v>
      </c>
      <c r="J326" s="6" t="s">
        <v>10</v>
      </c>
      <c r="K326" s="1" t="s">
        <v>13</v>
      </c>
    </row>
    <row r="327" spans="1:11" x14ac:dyDescent="0.2">
      <c r="A327" s="1" t="s">
        <v>703</v>
      </c>
      <c r="B327" s="1" t="s">
        <v>13</v>
      </c>
      <c r="C327" s="1" t="s">
        <v>704</v>
      </c>
      <c r="D327" s="1" t="s">
        <v>689</v>
      </c>
      <c r="E327" s="6" t="s">
        <v>483</v>
      </c>
      <c r="F327" s="4">
        <f>IF(J327="합계",일위대가상세!J2043,IF(J327="재료비",일위대가상세!J2043+일위대가상세!L2043+일위대가상세!N2043,0))</f>
        <v>0</v>
      </c>
      <c r="G327" s="4">
        <f>IF(J327="합계",일위대가상세!L2043,IF(J327="노무비",일위대가상세!J2043+일위대가상세!L2043+일위대가상세!N2043,0))</f>
        <v>0</v>
      </c>
      <c r="H327" s="4">
        <f>IF(J327="합계",일위대가상세!N2043,IF(J327="경비",일위대가상세!J2043+일위대가상세!L2043+일위대가상세!N2043,0))</f>
        <v>0</v>
      </c>
      <c r="I327" s="4">
        <f t="shared" si="5"/>
        <v>0</v>
      </c>
      <c r="J327" s="6" t="s">
        <v>10</v>
      </c>
      <c r="K327" s="1" t="s">
        <v>13</v>
      </c>
    </row>
    <row r="328" spans="1:11" x14ac:dyDescent="0.2">
      <c r="A328" s="1" t="s">
        <v>705</v>
      </c>
      <c r="B328" s="1" t="s">
        <v>13</v>
      </c>
      <c r="C328" s="1" t="s">
        <v>704</v>
      </c>
      <c r="D328" s="1" t="s">
        <v>691</v>
      </c>
      <c r="E328" s="6" t="s">
        <v>483</v>
      </c>
      <c r="F328" s="4">
        <f>IF(J328="합계",일위대가상세!J2049,IF(J328="재료비",일위대가상세!J2049+일위대가상세!L2049+일위대가상세!N2049,0))</f>
        <v>0</v>
      </c>
      <c r="G328" s="4">
        <f>IF(J328="합계",일위대가상세!L2049,IF(J328="노무비",일위대가상세!J2049+일위대가상세!L2049+일위대가상세!N2049,0))</f>
        <v>0</v>
      </c>
      <c r="H328" s="4">
        <f>IF(J328="합계",일위대가상세!N2049,IF(J328="경비",일위대가상세!J2049+일위대가상세!L2049+일위대가상세!N2049,0))</f>
        <v>0</v>
      </c>
      <c r="I328" s="4">
        <f t="shared" si="5"/>
        <v>0</v>
      </c>
      <c r="J328" s="6" t="s">
        <v>10</v>
      </c>
      <c r="K328" s="1" t="s">
        <v>13</v>
      </c>
    </row>
    <row r="329" spans="1:11" x14ac:dyDescent="0.2">
      <c r="A329" s="1" t="s">
        <v>706</v>
      </c>
      <c r="B329" s="1" t="s">
        <v>13</v>
      </c>
      <c r="C329" s="1" t="s">
        <v>704</v>
      </c>
      <c r="D329" s="1" t="s">
        <v>693</v>
      </c>
      <c r="E329" s="6" t="s">
        <v>483</v>
      </c>
      <c r="F329" s="4">
        <f>IF(J329="합계",일위대가상세!J2055,IF(J329="재료비",일위대가상세!J2055+일위대가상세!L2055+일위대가상세!N2055,0))</f>
        <v>0</v>
      </c>
      <c r="G329" s="4">
        <f>IF(J329="합계",일위대가상세!L2055,IF(J329="노무비",일위대가상세!J2055+일위대가상세!L2055+일위대가상세!N2055,0))</f>
        <v>0</v>
      </c>
      <c r="H329" s="4">
        <f>IF(J329="합계",일위대가상세!N2055,IF(J329="경비",일위대가상세!J2055+일위대가상세!L2055+일위대가상세!N2055,0))</f>
        <v>0</v>
      </c>
      <c r="I329" s="4">
        <f t="shared" si="5"/>
        <v>0</v>
      </c>
      <c r="J329" s="6" t="s">
        <v>10</v>
      </c>
      <c r="K329" s="1" t="s">
        <v>13</v>
      </c>
    </row>
    <row r="330" spans="1:11" x14ac:dyDescent="0.2">
      <c r="A330" s="1" t="s">
        <v>707</v>
      </c>
      <c r="B330" s="1" t="s">
        <v>13</v>
      </c>
      <c r="C330" s="1" t="s">
        <v>708</v>
      </c>
      <c r="D330" s="1" t="s">
        <v>691</v>
      </c>
      <c r="E330" s="6" t="s">
        <v>483</v>
      </c>
      <c r="F330" s="4">
        <f>IF(J330="합계",일위대가상세!J2062,IF(J330="재료비",일위대가상세!J2062+일위대가상세!L2062+일위대가상세!N2062,0))</f>
        <v>0</v>
      </c>
      <c r="G330" s="4">
        <f>IF(J330="합계",일위대가상세!L2062,IF(J330="노무비",일위대가상세!J2062+일위대가상세!L2062+일위대가상세!N2062,0))</f>
        <v>0</v>
      </c>
      <c r="H330" s="4">
        <f>IF(J330="합계",일위대가상세!N2062,IF(J330="경비",일위대가상세!J2062+일위대가상세!L2062+일위대가상세!N2062,0))</f>
        <v>0</v>
      </c>
      <c r="I330" s="4">
        <f t="shared" si="5"/>
        <v>0</v>
      </c>
      <c r="J330" s="6" t="s">
        <v>10</v>
      </c>
      <c r="K330" s="1" t="s">
        <v>13</v>
      </c>
    </row>
    <row r="331" spans="1:11" x14ac:dyDescent="0.2">
      <c r="A331" s="1" t="s">
        <v>709</v>
      </c>
      <c r="B331" s="1" t="s">
        <v>13</v>
      </c>
      <c r="C331" s="1" t="s">
        <v>708</v>
      </c>
      <c r="D331" s="1" t="s">
        <v>693</v>
      </c>
      <c r="E331" s="6" t="s">
        <v>483</v>
      </c>
      <c r="F331" s="4">
        <f>IF(J331="합계",일위대가상세!J2069,IF(J331="재료비",일위대가상세!J2069+일위대가상세!L2069+일위대가상세!N2069,0))</f>
        <v>0</v>
      </c>
      <c r="G331" s="4">
        <f>IF(J331="합계",일위대가상세!L2069,IF(J331="노무비",일위대가상세!J2069+일위대가상세!L2069+일위대가상세!N2069,0))</f>
        <v>0</v>
      </c>
      <c r="H331" s="4">
        <f>IF(J331="합계",일위대가상세!N2069,IF(J331="경비",일위대가상세!J2069+일위대가상세!L2069+일위대가상세!N2069,0))</f>
        <v>0</v>
      </c>
      <c r="I331" s="4">
        <f t="shared" si="5"/>
        <v>0</v>
      </c>
      <c r="J331" s="6" t="s">
        <v>10</v>
      </c>
      <c r="K331" s="1" t="s">
        <v>13</v>
      </c>
    </row>
    <row r="332" spans="1:11" x14ac:dyDescent="0.2">
      <c r="A332" s="1" t="s">
        <v>710</v>
      </c>
      <c r="B332" s="1" t="s">
        <v>13</v>
      </c>
      <c r="C332" s="1" t="s">
        <v>708</v>
      </c>
      <c r="D332" s="1" t="s">
        <v>698</v>
      </c>
      <c r="E332" s="6" t="s">
        <v>483</v>
      </c>
      <c r="F332" s="4">
        <f>IF(J332="합계",일위대가상세!J2076,IF(J332="재료비",일위대가상세!J2076+일위대가상세!L2076+일위대가상세!N2076,0))</f>
        <v>0</v>
      </c>
      <c r="G332" s="4">
        <f>IF(J332="합계",일위대가상세!L2076,IF(J332="노무비",일위대가상세!J2076+일위대가상세!L2076+일위대가상세!N2076,0))</f>
        <v>0</v>
      </c>
      <c r="H332" s="4">
        <f>IF(J332="합계",일위대가상세!N2076,IF(J332="경비",일위대가상세!J2076+일위대가상세!L2076+일위대가상세!N2076,0))</f>
        <v>0</v>
      </c>
      <c r="I332" s="4">
        <f t="shared" si="5"/>
        <v>0</v>
      </c>
      <c r="J332" s="6" t="s">
        <v>10</v>
      </c>
      <c r="K332" s="1" t="s">
        <v>13</v>
      </c>
    </row>
    <row r="333" spans="1:11" x14ac:dyDescent="0.2">
      <c r="A333" s="1" t="s">
        <v>711</v>
      </c>
      <c r="B333" s="1" t="s">
        <v>13</v>
      </c>
      <c r="C333" s="1" t="s">
        <v>708</v>
      </c>
      <c r="D333" s="1" t="s">
        <v>700</v>
      </c>
      <c r="E333" s="6" t="s">
        <v>483</v>
      </c>
      <c r="F333" s="4">
        <f>IF(J333="합계",일위대가상세!J2083,IF(J333="재료비",일위대가상세!J2083+일위대가상세!L2083+일위대가상세!N2083,0))</f>
        <v>0</v>
      </c>
      <c r="G333" s="4">
        <f>IF(J333="합계",일위대가상세!L2083,IF(J333="노무비",일위대가상세!J2083+일위대가상세!L2083+일위대가상세!N2083,0))</f>
        <v>0</v>
      </c>
      <c r="H333" s="4">
        <f>IF(J333="합계",일위대가상세!N2083,IF(J333="경비",일위대가상세!J2083+일위대가상세!L2083+일위대가상세!N2083,0))</f>
        <v>0</v>
      </c>
      <c r="I333" s="4">
        <f t="shared" si="5"/>
        <v>0</v>
      </c>
      <c r="J333" s="6" t="s">
        <v>10</v>
      </c>
      <c r="K333" s="1" t="s">
        <v>13</v>
      </c>
    </row>
    <row r="334" spans="1:11" x14ac:dyDescent="0.2">
      <c r="A334" s="1" t="s">
        <v>712</v>
      </c>
      <c r="B334" s="1" t="s">
        <v>13</v>
      </c>
      <c r="C334" s="1" t="s">
        <v>708</v>
      </c>
      <c r="D334" s="1" t="s">
        <v>702</v>
      </c>
      <c r="E334" s="6" t="s">
        <v>483</v>
      </c>
      <c r="F334" s="4">
        <f>IF(J334="합계",일위대가상세!J2090,IF(J334="재료비",일위대가상세!J2090+일위대가상세!L2090+일위대가상세!N2090,0))</f>
        <v>0</v>
      </c>
      <c r="G334" s="4">
        <f>IF(J334="합계",일위대가상세!L2090,IF(J334="노무비",일위대가상세!J2090+일위대가상세!L2090+일위대가상세!N2090,0))</f>
        <v>0</v>
      </c>
      <c r="H334" s="4">
        <f>IF(J334="합계",일위대가상세!N2090,IF(J334="경비",일위대가상세!J2090+일위대가상세!L2090+일위대가상세!N2090,0))</f>
        <v>0</v>
      </c>
      <c r="I334" s="4">
        <f t="shared" si="5"/>
        <v>0</v>
      </c>
      <c r="J334" s="6" t="s">
        <v>10</v>
      </c>
      <c r="K334" s="1" t="s">
        <v>13</v>
      </c>
    </row>
    <row r="335" spans="1:11" x14ac:dyDescent="0.2">
      <c r="A335" s="1" t="s">
        <v>713</v>
      </c>
      <c r="B335" s="1" t="s">
        <v>13</v>
      </c>
      <c r="C335" s="1" t="s">
        <v>714</v>
      </c>
      <c r="D335" s="1" t="s">
        <v>689</v>
      </c>
      <c r="E335" s="6" t="s">
        <v>483</v>
      </c>
      <c r="F335" s="4">
        <f>IF(J335="합계",일위대가상세!J2097,IF(J335="재료비",일위대가상세!J2097+일위대가상세!L2097+일위대가상세!N2097,0))</f>
        <v>0</v>
      </c>
      <c r="G335" s="4">
        <f>IF(J335="합계",일위대가상세!L2097,IF(J335="노무비",일위대가상세!J2097+일위대가상세!L2097+일위대가상세!N2097,0))</f>
        <v>0</v>
      </c>
      <c r="H335" s="4">
        <f>IF(J335="합계",일위대가상세!N2097,IF(J335="경비",일위대가상세!J2097+일위대가상세!L2097+일위대가상세!N2097,0))</f>
        <v>0</v>
      </c>
      <c r="I335" s="4">
        <f t="shared" si="5"/>
        <v>0</v>
      </c>
      <c r="J335" s="6" t="s">
        <v>10</v>
      </c>
      <c r="K335" s="1" t="s">
        <v>13</v>
      </c>
    </row>
    <row r="336" spans="1:11" x14ac:dyDescent="0.2">
      <c r="A336" s="1" t="s">
        <v>715</v>
      </c>
      <c r="B336" s="1" t="s">
        <v>13</v>
      </c>
      <c r="C336" s="1" t="s">
        <v>714</v>
      </c>
      <c r="D336" s="1" t="s">
        <v>691</v>
      </c>
      <c r="E336" s="6" t="s">
        <v>483</v>
      </c>
      <c r="F336" s="4">
        <f>IF(J336="합계",일위대가상세!J2104,IF(J336="재료비",일위대가상세!J2104+일위대가상세!L2104+일위대가상세!N2104,0))</f>
        <v>0</v>
      </c>
      <c r="G336" s="4">
        <f>IF(J336="합계",일위대가상세!L2104,IF(J336="노무비",일위대가상세!J2104+일위대가상세!L2104+일위대가상세!N2104,0))</f>
        <v>0</v>
      </c>
      <c r="H336" s="4">
        <f>IF(J336="합계",일위대가상세!N2104,IF(J336="경비",일위대가상세!J2104+일위대가상세!L2104+일위대가상세!N2104,0))</f>
        <v>0</v>
      </c>
      <c r="I336" s="4">
        <f t="shared" si="5"/>
        <v>0</v>
      </c>
      <c r="J336" s="6" t="s">
        <v>10</v>
      </c>
      <c r="K336" s="1" t="s">
        <v>13</v>
      </c>
    </row>
    <row r="337" spans="1:11" x14ac:dyDescent="0.2">
      <c r="A337" s="1" t="s">
        <v>716</v>
      </c>
      <c r="B337" s="1" t="s">
        <v>13</v>
      </c>
      <c r="C337" s="1" t="s">
        <v>714</v>
      </c>
      <c r="D337" s="1" t="s">
        <v>717</v>
      </c>
      <c r="E337" s="6" t="s">
        <v>483</v>
      </c>
      <c r="F337" s="4">
        <f>IF(J337="합계",일위대가상세!J2111,IF(J337="재료비",일위대가상세!J2111+일위대가상세!L2111+일위대가상세!N2111,0))</f>
        <v>0</v>
      </c>
      <c r="G337" s="4">
        <f>IF(J337="합계",일위대가상세!L2111,IF(J337="노무비",일위대가상세!J2111+일위대가상세!L2111+일위대가상세!N2111,0))</f>
        <v>0</v>
      </c>
      <c r="H337" s="4">
        <f>IF(J337="합계",일위대가상세!N2111,IF(J337="경비",일위대가상세!J2111+일위대가상세!L2111+일위대가상세!N2111,0))</f>
        <v>0</v>
      </c>
      <c r="I337" s="4">
        <f t="shared" si="5"/>
        <v>0</v>
      </c>
      <c r="J337" s="6" t="s">
        <v>10</v>
      </c>
      <c r="K337" s="1" t="s">
        <v>13</v>
      </c>
    </row>
    <row r="338" spans="1:11" x14ac:dyDescent="0.2">
      <c r="A338" s="1" t="s">
        <v>718</v>
      </c>
      <c r="B338" s="1" t="s">
        <v>13</v>
      </c>
      <c r="C338" s="1" t="s">
        <v>714</v>
      </c>
      <c r="D338" s="1" t="s">
        <v>719</v>
      </c>
      <c r="E338" s="6" t="s">
        <v>483</v>
      </c>
      <c r="F338" s="4">
        <f>IF(J338="합계",일위대가상세!J2118,IF(J338="재료비",일위대가상세!J2118+일위대가상세!L2118+일위대가상세!N2118,0))</f>
        <v>0</v>
      </c>
      <c r="G338" s="4">
        <f>IF(J338="합계",일위대가상세!L2118,IF(J338="노무비",일위대가상세!J2118+일위대가상세!L2118+일위대가상세!N2118,0))</f>
        <v>0</v>
      </c>
      <c r="H338" s="4">
        <f>IF(J338="합계",일위대가상세!N2118,IF(J338="경비",일위대가상세!J2118+일위대가상세!L2118+일위대가상세!N2118,0))</f>
        <v>0</v>
      </c>
      <c r="I338" s="4">
        <f t="shared" si="5"/>
        <v>0</v>
      </c>
      <c r="J338" s="6" t="s">
        <v>10</v>
      </c>
      <c r="K338" s="1" t="s">
        <v>13</v>
      </c>
    </row>
    <row r="339" spans="1:11" x14ac:dyDescent="0.2">
      <c r="A339" s="1" t="s">
        <v>720</v>
      </c>
      <c r="B339" s="1" t="s">
        <v>13</v>
      </c>
      <c r="C339" s="1" t="s">
        <v>714</v>
      </c>
      <c r="D339" s="1" t="s">
        <v>721</v>
      </c>
      <c r="E339" s="6" t="s">
        <v>483</v>
      </c>
      <c r="F339" s="4">
        <f>IF(J339="합계",일위대가상세!J2125,IF(J339="재료비",일위대가상세!J2125+일위대가상세!L2125+일위대가상세!N2125,0))</f>
        <v>0</v>
      </c>
      <c r="G339" s="4">
        <f>IF(J339="합계",일위대가상세!L2125,IF(J339="노무비",일위대가상세!J2125+일위대가상세!L2125+일위대가상세!N2125,0))</f>
        <v>0</v>
      </c>
      <c r="H339" s="4">
        <f>IF(J339="합계",일위대가상세!N2125,IF(J339="경비",일위대가상세!J2125+일위대가상세!L2125+일위대가상세!N2125,0))</f>
        <v>0</v>
      </c>
      <c r="I339" s="4">
        <f t="shared" si="5"/>
        <v>0</v>
      </c>
      <c r="J339" s="6" t="s">
        <v>10</v>
      </c>
      <c r="K339" s="1" t="s">
        <v>13</v>
      </c>
    </row>
    <row r="340" spans="1:11" x14ac:dyDescent="0.2">
      <c r="A340" s="1" t="s">
        <v>722</v>
      </c>
      <c r="B340" s="1" t="s">
        <v>13</v>
      </c>
      <c r="C340" s="1" t="s">
        <v>714</v>
      </c>
      <c r="D340" s="1" t="s">
        <v>702</v>
      </c>
      <c r="E340" s="6" t="s">
        <v>483</v>
      </c>
      <c r="F340" s="4">
        <f>IF(J340="합계",일위대가상세!J2132,IF(J340="재료비",일위대가상세!J2132+일위대가상세!L2132+일위대가상세!N2132,0))</f>
        <v>0</v>
      </c>
      <c r="G340" s="4">
        <f>IF(J340="합계",일위대가상세!L2132,IF(J340="노무비",일위대가상세!J2132+일위대가상세!L2132+일위대가상세!N2132,0))</f>
        <v>0</v>
      </c>
      <c r="H340" s="4">
        <f>IF(J340="합계",일위대가상세!N2132,IF(J340="경비",일위대가상세!J2132+일위대가상세!L2132+일위대가상세!N2132,0))</f>
        <v>0</v>
      </c>
      <c r="I340" s="4">
        <f t="shared" si="5"/>
        <v>0</v>
      </c>
      <c r="J340" s="6" t="s">
        <v>10</v>
      </c>
      <c r="K340" s="1" t="s">
        <v>13</v>
      </c>
    </row>
    <row r="341" spans="1:11" x14ac:dyDescent="0.2">
      <c r="A341" s="1" t="s">
        <v>723</v>
      </c>
      <c r="B341" s="1" t="s">
        <v>13</v>
      </c>
      <c r="C341" s="1" t="s">
        <v>724</v>
      </c>
      <c r="D341" s="1" t="s">
        <v>689</v>
      </c>
      <c r="E341" s="6" t="s">
        <v>483</v>
      </c>
      <c r="F341" s="4">
        <f>IF(J341="합계",일위대가상세!J2139,IF(J341="재료비",일위대가상세!J2139+일위대가상세!L2139+일위대가상세!N2139,0))</f>
        <v>0</v>
      </c>
      <c r="G341" s="4">
        <f>IF(J341="합계",일위대가상세!L2139,IF(J341="노무비",일위대가상세!J2139+일위대가상세!L2139+일위대가상세!N2139,0))</f>
        <v>0</v>
      </c>
      <c r="H341" s="4">
        <f>IF(J341="합계",일위대가상세!N2139,IF(J341="경비",일위대가상세!J2139+일위대가상세!L2139+일위대가상세!N2139,0))</f>
        <v>0</v>
      </c>
      <c r="I341" s="4">
        <f t="shared" si="5"/>
        <v>0</v>
      </c>
      <c r="J341" s="6" t="s">
        <v>10</v>
      </c>
      <c r="K341" s="1" t="s">
        <v>13</v>
      </c>
    </row>
    <row r="342" spans="1:11" x14ac:dyDescent="0.2">
      <c r="A342" s="1" t="s">
        <v>725</v>
      </c>
      <c r="B342" s="1" t="s">
        <v>13</v>
      </c>
      <c r="C342" s="1" t="s">
        <v>724</v>
      </c>
      <c r="D342" s="1" t="s">
        <v>726</v>
      </c>
      <c r="E342" s="6" t="s">
        <v>483</v>
      </c>
      <c r="F342" s="4">
        <f>IF(J342="합계",일위대가상세!J2146,IF(J342="재료비",일위대가상세!J2146+일위대가상세!L2146+일위대가상세!N2146,0))</f>
        <v>0</v>
      </c>
      <c r="G342" s="4">
        <f>IF(J342="합계",일위대가상세!L2146,IF(J342="노무비",일위대가상세!J2146+일위대가상세!L2146+일위대가상세!N2146,0))</f>
        <v>0</v>
      </c>
      <c r="H342" s="4">
        <f>IF(J342="합계",일위대가상세!N2146,IF(J342="경비",일위대가상세!J2146+일위대가상세!L2146+일위대가상세!N2146,0))</f>
        <v>0</v>
      </c>
      <c r="I342" s="4">
        <f t="shared" si="5"/>
        <v>0</v>
      </c>
      <c r="J342" s="6" t="s">
        <v>10</v>
      </c>
      <c r="K342" s="1" t="s">
        <v>13</v>
      </c>
    </row>
    <row r="343" spans="1:11" x14ac:dyDescent="0.2">
      <c r="A343" s="1" t="s">
        <v>727</v>
      </c>
      <c r="B343" s="1" t="s">
        <v>13</v>
      </c>
      <c r="C343" s="1" t="s">
        <v>724</v>
      </c>
      <c r="D343" s="1" t="s">
        <v>717</v>
      </c>
      <c r="E343" s="6" t="s">
        <v>483</v>
      </c>
      <c r="F343" s="4">
        <f>IF(J343="합계",일위대가상세!J2153,IF(J343="재료비",일위대가상세!J2153+일위대가상세!L2153+일위대가상세!N2153,0))</f>
        <v>0</v>
      </c>
      <c r="G343" s="4">
        <f>IF(J343="합계",일위대가상세!L2153,IF(J343="노무비",일위대가상세!J2153+일위대가상세!L2153+일위대가상세!N2153,0))</f>
        <v>0</v>
      </c>
      <c r="H343" s="4">
        <f>IF(J343="합계",일위대가상세!N2153,IF(J343="경비",일위대가상세!J2153+일위대가상세!L2153+일위대가상세!N2153,0))</f>
        <v>0</v>
      </c>
      <c r="I343" s="4">
        <f t="shared" si="5"/>
        <v>0</v>
      </c>
      <c r="J343" s="6" t="s">
        <v>10</v>
      </c>
      <c r="K343" s="1" t="s">
        <v>13</v>
      </c>
    </row>
    <row r="344" spans="1:11" x14ac:dyDescent="0.2">
      <c r="A344" s="1" t="s">
        <v>728</v>
      </c>
      <c r="B344" s="1" t="s">
        <v>13</v>
      </c>
      <c r="C344" s="1" t="s">
        <v>724</v>
      </c>
      <c r="D344" s="1" t="s">
        <v>719</v>
      </c>
      <c r="E344" s="6" t="s">
        <v>483</v>
      </c>
      <c r="F344" s="4">
        <f>IF(J344="합계",일위대가상세!J2160,IF(J344="재료비",일위대가상세!J2160+일위대가상세!L2160+일위대가상세!N2160,0))</f>
        <v>0</v>
      </c>
      <c r="G344" s="4">
        <f>IF(J344="합계",일위대가상세!L2160,IF(J344="노무비",일위대가상세!J2160+일위대가상세!L2160+일위대가상세!N2160,0))</f>
        <v>0</v>
      </c>
      <c r="H344" s="4">
        <f>IF(J344="합계",일위대가상세!N2160,IF(J344="경비",일위대가상세!J2160+일위대가상세!L2160+일위대가상세!N2160,0))</f>
        <v>0</v>
      </c>
      <c r="I344" s="4">
        <f t="shared" si="5"/>
        <v>0</v>
      </c>
      <c r="J344" s="6" t="s">
        <v>10</v>
      </c>
      <c r="K344" s="1" t="s">
        <v>13</v>
      </c>
    </row>
    <row r="345" spans="1:11" x14ac:dyDescent="0.2">
      <c r="A345" s="1" t="s">
        <v>729</v>
      </c>
      <c r="B345" s="1" t="s">
        <v>13</v>
      </c>
      <c r="C345" s="1" t="s">
        <v>724</v>
      </c>
      <c r="D345" s="1" t="s">
        <v>721</v>
      </c>
      <c r="E345" s="6" t="s">
        <v>483</v>
      </c>
      <c r="F345" s="4">
        <f>IF(J345="합계",일위대가상세!J2167,IF(J345="재료비",일위대가상세!J2167+일위대가상세!L2167+일위대가상세!N2167,0))</f>
        <v>0</v>
      </c>
      <c r="G345" s="4">
        <f>IF(J345="합계",일위대가상세!L2167,IF(J345="노무비",일위대가상세!J2167+일위대가상세!L2167+일위대가상세!N2167,0))</f>
        <v>0</v>
      </c>
      <c r="H345" s="4">
        <f>IF(J345="합계",일위대가상세!N2167,IF(J345="경비",일위대가상세!J2167+일위대가상세!L2167+일위대가상세!N2167,0))</f>
        <v>0</v>
      </c>
      <c r="I345" s="4">
        <f t="shared" si="5"/>
        <v>0</v>
      </c>
      <c r="J345" s="6" t="s">
        <v>10</v>
      </c>
      <c r="K345" s="1" t="s">
        <v>13</v>
      </c>
    </row>
    <row r="346" spans="1:11" x14ac:dyDescent="0.2">
      <c r="A346" s="1" t="s">
        <v>730</v>
      </c>
      <c r="B346" s="1" t="s">
        <v>13</v>
      </c>
      <c r="C346" s="1" t="s">
        <v>724</v>
      </c>
      <c r="D346" s="1" t="s">
        <v>702</v>
      </c>
      <c r="E346" s="6" t="s">
        <v>483</v>
      </c>
      <c r="F346" s="4">
        <f>IF(J346="합계",일위대가상세!J2174,IF(J346="재료비",일위대가상세!J2174+일위대가상세!L2174+일위대가상세!N2174,0))</f>
        <v>0</v>
      </c>
      <c r="G346" s="4">
        <f>IF(J346="합계",일위대가상세!L2174,IF(J346="노무비",일위대가상세!J2174+일위대가상세!L2174+일위대가상세!N2174,0))</f>
        <v>0</v>
      </c>
      <c r="H346" s="4">
        <f>IF(J346="합계",일위대가상세!N2174,IF(J346="경비",일위대가상세!J2174+일위대가상세!L2174+일위대가상세!N2174,0))</f>
        <v>0</v>
      </c>
      <c r="I346" s="4">
        <f t="shared" si="5"/>
        <v>0</v>
      </c>
      <c r="J346" s="6" t="s">
        <v>10</v>
      </c>
      <c r="K346" s="1" t="s">
        <v>13</v>
      </c>
    </row>
    <row r="347" spans="1:11" x14ac:dyDescent="0.2">
      <c r="A347" s="1" t="s">
        <v>731</v>
      </c>
      <c r="B347" s="1" t="s">
        <v>13</v>
      </c>
      <c r="C347" s="1" t="s">
        <v>732</v>
      </c>
      <c r="D347" s="1" t="s">
        <v>733</v>
      </c>
      <c r="E347" s="6" t="s">
        <v>136</v>
      </c>
      <c r="F347" s="4">
        <f>IF(J347="합계",일위대가상세!J2180,IF(J347="재료비",일위대가상세!J2180+일위대가상세!L2180+일위대가상세!N2180,0))</f>
        <v>0</v>
      </c>
      <c r="G347" s="4">
        <f>IF(J347="합계",일위대가상세!L2180,IF(J347="노무비",일위대가상세!J2180+일위대가상세!L2180+일위대가상세!N2180,0))</f>
        <v>0</v>
      </c>
      <c r="H347" s="4">
        <f>IF(J347="합계",일위대가상세!N2180,IF(J347="경비",일위대가상세!J2180+일위대가상세!L2180+일위대가상세!N2180,0))</f>
        <v>0</v>
      </c>
      <c r="I347" s="4">
        <f t="shared" si="5"/>
        <v>0</v>
      </c>
      <c r="J347" s="6" t="s">
        <v>10</v>
      </c>
      <c r="K347" s="1" t="s">
        <v>13</v>
      </c>
    </row>
    <row r="348" spans="1:11" x14ac:dyDescent="0.2">
      <c r="A348" s="1" t="s">
        <v>734</v>
      </c>
      <c r="B348" s="1" t="s">
        <v>13</v>
      </c>
      <c r="C348" s="1" t="s">
        <v>732</v>
      </c>
      <c r="D348" s="1" t="s">
        <v>735</v>
      </c>
      <c r="E348" s="6" t="s">
        <v>136</v>
      </c>
      <c r="F348" s="4">
        <f>IF(J348="합계",일위대가상세!J2186,IF(J348="재료비",일위대가상세!J2186+일위대가상세!L2186+일위대가상세!N2186,0))</f>
        <v>0</v>
      </c>
      <c r="G348" s="4">
        <f>IF(J348="합계",일위대가상세!L2186,IF(J348="노무비",일위대가상세!J2186+일위대가상세!L2186+일위대가상세!N2186,0))</f>
        <v>0</v>
      </c>
      <c r="H348" s="4">
        <f>IF(J348="합계",일위대가상세!N2186,IF(J348="경비",일위대가상세!J2186+일위대가상세!L2186+일위대가상세!N2186,0))</f>
        <v>0</v>
      </c>
      <c r="I348" s="4">
        <f t="shared" si="5"/>
        <v>0</v>
      </c>
      <c r="J348" s="6" t="s">
        <v>10</v>
      </c>
      <c r="K348" s="1" t="s">
        <v>13</v>
      </c>
    </row>
    <row r="349" spans="1:11" x14ac:dyDescent="0.2">
      <c r="A349" s="1" t="s">
        <v>736</v>
      </c>
      <c r="B349" s="1" t="s">
        <v>13</v>
      </c>
      <c r="C349" s="1" t="s">
        <v>737</v>
      </c>
      <c r="D349" s="1" t="s">
        <v>738</v>
      </c>
      <c r="E349" s="6" t="s">
        <v>483</v>
      </c>
      <c r="F349" s="4">
        <f>IF(J349="합계",일위대가상세!J2190,IF(J349="재료비",일위대가상세!J2190+일위대가상세!L2190+일위대가상세!N2190,0))</f>
        <v>0</v>
      </c>
      <c r="G349" s="4">
        <f>IF(J349="합계",일위대가상세!L2190,IF(J349="노무비",일위대가상세!J2190+일위대가상세!L2190+일위대가상세!N2190,0))</f>
        <v>0</v>
      </c>
      <c r="H349" s="4">
        <f>IF(J349="합계",일위대가상세!N2190,IF(J349="경비",일위대가상세!J2190+일위대가상세!L2190+일위대가상세!N2190,0))</f>
        <v>0</v>
      </c>
      <c r="I349" s="4">
        <f t="shared" si="5"/>
        <v>0</v>
      </c>
      <c r="J349" s="6" t="s">
        <v>10</v>
      </c>
      <c r="K349" s="1" t="s">
        <v>13</v>
      </c>
    </row>
    <row r="350" spans="1:11" x14ac:dyDescent="0.2">
      <c r="A350" s="1" t="s">
        <v>739</v>
      </c>
      <c r="B350" s="1" t="s">
        <v>13</v>
      </c>
      <c r="C350" s="1" t="s">
        <v>737</v>
      </c>
      <c r="D350" s="1" t="s">
        <v>740</v>
      </c>
      <c r="E350" s="6" t="s">
        <v>483</v>
      </c>
      <c r="F350" s="4">
        <f>IF(J350="합계",일위대가상세!J2194,IF(J350="재료비",일위대가상세!J2194+일위대가상세!L2194+일위대가상세!N2194,0))</f>
        <v>0</v>
      </c>
      <c r="G350" s="4">
        <f>IF(J350="합계",일위대가상세!L2194,IF(J350="노무비",일위대가상세!J2194+일위대가상세!L2194+일위대가상세!N2194,0))</f>
        <v>0</v>
      </c>
      <c r="H350" s="4">
        <f>IF(J350="합계",일위대가상세!N2194,IF(J350="경비",일위대가상세!J2194+일위대가상세!L2194+일위대가상세!N2194,0))</f>
        <v>0</v>
      </c>
      <c r="I350" s="4">
        <f t="shared" si="5"/>
        <v>0</v>
      </c>
      <c r="J350" s="6" t="s">
        <v>10</v>
      </c>
      <c r="K350" s="1" t="s">
        <v>13</v>
      </c>
    </row>
    <row r="351" spans="1:11" x14ac:dyDescent="0.2">
      <c r="A351" s="1" t="s">
        <v>741</v>
      </c>
      <c r="B351" s="1" t="s">
        <v>13</v>
      </c>
      <c r="C351" s="1" t="s">
        <v>737</v>
      </c>
      <c r="D351" s="1" t="s">
        <v>742</v>
      </c>
      <c r="E351" s="6" t="s">
        <v>483</v>
      </c>
      <c r="F351" s="4">
        <f>IF(J351="합계",일위대가상세!J2198,IF(J351="재료비",일위대가상세!J2198+일위대가상세!L2198+일위대가상세!N2198,0))</f>
        <v>0</v>
      </c>
      <c r="G351" s="4">
        <f>IF(J351="합계",일위대가상세!L2198,IF(J351="노무비",일위대가상세!J2198+일위대가상세!L2198+일위대가상세!N2198,0))</f>
        <v>0</v>
      </c>
      <c r="H351" s="4">
        <f>IF(J351="합계",일위대가상세!N2198,IF(J351="경비",일위대가상세!J2198+일위대가상세!L2198+일위대가상세!N2198,0))</f>
        <v>0</v>
      </c>
      <c r="I351" s="4">
        <f t="shared" si="5"/>
        <v>0</v>
      </c>
      <c r="J351" s="6" t="s">
        <v>10</v>
      </c>
      <c r="K351" s="1" t="s">
        <v>13</v>
      </c>
    </row>
    <row r="352" spans="1:11" x14ac:dyDescent="0.2">
      <c r="A352" s="1" t="s">
        <v>743</v>
      </c>
      <c r="B352" s="1" t="s">
        <v>13</v>
      </c>
      <c r="C352" s="1" t="s">
        <v>737</v>
      </c>
      <c r="D352" s="1" t="s">
        <v>744</v>
      </c>
      <c r="E352" s="6" t="s">
        <v>483</v>
      </c>
      <c r="F352" s="4">
        <f>IF(J352="합계",일위대가상세!J2202,IF(J352="재료비",일위대가상세!J2202+일위대가상세!L2202+일위대가상세!N2202,0))</f>
        <v>0</v>
      </c>
      <c r="G352" s="4">
        <f>IF(J352="합계",일위대가상세!L2202,IF(J352="노무비",일위대가상세!J2202+일위대가상세!L2202+일위대가상세!N2202,0))</f>
        <v>0</v>
      </c>
      <c r="H352" s="4">
        <f>IF(J352="합계",일위대가상세!N2202,IF(J352="경비",일위대가상세!J2202+일위대가상세!L2202+일위대가상세!N2202,0))</f>
        <v>0</v>
      </c>
      <c r="I352" s="4">
        <f t="shared" si="5"/>
        <v>0</v>
      </c>
      <c r="J352" s="6" t="s">
        <v>10</v>
      </c>
      <c r="K352" s="1" t="s">
        <v>13</v>
      </c>
    </row>
    <row r="353" spans="1:11" x14ac:dyDescent="0.2">
      <c r="A353" s="1" t="s">
        <v>745</v>
      </c>
      <c r="B353" s="1" t="s">
        <v>13</v>
      </c>
      <c r="C353" s="1" t="s">
        <v>737</v>
      </c>
      <c r="D353" s="1" t="s">
        <v>746</v>
      </c>
      <c r="E353" s="6" t="s">
        <v>483</v>
      </c>
      <c r="F353" s="4">
        <f>IF(J353="합계",일위대가상세!J2206,IF(J353="재료비",일위대가상세!J2206+일위대가상세!L2206+일위대가상세!N2206,0))</f>
        <v>0</v>
      </c>
      <c r="G353" s="4">
        <f>IF(J353="합계",일위대가상세!L2206,IF(J353="노무비",일위대가상세!J2206+일위대가상세!L2206+일위대가상세!N2206,0))</f>
        <v>0</v>
      </c>
      <c r="H353" s="4">
        <f>IF(J353="합계",일위대가상세!N2206,IF(J353="경비",일위대가상세!J2206+일위대가상세!L2206+일위대가상세!N2206,0))</f>
        <v>0</v>
      </c>
      <c r="I353" s="4">
        <f t="shared" si="5"/>
        <v>0</v>
      </c>
      <c r="J353" s="6" t="s">
        <v>10</v>
      </c>
      <c r="K353" s="1" t="s">
        <v>13</v>
      </c>
    </row>
    <row r="354" spans="1:11" x14ac:dyDescent="0.2">
      <c r="A354" s="1" t="s">
        <v>747</v>
      </c>
      <c r="B354" s="1" t="s">
        <v>13</v>
      </c>
      <c r="C354" s="1" t="s">
        <v>748</v>
      </c>
      <c r="D354" s="1" t="s">
        <v>13</v>
      </c>
      <c r="E354" s="6" t="s">
        <v>249</v>
      </c>
      <c r="F354" s="4">
        <f>IF(J354="합계",일위대가상세!J2211,IF(J354="재료비",일위대가상세!J2211+일위대가상세!L2211+일위대가상세!N2211,0))</f>
        <v>0</v>
      </c>
      <c r="G354" s="4">
        <f>IF(J354="합계",일위대가상세!L2211,IF(J354="노무비",일위대가상세!J2211+일위대가상세!L2211+일위대가상세!N2211,0))</f>
        <v>0</v>
      </c>
      <c r="H354" s="4">
        <f>IF(J354="합계",일위대가상세!N2211,IF(J354="경비",일위대가상세!J2211+일위대가상세!L2211+일위대가상세!N2211,0))</f>
        <v>0</v>
      </c>
      <c r="I354" s="4">
        <f t="shared" si="5"/>
        <v>0</v>
      </c>
      <c r="J354" s="6" t="s">
        <v>10</v>
      </c>
      <c r="K354" s="1" t="s">
        <v>13</v>
      </c>
    </row>
    <row r="355" spans="1:11" x14ac:dyDescent="0.2">
      <c r="A355" s="1" t="s">
        <v>749</v>
      </c>
      <c r="B355" s="1" t="s">
        <v>13</v>
      </c>
      <c r="C355" s="1" t="s">
        <v>750</v>
      </c>
      <c r="D355" s="1" t="s">
        <v>13</v>
      </c>
      <c r="E355" s="6" t="s">
        <v>249</v>
      </c>
      <c r="F355" s="4">
        <f>IF(J355="합계",일위대가상세!J2216,IF(J355="재료비",일위대가상세!J2216+일위대가상세!L2216+일위대가상세!N2216,0))</f>
        <v>0</v>
      </c>
      <c r="G355" s="4">
        <f>IF(J355="합계",일위대가상세!L2216,IF(J355="노무비",일위대가상세!J2216+일위대가상세!L2216+일위대가상세!N2216,0))</f>
        <v>0</v>
      </c>
      <c r="H355" s="4">
        <f>IF(J355="합계",일위대가상세!N2216,IF(J355="경비",일위대가상세!J2216+일위대가상세!L2216+일위대가상세!N2216,0))</f>
        <v>0</v>
      </c>
      <c r="I355" s="4">
        <f t="shared" si="5"/>
        <v>0</v>
      </c>
      <c r="J355" s="6" t="s">
        <v>10</v>
      </c>
      <c r="K355" s="1" t="s">
        <v>13</v>
      </c>
    </row>
    <row r="356" spans="1:11" x14ac:dyDescent="0.2">
      <c r="A356" s="1" t="s">
        <v>751</v>
      </c>
      <c r="B356" s="1" t="s">
        <v>13</v>
      </c>
      <c r="C356" s="1" t="s">
        <v>752</v>
      </c>
      <c r="D356" s="1" t="s">
        <v>753</v>
      </c>
      <c r="E356" s="6" t="s">
        <v>754</v>
      </c>
      <c r="F356" s="4">
        <f>IF(J356="합계",일위대가상세!J2221,IF(J356="재료비",일위대가상세!J2221+일위대가상세!L2221+일위대가상세!N2221,0))</f>
        <v>0</v>
      </c>
      <c r="G356" s="4">
        <f>IF(J356="합계",일위대가상세!L2221,IF(J356="노무비",일위대가상세!J2221+일위대가상세!L2221+일위대가상세!N2221,0))</f>
        <v>0</v>
      </c>
      <c r="H356" s="4">
        <f>IF(J356="합계",일위대가상세!N2221,IF(J356="경비",일위대가상세!J2221+일위대가상세!L2221+일위대가상세!N2221,0))</f>
        <v>0</v>
      </c>
      <c r="I356" s="4">
        <f t="shared" si="5"/>
        <v>0</v>
      </c>
      <c r="J356" s="6" t="s">
        <v>10</v>
      </c>
      <c r="K356" s="1" t="s">
        <v>13</v>
      </c>
    </row>
    <row r="357" spans="1:11" x14ac:dyDescent="0.2">
      <c r="A357" s="1" t="s">
        <v>755</v>
      </c>
      <c r="B357" s="1" t="s">
        <v>13</v>
      </c>
      <c r="C357" s="1" t="s">
        <v>752</v>
      </c>
      <c r="D357" s="1" t="s">
        <v>756</v>
      </c>
      <c r="E357" s="6" t="s">
        <v>754</v>
      </c>
      <c r="F357" s="4">
        <f>IF(J357="합계",일위대가상세!J2226,IF(J357="재료비",일위대가상세!J2226+일위대가상세!L2226+일위대가상세!N2226,0))</f>
        <v>0</v>
      </c>
      <c r="G357" s="4">
        <f>IF(J357="합계",일위대가상세!L2226,IF(J357="노무비",일위대가상세!J2226+일위대가상세!L2226+일위대가상세!N2226,0))</f>
        <v>0</v>
      </c>
      <c r="H357" s="4">
        <f>IF(J357="합계",일위대가상세!N2226,IF(J357="경비",일위대가상세!J2226+일위대가상세!L2226+일위대가상세!N2226,0))</f>
        <v>0</v>
      </c>
      <c r="I357" s="4">
        <f t="shared" si="5"/>
        <v>0</v>
      </c>
      <c r="J357" s="6" t="s">
        <v>10</v>
      </c>
      <c r="K357" s="1" t="s">
        <v>13</v>
      </c>
    </row>
    <row r="358" spans="1:11" x14ac:dyDescent="0.2">
      <c r="A358" s="1" t="s">
        <v>757</v>
      </c>
      <c r="B358" s="1" t="s">
        <v>13</v>
      </c>
      <c r="C358" s="1" t="s">
        <v>752</v>
      </c>
      <c r="D358" s="1" t="s">
        <v>758</v>
      </c>
      <c r="E358" s="6" t="s">
        <v>754</v>
      </c>
      <c r="F358" s="4">
        <f>IF(J358="합계",일위대가상세!J2231,IF(J358="재료비",일위대가상세!J2231+일위대가상세!L2231+일위대가상세!N2231,0))</f>
        <v>0</v>
      </c>
      <c r="G358" s="4">
        <f>IF(J358="합계",일위대가상세!L2231,IF(J358="노무비",일위대가상세!J2231+일위대가상세!L2231+일위대가상세!N2231,0))</f>
        <v>0</v>
      </c>
      <c r="H358" s="4">
        <f>IF(J358="합계",일위대가상세!N2231,IF(J358="경비",일위대가상세!J2231+일위대가상세!L2231+일위대가상세!N2231,0))</f>
        <v>0</v>
      </c>
      <c r="I358" s="4">
        <f t="shared" si="5"/>
        <v>0</v>
      </c>
      <c r="J358" s="6" t="s">
        <v>10</v>
      </c>
      <c r="K358" s="1" t="s">
        <v>13</v>
      </c>
    </row>
    <row r="359" spans="1:11" x14ac:dyDescent="0.2">
      <c r="A359" s="1" t="s">
        <v>759</v>
      </c>
      <c r="B359" s="1" t="s">
        <v>13</v>
      </c>
      <c r="C359" s="1" t="s">
        <v>760</v>
      </c>
      <c r="D359" s="1" t="s">
        <v>13</v>
      </c>
      <c r="E359" s="6" t="s">
        <v>249</v>
      </c>
      <c r="F359" s="4">
        <f>IF(J359="합계",일위대가상세!J2236,IF(J359="재료비",일위대가상세!J2236+일위대가상세!L2236+일위대가상세!N2236,0))</f>
        <v>0</v>
      </c>
      <c r="G359" s="4">
        <f>IF(J359="합계",일위대가상세!L2236,IF(J359="노무비",일위대가상세!J2236+일위대가상세!L2236+일위대가상세!N2236,0))</f>
        <v>0</v>
      </c>
      <c r="H359" s="4">
        <f>IF(J359="합계",일위대가상세!N2236,IF(J359="경비",일위대가상세!J2236+일위대가상세!L2236+일위대가상세!N2236,0))</f>
        <v>0</v>
      </c>
      <c r="I359" s="4">
        <f t="shared" si="5"/>
        <v>0</v>
      </c>
      <c r="J359" s="6" t="s">
        <v>10</v>
      </c>
      <c r="K359" s="1" t="s">
        <v>13</v>
      </c>
    </row>
    <row r="360" spans="1:11" x14ac:dyDescent="0.2">
      <c r="A360" s="1" t="s">
        <v>761</v>
      </c>
      <c r="B360" s="1" t="s">
        <v>13</v>
      </c>
      <c r="C360" s="1" t="s">
        <v>762</v>
      </c>
      <c r="D360" s="1" t="s">
        <v>13</v>
      </c>
      <c r="E360" s="6" t="s">
        <v>136</v>
      </c>
      <c r="F360" s="4">
        <f>IF(J360="합계",일위대가상세!J2241,IF(J360="재료비",일위대가상세!J2241+일위대가상세!L2241+일위대가상세!N2241,0))</f>
        <v>0</v>
      </c>
      <c r="G360" s="4">
        <f>IF(J360="합계",일위대가상세!L2241,IF(J360="노무비",일위대가상세!J2241+일위대가상세!L2241+일위대가상세!N2241,0))</f>
        <v>0</v>
      </c>
      <c r="H360" s="4">
        <f>IF(J360="합계",일위대가상세!N2241,IF(J360="경비",일위대가상세!J2241+일위대가상세!L2241+일위대가상세!N2241,0))</f>
        <v>0</v>
      </c>
      <c r="I360" s="4">
        <f t="shared" si="5"/>
        <v>0</v>
      </c>
      <c r="J360" s="6" t="s">
        <v>10</v>
      </c>
      <c r="K360" s="1" t="s">
        <v>13</v>
      </c>
    </row>
    <row r="361" spans="1:11" x14ac:dyDescent="0.2">
      <c r="A361" s="1" t="s">
        <v>763</v>
      </c>
      <c r="B361" s="1" t="s">
        <v>13</v>
      </c>
      <c r="C361" s="1" t="s">
        <v>764</v>
      </c>
      <c r="D361" s="1" t="s">
        <v>765</v>
      </c>
      <c r="E361" s="6" t="s">
        <v>483</v>
      </c>
      <c r="F361" s="4">
        <f>IF(J361="합계",일위대가상세!J2246,IF(J361="재료비",일위대가상세!J2246+일위대가상세!L2246+일위대가상세!N2246,0))</f>
        <v>0</v>
      </c>
      <c r="G361" s="4">
        <f>IF(J361="합계",일위대가상세!L2246,IF(J361="노무비",일위대가상세!J2246+일위대가상세!L2246+일위대가상세!N2246,0))</f>
        <v>0</v>
      </c>
      <c r="H361" s="4">
        <f>IF(J361="합계",일위대가상세!N2246,IF(J361="경비",일위대가상세!J2246+일위대가상세!L2246+일위대가상세!N2246,0))</f>
        <v>0</v>
      </c>
      <c r="I361" s="4">
        <f t="shared" si="5"/>
        <v>0</v>
      </c>
      <c r="J361" s="6" t="s">
        <v>10</v>
      </c>
      <c r="K361" s="1" t="s">
        <v>13</v>
      </c>
    </row>
    <row r="362" spans="1:11" x14ac:dyDescent="0.2">
      <c r="A362" s="1" t="s">
        <v>766</v>
      </c>
      <c r="B362" s="1" t="s">
        <v>13</v>
      </c>
      <c r="C362" s="1" t="s">
        <v>764</v>
      </c>
      <c r="D362" s="1" t="s">
        <v>767</v>
      </c>
      <c r="E362" s="6" t="s">
        <v>483</v>
      </c>
      <c r="F362" s="4">
        <f>IF(J362="합계",일위대가상세!J2251,IF(J362="재료비",일위대가상세!J2251+일위대가상세!L2251+일위대가상세!N2251,0))</f>
        <v>0</v>
      </c>
      <c r="G362" s="4">
        <f>IF(J362="합계",일위대가상세!L2251,IF(J362="노무비",일위대가상세!J2251+일위대가상세!L2251+일위대가상세!N2251,0))</f>
        <v>0</v>
      </c>
      <c r="H362" s="4">
        <f>IF(J362="합계",일위대가상세!N2251,IF(J362="경비",일위대가상세!J2251+일위대가상세!L2251+일위대가상세!N2251,0))</f>
        <v>0</v>
      </c>
      <c r="I362" s="4">
        <f t="shared" si="5"/>
        <v>0</v>
      </c>
      <c r="J362" s="6" t="s">
        <v>10</v>
      </c>
      <c r="K362" s="1" t="s">
        <v>13</v>
      </c>
    </row>
    <row r="363" spans="1:11" x14ac:dyDescent="0.2">
      <c r="A363" s="1" t="s">
        <v>768</v>
      </c>
      <c r="B363" s="1" t="s">
        <v>13</v>
      </c>
      <c r="C363" s="1" t="s">
        <v>764</v>
      </c>
      <c r="D363" s="1" t="s">
        <v>769</v>
      </c>
      <c r="E363" s="6" t="s">
        <v>483</v>
      </c>
      <c r="F363" s="4">
        <f>IF(J363="합계",일위대가상세!J2256,IF(J363="재료비",일위대가상세!J2256+일위대가상세!L2256+일위대가상세!N2256,0))</f>
        <v>0</v>
      </c>
      <c r="G363" s="4">
        <f>IF(J363="합계",일위대가상세!L2256,IF(J363="노무비",일위대가상세!J2256+일위대가상세!L2256+일위대가상세!N2256,0))</f>
        <v>0</v>
      </c>
      <c r="H363" s="4">
        <f>IF(J363="합계",일위대가상세!N2256,IF(J363="경비",일위대가상세!J2256+일위대가상세!L2256+일위대가상세!N2256,0))</f>
        <v>0</v>
      </c>
      <c r="I363" s="4">
        <f t="shared" si="5"/>
        <v>0</v>
      </c>
      <c r="J363" s="6" t="s">
        <v>10</v>
      </c>
      <c r="K363" s="1" t="s">
        <v>13</v>
      </c>
    </row>
    <row r="364" spans="1:11" x14ac:dyDescent="0.2">
      <c r="A364" s="1" t="s">
        <v>770</v>
      </c>
      <c r="B364" s="1" t="s">
        <v>13</v>
      </c>
      <c r="C364" s="1" t="s">
        <v>764</v>
      </c>
      <c r="D364" s="1" t="s">
        <v>771</v>
      </c>
      <c r="E364" s="6" t="s">
        <v>483</v>
      </c>
      <c r="F364" s="4">
        <f>IF(J364="합계",일위대가상세!J2261,IF(J364="재료비",일위대가상세!J2261+일위대가상세!L2261+일위대가상세!N2261,0))</f>
        <v>0</v>
      </c>
      <c r="G364" s="4">
        <f>IF(J364="합계",일위대가상세!L2261,IF(J364="노무비",일위대가상세!J2261+일위대가상세!L2261+일위대가상세!N2261,0))</f>
        <v>0</v>
      </c>
      <c r="H364" s="4">
        <f>IF(J364="합계",일위대가상세!N2261,IF(J364="경비",일위대가상세!J2261+일위대가상세!L2261+일위대가상세!N2261,0))</f>
        <v>0</v>
      </c>
      <c r="I364" s="4">
        <f t="shared" si="5"/>
        <v>0</v>
      </c>
      <c r="J364" s="6" t="s">
        <v>10</v>
      </c>
      <c r="K364" s="1" t="s">
        <v>13</v>
      </c>
    </row>
    <row r="365" spans="1:11" x14ac:dyDescent="0.2">
      <c r="A365" s="1" t="s">
        <v>772</v>
      </c>
      <c r="B365" s="1" t="s">
        <v>13</v>
      </c>
      <c r="C365" s="1" t="s">
        <v>764</v>
      </c>
      <c r="D365" s="1" t="s">
        <v>773</v>
      </c>
      <c r="E365" s="6" t="s">
        <v>483</v>
      </c>
      <c r="F365" s="4">
        <f>IF(J365="합계",일위대가상세!J2266,IF(J365="재료비",일위대가상세!J2266+일위대가상세!L2266+일위대가상세!N2266,0))</f>
        <v>0</v>
      </c>
      <c r="G365" s="4">
        <f>IF(J365="합계",일위대가상세!L2266,IF(J365="노무비",일위대가상세!J2266+일위대가상세!L2266+일위대가상세!N2266,0))</f>
        <v>0</v>
      </c>
      <c r="H365" s="4">
        <f>IF(J365="합계",일위대가상세!N2266,IF(J365="경비",일위대가상세!J2266+일위대가상세!L2266+일위대가상세!N2266,0))</f>
        <v>0</v>
      </c>
      <c r="I365" s="4">
        <f t="shared" si="5"/>
        <v>0</v>
      </c>
      <c r="J365" s="6" t="s">
        <v>10</v>
      </c>
      <c r="K365" s="1" t="s">
        <v>13</v>
      </c>
    </row>
    <row r="366" spans="1:11" x14ac:dyDescent="0.2">
      <c r="A366" s="1" t="s">
        <v>774</v>
      </c>
      <c r="B366" s="1" t="s">
        <v>13</v>
      </c>
      <c r="C366" s="1" t="s">
        <v>764</v>
      </c>
      <c r="D366" s="1" t="s">
        <v>775</v>
      </c>
      <c r="E366" s="6" t="s">
        <v>483</v>
      </c>
      <c r="F366" s="4">
        <f>IF(J366="합계",일위대가상세!J2271,IF(J366="재료비",일위대가상세!J2271+일위대가상세!L2271+일위대가상세!N2271,0))</f>
        <v>0</v>
      </c>
      <c r="G366" s="4">
        <f>IF(J366="합계",일위대가상세!L2271,IF(J366="노무비",일위대가상세!J2271+일위대가상세!L2271+일위대가상세!N2271,0))</f>
        <v>0</v>
      </c>
      <c r="H366" s="4">
        <f>IF(J366="합계",일위대가상세!N2271,IF(J366="경비",일위대가상세!J2271+일위대가상세!L2271+일위대가상세!N2271,0))</f>
        <v>0</v>
      </c>
      <c r="I366" s="4">
        <f t="shared" si="5"/>
        <v>0</v>
      </c>
      <c r="J366" s="6" t="s">
        <v>10</v>
      </c>
      <c r="K366" s="1" t="s">
        <v>13</v>
      </c>
    </row>
    <row r="367" spans="1:11" x14ac:dyDescent="0.2">
      <c r="A367" s="1" t="s">
        <v>776</v>
      </c>
      <c r="B367" s="1" t="s">
        <v>13</v>
      </c>
      <c r="C367" s="1" t="s">
        <v>764</v>
      </c>
      <c r="D367" s="1" t="s">
        <v>777</v>
      </c>
      <c r="E367" s="6" t="s">
        <v>483</v>
      </c>
      <c r="F367" s="4">
        <f>IF(J367="합계",일위대가상세!J2276,IF(J367="재료비",일위대가상세!J2276+일위대가상세!L2276+일위대가상세!N2276,0))</f>
        <v>0</v>
      </c>
      <c r="G367" s="4">
        <f>IF(J367="합계",일위대가상세!L2276,IF(J367="노무비",일위대가상세!J2276+일위대가상세!L2276+일위대가상세!N2276,0))</f>
        <v>0</v>
      </c>
      <c r="H367" s="4">
        <f>IF(J367="합계",일위대가상세!N2276,IF(J367="경비",일위대가상세!J2276+일위대가상세!L2276+일위대가상세!N2276,0))</f>
        <v>0</v>
      </c>
      <c r="I367" s="4">
        <f t="shared" si="5"/>
        <v>0</v>
      </c>
      <c r="J367" s="6" t="s">
        <v>10</v>
      </c>
      <c r="K367" s="1" t="s">
        <v>13</v>
      </c>
    </row>
    <row r="368" spans="1:11" x14ac:dyDescent="0.2">
      <c r="A368" s="1" t="s">
        <v>778</v>
      </c>
      <c r="B368" s="1" t="s">
        <v>13</v>
      </c>
      <c r="C368" s="1" t="s">
        <v>764</v>
      </c>
      <c r="D368" s="1" t="s">
        <v>779</v>
      </c>
      <c r="E368" s="6" t="s">
        <v>483</v>
      </c>
      <c r="F368" s="4">
        <f>IF(J368="합계",일위대가상세!J2281,IF(J368="재료비",일위대가상세!J2281+일위대가상세!L2281+일위대가상세!N2281,0))</f>
        <v>0</v>
      </c>
      <c r="G368" s="4">
        <f>IF(J368="합계",일위대가상세!L2281,IF(J368="노무비",일위대가상세!J2281+일위대가상세!L2281+일위대가상세!N2281,0))</f>
        <v>0</v>
      </c>
      <c r="H368" s="4">
        <f>IF(J368="합계",일위대가상세!N2281,IF(J368="경비",일위대가상세!J2281+일위대가상세!L2281+일위대가상세!N2281,0))</f>
        <v>0</v>
      </c>
      <c r="I368" s="4">
        <f t="shared" si="5"/>
        <v>0</v>
      </c>
      <c r="J368" s="6" t="s">
        <v>10</v>
      </c>
      <c r="K368" s="1" t="s">
        <v>13</v>
      </c>
    </row>
    <row r="369" spans="1:11" x14ac:dyDescent="0.2">
      <c r="A369" s="1" t="s">
        <v>780</v>
      </c>
      <c r="B369" s="1" t="s">
        <v>13</v>
      </c>
      <c r="C369" s="1" t="s">
        <v>764</v>
      </c>
      <c r="D369" s="1" t="s">
        <v>781</v>
      </c>
      <c r="E369" s="6" t="s">
        <v>483</v>
      </c>
      <c r="F369" s="4">
        <f>IF(J369="합계",일위대가상세!J2286,IF(J369="재료비",일위대가상세!J2286+일위대가상세!L2286+일위대가상세!N2286,0))</f>
        <v>0</v>
      </c>
      <c r="G369" s="4">
        <f>IF(J369="합계",일위대가상세!L2286,IF(J369="노무비",일위대가상세!J2286+일위대가상세!L2286+일위대가상세!N2286,0))</f>
        <v>0</v>
      </c>
      <c r="H369" s="4">
        <f>IF(J369="합계",일위대가상세!N2286,IF(J369="경비",일위대가상세!J2286+일위대가상세!L2286+일위대가상세!N2286,0))</f>
        <v>0</v>
      </c>
      <c r="I369" s="4">
        <f t="shared" si="5"/>
        <v>0</v>
      </c>
      <c r="J369" s="6" t="s">
        <v>10</v>
      </c>
      <c r="K369" s="1" t="s">
        <v>13</v>
      </c>
    </row>
    <row r="370" spans="1:11" x14ac:dyDescent="0.2">
      <c r="A370" s="1" t="s">
        <v>782</v>
      </c>
      <c r="B370" s="1" t="s">
        <v>13</v>
      </c>
      <c r="C370" s="1" t="s">
        <v>764</v>
      </c>
      <c r="D370" s="1" t="s">
        <v>783</v>
      </c>
      <c r="E370" s="6" t="s">
        <v>483</v>
      </c>
      <c r="F370" s="4">
        <f>IF(J370="합계",일위대가상세!J2291,IF(J370="재료비",일위대가상세!J2291+일위대가상세!L2291+일위대가상세!N2291,0))</f>
        <v>0</v>
      </c>
      <c r="G370" s="4">
        <f>IF(J370="합계",일위대가상세!L2291,IF(J370="노무비",일위대가상세!J2291+일위대가상세!L2291+일위대가상세!N2291,0))</f>
        <v>0</v>
      </c>
      <c r="H370" s="4">
        <f>IF(J370="합계",일위대가상세!N2291,IF(J370="경비",일위대가상세!J2291+일위대가상세!L2291+일위대가상세!N2291,0))</f>
        <v>0</v>
      </c>
      <c r="I370" s="4">
        <f t="shared" si="5"/>
        <v>0</v>
      </c>
      <c r="J370" s="6" t="s">
        <v>10</v>
      </c>
      <c r="K370" s="1" t="s">
        <v>13</v>
      </c>
    </row>
    <row r="371" spans="1:11" x14ac:dyDescent="0.2">
      <c r="A371" s="1" t="s">
        <v>784</v>
      </c>
      <c r="B371" s="1" t="s">
        <v>13</v>
      </c>
      <c r="C371" s="1" t="s">
        <v>764</v>
      </c>
      <c r="D371" s="1" t="s">
        <v>785</v>
      </c>
      <c r="E371" s="6" t="s">
        <v>483</v>
      </c>
      <c r="F371" s="4">
        <f>IF(J371="합계",일위대가상세!J2296,IF(J371="재료비",일위대가상세!J2296+일위대가상세!L2296+일위대가상세!N2296,0))</f>
        <v>0</v>
      </c>
      <c r="G371" s="4">
        <f>IF(J371="합계",일위대가상세!L2296,IF(J371="노무비",일위대가상세!J2296+일위대가상세!L2296+일위대가상세!N2296,0))</f>
        <v>0</v>
      </c>
      <c r="H371" s="4">
        <f>IF(J371="합계",일위대가상세!N2296,IF(J371="경비",일위대가상세!J2296+일위대가상세!L2296+일위대가상세!N2296,0))</f>
        <v>0</v>
      </c>
      <c r="I371" s="4">
        <f t="shared" si="5"/>
        <v>0</v>
      </c>
      <c r="J371" s="6" t="s">
        <v>10</v>
      </c>
      <c r="K371" s="1" t="s">
        <v>13</v>
      </c>
    </row>
    <row r="372" spans="1:11" x14ac:dyDescent="0.2">
      <c r="A372" s="1" t="s">
        <v>786</v>
      </c>
      <c r="B372" s="1" t="s">
        <v>13</v>
      </c>
      <c r="C372" s="1" t="s">
        <v>764</v>
      </c>
      <c r="D372" s="1" t="s">
        <v>787</v>
      </c>
      <c r="E372" s="6" t="s">
        <v>483</v>
      </c>
      <c r="F372" s="4">
        <f>IF(J372="합계",일위대가상세!J2301,IF(J372="재료비",일위대가상세!J2301+일위대가상세!L2301+일위대가상세!N2301,0))</f>
        <v>0</v>
      </c>
      <c r="G372" s="4">
        <f>IF(J372="합계",일위대가상세!L2301,IF(J372="노무비",일위대가상세!J2301+일위대가상세!L2301+일위대가상세!N2301,0))</f>
        <v>0</v>
      </c>
      <c r="H372" s="4">
        <f>IF(J372="합계",일위대가상세!N2301,IF(J372="경비",일위대가상세!J2301+일위대가상세!L2301+일위대가상세!N2301,0))</f>
        <v>0</v>
      </c>
      <c r="I372" s="4">
        <f t="shared" si="5"/>
        <v>0</v>
      </c>
      <c r="J372" s="6" t="s">
        <v>10</v>
      </c>
      <c r="K372" s="1" t="s">
        <v>13</v>
      </c>
    </row>
    <row r="373" spans="1:11" x14ac:dyDescent="0.2">
      <c r="A373" s="1" t="s">
        <v>788</v>
      </c>
      <c r="B373" s="1" t="s">
        <v>13</v>
      </c>
      <c r="C373" s="1" t="s">
        <v>764</v>
      </c>
      <c r="D373" s="1" t="s">
        <v>789</v>
      </c>
      <c r="E373" s="6" t="s">
        <v>483</v>
      </c>
      <c r="F373" s="4">
        <f>IF(J373="합계",일위대가상세!J2306,IF(J373="재료비",일위대가상세!J2306+일위대가상세!L2306+일위대가상세!N2306,0))</f>
        <v>0</v>
      </c>
      <c r="G373" s="4">
        <f>IF(J373="합계",일위대가상세!L2306,IF(J373="노무비",일위대가상세!J2306+일위대가상세!L2306+일위대가상세!N2306,0))</f>
        <v>0</v>
      </c>
      <c r="H373" s="4">
        <f>IF(J373="합계",일위대가상세!N2306,IF(J373="경비",일위대가상세!J2306+일위대가상세!L2306+일위대가상세!N2306,0))</f>
        <v>0</v>
      </c>
      <c r="I373" s="4">
        <f t="shared" si="5"/>
        <v>0</v>
      </c>
      <c r="J373" s="6" t="s">
        <v>10</v>
      </c>
      <c r="K373" s="1" t="s">
        <v>13</v>
      </c>
    </row>
    <row r="374" spans="1:11" x14ac:dyDescent="0.2">
      <c r="A374" s="1" t="s">
        <v>790</v>
      </c>
      <c r="B374" s="1" t="s">
        <v>13</v>
      </c>
      <c r="C374" s="1" t="s">
        <v>764</v>
      </c>
      <c r="D374" s="1" t="s">
        <v>791</v>
      </c>
      <c r="E374" s="6" t="s">
        <v>483</v>
      </c>
      <c r="F374" s="4">
        <f>IF(J374="합계",일위대가상세!J2311,IF(J374="재료비",일위대가상세!J2311+일위대가상세!L2311+일위대가상세!N2311,0))</f>
        <v>0</v>
      </c>
      <c r="G374" s="4">
        <f>IF(J374="합계",일위대가상세!L2311,IF(J374="노무비",일위대가상세!J2311+일위대가상세!L2311+일위대가상세!N2311,0))</f>
        <v>0</v>
      </c>
      <c r="H374" s="4">
        <f>IF(J374="합계",일위대가상세!N2311,IF(J374="경비",일위대가상세!J2311+일위대가상세!L2311+일위대가상세!N2311,0))</f>
        <v>0</v>
      </c>
      <c r="I374" s="4">
        <f t="shared" si="5"/>
        <v>0</v>
      </c>
      <c r="J374" s="6" t="s">
        <v>10</v>
      </c>
      <c r="K374" s="1" t="s">
        <v>13</v>
      </c>
    </row>
    <row r="375" spans="1:11" x14ac:dyDescent="0.2">
      <c r="A375" s="1" t="s">
        <v>792</v>
      </c>
      <c r="B375" s="1" t="s">
        <v>13</v>
      </c>
      <c r="C375" s="1" t="s">
        <v>764</v>
      </c>
      <c r="D375" s="1" t="s">
        <v>793</v>
      </c>
      <c r="E375" s="6" t="s">
        <v>483</v>
      </c>
      <c r="F375" s="4">
        <f>IF(J375="합계",일위대가상세!J2316,IF(J375="재료비",일위대가상세!J2316+일위대가상세!L2316+일위대가상세!N2316,0))</f>
        <v>0</v>
      </c>
      <c r="G375" s="4">
        <f>IF(J375="합계",일위대가상세!L2316,IF(J375="노무비",일위대가상세!J2316+일위대가상세!L2316+일위대가상세!N2316,0))</f>
        <v>0</v>
      </c>
      <c r="H375" s="4">
        <f>IF(J375="합계",일위대가상세!N2316,IF(J375="경비",일위대가상세!J2316+일위대가상세!L2316+일위대가상세!N2316,0))</f>
        <v>0</v>
      </c>
      <c r="I375" s="4">
        <f t="shared" si="5"/>
        <v>0</v>
      </c>
      <c r="J375" s="6" t="s">
        <v>10</v>
      </c>
      <c r="K375" s="1" t="s">
        <v>13</v>
      </c>
    </row>
    <row r="376" spans="1:11" x14ac:dyDescent="0.2">
      <c r="A376" s="1" t="s">
        <v>794</v>
      </c>
      <c r="B376" s="1" t="s">
        <v>13</v>
      </c>
      <c r="C376" s="1" t="s">
        <v>795</v>
      </c>
      <c r="D376" s="1" t="s">
        <v>796</v>
      </c>
      <c r="E376" s="6" t="s">
        <v>249</v>
      </c>
      <c r="F376" s="4">
        <f>IF(J376="합계",일위대가상세!J2321,IF(J376="재료비",일위대가상세!J2321+일위대가상세!L2321+일위대가상세!N2321,0))</f>
        <v>0</v>
      </c>
      <c r="G376" s="4">
        <f>IF(J376="합계",일위대가상세!L2321,IF(J376="노무비",일위대가상세!J2321+일위대가상세!L2321+일위대가상세!N2321,0))</f>
        <v>0</v>
      </c>
      <c r="H376" s="4">
        <f>IF(J376="합계",일위대가상세!N2321,IF(J376="경비",일위대가상세!J2321+일위대가상세!L2321+일위대가상세!N2321,0))</f>
        <v>0</v>
      </c>
      <c r="I376" s="4">
        <f t="shared" si="5"/>
        <v>0</v>
      </c>
      <c r="J376" s="6" t="s">
        <v>10</v>
      </c>
      <c r="K376" s="1" t="s">
        <v>13</v>
      </c>
    </row>
    <row r="377" spans="1:11" x14ac:dyDescent="0.2">
      <c r="A377" s="1" t="s">
        <v>797</v>
      </c>
      <c r="B377" s="1" t="s">
        <v>13</v>
      </c>
      <c r="C377" s="1" t="s">
        <v>798</v>
      </c>
      <c r="D377" s="1" t="s">
        <v>799</v>
      </c>
      <c r="E377" s="6" t="s">
        <v>249</v>
      </c>
      <c r="F377" s="4">
        <f>IF(J377="합계",일위대가상세!J2326,IF(J377="재료비",일위대가상세!J2326+일위대가상세!L2326+일위대가상세!N2326,0))</f>
        <v>0</v>
      </c>
      <c r="G377" s="4">
        <f>IF(J377="합계",일위대가상세!L2326,IF(J377="노무비",일위대가상세!J2326+일위대가상세!L2326+일위대가상세!N2326,0))</f>
        <v>0</v>
      </c>
      <c r="H377" s="4">
        <f>IF(J377="합계",일위대가상세!N2326,IF(J377="경비",일위대가상세!J2326+일위대가상세!L2326+일위대가상세!N2326,0))</f>
        <v>0</v>
      </c>
      <c r="I377" s="4">
        <f t="shared" si="5"/>
        <v>0</v>
      </c>
      <c r="J377" s="6" t="s">
        <v>10</v>
      </c>
      <c r="K377" s="1" t="s">
        <v>13</v>
      </c>
    </row>
    <row r="378" spans="1:11" x14ac:dyDescent="0.2">
      <c r="A378" s="1" t="s">
        <v>800</v>
      </c>
      <c r="B378" s="1" t="s">
        <v>13</v>
      </c>
      <c r="C378" s="1" t="s">
        <v>801</v>
      </c>
      <c r="D378" s="1" t="s">
        <v>802</v>
      </c>
      <c r="E378" s="6" t="s">
        <v>249</v>
      </c>
      <c r="F378" s="4">
        <f>IF(J378="합계",일위대가상세!J2331,IF(J378="재료비",일위대가상세!J2331+일위대가상세!L2331+일위대가상세!N2331,0))</f>
        <v>0</v>
      </c>
      <c r="G378" s="4">
        <f>IF(J378="합계",일위대가상세!L2331,IF(J378="노무비",일위대가상세!J2331+일위대가상세!L2331+일위대가상세!N2331,0))</f>
        <v>0</v>
      </c>
      <c r="H378" s="4">
        <f>IF(J378="합계",일위대가상세!N2331,IF(J378="경비",일위대가상세!J2331+일위대가상세!L2331+일위대가상세!N2331,0))</f>
        <v>0</v>
      </c>
      <c r="I378" s="4">
        <f t="shared" si="5"/>
        <v>0</v>
      </c>
      <c r="J378" s="6" t="s">
        <v>10</v>
      </c>
      <c r="K378" s="1" t="s">
        <v>13</v>
      </c>
    </row>
    <row r="379" spans="1:11" x14ac:dyDescent="0.2">
      <c r="A379" s="1" t="s">
        <v>803</v>
      </c>
      <c r="B379" s="1" t="s">
        <v>13</v>
      </c>
      <c r="C379" s="1" t="s">
        <v>795</v>
      </c>
      <c r="D379" s="1" t="s">
        <v>804</v>
      </c>
      <c r="E379" s="6" t="s">
        <v>249</v>
      </c>
      <c r="F379" s="4">
        <f>IF(J379="합계",일위대가상세!J2336,IF(J379="재료비",일위대가상세!J2336+일위대가상세!L2336+일위대가상세!N2336,0))</f>
        <v>0</v>
      </c>
      <c r="G379" s="4">
        <f>IF(J379="합계",일위대가상세!L2336,IF(J379="노무비",일위대가상세!J2336+일위대가상세!L2336+일위대가상세!N2336,0))</f>
        <v>0</v>
      </c>
      <c r="H379" s="4">
        <f>IF(J379="합계",일위대가상세!N2336,IF(J379="경비",일위대가상세!J2336+일위대가상세!L2336+일위대가상세!N2336,0))</f>
        <v>0</v>
      </c>
      <c r="I379" s="4">
        <f t="shared" si="5"/>
        <v>0</v>
      </c>
      <c r="J379" s="6" t="s">
        <v>10</v>
      </c>
      <c r="K379" s="1" t="s">
        <v>13</v>
      </c>
    </row>
    <row r="380" spans="1:11" x14ac:dyDescent="0.2">
      <c r="A380" s="1" t="s">
        <v>805</v>
      </c>
      <c r="B380" s="1" t="s">
        <v>13</v>
      </c>
      <c r="C380" s="1" t="s">
        <v>806</v>
      </c>
      <c r="D380" s="1" t="s">
        <v>807</v>
      </c>
      <c r="E380" s="6" t="s">
        <v>249</v>
      </c>
      <c r="F380" s="4">
        <f>IF(J380="합계",일위대가상세!J2341,IF(J380="재료비",일위대가상세!J2341+일위대가상세!L2341+일위대가상세!N2341,0))</f>
        <v>0</v>
      </c>
      <c r="G380" s="4">
        <f>IF(J380="합계",일위대가상세!L2341,IF(J380="노무비",일위대가상세!J2341+일위대가상세!L2341+일위대가상세!N2341,0))</f>
        <v>0</v>
      </c>
      <c r="H380" s="4">
        <f>IF(J380="합계",일위대가상세!N2341,IF(J380="경비",일위대가상세!J2341+일위대가상세!L2341+일위대가상세!N2341,0))</f>
        <v>0</v>
      </c>
      <c r="I380" s="4">
        <f t="shared" si="5"/>
        <v>0</v>
      </c>
      <c r="J380" s="6" t="s">
        <v>10</v>
      </c>
      <c r="K380" s="1" t="s">
        <v>13</v>
      </c>
    </row>
    <row r="381" spans="1:11" x14ac:dyDescent="0.2">
      <c r="A381" s="1" t="s">
        <v>808</v>
      </c>
      <c r="B381" s="1" t="s">
        <v>13</v>
      </c>
      <c r="C381" s="1" t="s">
        <v>809</v>
      </c>
      <c r="D381" s="1" t="s">
        <v>810</v>
      </c>
      <c r="E381" s="6" t="s">
        <v>249</v>
      </c>
      <c r="F381" s="4">
        <f>IF(J381="합계",일위대가상세!J2346,IF(J381="재료비",일위대가상세!J2346+일위대가상세!L2346+일위대가상세!N2346,0))</f>
        <v>0</v>
      </c>
      <c r="G381" s="4">
        <f>IF(J381="합계",일위대가상세!L2346,IF(J381="노무비",일위대가상세!J2346+일위대가상세!L2346+일위대가상세!N2346,0))</f>
        <v>0</v>
      </c>
      <c r="H381" s="4">
        <f>IF(J381="합계",일위대가상세!N2346,IF(J381="경비",일위대가상세!J2346+일위대가상세!L2346+일위대가상세!N2346,0))</f>
        <v>0</v>
      </c>
      <c r="I381" s="4">
        <f t="shared" si="5"/>
        <v>0</v>
      </c>
      <c r="J381" s="6" t="s">
        <v>10</v>
      </c>
      <c r="K381" s="1" t="s">
        <v>13</v>
      </c>
    </row>
    <row r="382" spans="1:11" x14ac:dyDescent="0.2">
      <c r="A382" s="1" t="s">
        <v>811</v>
      </c>
      <c r="B382" s="1" t="s">
        <v>13</v>
      </c>
      <c r="C382" s="1" t="s">
        <v>809</v>
      </c>
      <c r="D382" s="1" t="s">
        <v>812</v>
      </c>
      <c r="E382" s="6" t="s">
        <v>249</v>
      </c>
      <c r="F382" s="4">
        <f>IF(J382="합계",일위대가상세!J2351,IF(J382="재료비",일위대가상세!J2351+일위대가상세!L2351+일위대가상세!N2351,0))</f>
        <v>0</v>
      </c>
      <c r="G382" s="4">
        <f>IF(J382="합계",일위대가상세!L2351,IF(J382="노무비",일위대가상세!J2351+일위대가상세!L2351+일위대가상세!N2351,0))</f>
        <v>0</v>
      </c>
      <c r="H382" s="4">
        <f>IF(J382="합계",일위대가상세!N2351,IF(J382="경비",일위대가상세!J2351+일위대가상세!L2351+일위대가상세!N2351,0))</f>
        <v>0</v>
      </c>
      <c r="I382" s="4">
        <f t="shared" si="5"/>
        <v>0</v>
      </c>
      <c r="J382" s="6" t="s">
        <v>10</v>
      </c>
      <c r="K382" s="1" t="s">
        <v>13</v>
      </c>
    </row>
    <row r="383" spans="1:11" x14ac:dyDescent="0.2">
      <c r="A383" s="1" t="s">
        <v>813</v>
      </c>
      <c r="B383" s="1" t="s">
        <v>13</v>
      </c>
      <c r="C383" s="1" t="s">
        <v>814</v>
      </c>
      <c r="D383" s="1" t="s">
        <v>815</v>
      </c>
      <c r="E383" s="6" t="s">
        <v>249</v>
      </c>
      <c r="F383" s="4">
        <f>IF(J383="합계",일위대가상세!J2355,IF(J383="재료비",일위대가상세!J2355+일위대가상세!L2355+일위대가상세!N2355,0))</f>
        <v>0</v>
      </c>
      <c r="G383" s="4">
        <f>IF(J383="합계",일위대가상세!L2355,IF(J383="노무비",일위대가상세!J2355+일위대가상세!L2355+일위대가상세!N2355,0))</f>
        <v>0</v>
      </c>
      <c r="H383" s="4">
        <f>IF(J383="합계",일위대가상세!N2355,IF(J383="경비",일위대가상세!J2355+일위대가상세!L2355+일위대가상세!N2355,0))</f>
        <v>0</v>
      </c>
      <c r="I383" s="4">
        <f t="shared" si="5"/>
        <v>0</v>
      </c>
      <c r="J383" s="6" t="s">
        <v>10</v>
      </c>
      <c r="K383" s="1" t="s">
        <v>13</v>
      </c>
    </row>
    <row r="384" spans="1:11" x14ac:dyDescent="0.2">
      <c r="A384" s="1" t="s">
        <v>816</v>
      </c>
      <c r="B384" s="1" t="s">
        <v>13</v>
      </c>
      <c r="C384" s="1" t="s">
        <v>817</v>
      </c>
      <c r="D384" s="1" t="s">
        <v>815</v>
      </c>
      <c r="E384" s="6" t="s">
        <v>249</v>
      </c>
      <c r="F384" s="4">
        <f>IF(J384="합계",일위대가상세!J2359,IF(J384="재료비",일위대가상세!J2359+일위대가상세!L2359+일위대가상세!N2359,0))</f>
        <v>0</v>
      </c>
      <c r="G384" s="4">
        <f>IF(J384="합계",일위대가상세!L2359,IF(J384="노무비",일위대가상세!J2359+일위대가상세!L2359+일위대가상세!N2359,0))</f>
        <v>0</v>
      </c>
      <c r="H384" s="4">
        <f>IF(J384="합계",일위대가상세!N2359,IF(J384="경비",일위대가상세!J2359+일위대가상세!L2359+일위대가상세!N2359,0))</f>
        <v>0</v>
      </c>
      <c r="I384" s="4">
        <f t="shared" si="5"/>
        <v>0</v>
      </c>
      <c r="J384" s="6" t="s">
        <v>10</v>
      </c>
      <c r="K384" s="1" t="s">
        <v>13</v>
      </c>
    </row>
    <row r="385" spans="1:11" x14ac:dyDescent="0.2">
      <c r="A385" s="1" t="s">
        <v>818</v>
      </c>
      <c r="B385" s="1" t="s">
        <v>13</v>
      </c>
      <c r="C385" s="1" t="s">
        <v>814</v>
      </c>
      <c r="D385" s="1" t="s">
        <v>819</v>
      </c>
      <c r="E385" s="6" t="s">
        <v>249</v>
      </c>
      <c r="F385" s="4">
        <f>IF(J385="합계",일위대가상세!J2363,IF(J385="재료비",일위대가상세!J2363+일위대가상세!L2363+일위대가상세!N2363,0))</f>
        <v>0</v>
      </c>
      <c r="G385" s="4">
        <f>IF(J385="합계",일위대가상세!L2363,IF(J385="노무비",일위대가상세!J2363+일위대가상세!L2363+일위대가상세!N2363,0))</f>
        <v>0</v>
      </c>
      <c r="H385" s="4">
        <f>IF(J385="합계",일위대가상세!N2363,IF(J385="경비",일위대가상세!J2363+일위대가상세!L2363+일위대가상세!N2363,0))</f>
        <v>0</v>
      </c>
      <c r="I385" s="4">
        <f t="shared" si="5"/>
        <v>0</v>
      </c>
      <c r="J385" s="6" t="s">
        <v>10</v>
      </c>
      <c r="K385" s="1" t="s">
        <v>13</v>
      </c>
    </row>
    <row r="386" spans="1:11" x14ac:dyDescent="0.2">
      <c r="A386" s="1" t="s">
        <v>820</v>
      </c>
      <c r="B386" s="1" t="s">
        <v>13</v>
      </c>
      <c r="C386" s="1" t="s">
        <v>817</v>
      </c>
      <c r="D386" s="1" t="s">
        <v>819</v>
      </c>
      <c r="E386" s="6" t="s">
        <v>249</v>
      </c>
      <c r="F386" s="4">
        <f>IF(J386="합계",일위대가상세!J2367,IF(J386="재료비",일위대가상세!J2367+일위대가상세!L2367+일위대가상세!N2367,0))</f>
        <v>0</v>
      </c>
      <c r="G386" s="4">
        <f>IF(J386="합계",일위대가상세!L2367,IF(J386="노무비",일위대가상세!J2367+일위대가상세!L2367+일위대가상세!N2367,0))</f>
        <v>0</v>
      </c>
      <c r="H386" s="4">
        <f>IF(J386="합계",일위대가상세!N2367,IF(J386="경비",일위대가상세!J2367+일위대가상세!L2367+일위대가상세!N2367,0))</f>
        <v>0</v>
      </c>
      <c r="I386" s="4">
        <f t="shared" si="5"/>
        <v>0</v>
      </c>
      <c r="J386" s="6" t="s">
        <v>10</v>
      </c>
      <c r="K386" s="1" t="s">
        <v>13</v>
      </c>
    </row>
    <row r="387" spans="1:11" x14ac:dyDescent="0.2">
      <c r="A387" s="1" t="s">
        <v>821</v>
      </c>
      <c r="B387" s="1" t="s">
        <v>13</v>
      </c>
      <c r="C387" s="1" t="s">
        <v>822</v>
      </c>
      <c r="D387" s="1" t="s">
        <v>823</v>
      </c>
      <c r="E387" s="6" t="s">
        <v>249</v>
      </c>
      <c r="F387" s="4">
        <f>IF(J387="합계",일위대가상세!J2373,IF(J387="재료비",일위대가상세!J2373+일위대가상세!L2373+일위대가상세!N2373,0))</f>
        <v>0</v>
      </c>
      <c r="G387" s="4">
        <f>IF(J387="합계",일위대가상세!L2373,IF(J387="노무비",일위대가상세!J2373+일위대가상세!L2373+일위대가상세!N2373,0))</f>
        <v>0</v>
      </c>
      <c r="H387" s="4">
        <f>IF(J387="합계",일위대가상세!N2373,IF(J387="경비",일위대가상세!J2373+일위대가상세!L2373+일위대가상세!N2373,0))</f>
        <v>0</v>
      </c>
      <c r="I387" s="4">
        <f t="shared" si="5"/>
        <v>0</v>
      </c>
      <c r="J387" s="6" t="s">
        <v>10</v>
      </c>
      <c r="K387" s="1" t="s">
        <v>13</v>
      </c>
    </row>
    <row r="388" spans="1:11" x14ac:dyDescent="0.2">
      <c r="A388" s="1" t="s">
        <v>824</v>
      </c>
      <c r="B388" s="1" t="s">
        <v>13</v>
      </c>
      <c r="C388" s="1" t="s">
        <v>822</v>
      </c>
      <c r="D388" s="1" t="s">
        <v>825</v>
      </c>
      <c r="E388" s="6" t="s">
        <v>249</v>
      </c>
      <c r="F388" s="4">
        <f>IF(J388="합계",일위대가상세!J2380,IF(J388="재료비",일위대가상세!J2380+일위대가상세!L2380+일위대가상세!N2380,0))</f>
        <v>0</v>
      </c>
      <c r="G388" s="4">
        <f>IF(J388="합계",일위대가상세!L2380,IF(J388="노무비",일위대가상세!J2380+일위대가상세!L2380+일위대가상세!N2380,0))</f>
        <v>0</v>
      </c>
      <c r="H388" s="4">
        <f>IF(J388="합계",일위대가상세!N2380,IF(J388="경비",일위대가상세!J2380+일위대가상세!L2380+일위대가상세!N2380,0))</f>
        <v>0</v>
      </c>
      <c r="I388" s="4">
        <f t="shared" ref="I388:I451" si="6">F388+G388+H388</f>
        <v>0</v>
      </c>
      <c r="J388" s="6" t="s">
        <v>10</v>
      </c>
      <c r="K388" s="1" t="s">
        <v>13</v>
      </c>
    </row>
    <row r="389" spans="1:11" x14ac:dyDescent="0.2">
      <c r="A389" s="1" t="s">
        <v>826</v>
      </c>
      <c r="B389" s="1" t="s">
        <v>13</v>
      </c>
      <c r="C389" s="1" t="s">
        <v>822</v>
      </c>
      <c r="D389" s="1" t="s">
        <v>827</v>
      </c>
      <c r="E389" s="6" t="s">
        <v>249</v>
      </c>
      <c r="F389" s="4">
        <f>IF(J389="합계",일위대가상세!J2386,IF(J389="재료비",일위대가상세!J2386+일위대가상세!L2386+일위대가상세!N2386,0))</f>
        <v>0</v>
      </c>
      <c r="G389" s="4">
        <f>IF(J389="합계",일위대가상세!L2386,IF(J389="노무비",일위대가상세!J2386+일위대가상세!L2386+일위대가상세!N2386,0))</f>
        <v>0</v>
      </c>
      <c r="H389" s="4">
        <f>IF(J389="합계",일위대가상세!N2386,IF(J389="경비",일위대가상세!J2386+일위대가상세!L2386+일위대가상세!N2386,0))</f>
        <v>0</v>
      </c>
      <c r="I389" s="4">
        <f t="shared" si="6"/>
        <v>0</v>
      </c>
      <c r="J389" s="6" t="s">
        <v>10</v>
      </c>
      <c r="K389" s="1" t="s">
        <v>13</v>
      </c>
    </row>
    <row r="390" spans="1:11" x14ac:dyDescent="0.2">
      <c r="A390" s="1" t="s">
        <v>828</v>
      </c>
      <c r="B390" s="1" t="s">
        <v>13</v>
      </c>
      <c r="C390" s="1" t="s">
        <v>822</v>
      </c>
      <c r="D390" s="1" t="s">
        <v>829</v>
      </c>
      <c r="E390" s="6" t="s">
        <v>249</v>
      </c>
      <c r="F390" s="4">
        <f>IF(J390="합계",일위대가상세!J2393,IF(J390="재료비",일위대가상세!J2393+일위대가상세!L2393+일위대가상세!N2393,0))</f>
        <v>0</v>
      </c>
      <c r="G390" s="4">
        <f>IF(J390="합계",일위대가상세!L2393,IF(J390="노무비",일위대가상세!J2393+일위대가상세!L2393+일위대가상세!N2393,0))</f>
        <v>0</v>
      </c>
      <c r="H390" s="4">
        <f>IF(J390="합계",일위대가상세!N2393,IF(J390="경비",일위대가상세!J2393+일위대가상세!L2393+일위대가상세!N2393,0))</f>
        <v>0</v>
      </c>
      <c r="I390" s="4">
        <f t="shared" si="6"/>
        <v>0</v>
      </c>
      <c r="J390" s="6" t="s">
        <v>10</v>
      </c>
      <c r="K390" s="1" t="s">
        <v>13</v>
      </c>
    </row>
    <row r="391" spans="1:11" x14ac:dyDescent="0.2">
      <c r="A391" s="1" t="s">
        <v>830</v>
      </c>
      <c r="B391" s="1" t="s">
        <v>13</v>
      </c>
      <c r="C391" s="1" t="s">
        <v>831</v>
      </c>
      <c r="D391" s="1" t="s">
        <v>832</v>
      </c>
      <c r="E391" s="6" t="s">
        <v>249</v>
      </c>
      <c r="F391" s="4">
        <f>IF(J391="합계",일위대가상세!J2399,IF(J391="재료비",일위대가상세!J2399+일위대가상세!L2399+일위대가상세!N2399,0))</f>
        <v>0</v>
      </c>
      <c r="G391" s="4">
        <f>IF(J391="합계",일위대가상세!L2399,IF(J391="노무비",일위대가상세!J2399+일위대가상세!L2399+일위대가상세!N2399,0))</f>
        <v>0</v>
      </c>
      <c r="H391" s="4">
        <f>IF(J391="합계",일위대가상세!N2399,IF(J391="경비",일위대가상세!J2399+일위대가상세!L2399+일위대가상세!N2399,0))</f>
        <v>0</v>
      </c>
      <c r="I391" s="4">
        <f t="shared" si="6"/>
        <v>0</v>
      </c>
      <c r="J391" s="6" t="s">
        <v>10</v>
      </c>
      <c r="K391" s="1" t="s">
        <v>13</v>
      </c>
    </row>
    <row r="392" spans="1:11" x14ac:dyDescent="0.2">
      <c r="A392" s="1" t="s">
        <v>833</v>
      </c>
      <c r="B392" s="1" t="s">
        <v>13</v>
      </c>
      <c r="C392" s="1" t="s">
        <v>834</v>
      </c>
      <c r="D392" s="1" t="s">
        <v>835</v>
      </c>
      <c r="E392" s="6" t="s">
        <v>564</v>
      </c>
      <c r="F392" s="4">
        <f>IF(J392="합계",일위대가상세!J2404,IF(J392="재료비",일위대가상세!J2404+일위대가상세!L2404+일위대가상세!N2404,0))</f>
        <v>0</v>
      </c>
      <c r="G392" s="4">
        <f>IF(J392="합계",일위대가상세!L2404,IF(J392="노무비",일위대가상세!J2404+일위대가상세!L2404+일위대가상세!N2404,0))</f>
        <v>0</v>
      </c>
      <c r="H392" s="4">
        <f>IF(J392="합계",일위대가상세!N2404,IF(J392="경비",일위대가상세!J2404+일위대가상세!L2404+일위대가상세!N2404,0))</f>
        <v>0</v>
      </c>
      <c r="I392" s="4">
        <f t="shared" si="6"/>
        <v>0</v>
      </c>
      <c r="J392" s="6" t="s">
        <v>10</v>
      </c>
      <c r="K392" s="1" t="s">
        <v>13</v>
      </c>
    </row>
    <row r="393" spans="1:11" x14ac:dyDescent="0.2">
      <c r="A393" s="1" t="s">
        <v>836</v>
      </c>
      <c r="B393" s="1" t="s">
        <v>13</v>
      </c>
      <c r="C393" s="1" t="s">
        <v>834</v>
      </c>
      <c r="D393" s="1" t="s">
        <v>837</v>
      </c>
      <c r="E393" s="6" t="s">
        <v>564</v>
      </c>
      <c r="F393" s="4">
        <f>IF(J393="합계",일위대가상세!J2409,IF(J393="재료비",일위대가상세!J2409+일위대가상세!L2409+일위대가상세!N2409,0))</f>
        <v>0</v>
      </c>
      <c r="G393" s="4">
        <f>IF(J393="합계",일위대가상세!L2409,IF(J393="노무비",일위대가상세!J2409+일위대가상세!L2409+일위대가상세!N2409,0))</f>
        <v>0</v>
      </c>
      <c r="H393" s="4">
        <f>IF(J393="합계",일위대가상세!N2409,IF(J393="경비",일위대가상세!J2409+일위대가상세!L2409+일위대가상세!N2409,0))</f>
        <v>0</v>
      </c>
      <c r="I393" s="4">
        <f t="shared" si="6"/>
        <v>0</v>
      </c>
      <c r="J393" s="6" t="s">
        <v>10</v>
      </c>
      <c r="K393" s="1" t="s">
        <v>13</v>
      </c>
    </row>
    <row r="394" spans="1:11" x14ac:dyDescent="0.2">
      <c r="A394" s="1" t="s">
        <v>838</v>
      </c>
      <c r="B394" s="1" t="s">
        <v>13</v>
      </c>
      <c r="C394" s="1" t="s">
        <v>834</v>
      </c>
      <c r="D394" s="1" t="s">
        <v>839</v>
      </c>
      <c r="E394" s="6" t="s">
        <v>564</v>
      </c>
      <c r="F394" s="4">
        <f>IF(J394="합계",일위대가상세!J2414,IF(J394="재료비",일위대가상세!J2414+일위대가상세!L2414+일위대가상세!N2414,0))</f>
        <v>0</v>
      </c>
      <c r="G394" s="4">
        <f>IF(J394="합계",일위대가상세!L2414,IF(J394="노무비",일위대가상세!J2414+일위대가상세!L2414+일위대가상세!N2414,0))</f>
        <v>0</v>
      </c>
      <c r="H394" s="4">
        <f>IF(J394="합계",일위대가상세!N2414,IF(J394="경비",일위대가상세!J2414+일위대가상세!L2414+일위대가상세!N2414,0))</f>
        <v>0</v>
      </c>
      <c r="I394" s="4">
        <f t="shared" si="6"/>
        <v>0</v>
      </c>
      <c r="J394" s="6" t="s">
        <v>10</v>
      </c>
      <c r="K394" s="1" t="s">
        <v>13</v>
      </c>
    </row>
    <row r="395" spans="1:11" x14ac:dyDescent="0.2">
      <c r="A395" s="1" t="s">
        <v>840</v>
      </c>
      <c r="B395" s="1" t="s">
        <v>13</v>
      </c>
      <c r="C395" s="1" t="s">
        <v>834</v>
      </c>
      <c r="D395" s="1" t="s">
        <v>841</v>
      </c>
      <c r="E395" s="6" t="s">
        <v>564</v>
      </c>
      <c r="F395" s="4">
        <f>IF(J395="합계",일위대가상세!J2419,IF(J395="재료비",일위대가상세!J2419+일위대가상세!L2419+일위대가상세!N2419,0))</f>
        <v>0</v>
      </c>
      <c r="G395" s="4">
        <f>IF(J395="합계",일위대가상세!L2419,IF(J395="노무비",일위대가상세!J2419+일위대가상세!L2419+일위대가상세!N2419,0))</f>
        <v>0</v>
      </c>
      <c r="H395" s="4">
        <f>IF(J395="합계",일위대가상세!N2419,IF(J395="경비",일위대가상세!J2419+일위대가상세!L2419+일위대가상세!N2419,0))</f>
        <v>0</v>
      </c>
      <c r="I395" s="4">
        <f t="shared" si="6"/>
        <v>0</v>
      </c>
      <c r="J395" s="6" t="s">
        <v>10</v>
      </c>
      <c r="K395" s="1" t="s">
        <v>13</v>
      </c>
    </row>
    <row r="396" spans="1:11" x14ac:dyDescent="0.2">
      <c r="A396" s="1" t="s">
        <v>842</v>
      </c>
      <c r="B396" s="1" t="s">
        <v>13</v>
      </c>
      <c r="C396" s="1" t="s">
        <v>834</v>
      </c>
      <c r="D396" s="1" t="s">
        <v>843</v>
      </c>
      <c r="E396" s="6" t="s">
        <v>564</v>
      </c>
      <c r="F396" s="4">
        <f>IF(J396="합계",일위대가상세!J2424,IF(J396="재료비",일위대가상세!J2424+일위대가상세!L2424+일위대가상세!N2424,0))</f>
        <v>0</v>
      </c>
      <c r="G396" s="4">
        <f>IF(J396="합계",일위대가상세!L2424,IF(J396="노무비",일위대가상세!J2424+일위대가상세!L2424+일위대가상세!N2424,0))</f>
        <v>0</v>
      </c>
      <c r="H396" s="4">
        <f>IF(J396="합계",일위대가상세!N2424,IF(J396="경비",일위대가상세!J2424+일위대가상세!L2424+일위대가상세!N2424,0))</f>
        <v>0</v>
      </c>
      <c r="I396" s="4">
        <f t="shared" si="6"/>
        <v>0</v>
      </c>
      <c r="J396" s="6" t="s">
        <v>10</v>
      </c>
      <c r="K396" s="1" t="s">
        <v>13</v>
      </c>
    </row>
    <row r="397" spans="1:11" x14ac:dyDescent="0.2">
      <c r="A397" s="1" t="s">
        <v>844</v>
      </c>
      <c r="B397" s="1" t="s">
        <v>13</v>
      </c>
      <c r="C397" s="1" t="s">
        <v>834</v>
      </c>
      <c r="D397" s="1" t="s">
        <v>845</v>
      </c>
      <c r="E397" s="6" t="s">
        <v>564</v>
      </c>
      <c r="F397" s="4">
        <f>IF(J397="합계",일위대가상세!J2429,IF(J397="재료비",일위대가상세!J2429+일위대가상세!L2429+일위대가상세!N2429,0))</f>
        <v>0</v>
      </c>
      <c r="G397" s="4">
        <f>IF(J397="합계",일위대가상세!L2429,IF(J397="노무비",일위대가상세!J2429+일위대가상세!L2429+일위대가상세!N2429,0))</f>
        <v>0</v>
      </c>
      <c r="H397" s="4">
        <f>IF(J397="합계",일위대가상세!N2429,IF(J397="경비",일위대가상세!J2429+일위대가상세!L2429+일위대가상세!N2429,0))</f>
        <v>0</v>
      </c>
      <c r="I397" s="4">
        <f t="shared" si="6"/>
        <v>0</v>
      </c>
      <c r="J397" s="6" t="s">
        <v>10</v>
      </c>
      <c r="K397" s="1" t="s">
        <v>13</v>
      </c>
    </row>
    <row r="398" spans="1:11" x14ac:dyDescent="0.2">
      <c r="A398" s="1" t="s">
        <v>846</v>
      </c>
      <c r="B398" s="1" t="s">
        <v>13</v>
      </c>
      <c r="C398" s="1" t="s">
        <v>847</v>
      </c>
      <c r="D398" s="1" t="s">
        <v>13</v>
      </c>
      <c r="E398" s="6" t="s">
        <v>249</v>
      </c>
      <c r="F398" s="4">
        <f>IF(J398="합계",일위대가상세!J2434,IF(J398="재료비",일위대가상세!J2434+일위대가상세!L2434+일위대가상세!N2434,0))</f>
        <v>0</v>
      </c>
      <c r="G398" s="4">
        <f>IF(J398="합계",일위대가상세!L2434,IF(J398="노무비",일위대가상세!J2434+일위대가상세!L2434+일위대가상세!N2434,0))</f>
        <v>0</v>
      </c>
      <c r="H398" s="4">
        <f>IF(J398="합계",일위대가상세!N2434,IF(J398="경비",일위대가상세!J2434+일위대가상세!L2434+일위대가상세!N2434,0))</f>
        <v>0</v>
      </c>
      <c r="I398" s="4">
        <f t="shared" si="6"/>
        <v>0</v>
      </c>
      <c r="J398" s="6" t="s">
        <v>10</v>
      </c>
      <c r="K398" s="1" t="s">
        <v>13</v>
      </c>
    </row>
    <row r="399" spans="1:11" x14ac:dyDescent="0.2">
      <c r="A399" s="1" t="s">
        <v>848</v>
      </c>
      <c r="B399" s="1" t="s">
        <v>13</v>
      </c>
      <c r="C399" s="1" t="s">
        <v>849</v>
      </c>
      <c r="D399" s="1" t="s">
        <v>13</v>
      </c>
      <c r="E399" s="6" t="s">
        <v>850</v>
      </c>
      <c r="F399" s="4">
        <f>IF(J399="합계",일위대가상세!J2440,IF(J399="재료비",일위대가상세!J2440+일위대가상세!L2440+일위대가상세!N2440,0))</f>
        <v>0</v>
      </c>
      <c r="G399" s="4">
        <f>IF(J399="합계",일위대가상세!L2440,IF(J399="노무비",일위대가상세!J2440+일위대가상세!L2440+일위대가상세!N2440,0))</f>
        <v>0</v>
      </c>
      <c r="H399" s="4">
        <f>IF(J399="합계",일위대가상세!N2440,IF(J399="경비",일위대가상세!J2440+일위대가상세!L2440+일위대가상세!N2440,0))</f>
        <v>0</v>
      </c>
      <c r="I399" s="4">
        <f t="shared" si="6"/>
        <v>0</v>
      </c>
      <c r="J399" s="6" t="s">
        <v>10</v>
      </c>
      <c r="K399" s="1" t="s">
        <v>13</v>
      </c>
    </row>
    <row r="400" spans="1:11" x14ac:dyDescent="0.2">
      <c r="A400" s="1" t="s">
        <v>851</v>
      </c>
      <c r="B400" s="1" t="s">
        <v>13</v>
      </c>
      <c r="C400" s="1" t="s">
        <v>852</v>
      </c>
      <c r="D400" s="1" t="s">
        <v>853</v>
      </c>
      <c r="E400" s="6" t="s">
        <v>854</v>
      </c>
      <c r="F400" s="4">
        <f>IF(J400="합계",일위대가상세!J2447,IF(J400="재료비",일위대가상세!J2447+일위대가상세!L2447+일위대가상세!N2447,0))</f>
        <v>0</v>
      </c>
      <c r="G400" s="4">
        <f>IF(J400="합계",일위대가상세!L2447,IF(J400="노무비",일위대가상세!J2447+일위대가상세!L2447+일위대가상세!N2447,0))</f>
        <v>0</v>
      </c>
      <c r="H400" s="4">
        <f>IF(J400="합계",일위대가상세!N2447,IF(J400="경비",일위대가상세!J2447+일위대가상세!L2447+일위대가상세!N2447,0))</f>
        <v>0</v>
      </c>
      <c r="I400" s="4">
        <f t="shared" si="6"/>
        <v>0</v>
      </c>
      <c r="J400" s="6" t="s">
        <v>10</v>
      </c>
      <c r="K400" s="1" t="s">
        <v>13</v>
      </c>
    </row>
    <row r="401" spans="1:11" x14ac:dyDescent="0.2">
      <c r="A401" s="1" t="s">
        <v>855</v>
      </c>
      <c r="B401" s="1" t="s">
        <v>13</v>
      </c>
      <c r="C401" s="1" t="s">
        <v>856</v>
      </c>
      <c r="D401" s="1" t="s">
        <v>857</v>
      </c>
      <c r="E401" s="6" t="s">
        <v>249</v>
      </c>
      <c r="F401" s="4">
        <f>IF(J401="합계",일위대가상세!J2451,IF(J401="재료비",일위대가상세!J2451+일위대가상세!L2451+일위대가상세!N2451,0))</f>
        <v>0</v>
      </c>
      <c r="G401" s="4">
        <f>IF(J401="합계",일위대가상세!L2451,IF(J401="노무비",일위대가상세!J2451+일위대가상세!L2451+일위대가상세!N2451,0))</f>
        <v>0</v>
      </c>
      <c r="H401" s="4">
        <f>IF(J401="합계",일위대가상세!N2451,IF(J401="경비",일위대가상세!J2451+일위대가상세!L2451+일위대가상세!N2451,0))</f>
        <v>0</v>
      </c>
      <c r="I401" s="4">
        <f t="shared" si="6"/>
        <v>0</v>
      </c>
      <c r="J401" s="6" t="s">
        <v>10</v>
      </c>
      <c r="K401" s="1" t="s">
        <v>13</v>
      </c>
    </row>
    <row r="402" spans="1:11" x14ac:dyDescent="0.2">
      <c r="A402" s="1" t="s">
        <v>858</v>
      </c>
      <c r="B402" s="1" t="s">
        <v>13</v>
      </c>
      <c r="C402" s="1" t="s">
        <v>859</v>
      </c>
      <c r="D402" s="1" t="s">
        <v>860</v>
      </c>
      <c r="E402" s="6" t="s">
        <v>861</v>
      </c>
      <c r="F402" s="4">
        <f>IF(J402="합계",일위대가상세!J2456,IF(J402="재료비",일위대가상세!J2456+일위대가상세!L2456+일위대가상세!N2456,0))</f>
        <v>0</v>
      </c>
      <c r="G402" s="4">
        <f>IF(J402="합계",일위대가상세!L2456,IF(J402="노무비",일위대가상세!J2456+일위대가상세!L2456+일위대가상세!N2456,0))</f>
        <v>0</v>
      </c>
      <c r="H402" s="4">
        <f>IF(J402="합계",일위대가상세!N2456,IF(J402="경비",일위대가상세!J2456+일위대가상세!L2456+일위대가상세!N2456,0))</f>
        <v>0</v>
      </c>
      <c r="I402" s="4">
        <f t="shared" si="6"/>
        <v>0</v>
      </c>
      <c r="J402" s="6" t="s">
        <v>10</v>
      </c>
      <c r="K402" s="1" t="s">
        <v>13</v>
      </c>
    </row>
    <row r="403" spans="1:11" x14ac:dyDescent="0.2">
      <c r="A403" s="1" t="s">
        <v>862</v>
      </c>
      <c r="B403" s="1" t="s">
        <v>13</v>
      </c>
      <c r="C403" s="1" t="s">
        <v>859</v>
      </c>
      <c r="D403" s="1" t="s">
        <v>863</v>
      </c>
      <c r="E403" s="6" t="s">
        <v>861</v>
      </c>
      <c r="F403" s="4">
        <f>IF(J403="합계",일위대가상세!J2461,IF(J403="재료비",일위대가상세!J2461+일위대가상세!L2461+일위대가상세!N2461,0))</f>
        <v>0</v>
      </c>
      <c r="G403" s="4">
        <f>IF(J403="합계",일위대가상세!L2461,IF(J403="노무비",일위대가상세!J2461+일위대가상세!L2461+일위대가상세!N2461,0))</f>
        <v>0</v>
      </c>
      <c r="H403" s="4">
        <f>IF(J403="합계",일위대가상세!N2461,IF(J403="경비",일위대가상세!J2461+일위대가상세!L2461+일위대가상세!N2461,0))</f>
        <v>0</v>
      </c>
      <c r="I403" s="4">
        <f t="shared" si="6"/>
        <v>0</v>
      </c>
      <c r="J403" s="6" t="s">
        <v>10</v>
      </c>
      <c r="K403" s="1" t="s">
        <v>13</v>
      </c>
    </row>
    <row r="404" spans="1:11" x14ac:dyDescent="0.2">
      <c r="A404" s="1" t="s">
        <v>864</v>
      </c>
      <c r="B404" s="1" t="s">
        <v>13</v>
      </c>
      <c r="C404" s="1" t="s">
        <v>865</v>
      </c>
      <c r="D404" s="1" t="s">
        <v>866</v>
      </c>
      <c r="E404" s="6" t="s">
        <v>219</v>
      </c>
      <c r="F404" s="4">
        <f>IF(J404="합계",일위대가상세!J2467,IF(J404="재료비",일위대가상세!J2467+일위대가상세!L2467+일위대가상세!N2467,0))</f>
        <v>0</v>
      </c>
      <c r="G404" s="4">
        <f>IF(J404="합계",일위대가상세!L2467,IF(J404="노무비",일위대가상세!J2467+일위대가상세!L2467+일위대가상세!N2467,0))</f>
        <v>0</v>
      </c>
      <c r="H404" s="4">
        <f>IF(J404="합계",일위대가상세!N2467,IF(J404="경비",일위대가상세!J2467+일위대가상세!L2467+일위대가상세!N2467,0))</f>
        <v>0</v>
      </c>
      <c r="I404" s="4">
        <f t="shared" si="6"/>
        <v>0</v>
      </c>
      <c r="J404" s="6" t="s">
        <v>10</v>
      </c>
      <c r="K404" s="1" t="s">
        <v>13</v>
      </c>
    </row>
    <row r="405" spans="1:11" x14ac:dyDescent="0.2">
      <c r="A405" s="1" t="s">
        <v>867</v>
      </c>
      <c r="B405" s="1" t="s">
        <v>13</v>
      </c>
      <c r="C405" s="1" t="s">
        <v>868</v>
      </c>
      <c r="D405" s="1" t="s">
        <v>869</v>
      </c>
      <c r="E405" s="6" t="s">
        <v>136</v>
      </c>
      <c r="F405" s="4">
        <f>IF(J405="합계",일위대가상세!J2481,IF(J405="재료비",일위대가상세!J2481+일위대가상세!L2481+일위대가상세!N2481,0))</f>
        <v>0</v>
      </c>
      <c r="G405" s="4">
        <f>IF(J405="합계",일위대가상세!L2481,IF(J405="노무비",일위대가상세!J2481+일위대가상세!L2481+일위대가상세!N2481,0))</f>
        <v>0</v>
      </c>
      <c r="H405" s="4">
        <f>IF(J405="합계",일위대가상세!N2481,IF(J405="경비",일위대가상세!J2481+일위대가상세!L2481+일위대가상세!N2481,0))</f>
        <v>0</v>
      </c>
      <c r="I405" s="4">
        <f t="shared" si="6"/>
        <v>0</v>
      </c>
      <c r="J405" s="6" t="s">
        <v>10</v>
      </c>
      <c r="K405" s="1" t="s">
        <v>13</v>
      </c>
    </row>
    <row r="406" spans="1:11" x14ac:dyDescent="0.2">
      <c r="A406" s="1" t="s">
        <v>870</v>
      </c>
      <c r="B406" s="1" t="s">
        <v>13</v>
      </c>
      <c r="C406" s="1" t="s">
        <v>868</v>
      </c>
      <c r="D406" s="1" t="s">
        <v>871</v>
      </c>
      <c r="E406" s="6" t="s">
        <v>136</v>
      </c>
      <c r="F406" s="4">
        <f>IF(J406="합계",일위대가상세!J2495,IF(J406="재료비",일위대가상세!J2495+일위대가상세!L2495+일위대가상세!N2495,0))</f>
        <v>0</v>
      </c>
      <c r="G406" s="4">
        <f>IF(J406="합계",일위대가상세!L2495,IF(J406="노무비",일위대가상세!J2495+일위대가상세!L2495+일위대가상세!N2495,0))</f>
        <v>0</v>
      </c>
      <c r="H406" s="4">
        <f>IF(J406="합계",일위대가상세!N2495,IF(J406="경비",일위대가상세!J2495+일위대가상세!L2495+일위대가상세!N2495,0))</f>
        <v>0</v>
      </c>
      <c r="I406" s="4">
        <f t="shared" si="6"/>
        <v>0</v>
      </c>
      <c r="J406" s="6" t="s">
        <v>10</v>
      </c>
      <c r="K406" s="1" t="s">
        <v>13</v>
      </c>
    </row>
    <row r="407" spans="1:11" x14ac:dyDescent="0.2">
      <c r="A407" s="1" t="s">
        <v>872</v>
      </c>
      <c r="B407" s="1" t="s">
        <v>13</v>
      </c>
      <c r="C407" s="1" t="s">
        <v>868</v>
      </c>
      <c r="D407" s="1" t="s">
        <v>873</v>
      </c>
      <c r="E407" s="6" t="s">
        <v>136</v>
      </c>
      <c r="F407" s="4">
        <f>IF(J407="합계",일위대가상세!J2509,IF(J407="재료비",일위대가상세!J2509+일위대가상세!L2509+일위대가상세!N2509,0))</f>
        <v>0</v>
      </c>
      <c r="G407" s="4">
        <f>IF(J407="합계",일위대가상세!L2509,IF(J407="노무비",일위대가상세!J2509+일위대가상세!L2509+일위대가상세!N2509,0))</f>
        <v>0</v>
      </c>
      <c r="H407" s="4">
        <f>IF(J407="합계",일위대가상세!N2509,IF(J407="경비",일위대가상세!J2509+일위대가상세!L2509+일위대가상세!N2509,0))</f>
        <v>0</v>
      </c>
      <c r="I407" s="4">
        <f t="shared" si="6"/>
        <v>0</v>
      </c>
      <c r="J407" s="6" t="s">
        <v>10</v>
      </c>
      <c r="K407" s="1" t="s">
        <v>13</v>
      </c>
    </row>
    <row r="408" spans="1:11" x14ac:dyDescent="0.2">
      <c r="A408" s="1" t="s">
        <v>874</v>
      </c>
      <c r="B408" s="1" t="s">
        <v>13</v>
      </c>
      <c r="C408" s="1" t="s">
        <v>868</v>
      </c>
      <c r="D408" s="1" t="s">
        <v>875</v>
      </c>
      <c r="E408" s="6" t="s">
        <v>136</v>
      </c>
      <c r="F408" s="4">
        <f>IF(J408="합계",일위대가상세!J2523,IF(J408="재료비",일위대가상세!J2523+일위대가상세!L2523+일위대가상세!N2523,0))</f>
        <v>0</v>
      </c>
      <c r="G408" s="4">
        <f>IF(J408="합계",일위대가상세!L2523,IF(J408="노무비",일위대가상세!J2523+일위대가상세!L2523+일위대가상세!N2523,0))</f>
        <v>0</v>
      </c>
      <c r="H408" s="4">
        <f>IF(J408="합계",일위대가상세!N2523,IF(J408="경비",일위대가상세!J2523+일위대가상세!L2523+일위대가상세!N2523,0))</f>
        <v>0</v>
      </c>
      <c r="I408" s="4">
        <f t="shared" si="6"/>
        <v>0</v>
      </c>
      <c r="J408" s="6" t="s">
        <v>10</v>
      </c>
      <c r="K408" s="1" t="s">
        <v>13</v>
      </c>
    </row>
    <row r="409" spans="1:11" x14ac:dyDescent="0.2">
      <c r="A409" s="1" t="s">
        <v>876</v>
      </c>
      <c r="B409" s="1" t="s">
        <v>13</v>
      </c>
      <c r="C409" s="1" t="s">
        <v>877</v>
      </c>
      <c r="D409" s="1" t="s">
        <v>869</v>
      </c>
      <c r="E409" s="6" t="s">
        <v>136</v>
      </c>
      <c r="F409" s="4">
        <f>IF(J409="합계",일위대가상세!J2538,IF(J409="재료비",일위대가상세!J2538+일위대가상세!L2538+일위대가상세!N2538,0))</f>
        <v>0</v>
      </c>
      <c r="G409" s="4">
        <f>IF(J409="합계",일위대가상세!L2538,IF(J409="노무비",일위대가상세!J2538+일위대가상세!L2538+일위대가상세!N2538,0))</f>
        <v>0</v>
      </c>
      <c r="H409" s="4">
        <f>IF(J409="합계",일위대가상세!N2538,IF(J409="경비",일위대가상세!J2538+일위대가상세!L2538+일위대가상세!N2538,0))</f>
        <v>0</v>
      </c>
      <c r="I409" s="4">
        <f t="shared" si="6"/>
        <v>0</v>
      </c>
      <c r="J409" s="6" t="s">
        <v>10</v>
      </c>
      <c r="K409" s="1" t="s">
        <v>13</v>
      </c>
    </row>
    <row r="410" spans="1:11" x14ac:dyDescent="0.2">
      <c r="A410" s="1" t="s">
        <v>878</v>
      </c>
      <c r="B410" s="1" t="s">
        <v>13</v>
      </c>
      <c r="C410" s="1" t="s">
        <v>879</v>
      </c>
      <c r="D410" s="1" t="s">
        <v>869</v>
      </c>
      <c r="E410" s="6" t="s">
        <v>136</v>
      </c>
      <c r="F410" s="4">
        <f>IF(J410="합계",일위대가상세!J2553,IF(J410="재료비",일위대가상세!J2553+일위대가상세!L2553+일위대가상세!N2553,0))</f>
        <v>0</v>
      </c>
      <c r="G410" s="4">
        <f>IF(J410="합계",일위대가상세!L2553,IF(J410="노무비",일위대가상세!J2553+일위대가상세!L2553+일위대가상세!N2553,0))</f>
        <v>0</v>
      </c>
      <c r="H410" s="4">
        <f>IF(J410="합계",일위대가상세!N2553,IF(J410="경비",일위대가상세!J2553+일위대가상세!L2553+일위대가상세!N2553,0))</f>
        <v>0</v>
      </c>
      <c r="I410" s="4">
        <f t="shared" si="6"/>
        <v>0</v>
      </c>
      <c r="J410" s="6" t="s">
        <v>10</v>
      </c>
      <c r="K410" s="1" t="s">
        <v>13</v>
      </c>
    </row>
    <row r="411" spans="1:11" x14ac:dyDescent="0.2">
      <c r="A411" s="1" t="s">
        <v>880</v>
      </c>
      <c r="B411" s="1" t="s">
        <v>13</v>
      </c>
      <c r="C411" s="1" t="s">
        <v>881</v>
      </c>
      <c r="D411" s="1" t="s">
        <v>869</v>
      </c>
      <c r="E411" s="6" t="s">
        <v>136</v>
      </c>
      <c r="F411" s="4">
        <f>IF(J411="합계",일위대가상세!J2568,IF(J411="재료비",일위대가상세!J2568+일위대가상세!L2568+일위대가상세!N2568,0))</f>
        <v>0</v>
      </c>
      <c r="G411" s="4">
        <f>IF(J411="합계",일위대가상세!L2568,IF(J411="노무비",일위대가상세!J2568+일위대가상세!L2568+일위대가상세!N2568,0))</f>
        <v>0</v>
      </c>
      <c r="H411" s="4">
        <f>IF(J411="합계",일위대가상세!N2568,IF(J411="경비",일위대가상세!J2568+일위대가상세!L2568+일위대가상세!N2568,0))</f>
        <v>0</v>
      </c>
      <c r="I411" s="4">
        <f t="shared" si="6"/>
        <v>0</v>
      </c>
      <c r="J411" s="6" t="s">
        <v>10</v>
      </c>
      <c r="K411" s="1" t="s">
        <v>13</v>
      </c>
    </row>
    <row r="412" spans="1:11" x14ac:dyDescent="0.2">
      <c r="A412" s="1" t="s">
        <v>882</v>
      </c>
      <c r="B412" s="1" t="s">
        <v>13</v>
      </c>
      <c r="C412" s="1" t="s">
        <v>877</v>
      </c>
      <c r="D412" s="1" t="s">
        <v>871</v>
      </c>
      <c r="E412" s="6" t="s">
        <v>136</v>
      </c>
      <c r="F412" s="4">
        <f>IF(J412="합계",일위대가상세!J2583,IF(J412="재료비",일위대가상세!J2583+일위대가상세!L2583+일위대가상세!N2583,0))</f>
        <v>0</v>
      </c>
      <c r="G412" s="4">
        <f>IF(J412="합계",일위대가상세!L2583,IF(J412="노무비",일위대가상세!J2583+일위대가상세!L2583+일위대가상세!N2583,0))</f>
        <v>0</v>
      </c>
      <c r="H412" s="4">
        <f>IF(J412="합계",일위대가상세!N2583,IF(J412="경비",일위대가상세!J2583+일위대가상세!L2583+일위대가상세!N2583,0))</f>
        <v>0</v>
      </c>
      <c r="I412" s="4">
        <f t="shared" si="6"/>
        <v>0</v>
      </c>
      <c r="J412" s="6" t="s">
        <v>10</v>
      </c>
      <c r="K412" s="1" t="s">
        <v>13</v>
      </c>
    </row>
    <row r="413" spans="1:11" x14ac:dyDescent="0.2">
      <c r="A413" s="1" t="s">
        <v>883</v>
      </c>
      <c r="B413" s="1" t="s">
        <v>13</v>
      </c>
      <c r="C413" s="1" t="s">
        <v>879</v>
      </c>
      <c r="D413" s="1" t="s">
        <v>871</v>
      </c>
      <c r="E413" s="6" t="s">
        <v>136</v>
      </c>
      <c r="F413" s="4">
        <f>IF(J413="합계",일위대가상세!J2598,IF(J413="재료비",일위대가상세!J2598+일위대가상세!L2598+일위대가상세!N2598,0))</f>
        <v>0</v>
      </c>
      <c r="G413" s="4">
        <f>IF(J413="합계",일위대가상세!L2598,IF(J413="노무비",일위대가상세!J2598+일위대가상세!L2598+일위대가상세!N2598,0))</f>
        <v>0</v>
      </c>
      <c r="H413" s="4">
        <f>IF(J413="합계",일위대가상세!N2598,IF(J413="경비",일위대가상세!J2598+일위대가상세!L2598+일위대가상세!N2598,0))</f>
        <v>0</v>
      </c>
      <c r="I413" s="4">
        <f t="shared" si="6"/>
        <v>0</v>
      </c>
      <c r="J413" s="6" t="s">
        <v>10</v>
      </c>
      <c r="K413" s="1" t="s">
        <v>13</v>
      </c>
    </row>
    <row r="414" spans="1:11" x14ac:dyDescent="0.2">
      <c r="A414" s="1" t="s">
        <v>884</v>
      </c>
      <c r="B414" s="1" t="s">
        <v>13</v>
      </c>
      <c r="C414" s="1" t="s">
        <v>881</v>
      </c>
      <c r="D414" s="1" t="s">
        <v>871</v>
      </c>
      <c r="E414" s="6" t="s">
        <v>136</v>
      </c>
      <c r="F414" s="4">
        <f>IF(J414="합계",일위대가상세!J2613,IF(J414="재료비",일위대가상세!J2613+일위대가상세!L2613+일위대가상세!N2613,0))</f>
        <v>0</v>
      </c>
      <c r="G414" s="4">
        <f>IF(J414="합계",일위대가상세!L2613,IF(J414="노무비",일위대가상세!J2613+일위대가상세!L2613+일위대가상세!N2613,0))</f>
        <v>0</v>
      </c>
      <c r="H414" s="4">
        <f>IF(J414="합계",일위대가상세!N2613,IF(J414="경비",일위대가상세!J2613+일위대가상세!L2613+일위대가상세!N2613,0))</f>
        <v>0</v>
      </c>
      <c r="I414" s="4">
        <f t="shared" si="6"/>
        <v>0</v>
      </c>
      <c r="J414" s="6" t="s">
        <v>10</v>
      </c>
      <c r="K414" s="1" t="s">
        <v>13</v>
      </c>
    </row>
    <row r="415" spans="1:11" x14ac:dyDescent="0.2">
      <c r="A415" s="1" t="s">
        <v>885</v>
      </c>
      <c r="B415" s="1" t="s">
        <v>13</v>
      </c>
      <c r="C415" s="1" t="s">
        <v>877</v>
      </c>
      <c r="D415" s="1" t="s">
        <v>873</v>
      </c>
      <c r="E415" s="6" t="s">
        <v>136</v>
      </c>
      <c r="F415" s="4">
        <f>IF(J415="합계",일위대가상세!J2628,IF(J415="재료비",일위대가상세!J2628+일위대가상세!L2628+일위대가상세!N2628,0))</f>
        <v>0</v>
      </c>
      <c r="G415" s="4">
        <f>IF(J415="합계",일위대가상세!L2628,IF(J415="노무비",일위대가상세!J2628+일위대가상세!L2628+일위대가상세!N2628,0))</f>
        <v>0</v>
      </c>
      <c r="H415" s="4">
        <f>IF(J415="합계",일위대가상세!N2628,IF(J415="경비",일위대가상세!J2628+일위대가상세!L2628+일위대가상세!N2628,0))</f>
        <v>0</v>
      </c>
      <c r="I415" s="4">
        <f t="shared" si="6"/>
        <v>0</v>
      </c>
      <c r="J415" s="6" t="s">
        <v>10</v>
      </c>
      <c r="K415" s="1" t="s">
        <v>13</v>
      </c>
    </row>
    <row r="416" spans="1:11" x14ac:dyDescent="0.2">
      <c r="A416" s="1" t="s">
        <v>886</v>
      </c>
      <c r="B416" s="1" t="s">
        <v>13</v>
      </c>
      <c r="C416" s="1" t="s">
        <v>879</v>
      </c>
      <c r="D416" s="1" t="s">
        <v>873</v>
      </c>
      <c r="E416" s="6" t="s">
        <v>136</v>
      </c>
      <c r="F416" s="4">
        <f>IF(J416="합계",일위대가상세!J2643,IF(J416="재료비",일위대가상세!J2643+일위대가상세!L2643+일위대가상세!N2643,0))</f>
        <v>0</v>
      </c>
      <c r="G416" s="4">
        <f>IF(J416="합계",일위대가상세!L2643,IF(J416="노무비",일위대가상세!J2643+일위대가상세!L2643+일위대가상세!N2643,0))</f>
        <v>0</v>
      </c>
      <c r="H416" s="4">
        <f>IF(J416="합계",일위대가상세!N2643,IF(J416="경비",일위대가상세!J2643+일위대가상세!L2643+일위대가상세!N2643,0))</f>
        <v>0</v>
      </c>
      <c r="I416" s="4">
        <f t="shared" si="6"/>
        <v>0</v>
      </c>
      <c r="J416" s="6" t="s">
        <v>10</v>
      </c>
      <c r="K416" s="1" t="s">
        <v>13</v>
      </c>
    </row>
    <row r="417" spans="1:11" x14ac:dyDescent="0.2">
      <c r="A417" s="1" t="s">
        <v>887</v>
      </c>
      <c r="B417" s="1" t="s">
        <v>13</v>
      </c>
      <c r="C417" s="1" t="s">
        <v>881</v>
      </c>
      <c r="D417" s="1" t="s">
        <v>873</v>
      </c>
      <c r="E417" s="6" t="s">
        <v>136</v>
      </c>
      <c r="F417" s="4">
        <f>IF(J417="합계",일위대가상세!J2658,IF(J417="재료비",일위대가상세!J2658+일위대가상세!L2658+일위대가상세!N2658,0))</f>
        <v>0</v>
      </c>
      <c r="G417" s="4">
        <f>IF(J417="합계",일위대가상세!L2658,IF(J417="노무비",일위대가상세!J2658+일위대가상세!L2658+일위대가상세!N2658,0))</f>
        <v>0</v>
      </c>
      <c r="H417" s="4">
        <f>IF(J417="합계",일위대가상세!N2658,IF(J417="경비",일위대가상세!J2658+일위대가상세!L2658+일위대가상세!N2658,0))</f>
        <v>0</v>
      </c>
      <c r="I417" s="4">
        <f t="shared" si="6"/>
        <v>0</v>
      </c>
      <c r="J417" s="6" t="s">
        <v>10</v>
      </c>
      <c r="K417" s="1" t="s">
        <v>13</v>
      </c>
    </row>
    <row r="418" spans="1:11" x14ac:dyDescent="0.2">
      <c r="A418" s="1" t="s">
        <v>888</v>
      </c>
      <c r="B418" s="1" t="s">
        <v>13</v>
      </c>
      <c r="C418" s="1" t="s">
        <v>877</v>
      </c>
      <c r="D418" s="1" t="s">
        <v>875</v>
      </c>
      <c r="E418" s="6" t="s">
        <v>136</v>
      </c>
      <c r="F418" s="4">
        <f>IF(J418="합계",일위대가상세!J2673,IF(J418="재료비",일위대가상세!J2673+일위대가상세!L2673+일위대가상세!N2673,0))</f>
        <v>0</v>
      </c>
      <c r="G418" s="4">
        <f>IF(J418="합계",일위대가상세!L2673,IF(J418="노무비",일위대가상세!J2673+일위대가상세!L2673+일위대가상세!N2673,0))</f>
        <v>0</v>
      </c>
      <c r="H418" s="4">
        <f>IF(J418="합계",일위대가상세!N2673,IF(J418="경비",일위대가상세!J2673+일위대가상세!L2673+일위대가상세!N2673,0))</f>
        <v>0</v>
      </c>
      <c r="I418" s="4">
        <f t="shared" si="6"/>
        <v>0</v>
      </c>
      <c r="J418" s="6" t="s">
        <v>10</v>
      </c>
      <c r="K418" s="1" t="s">
        <v>13</v>
      </c>
    </row>
    <row r="419" spans="1:11" x14ac:dyDescent="0.2">
      <c r="A419" s="1" t="s">
        <v>889</v>
      </c>
      <c r="B419" s="1" t="s">
        <v>13</v>
      </c>
      <c r="C419" s="1" t="s">
        <v>879</v>
      </c>
      <c r="D419" s="1" t="s">
        <v>875</v>
      </c>
      <c r="E419" s="6" t="s">
        <v>136</v>
      </c>
      <c r="F419" s="4">
        <f>IF(J419="합계",일위대가상세!J2688,IF(J419="재료비",일위대가상세!J2688+일위대가상세!L2688+일위대가상세!N2688,0))</f>
        <v>0</v>
      </c>
      <c r="G419" s="4">
        <f>IF(J419="합계",일위대가상세!L2688,IF(J419="노무비",일위대가상세!J2688+일위대가상세!L2688+일위대가상세!N2688,0))</f>
        <v>0</v>
      </c>
      <c r="H419" s="4">
        <f>IF(J419="합계",일위대가상세!N2688,IF(J419="경비",일위대가상세!J2688+일위대가상세!L2688+일위대가상세!N2688,0))</f>
        <v>0</v>
      </c>
      <c r="I419" s="4">
        <f t="shared" si="6"/>
        <v>0</v>
      </c>
      <c r="J419" s="6" t="s">
        <v>10</v>
      </c>
      <c r="K419" s="1" t="s">
        <v>13</v>
      </c>
    </row>
    <row r="420" spans="1:11" x14ac:dyDescent="0.2">
      <c r="A420" s="1" t="s">
        <v>890</v>
      </c>
      <c r="B420" s="1" t="s">
        <v>13</v>
      </c>
      <c r="C420" s="1" t="s">
        <v>881</v>
      </c>
      <c r="D420" s="1" t="s">
        <v>875</v>
      </c>
      <c r="E420" s="6" t="s">
        <v>136</v>
      </c>
      <c r="F420" s="4">
        <f>IF(J420="합계",일위대가상세!J2703,IF(J420="재료비",일위대가상세!J2703+일위대가상세!L2703+일위대가상세!N2703,0))</f>
        <v>0</v>
      </c>
      <c r="G420" s="4">
        <f>IF(J420="합계",일위대가상세!L2703,IF(J420="노무비",일위대가상세!J2703+일위대가상세!L2703+일위대가상세!N2703,0))</f>
        <v>0</v>
      </c>
      <c r="H420" s="4">
        <f>IF(J420="합계",일위대가상세!N2703,IF(J420="경비",일위대가상세!J2703+일위대가상세!L2703+일위대가상세!N2703,0))</f>
        <v>0</v>
      </c>
      <c r="I420" s="4">
        <f t="shared" si="6"/>
        <v>0</v>
      </c>
      <c r="J420" s="6" t="s">
        <v>10</v>
      </c>
      <c r="K420" s="1" t="s">
        <v>13</v>
      </c>
    </row>
    <row r="421" spans="1:11" x14ac:dyDescent="0.2">
      <c r="A421" s="1" t="s">
        <v>891</v>
      </c>
      <c r="B421" s="1" t="s">
        <v>13</v>
      </c>
      <c r="C421" s="1" t="s">
        <v>892</v>
      </c>
      <c r="D421" s="1" t="s">
        <v>893</v>
      </c>
      <c r="E421" s="6" t="s">
        <v>293</v>
      </c>
      <c r="F421" s="4">
        <f>IF(J421="합계",일위대가상세!J2709,IF(J421="재료비",일위대가상세!J2709+일위대가상세!L2709+일위대가상세!N2709,0))</f>
        <v>0</v>
      </c>
      <c r="G421" s="4">
        <f>IF(J421="합계",일위대가상세!L2709,IF(J421="노무비",일위대가상세!J2709+일위대가상세!L2709+일위대가상세!N2709,0))</f>
        <v>0</v>
      </c>
      <c r="H421" s="4">
        <f>IF(J421="합계",일위대가상세!N2709,IF(J421="경비",일위대가상세!J2709+일위대가상세!L2709+일위대가상세!N2709,0))</f>
        <v>0</v>
      </c>
      <c r="I421" s="4">
        <f t="shared" si="6"/>
        <v>0</v>
      </c>
      <c r="J421" s="6" t="s">
        <v>10</v>
      </c>
      <c r="K421" s="1" t="s">
        <v>13</v>
      </c>
    </row>
    <row r="422" spans="1:11" x14ac:dyDescent="0.2">
      <c r="A422" s="1" t="s">
        <v>894</v>
      </c>
      <c r="B422" s="1" t="s">
        <v>13</v>
      </c>
      <c r="C422" s="1" t="s">
        <v>895</v>
      </c>
      <c r="D422" s="1" t="s">
        <v>896</v>
      </c>
      <c r="E422" s="6" t="s">
        <v>150</v>
      </c>
      <c r="F422" s="4">
        <f>IF(J422="합계",일위대가상세!J2715,IF(J422="재료비",일위대가상세!J2715+일위대가상세!L2715+일위대가상세!N2715,0))</f>
        <v>0</v>
      </c>
      <c r="G422" s="4">
        <f>IF(J422="합계",일위대가상세!L2715,IF(J422="노무비",일위대가상세!J2715+일위대가상세!L2715+일위대가상세!N2715,0))</f>
        <v>0</v>
      </c>
      <c r="H422" s="4">
        <f>IF(J422="합계",일위대가상세!N2715,IF(J422="경비",일위대가상세!J2715+일위대가상세!L2715+일위대가상세!N2715,0))</f>
        <v>0</v>
      </c>
      <c r="I422" s="4">
        <f t="shared" si="6"/>
        <v>0</v>
      </c>
      <c r="J422" s="6" t="s">
        <v>10</v>
      </c>
      <c r="K422" s="1" t="s">
        <v>13</v>
      </c>
    </row>
    <row r="423" spans="1:11" x14ac:dyDescent="0.2">
      <c r="A423" s="1" t="s">
        <v>897</v>
      </c>
      <c r="B423" s="1" t="s">
        <v>13</v>
      </c>
      <c r="C423" s="1" t="s">
        <v>895</v>
      </c>
      <c r="D423" s="1" t="s">
        <v>898</v>
      </c>
      <c r="E423" s="6" t="s">
        <v>150</v>
      </c>
      <c r="F423" s="4">
        <f>IF(J423="합계",일위대가상세!J2721,IF(J423="재료비",일위대가상세!J2721+일위대가상세!L2721+일위대가상세!N2721,0))</f>
        <v>0</v>
      </c>
      <c r="G423" s="4">
        <f>IF(J423="합계",일위대가상세!L2721,IF(J423="노무비",일위대가상세!J2721+일위대가상세!L2721+일위대가상세!N2721,0))</f>
        <v>0</v>
      </c>
      <c r="H423" s="4">
        <f>IF(J423="합계",일위대가상세!N2721,IF(J423="경비",일위대가상세!J2721+일위대가상세!L2721+일위대가상세!N2721,0))</f>
        <v>0</v>
      </c>
      <c r="I423" s="4">
        <f t="shared" si="6"/>
        <v>0</v>
      </c>
      <c r="J423" s="6" t="s">
        <v>10</v>
      </c>
      <c r="K423" s="1" t="s">
        <v>13</v>
      </c>
    </row>
    <row r="424" spans="1:11" x14ac:dyDescent="0.2">
      <c r="A424" s="1" t="s">
        <v>899</v>
      </c>
      <c r="B424" s="1" t="s">
        <v>13</v>
      </c>
      <c r="C424" s="1" t="s">
        <v>895</v>
      </c>
      <c r="D424" s="1" t="s">
        <v>900</v>
      </c>
      <c r="E424" s="6" t="s">
        <v>150</v>
      </c>
      <c r="F424" s="4">
        <f>IF(J424="합계",일위대가상세!J2727,IF(J424="재료비",일위대가상세!J2727+일위대가상세!L2727+일위대가상세!N2727,0))</f>
        <v>0</v>
      </c>
      <c r="G424" s="4">
        <f>IF(J424="합계",일위대가상세!L2727,IF(J424="노무비",일위대가상세!J2727+일위대가상세!L2727+일위대가상세!N2727,0))</f>
        <v>0</v>
      </c>
      <c r="H424" s="4">
        <f>IF(J424="합계",일위대가상세!N2727,IF(J424="경비",일위대가상세!J2727+일위대가상세!L2727+일위대가상세!N2727,0))</f>
        <v>0</v>
      </c>
      <c r="I424" s="4">
        <f t="shared" si="6"/>
        <v>0</v>
      </c>
      <c r="J424" s="6" t="s">
        <v>10</v>
      </c>
      <c r="K424" s="1" t="s">
        <v>13</v>
      </c>
    </row>
    <row r="425" spans="1:11" x14ac:dyDescent="0.2">
      <c r="A425" s="1" t="s">
        <v>901</v>
      </c>
      <c r="B425" s="1" t="s">
        <v>13</v>
      </c>
      <c r="C425" s="1" t="s">
        <v>895</v>
      </c>
      <c r="D425" s="1" t="s">
        <v>902</v>
      </c>
      <c r="E425" s="6" t="s">
        <v>150</v>
      </c>
      <c r="F425" s="4">
        <f>IF(J425="합계",일위대가상세!J2733,IF(J425="재료비",일위대가상세!J2733+일위대가상세!L2733+일위대가상세!N2733,0))</f>
        <v>0</v>
      </c>
      <c r="G425" s="4">
        <f>IF(J425="합계",일위대가상세!L2733,IF(J425="노무비",일위대가상세!J2733+일위대가상세!L2733+일위대가상세!N2733,0))</f>
        <v>0</v>
      </c>
      <c r="H425" s="4">
        <f>IF(J425="합계",일위대가상세!N2733,IF(J425="경비",일위대가상세!J2733+일위대가상세!L2733+일위대가상세!N2733,0))</f>
        <v>0</v>
      </c>
      <c r="I425" s="4">
        <f t="shared" si="6"/>
        <v>0</v>
      </c>
      <c r="J425" s="6" t="s">
        <v>10</v>
      </c>
      <c r="K425" s="1" t="s">
        <v>13</v>
      </c>
    </row>
    <row r="426" spans="1:11" x14ac:dyDescent="0.2">
      <c r="A426" s="1" t="s">
        <v>903</v>
      </c>
      <c r="B426" s="1" t="s">
        <v>13</v>
      </c>
      <c r="C426" s="1" t="s">
        <v>895</v>
      </c>
      <c r="D426" s="1" t="s">
        <v>904</v>
      </c>
      <c r="E426" s="6" t="s">
        <v>150</v>
      </c>
      <c r="F426" s="4">
        <f>IF(J426="합계",일위대가상세!J2739,IF(J426="재료비",일위대가상세!J2739+일위대가상세!L2739+일위대가상세!N2739,0))</f>
        <v>0</v>
      </c>
      <c r="G426" s="4">
        <f>IF(J426="합계",일위대가상세!L2739,IF(J426="노무비",일위대가상세!J2739+일위대가상세!L2739+일위대가상세!N2739,0))</f>
        <v>0</v>
      </c>
      <c r="H426" s="4">
        <f>IF(J426="합계",일위대가상세!N2739,IF(J426="경비",일위대가상세!J2739+일위대가상세!L2739+일위대가상세!N2739,0))</f>
        <v>0</v>
      </c>
      <c r="I426" s="4">
        <f t="shared" si="6"/>
        <v>0</v>
      </c>
      <c r="J426" s="6" t="s">
        <v>10</v>
      </c>
      <c r="K426" s="1" t="s">
        <v>13</v>
      </c>
    </row>
    <row r="427" spans="1:11" x14ac:dyDescent="0.2">
      <c r="A427" s="1" t="s">
        <v>905</v>
      </c>
      <c r="B427" s="1" t="s">
        <v>13</v>
      </c>
      <c r="C427" s="1" t="s">
        <v>906</v>
      </c>
      <c r="D427" s="1" t="s">
        <v>907</v>
      </c>
      <c r="E427" s="6" t="s">
        <v>150</v>
      </c>
      <c r="F427" s="4">
        <f>IF(J427="합계",일위대가상세!J2748,IF(J427="재료비",일위대가상세!J2748+일위대가상세!L2748+일위대가상세!N2748,0))</f>
        <v>0</v>
      </c>
      <c r="G427" s="4">
        <f>IF(J427="합계",일위대가상세!L2748,IF(J427="노무비",일위대가상세!J2748+일위대가상세!L2748+일위대가상세!N2748,0))</f>
        <v>0</v>
      </c>
      <c r="H427" s="4">
        <f>IF(J427="합계",일위대가상세!N2748,IF(J427="경비",일위대가상세!J2748+일위대가상세!L2748+일위대가상세!N2748,0))</f>
        <v>0</v>
      </c>
      <c r="I427" s="4">
        <f t="shared" si="6"/>
        <v>0</v>
      </c>
      <c r="J427" s="6" t="s">
        <v>10</v>
      </c>
      <c r="K427" s="1" t="s">
        <v>13</v>
      </c>
    </row>
    <row r="428" spans="1:11" x14ac:dyDescent="0.2">
      <c r="A428" s="1" t="s">
        <v>908</v>
      </c>
      <c r="B428" s="1" t="s">
        <v>13</v>
      </c>
      <c r="C428" s="1" t="s">
        <v>906</v>
      </c>
      <c r="D428" s="1" t="s">
        <v>909</v>
      </c>
      <c r="E428" s="6" t="s">
        <v>150</v>
      </c>
      <c r="F428" s="4">
        <f>IF(J428="합계",일위대가상세!J2757,IF(J428="재료비",일위대가상세!J2757+일위대가상세!L2757+일위대가상세!N2757,0))</f>
        <v>0</v>
      </c>
      <c r="G428" s="4">
        <f>IF(J428="합계",일위대가상세!L2757,IF(J428="노무비",일위대가상세!J2757+일위대가상세!L2757+일위대가상세!N2757,0))</f>
        <v>0</v>
      </c>
      <c r="H428" s="4">
        <f>IF(J428="합계",일위대가상세!N2757,IF(J428="경비",일위대가상세!J2757+일위대가상세!L2757+일위대가상세!N2757,0))</f>
        <v>0</v>
      </c>
      <c r="I428" s="4">
        <f t="shared" si="6"/>
        <v>0</v>
      </c>
      <c r="J428" s="6" t="s">
        <v>10</v>
      </c>
      <c r="K428" s="1" t="s">
        <v>13</v>
      </c>
    </row>
    <row r="429" spans="1:11" x14ac:dyDescent="0.2">
      <c r="A429" s="1" t="s">
        <v>910</v>
      </c>
      <c r="B429" s="1" t="s">
        <v>13</v>
      </c>
      <c r="C429" s="1" t="s">
        <v>906</v>
      </c>
      <c r="D429" s="1" t="s">
        <v>911</v>
      </c>
      <c r="E429" s="6" t="s">
        <v>150</v>
      </c>
      <c r="F429" s="4">
        <f>IF(J429="합계",일위대가상세!J2766,IF(J429="재료비",일위대가상세!J2766+일위대가상세!L2766+일위대가상세!N2766,0))</f>
        <v>0</v>
      </c>
      <c r="G429" s="4">
        <f>IF(J429="합계",일위대가상세!L2766,IF(J429="노무비",일위대가상세!J2766+일위대가상세!L2766+일위대가상세!N2766,0))</f>
        <v>0</v>
      </c>
      <c r="H429" s="4">
        <f>IF(J429="합계",일위대가상세!N2766,IF(J429="경비",일위대가상세!J2766+일위대가상세!L2766+일위대가상세!N2766,0))</f>
        <v>0</v>
      </c>
      <c r="I429" s="4">
        <f t="shared" si="6"/>
        <v>0</v>
      </c>
      <c r="J429" s="6" t="s">
        <v>10</v>
      </c>
      <c r="K429" s="1" t="s">
        <v>13</v>
      </c>
    </row>
    <row r="430" spans="1:11" x14ac:dyDescent="0.2">
      <c r="A430" s="1" t="s">
        <v>912</v>
      </c>
      <c r="B430" s="1" t="s">
        <v>13</v>
      </c>
      <c r="C430" s="1" t="s">
        <v>906</v>
      </c>
      <c r="D430" s="1" t="s">
        <v>913</v>
      </c>
      <c r="E430" s="6" t="s">
        <v>150</v>
      </c>
      <c r="F430" s="4">
        <f>IF(J430="합계",일위대가상세!J2775,IF(J430="재료비",일위대가상세!J2775+일위대가상세!L2775+일위대가상세!N2775,0))</f>
        <v>0</v>
      </c>
      <c r="G430" s="4">
        <f>IF(J430="합계",일위대가상세!L2775,IF(J430="노무비",일위대가상세!J2775+일위대가상세!L2775+일위대가상세!N2775,0))</f>
        <v>0</v>
      </c>
      <c r="H430" s="4">
        <f>IF(J430="합계",일위대가상세!N2775,IF(J430="경비",일위대가상세!J2775+일위대가상세!L2775+일위대가상세!N2775,0))</f>
        <v>0</v>
      </c>
      <c r="I430" s="4">
        <f t="shared" si="6"/>
        <v>0</v>
      </c>
      <c r="J430" s="6" t="s">
        <v>10</v>
      </c>
      <c r="K430" s="1" t="s">
        <v>13</v>
      </c>
    </row>
    <row r="431" spans="1:11" x14ac:dyDescent="0.2">
      <c r="A431" s="1" t="s">
        <v>914</v>
      </c>
      <c r="B431" s="1" t="s">
        <v>13</v>
      </c>
      <c r="C431" s="1" t="s">
        <v>915</v>
      </c>
      <c r="D431" s="1" t="s">
        <v>916</v>
      </c>
      <c r="E431" s="6" t="s">
        <v>917</v>
      </c>
      <c r="F431" s="4">
        <f>IF(J431="합계",일위대가상세!J2783,IF(J431="재료비",일위대가상세!J2783+일위대가상세!L2783+일위대가상세!N2783,0))</f>
        <v>0</v>
      </c>
      <c r="G431" s="4">
        <f>IF(J431="합계",일위대가상세!L2783,IF(J431="노무비",일위대가상세!J2783+일위대가상세!L2783+일위대가상세!N2783,0))</f>
        <v>0</v>
      </c>
      <c r="H431" s="4">
        <f>IF(J431="합계",일위대가상세!N2783,IF(J431="경비",일위대가상세!J2783+일위대가상세!L2783+일위대가상세!N2783,0))</f>
        <v>0</v>
      </c>
      <c r="I431" s="4">
        <f t="shared" si="6"/>
        <v>0</v>
      </c>
      <c r="J431" s="6" t="s">
        <v>10</v>
      </c>
      <c r="K431" s="1" t="s">
        <v>13</v>
      </c>
    </row>
    <row r="432" spans="1:11" x14ac:dyDescent="0.2">
      <c r="A432" s="1" t="s">
        <v>918</v>
      </c>
      <c r="B432" s="1" t="s">
        <v>13</v>
      </c>
      <c r="C432" s="1" t="s">
        <v>915</v>
      </c>
      <c r="D432" s="1" t="s">
        <v>919</v>
      </c>
      <c r="E432" s="6" t="s">
        <v>917</v>
      </c>
      <c r="F432" s="4">
        <f>IF(J432="합계",일위대가상세!J2791,IF(J432="재료비",일위대가상세!J2791+일위대가상세!L2791+일위대가상세!N2791,0))</f>
        <v>0</v>
      </c>
      <c r="G432" s="4">
        <f>IF(J432="합계",일위대가상세!L2791,IF(J432="노무비",일위대가상세!J2791+일위대가상세!L2791+일위대가상세!N2791,0))</f>
        <v>0</v>
      </c>
      <c r="H432" s="4">
        <f>IF(J432="합계",일위대가상세!N2791,IF(J432="경비",일위대가상세!J2791+일위대가상세!L2791+일위대가상세!N2791,0))</f>
        <v>0</v>
      </c>
      <c r="I432" s="4">
        <f t="shared" si="6"/>
        <v>0</v>
      </c>
      <c r="J432" s="6" t="s">
        <v>10</v>
      </c>
      <c r="K432" s="1" t="s">
        <v>13</v>
      </c>
    </row>
    <row r="433" spans="1:11" x14ac:dyDescent="0.2">
      <c r="A433" s="1" t="s">
        <v>920</v>
      </c>
      <c r="B433" s="1" t="s">
        <v>13</v>
      </c>
      <c r="C433" s="1" t="s">
        <v>915</v>
      </c>
      <c r="D433" s="1" t="s">
        <v>921</v>
      </c>
      <c r="E433" s="6" t="s">
        <v>917</v>
      </c>
      <c r="F433" s="4">
        <f>IF(J433="합계",일위대가상세!J2799,IF(J433="재료비",일위대가상세!J2799+일위대가상세!L2799+일위대가상세!N2799,0))</f>
        <v>0</v>
      </c>
      <c r="G433" s="4">
        <f>IF(J433="합계",일위대가상세!L2799,IF(J433="노무비",일위대가상세!J2799+일위대가상세!L2799+일위대가상세!N2799,0))</f>
        <v>0</v>
      </c>
      <c r="H433" s="4">
        <f>IF(J433="합계",일위대가상세!N2799,IF(J433="경비",일위대가상세!J2799+일위대가상세!L2799+일위대가상세!N2799,0))</f>
        <v>0</v>
      </c>
      <c r="I433" s="4">
        <f t="shared" si="6"/>
        <v>0</v>
      </c>
      <c r="J433" s="6" t="s">
        <v>10</v>
      </c>
      <c r="K433" s="1" t="s">
        <v>13</v>
      </c>
    </row>
    <row r="434" spans="1:11" x14ac:dyDescent="0.2">
      <c r="A434" s="1" t="s">
        <v>922</v>
      </c>
      <c r="B434" s="1" t="s">
        <v>13</v>
      </c>
      <c r="C434" s="1" t="s">
        <v>923</v>
      </c>
      <c r="D434" s="1" t="s">
        <v>924</v>
      </c>
      <c r="E434" s="6" t="s">
        <v>93</v>
      </c>
      <c r="F434" s="4">
        <f>IF(J434="합계",일위대가상세!J2805,IF(J434="재료비",일위대가상세!J2805+일위대가상세!L2805+일위대가상세!N2805,0))</f>
        <v>0</v>
      </c>
      <c r="G434" s="4">
        <f>IF(J434="합계",일위대가상세!L2805,IF(J434="노무비",일위대가상세!J2805+일위대가상세!L2805+일위대가상세!N2805,0))</f>
        <v>0</v>
      </c>
      <c r="H434" s="4">
        <f>IF(J434="합계",일위대가상세!N2805,IF(J434="경비",일위대가상세!J2805+일위대가상세!L2805+일위대가상세!N2805,0))</f>
        <v>0</v>
      </c>
      <c r="I434" s="4">
        <f t="shared" si="6"/>
        <v>0</v>
      </c>
      <c r="J434" s="6" t="s">
        <v>10</v>
      </c>
      <c r="K434" s="1" t="s">
        <v>13</v>
      </c>
    </row>
    <row r="435" spans="1:11" x14ac:dyDescent="0.2">
      <c r="A435" s="1" t="s">
        <v>925</v>
      </c>
      <c r="B435" s="1" t="s">
        <v>13</v>
      </c>
      <c r="C435" s="1" t="s">
        <v>926</v>
      </c>
      <c r="D435" s="1" t="s">
        <v>13</v>
      </c>
      <c r="E435" s="6" t="s">
        <v>93</v>
      </c>
      <c r="F435" s="4">
        <f>IF(J435="합계",일위대가상세!J2814,IF(J435="재료비",일위대가상세!J2814+일위대가상세!L2814+일위대가상세!N2814,0))</f>
        <v>0</v>
      </c>
      <c r="G435" s="4">
        <f>IF(J435="합계",일위대가상세!L2814,IF(J435="노무비",일위대가상세!J2814+일위대가상세!L2814+일위대가상세!N2814,0))</f>
        <v>0</v>
      </c>
      <c r="H435" s="4">
        <f>IF(J435="합계",일위대가상세!N2814,IF(J435="경비",일위대가상세!J2814+일위대가상세!L2814+일위대가상세!N2814,0))</f>
        <v>0</v>
      </c>
      <c r="I435" s="4">
        <f t="shared" si="6"/>
        <v>0</v>
      </c>
      <c r="J435" s="6" t="s">
        <v>10</v>
      </c>
      <c r="K435" s="1" t="s">
        <v>13</v>
      </c>
    </row>
    <row r="436" spans="1:11" x14ac:dyDescent="0.2">
      <c r="A436" s="1" t="s">
        <v>927</v>
      </c>
      <c r="B436" s="1" t="s">
        <v>13</v>
      </c>
      <c r="C436" s="1" t="s">
        <v>928</v>
      </c>
      <c r="D436" s="1" t="s">
        <v>929</v>
      </c>
      <c r="E436" s="6" t="s">
        <v>249</v>
      </c>
      <c r="F436" s="4">
        <f>IF(J436="합계",일위대가상세!J2820,IF(J436="재료비",일위대가상세!J2820+일위대가상세!L2820+일위대가상세!N2820,0))</f>
        <v>0</v>
      </c>
      <c r="G436" s="4">
        <f>IF(J436="합계",일위대가상세!L2820,IF(J436="노무비",일위대가상세!J2820+일위대가상세!L2820+일위대가상세!N2820,0))</f>
        <v>0</v>
      </c>
      <c r="H436" s="4">
        <f>IF(J436="합계",일위대가상세!N2820,IF(J436="경비",일위대가상세!J2820+일위대가상세!L2820+일위대가상세!N2820,0))</f>
        <v>0</v>
      </c>
      <c r="I436" s="4">
        <f t="shared" si="6"/>
        <v>0</v>
      </c>
      <c r="J436" s="6" t="s">
        <v>10</v>
      </c>
      <c r="K436" s="1" t="s">
        <v>13</v>
      </c>
    </row>
    <row r="437" spans="1:11" x14ac:dyDescent="0.2">
      <c r="A437" s="1" t="s">
        <v>930</v>
      </c>
      <c r="B437" s="1" t="s">
        <v>13</v>
      </c>
      <c r="C437" s="1" t="s">
        <v>931</v>
      </c>
      <c r="D437" s="1" t="s">
        <v>932</v>
      </c>
      <c r="E437" s="6" t="s">
        <v>249</v>
      </c>
      <c r="F437" s="4">
        <f>IF(J437="합계",일위대가상세!J2827,IF(J437="재료비",일위대가상세!J2827+일위대가상세!L2827+일위대가상세!N2827,0))</f>
        <v>0</v>
      </c>
      <c r="G437" s="4">
        <f>IF(J437="합계",일위대가상세!L2827,IF(J437="노무비",일위대가상세!J2827+일위대가상세!L2827+일위대가상세!N2827,0))</f>
        <v>0</v>
      </c>
      <c r="H437" s="4">
        <f>IF(J437="합계",일위대가상세!N2827,IF(J437="경비",일위대가상세!J2827+일위대가상세!L2827+일위대가상세!N2827,0))</f>
        <v>0</v>
      </c>
      <c r="I437" s="4">
        <f t="shared" si="6"/>
        <v>0</v>
      </c>
      <c r="J437" s="6" t="s">
        <v>10</v>
      </c>
      <c r="K437" s="1" t="s">
        <v>13</v>
      </c>
    </row>
    <row r="438" spans="1:11" x14ac:dyDescent="0.2">
      <c r="A438" s="1" t="s">
        <v>933</v>
      </c>
      <c r="B438" s="1" t="s">
        <v>13</v>
      </c>
      <c r="C438" s="1" t="s">
        <v>934</v>
      </c>
      <c r="D438" s="1" t="s">
        <v>932</v>
      </c>
      <c r="E438" s="6" t="s">
        <v>249</v>
      </c>
      <c r="F438" s="4">
        <f>IF(J438="합계",일위대가상세!J2834,IF(J438="재료비",일위대가상세!J2834+일위대가상세!L2834+일위대가상세!N2834,0))</f>
        <v>0</v>
      </c>
      <c r="G438" s="4">
        <f>IF(J438="합계",일위대가상세!L2834,IF(J438="노무비",일위대가상세!J2834+일위대가상세!L2834+일위대가상세!N2834,0))</f>
        <v>0</v>
      </c>
      <c r="H438" s="4">
        <f>IF(J438="합계",일위대가상세!N2834,IF(J438="경비",일위대가상세!J2834+일위대가상세!L2834+일위대가상세!N2834,0))</f>
        <v>0</v>
      </c>
      <c r="I438" s="4">
        <f t="shared" si="6"/>
        <v>0</v>
      </c>
      <c r="J438" s="6" t="s">
        <v>10</v>
      </c>
      <c r="K438" s="1" t="s">
        <v>13</v>
      </c>
    </row>
    <row r="439" spans="1:11" x14ac:dyDescent="0.2">
      <c r="A439" s="1" t="s">
        <v>935</v>
      </c>
      <c r="B439" s="1" t="s">
        <v>13</v>
      </c>
      <c r="C439" s="1" t="s">
        <v>936</v>
      </c>
      <c r="D439" s="1" t="s">
        <v>13</v>
      </c>
      <c r="E439" s="6" t="s">
        <v>93</v>
      </c>
      <c r="F439" s="4">
        <f>IF(J439="합계",일위대가상세!J2839,IF(J439="재료비",일위대가상세!J2839+일위대가상세!L2839+일위대가상세!N2839,0))</f>
        <v>0</v>
      </c>
      <c r="G439" s="4">
        <f>IF(J439="합계",일위대가상세!L2839,IF(J439="노무비",일위대가상세!J2839+일위대가상세!L2839+일위대가상세!N2839,0))</f>
        <v>0</v>
      </c>
      <c r="H439" s="4">
        <f>IF(J439="합계",일위대가상세!N2839,IF(J439="경비",일위대가상세!J2839+일위대가상세!L2839+일위대가상세!N2839,0))</f>
        <v>0</v>
      </c>
      <c r="I439" s="4">
        <f t="shared" si="6"/>
        <v>0</v>
      </c>
      <c r="J439" s="6" t="s">
        <v>10</v>
      </c>
      <c r="K439" s="1" t="s">
        <v>13</v>
      </c>
    </row>
    <row r="440" spans="1:11" x14ac:dyDescent="0.2">
      <c r="A440" s="1" t="s">
        <v>937</v>
      </c>
      <c r="B440" s="1" t="s">
        <v>13</v>
      </c>
      <c r="C440" s="1" t="s">
        <v>938</v>
      </c>
      <c r="D440" s="1" t="s">
        <v>939</v>
      </c>
      <c r="E440" s="6" t="s">
        <v>260</v>
      </c>
      <c r="F440" s="4">
        <f>IF(J440="합계",일위대가상세!J2844,IF(J440="재료비",일위대가상세!J2844+일위대가상세!L2844+일위대가상세!N2844,0))</f>
        <v>0</v>
      </c>
      <c r="G440" s="4">
        <f>IF(J440="합계",일위대가상세!L2844,IF(J440="노무비",일위대가상세!J2844+일위대가상세!L2844+일위대가상세!N2844,0))</f>
        <v>0</v>
      </c>
      <c r="H440" s="4">
        <f>IF(J440="합계",일위대가상세!N2844,IF(J440="경비",일위대가상세!J2844+일위대가상세!L2844+일위대가상세!N2844,0))</f>
        <v>0</v>
      </c>
      <c r="I440" s="4">
        <f t="shared" si="6"/>
        <v>0</v>
      </c>
      <c r="J440" s="6" t="s">
        <v>10</v>
      </c>
      <c r="K440" s="1" t="s">
        <v>13</v>
      </c>
    </row>
    <row r="441" spans="1:11" x14ac:dyDescent="0.2">
      <c r="A441" s="1" t="s">
        <v>940</v>
      </c>
      <c r="B441" s="1" t="s">
        <v>13</v>
      </c>
      <c r="C441" s="1" t="s">
        <v>938</v>
      </c>
      <c r="D441" s="1" t="s">
        <v>941</v>
      </c>
      <c r="E441" s="6" t="s">
        <v>260</v>
      </c>
      <c r="F441" s="4">
        <f>IF(J441="합계",일위대가상세!J2849,IF(J441="재료비",일위대가상세!J2849+일위대가상세!L2849+일위대가상세!N2849,0))</f>
        <v>0</v>
      </c>
      <c r="G441" s="4">
        <f>IF(J441="합계",일위대가상세!L2849,IF(J441="노무비",일위대가상세!J2849+일위대가상세!L2849+일위대가상세!N2849,0))</f>
        <v>0</v>
      </c>
      <c r="H441" s="4">
        <f>IF(J441="합계",일위대가상세!N2849,IF(J441="경비",일위대가상세!J2849+일위대가상세!L2849+일위대가상세!N2849,0))</f>
        <v>0</v>
      </c>
      <c r="I441" s="4">
        <f t="shared" si="6"/>
        <v>0</v>
      </c>
      <c r="J441" s="6" t="s">
        <v>10</v>
      </c>
      <c r="K441" s="1" t="s">
        <v>13</v>
      </c>
    </row>
    <row r="442" spans="1:11" x14ac:dyDescent="0.2">
      <c r="A442" s="1" t="s">
        <v>942</v>
      </c>
      <c r="B442" s="1" t="s">
        <v>13</v>
      </c>
      <c r="C442" s="1" t="s">
        <v>938</v>
      </c>
      <c r="D442" s="1" t="s">
        <v>943</v>
      </c>
      <c r="E442" s="6" t="s">
        <v>260</v>
      </c>
      <c r="F442" s="4">
        <f>IF(J442="합계",일위대가상세!J2854,IF(J442="재료비",일위대가상세!J2854+일위대가상세!L2854+일위대가상세!N2854,0))</f>
        <v>0</v>
      </c>
      <c r="G442" s="4">
        <f>IF(J442="합계",일위대가상세!L2854,IF(J442="노무비",일위대가상세!J2854+일위대가상세!L2854+일위대가상세!N2854,0))</f>
        <v>0</v>
      </c>
      <c r="H442" s="4">
        <f>IF(J442="합계",일위대가상세!N2854,IF(J442="경비",일위대가상세!J2854+일위대가상세!L2854+일위대가상세!N2854,0))</f>
        <v>0</v>
      </c>
      <c r="I442" s="4">
        <f t="shared" si="6"/>
        <v>0</v>
      </c>
      <c r="J442" s="6" t="s">
        <v>10</v>
      </c>
      <c r="K442" s="1" t="s">
        <v>13</v>
      </c>
    </row>
    <row r="443" spans="1:11" x14ac:dyDescent="0.2">
      <c r="A443" s="1" t="s">
        <v>944</v>
      </c>
      <c r="B443" s="1" t="s">
        <v>13</v>
      </c>
      <c r="C443" s="1" t="s">
        <v>938</v>
      </c>
      <c r="D443" s="1" t="s">
        <v>945</v>
      </c>
      <c r="E443" s="6" t="s">
        <v>260</v>
      </c>
      <c r="F443" s="4">
        <f>IF(J443="합계",일위대가상세!J2859,IF(J443="재료비",일위대가상세!J2859+일위대가상세!L2859+일위대가상세!N2859,0))</f>
        <v>0</v>
      </c>
      <c r="G443" s="4">
        <f>IF(J443="합계",일위대가상세!L2859,IF(J443="노무비",일위대가상세!J2859+일위대가상세!L2859+일위대가상세!N2859,0))</f>
        <v>0</v>
      </c>
      <c r="H443" s="4">
        <f>IF(J443="합계",일위대가상세!N2859,IF(J443="경비",일위대가상세!J2859+일위대가상세!L2859+일위대가상세!N2859,0))</f>
        <v>0</v>
      </c>
      <c r="I443" s="4">
        <f t="shared" si="6"/>
        <v>0</v>
      </c>
      <c r="J443" s="6" t="s">
        <v>10</v>
      </c>
      <c r="K443" s="1" t="s">
        <v>13</v>
      </c>
    </row>
    <row r="444" spans="1:11" x14ac:dyDescent="0.2">
      <c r="A444" s="1" t="s">
        <v>946</v>
      </c>
      <c r="B444" s="1" t="s">
        <v>13</v>
      </c>
      <c r="C444" s="1" t="s">
        <v>938</v>
      </c>
      <c r="D444" s="1" t="s">
        <v>947</v>
      </c>
      <c r="E444" s="6" t="s">
        <v>260</v>
      </c>
      <c r="F444" s="4">
        <f>IF(J444="합계",일위대가상세!J2864,IF(J444="재료비",일위대가상세!J2864+일위대가상세!L2864+일위대가상세!N2864,0))</f>
        <v>0</v>
      </c>
      <c r="G444" s="4">
        <f>IF(J444="합계",일위대가상세!L2864,IF(J444="노무비",일위대가상세!J2864+일위대가상세!L2864+일위대가상세!N2864,0))</f>
        <v>0</v>
      </c>
      <c r="H444" s="4">
        <f>IF(J444="합계",일위대가상세!N2864,IF(J444="경비",일위대가상세!J2864+일위대가상세!L2864+일위대가상세!N2864,0))</f>
        <v>0</v>
      </c>
      <c r="I444" s="4">
        <f t="shared" si="6"/>
        <v>0</v>
      </c>
      <c r="J444" s="6" t="s">
        <v>10</v>
      </c>
      <c r="K444" s="1" t="s">
        <v>13</v>
      </c>
    </row>
    <row r="445" spans="1:11" x14ac:dyDescent="0.2">
      <c r="A445" s="1" t="s">
        <v>948</v>
      </c>
      <c r="B445" s="1" t="s">
        <v>13</v>
      </c>
      <c r="C445" s="1" t="s">
        <v>949</v>
      </c>
      <c r="D445" s="1" t="s">
        <v>950</v>
      </c>
      <c r="E445" s="6" t="s">
        <v>260</v>
      </c>
      <c r="F445" s="4">
        <f>IF(J445="합계",일위대가상세!J2869,IF(J445="재료비",일위대가상세!J2869+일위대가상세!L2869+일위대가상세!N2869,0))</f>
        <v>0</v>
      </c>
      <c r="G445" s="4">
        <f>IF(J445="합계",일위대가상세!L2869,IF(J445="노무비",일위대가상세!J2869+일위대가상세!L2869+일위대가상세!N2869,0))</f>
        <v>0</v>
      </c>
      <c r="H445" s="4">
        <f>IF(J445="합계",일위대가상세!N2869,IF(J445="경비",일위대가상세!J2869+일위대가상세!L2869+일위대가상세!N2869,0))</f>
        <v>0</v>
      </c>
      <c r="I445" s="4">
        <f t="shared" si="6"/>
        <v>0</v>
      </c>
      <c r="J445" s="6" t="s">
        <v>10</v>
      </c>
      <c r="K445" s="1" t="s">
        <v>13</v>
      </c>
    </row>
    <row r="446" spans="1:11" x14ac:dyDescent="0.2">
      <c r="A446" s="1" t="s">
        <v>951</v>
      </c>
      <c r="B446" s="1" t="s">
        <v>13</v>
      </c>
      <c r="C446" s="1" t="s">
        <v>949</v>
      </c>
      <c r="D446" s="1" t="s">
        <v>952</v>
      </c>
      <c r="E446" s="6" t="s">
        <v>260</v>
      </c>
      <c r="F446" s="4">
        <f>IF(J446="합계",일위대가상세!J2874,IF(J446="재료비",일위대가상세!J2874+일위대가상세!L2874+일위대가상세!N2874,0))</f>
        <v>0</v>
      </c>
      <c r="G446" s="4">
        <f>IF(J446="합계",일위대가상세!L2874,IF(J446="노무비",일위대가상세!J2874+일위대가상세!L2874+일위대가상세!N2874,0))</f>
        <v>0</v>
      </c>
      <c r="H446" s="4">
        <f>IF(J446="합계",일위대가상세!N2874,IF(J446="경비",일위대가상세!J2874+일위대가상세!L2874+일위대가상세!N2874,0))</f>
        <v>0</v>
      </c>
      <c r="I446" s="4">
        <f t="shared" si="6"/>
        <v>0</v>
      </c>
      <c r="J446" s="6" t="s">
        <v>10</v>
      </c>
      <c r="K446" s="1" t="s">
        <v>13</v>
      </c>
    </row>
    <row r="447" spans="1:11" x14ac:dyDescent="0.2">
      <c r="A447" s="1" t="s">
        <v>953</v>
      </c>
      <c r="B447" s="1" t="s">
        <v>13</v>
      </c>
      <c r="C447" s="1" t="s">
        <v>949</v>
      </c>
      <c r="D447" s="1" t="s">
        <v>954</v>
      </c>
      <c r="E447" s="6" t="s">
        <v>260</v>
      </c>
      <c r="F447" s="4">
        <f>IF(J447="합계",일위대가상세!J2879,IF(J447="재료비",일위대가상세!J2879+일위대가상세!L2879+일위대가상세!N2879,0))</f>
        <v>0</v>
      </c>
      <c r="G447" s="4">
        <f>IF(J447="합계",일위대가상세!L2879,IF(J447="노무비",일위대가상세!J2879+일위대가상세!L2879+일위대가상세!N2879,0))</f>
        <v>0</v>
      </c>
      <c r="H447" s="4">
        <f>IF(J447="합계",일위대가상세!N2879,IF(J447="경비",일위대가상세!J2879+일위대가상세!L2879+일위대가상세!N2879,0))</f>
        <v>0</v>
      </c>
      <c r="I447" s="4">
        <f t="shared" si="6"/>
        <v>0</v>
      </c>
      <c r="J447" s="6" t="s">
        <v>10</v>
      </c>
      <c r="K447" s="1" t="s">
        <v>13</v>
      </c>
    </row>
    <row r="448" spans="1:11" x14ac:dyDescent="0.2">
      <c r="A448" s="1" t="s">
        <v>955</v>
      </c>
      <c r="B448" s="1" t="s">
        <v>13</v>
      </c>
      <c r="C448" s="1" t="s">
        <v>949</v>
      </c>
      <c r="D448" s="1" t="s">
        <v>956</v>
      </c>
      <c r="E448" s="6" t="s">
        <v>260</v>
      </c>
      <c r="F448" s="4">
        <f>IF(J448="합계",일위대가상세!J2884,IF(J448="재료비",일위대가상세!J2884+일위대가상세!L2884+일위대가상세!N2884,0))</f>
        <v>0</v>
      </c>
      <c r="G448" s="4">
        <f>IF(J448="합계",일위대가상세!L2884,IF(J448="노무비",일위대가상세!J2884+일위대가상세!L2884+일위대가상세!N2884,0))</f>
        <v>0</v>
      </c>
      <c r="H448" s="4">
        <f>IF(J448="합계",일위대가상세!N2884,IF(J448="경비",일위대가상세!J2884+일위대가상세!L2884+일위대가상세!N2884,0))</f>
        <v>0</v>
      </c>
      <c r="I448" s="4">
        <f t="shared" si="6"/>
        <v>0</v>
      </c>
      <c r="J448" s="6" t="s">
        <v>10</v>
      </c>
      <c r="K448" s="1" t="s">
        <v>13</v>
      </c>
    </row>
    <row r="449" spans="1:11" x14ac:dyDescent="0.2">
      <c r="A449" s="1" t="s">
        <v>957</v>
      </c>
      <c r="B449" s="1" t="s">
        <v>13</v>
      </c>
      <c r="C449" s="1" t="s">
        <v>949</v>
      </c>
      <c r="D449" s="1" t="s">
        <v>958</v>
      </c>
      <c r="E449" s="6" t="s">
        <v>260</v>
      </c>
      <c r="F449" s="4">
        <f>IF(J449="합계",일위대가상세!J2889,IF(J449="재료비",일위대가상세!J2889+일위대가상세!L2889+일위대가상세!N2889,0))</f>
        <v>0</v>
      </c>
      <c r="G449" s="4">
        <f>IF(J449="합계",일위대가상세!L2889,IF(J449="노무비",일위대가상세!J2889+일위대가상세!L2889+일위대가상세!N2889,0))</f>
        <v>0</v>
      </c>
      <c r="H449" s="4">
        <f>IF(J449="합계",일위대가상세!N2889,IF(J449="경비",일위대가상세!J2889+일위대가상세!L2889+일위대가상세!N2889,0))</f>
        <v>0</v>
      </c>
      <c r="I449" s="4">
        <f t="shared" si="6"/>
        <v>0</v>
      </c>
      <c r="J449" s="6" t="s">
        <v>10</v>
      </c>
      <c r="K449" s="1" t="s">
        <v>13</v>
      </c>
    </row>
    <row r="450" spans="1:11" x14ac:dyDescent="0.2">
      <c r="A450" s="1" t="s">
        <v>959</v>
      </c>
      <c r="B450" s="1" t="s">
        <v>13</v>
      </c>
      <c r="C450" s="1" t="s">
        <v>960</v>
      </c>
      <c r="D450" s="1" t="s">
        <v>961</v>
      </c>
      <c r="E450" s="6" t="s">
        <v>93</v>
      </c>
      <c r="F450" s="4">
        <f>IF(J450="합계",일위대가상세!J2895,IF(J450="재료비",일위대가상세!J2895+일위대가상세!L2895+일위대가상세!N2895,0))</f>
        <v>0</v>
      </c>
      <c r="G450" s="4">
        <f>IF(J450="합계",일위대가상세!L2895,IF(J450="노무비",일위대가상세!J2895+일위대가상세!L2895+일위대가상세!N2895,0))</f>
        <v>0</v>
      </c>
      <c r="H450" s="4">
        <f>IF(J450="합계",일위대가상세!N2895,IF(J450="경비",일위대가상세!J2895+일위대가상세!L2895+일위대가상세!N2895,0))</f>
        <v>0</v>
      </c>
      <c r="I450" s="4">
        <f t="shared" si="6"/>
        <v>0</v>
      </c>
      <c r="J450" s="6" t="s">
        <v>10</v>
      </c>
      <c r="K450" s="1" t="s">
        <v>13</v>
      </c>
    </row>
    <row r="451" spans="1:11" x14ac:dyDescent="0.2">
      <c r="A451" s="1" t="s">
        <v>962</v>
      </c>
      <c r="B451" s="1" t="s">
        <v>13</v>
      </c>
      <c r="C451" s="1" t="s">
        <v>960</v>
      </c>
      <c r="D451" s="1" t="s">
        <v>963</v>
      </c>
      <c r="E451" s="6" t="s">
        <v>93</v>
      </c>
      <c r="F451" s="4">
        <f>IF(J451="합계",일위대가상세!J2901,IF(J451="재료비",일위대가상세!J2901+일위대가상세!L2901+일위대가상세!N2901,0))</f>
        <v>0</v>
      </c>
      <c r="G451" s="4">
        <f>IF(J451="합계",일위대가상세!L2901,IF(J451="노무비",일위대가상세!J2901+일위대가상세!L2901+일위대가상세!N2901,0))</f>
        <v>0</v>
      </c>
      <c r="H451" s="4">
        <f>IF(J451="합계",일위대가상세!N2901,IF(J451="경비",일위대가상세!J2901+일위대가상세!L2901+일위대가상세!N2901,0))</f>
        <v>0</v>
      </c>
      <c r="I451" s="4">
        <f t="shared" si="6"/>
        <v>0</v>
      </c>
      <c r="J451" s="6" t="s">
        <v>10</v>
      </c>
      <c r="K451" s="1" t="s">
        <v>13</v>
      </c>
    </row>
    <row r="452" spans="1:11" x14ac:dyDescent="0.2">
      <c r="A452" s="1" t="s">
        <v>964</v>
      </c>
      <c r="B452" s="1" t="s">
        <v>13</v>
      </c>
      <c r="C452" s="1" t="s">
        <v>960</v>
      </c>
      <c r="D452" s="1" t="s">
        <v>965</v>
      </c>
      <c r="E452" s="6" t="s">
        <v>93</v>
      </c>
      <c r="F452" s="4">
        <f>IF(J452="합계",일위대가상세!J2906,IF(J452="재료비",일위대가상세!J2906+일위대가상세!L2906+일위대가상세!N2906,0))</f>
        <v>0</v>
      </c>
      <c r="G452" s="4">
        <f>IF(J452="합계",일위대가상세!L2906,IF(J452="노무비",일위대가상세!J2906+일위대가상세!L2906+일위대가상세!N2906,0))</f>
        <v>0</v>
      </c>
      <c r="H452" s="4">
        <f>IF(J452="합계",일위대가상세!N2906,IF(J452="경비",일위대가상세!J2906+일위대가상세!L2906+일위대가상세!N2906,0))</f>
        <v>0</v>
      </c>
      <c r="I452" s="4">
        <f t="shared" ref="I452:I515" si="7">F452+G452+H452</f>
        <v>0</v>
      </c>
      <c r="J452" s="6" t="s">
        <v>10</v>
      </c>
      <c r="K452" s="1" t="s">
        <v>13</v>
      </c>
    </row>
    <row r="453" spans="1:11" x14ac:dyDescent="0.2">
      <c r="A453" s="1" t="s">
        <v>966</v>
      </c>
      <c r="B453" s="1" t="s">
        <v>13</v>
      </c>
      <c r="C453" s="1" t="s">
        <v>960</v>
      </c>
      <c r="D453" s="1" t="s">
        <v>967</v>
      </c>
      <c r="E453" s="6" t="s">
        <v>306</v>
      </c>
      <c r="F453" s="4">
        <f>IF(J453="합계",일위대가상세!J2911,IF(J453="재료비",일위대가상세!J2911+일위대가상세!L2911+일위대가상세!N2911,0))</f>
        <v>0</v>
      </c>
      <c r="G453" s="4">
        <f>IF(J453="합계",일위대가상세!L2911,IF(J453="노무비",일위대가상세!J2911+일위대가상세!L2911+일위대가상세!N2911,0))</f>
        <v>0</v>
      </c>
      <c r="H453" s="4">
        <f>IF(J453="합계",일위대가상세!N2911,IF(J453="경비",일위대가상세!J2911+일위대가상세!L2911+일위대가상세!N2911,0))</f>
        <v>0</v>
      </c>
      <c r="I453" s="4">
        <f t="shared" si="7"/>
        <v>0</v>
      </c>
      <c r="J453" s="6" t="s">
        <v>10</v>
      </c>
      <c r="K453" s="1" t="s">
        <v>13</v>
      </c>
    </row>
    <row r="454" spans="1:11" x14ac:dyDescent="0.2">
      <c r="A454" s="1" t="s">
        <v>968</v>
      </c>
      <c r="B454" s="1" t="s">
        <v>13</v>
      </c>
      <c r="C454" s="1" t="s">
        <v>969</v>
      </c>
      <c r="D454" s="1" t="s">
        <v>970</v>
      </c>
      <c r="E454" s="6" t="s">
        <v>306</v>
      </c>
      <c r="F454" s="4">
        <f>IF(J454="합계",일위대가상세!J2917,IF(J454="재료비",일위대가상세!J2917+일위대가상세!L2917+일위대가상세!N2917,0))</f>
        <v>0</v>
      </c>
      <c r="G454" s="4">
        <f>IF(J454="합계",일위대가상세!L2917,IF(J454="노무비",일위대가상세!J2917+일위대가상세!L2917+일위대가상세!N2917,0))</f>
        <v>0</v>
      </c>
      <c r="H454" s="4">
        <f>IF(J454="합계",일위대가상세!N2917,IF(J454="경비",일위대가상세!J2917+일위대가상세!L2917+일위대가상세!N2917,0))</f>
        <v>0</v>
      </c>
      <c r="I454" s="4">
        <f t="shared" si="7"/>
        <v>0</v>
      </c>
      <c r="J454" s="6" t="s">
        <v>10</v>
      </c>
      <c r="K454" s="1" t="s">
        <v>13</v>
      </c>
    </row>
    <row r="455" spans="1:11" x14ac:dyDescent="0.2">
      <c r="A455" s="1" t="s">
        <v>971</v>
      </c>
      <c r="B455" s="1" t="s">
        <v>13</v>
      </c>
      <c r="C455" s="1" t="s">
        <v>969</v>
      </c>
      <c r="D455" s="1" t="s">
        <v>756</v>
      </c>
      <c r="E455" s="6" t="s">
        <v>306</v>
      </c>
      <c r="F455" s="4">
        <f>IF(J455="합계",일위대가상세!J2923,IF(J455="재료비",일위대가상세!J2923+일위대가상세!L2923+일위대가상세!N2923,0))</f>
        <v>0</v>
      </c>
      <c r="G455" s="4">
        <f>IF(J455="합계",일위대가상세!L2923,IF(J455="노무비",일위대가상세!J2923+일위대가상세!L2923+일위대가상세!N2923,0))</f>
        <v>0</v>
      </c>
      <c r="H455" s="4">
        <f>IF(J455="합계",일위대가상세!N2923,IF(J455="경비",일위대가상세!J2923+일위대가상세!L2923+일위대가상세!N2923,0))</f>
        <v>0</v>
      </c>
      <c r="I455" s="4">
        <f t="shared" si="7"/>
        <v>0</v>
      </c>
      <c r="J455" s="6" t="s">
        <v>10</v>
      </c>
      <c r="K455" s="1" t="s">
        <v>13</v>
      </c>
    </row>
    <row r="456" spans="1:11" x14ac:dyDescent="0.2">
      <c r="A456" s="1" t="s">
        <v>972</v>
      </c>
      <c r="B456" s="1" t="s">
        <v>13</v>
      </c>
      <c r="C456" s="1" t="s">
        <v>969</v>
      </c>
      <c r="D456" s="1" t="s">
        <v>973</v>
      </c>
      <c r="E456" s="6" t="s">
        <v>306</v>
      </c>
      <c r="F456" s="4">
        <f>IF(J456="합계",일위대가상세!J2929,IF(J456="재료비",일위대가상세!J2929+일위대가상세!L2929+일위대가상세!N2929,0))</f>
        <v>0</v>
      </c>
      <c r="G456" s="4">
        <f>IF(J456="합계",일위대가상세!L2929,IF(J456="노무비",일위대가상세!J2929+일위대가상세!L2929+일위대가상세!N2929,0))</f>
        <v>0</v>
      </c>
      <c r="H456" s="4">
        <f>IF(J456="합계",일위대가상세!N2929,IF(J456="경비",일위대가상세!J2929+일위대가상세!L2929+일위대가상세!N2929,0))</f>
        <v>0</v>
      </c>
      <c r="I456" s="4">
        <f t="shared" si="7"/>
        <v>0</v>
      </c>
      <c r="J456" s="6" t="s">
        <v>10</v>
      </c>
      <c r="K456" s="1" t="s">
        <v>13</v>
      </c>
    </row>
    <row r="457" spans="1:11" x14ac:dyDescent="0.2">
      <c r="A457" s="1" t="s">
        <v>974</v>
      </c>
      <c r="B457" s="1" t="s">
        <v>13</v>
      </c>
      <c r="C457" s="1" t="s">
        <v>969</v>
      </c>
      <c r="D457" s="1" t="s">
        <v>975</v>
      </c>
      <c r="E457" s="6" t="s">
        <v>306</v>
      </c>
      <c r="F457" s="4">
        <f>IF(J457="합계",일위대가상세!J2935,IF(J457="재료비",일위대가상세!J2935+일위대가상세!L2935+일위대가상세!N2935,0))</f>
        <v>0</v>
      </c>
      <c r="G457" s="4">
        <f>IF(J457="합계",일위대가상세!L2935,IF(J457="노무비",일위대가상세!J2935+일위대가상세!L2935+일위대가상세!N2935,0))</f>
        <v>0</v>
      </c>
      <c r="H457" s="4">
        <f>IF(J457="합계",일위대가상세!N2935,IF(J457="경비",일위대가상세!J2935+일위대가상세!L2935+일위대가상세!N2935,0))</f>
        <v>0</v>
      </c>
      <c r="I457" s="4">
        <f t="shared" si="7"/>
        <v>0</v>
      </c>
      <c r="J457" s="6" t="s">
        <v>10</v>
      </c>
      <c r="K457" s="1" t="s">
        <v>13</v>
      </c>
    </row>
    <row r="458" spans="1:11" x14ac:dyDescent="0.2">
      <c r="A458" s="1" t="s">
        <v>976</v>
      </c>
      <c r="B458" s="1" t="s">
        <v>13</v>
      </c>
      <c r="C458" s="1" t="s">
        <v>977</v>
      </c>
      <c r="D458" s="1" t="s">
        <v>970</v>
      </c>
      <c r="E458" s="6" t="s">
        <v>306</v>
      </c>
      <c r="F458" s="4">
        <f>IF(J458="합계",일위대가상세!J2940,IF(J458="재료비",일위대가상세!J2940+일위대가상세!L2940+일위대가상세!N2940,0))</f>
        <v>0</v>
      </c>
      <c r="G458" s="4">
        <f>IF(J458="합계",일위대가상세!L2940,IF(J458="노무비",일위대가상세!J2940+일위대가상세!L2940+일위대가상세!N2940,0))</f>
        <v>0</v>
      </c>
      <c r="H458" s="4">
        <f>IF(J458="합계",일위대가상세!N2940,IF(J458="경비",일위대가상세!J2940+일위대가상세!L2940+일위대가상세!N2940,0))</f>
        <v>0</v>
      </c>
      <c r="I458" s="4">
        <f t="shared" si="7"/>
        <v>0</v>
      </c>
      <c r="J458" s="6" t="s">
        <v>10</v>
      </c>
      <c r="K458" s="1" t="s">
        <v>13</v>
      </c>
    </row>
    <row r="459" spans="1:11" x14ac:dyDescent="0.2">
      <c r="A459" s="1" t="s">
        <v>978</v>
      </c>
      <c r="B459" s="1" t="s">
        <v>13</v>
      </c>
      <c r="C459" s="1" t="s">
        <v>977</v>
      </c>
      <c r="D459" s="1" t="s">
        <v>756</v>
      </c>
      <c r="E459" s="6" t="s">
        <v>306</v>
      </c>
      <c r="F459" s="4">
        <f>IF(J459="합계",일위대가상세!J2945,IF(J459="재료비",일위대가상세!J2945+일위대가상세!L2945+일위대가상세!N2945,0))</f>
        <v>0</v>
      </c>
      <c r="G459" s="4">
        <f>IF(J459="합계",일위대가상세!L2945,IF(J459="노무비",일위대가상세!J2945+일위대가상세!L2945+일위대가상세!N2945,0))</f>
        <v>0</v>
      </c>
      <c r="H459" s="4">
        <f>IF(J459="합계",일위대가상세!N2945,IF(J459="경비",일위대가상세!J2945+일위대가상세!L2945+일위대가상세!N2945,0))</f>
        <v>0</v>
      </c>
      <c r="I459" s="4">
        <f t="shared" si="7"/>
        <v>0</v>
      </c>
      <c r="J459" s="6" t="s">
        <v>10</v>
      </c>
      <c r="K459" s="1" t="s">
        <v>13</v>
      </c>
    </row>
    <row r="460" spans="1:11" x14ac:dyDescent="0.2">
      <c r="A460" s="1" t="s">
        <v>979</v>
      </c>
      <c r="B460" s="1" t="s">
        <v>13</v>
      </c>
      <c r="C460" s="1" t="s">
        <v>977</v>
      </c>
      <c r="D460" s="1" t="s">
        <v>973</v>
      </c>
      <c r="E460" s="6" t="s">
        <v>306</v>
      </c>
      <c r="F460" s="4">
        <f>IF(J460="합계",일위대가상세!J2950,IF(J460="재료비",일위대가상세!J2950+일위대가상세!L2950+일위대가상세!N2950,0))</f>
        <v>0</v>
      </c>
      <c r="G460" s="4">
        <f>IF(J460="합계",일위대가상세!L2950,IF(J460="노무비",일위대가상세!J2950+일위대가상세!L2950+일위대가상세!N2950,0))</f>
        <v>0</v>
      </c>
      <c r="H460" s="4">
        <f>IF(J460="합계",일위대가상세!N2950,IF(J460="경비",일위대가상세!J2950+일위대가상세!L2950+일위대가상세!N2950,0))</f>
        <v>0</v>
      </c>
      <c r="I460" s="4">
        <f t="shared" si="7"/>
        <v>0</v>
      </c>
      <c r="J460" s="6" t="s">
        <v>10</v>
      </c>
      <c r="K460" s="1" t="s">
        <v>13</v>
      </c>
    </row>
    <row r="461" spans="1:11" x14ac:dyDescent="0.2">
      <c r="A461" s="1" t="s">
        <v>980</v>
      </c>
      <c r="B461" s="1" t="s">
        <v>13</v>
      </c>
      <c r="C461" s="1" t="s">
        <v>977</v>
      </c>
      <c r="D461" s="1" t="s">
        <v>975</v>
      </c>
      <c r="E461" s="6" t="s">
        <v>306</v>
      </c>
      <c r="F461" s="4">
        <f>IF(J461="합계",일위대가상세!J2955,IF(J461="재료비",일위대가상세!J2955+일위대가상세!L2955+일위대가상세!N2955,0))</f>
        <v>0</v>
      </c>
      <c r="G461" s="4">
        <f>IF(J461="합계",일위대가상세!L2955,IF(J461="노무비",일위대가상세!J2955+일위대가상세!L2955+일위대가상세!N2955,0))</f>
        <v>0</v>
      </c>
      <c r="H461" s="4">
        <f>IF(J461="합계",일위대가상세!N2955,IF(J461="경비",일위대가상세!J2955+일위대가상세!L2955+일위대가상세!N2955,0))</f>
        <v>0</v>
      </c>
      <c r="I461" s="4">
        <f t="shared" si="7"/>
        <v>0</v>
      </c>
      <c r="J461" s="6" t="s">
        <v>10</v>
      </c>
      <c r="K461" s="1" t="s">
        <v>13</v>
      </c>
    </row>
    <row r="462" spans="1:11" x14ac:dyDescent="0.2">
      <c r="A462" s="1" t="s">
        <v>981</v>
      </c>
      <c r="B462" s="1" t="s">
        <v>13</v>
      </c>
      <c r="C462" s="1" t="s">
        <v>982</v>
      </c>
      <c r="D462" s="1" t="s">
        <v>970</v>
      </c>
      <c r="E462" s="6" t="s">
        <v>306</v>
      </c>
      <c r="F462" s="4">
        <f>IF(J462="합계",일위대가상세!J2961,IF(J462="재료비",일위대가상세!J2961+일위대가상세!L2961+일위대가상세!N2961,0))</f>
        <v>0</v>
      </c>
      <c r="G462" s="4">
        <f>IF(J462="합계",일위대가상세!L2961,IF(J462="노무비",일위대가상세!J2961+일위대가상세!L2961+일위대가상세!N2961,0))</f>
        <v>0</v>
      </c>
      <c r="H462" s="4">
        <f>IF(J462="합계",일위대가상세!N2961,IF(J462="경비",일위대가상세!J2961+일위대가상세!L2961+일위대가상세!N2961,0))</f>
        <v>0</v>
      </c>
      <c r="I462" s="4">
        <f t="shared" si="7"/>
        <v>0</v>
      </c>
      <c r="J462" s="6" t="s">
        <v>10</v>
      </c>
      <c r="K462" s="1" t="s">
        <v>13</v>
      </c>
    </row>
    <row r="463" spans="1:11" x14ac:dyDescent="0.2">
      <c r="A463" s="1" t="s">
        <v>983</v>
      </c>
      <c r="B463" s="1" t="s">
        <v>13</v>
      </c>
      <c r="C463" s="1" t="s">
        <v>982</v>
      </c>
      <c r="D463" s="1" t="s">
        <v>756</v>
      </c>
      <c r="E463" s="6" t="s">
        <v>306</v>
      </c>
      <c r="F463" s="4">
        <f>IF(J463="합계",일위대가상세!J2967,IF(J463="재료비",일위대가상세!J2967+일위대가상세!L2967+일위대가상세!N2967,0))</f>
        <v>0</v>
      </c>
      <c r="G463" s="4">
        <f>IF(J463="합계",일위대가상세!L2967,IF(J463="노무비",일위대가상세!J2967+일위대가상세!L2967+일위대가상세!N2967,0))</f>
        <v>0</v>
      </c>
      <c r="H463" s="4">
        <f>IF(J463="합계",일위대가상세!N2967,IF(J463="경비",일위대가상세!J2967+일위대가상세!L2967+일위대가상세!N2967,0))</f>
        <v>0</v>
      </c>
      <c r="I463" s="4">
        <f t="shared" si="7"/>
        <v>0</v>
      </c>
      <c r="J463" s="6" t="s">
        <v>10</v>
      </c>
      <c r="K463" s="1" t="s">
        <v>13</v>
      </c>
    </row>
    <row r="464" spans="1:11" x14ac:dyDescent="0.2">
      <c r="A464" s="1" t="s">
        <v>984</v>
      </c>
      <c r="B464" s="1" t="s">
        <v>13</v>
      </c>
      <c r="C464" s="1" t="s">
        <v>982</v>
      </c>
      <c r="D464" s="1" t="s">
        <v>973</v>
      </c>
      <c r="E464" s="6" t="s">
        <v>306</v>
      </c>
      <c r="F464" s="4">
        <f>IF(J464="합계",일위대가상세!J2973,IF(J464="재료비",일위대가상세!J2973+일위대가상세!L2973+일위대가상세!N2973,0))</f>
        <v>0</v>
      </c>
      <c r="G464" s="4">
        <f>IF(J464="합계",일위대가상세!L2973,IF(J464="노무비",일위대가상세!J2973+일위대가상세!L2973+일위대가상세!N2973,0))</f>
        <v>0</v>
      </c>
      <c r="H464" s="4">
        <f>IF(J464="합계",일위대가상세!N2973,IF(J464="경비",일위대가상세!J2973+일위대가상세!L2973+일위대가상세!N2973,0))</f>
        <v>0</v>
      </c>
      <c r="I464" s="4">
        <f t="shared" si="7"/>
        <v>0</v>
      </c>
      <c r="J464" s="6" t="s">
        <v>10</v>
      </c>
      <c r="K464" s="1" t="s">
        <v>13</v>
      </c>
    </row>
    <row r="465" spans="1:11" x14ac:dyDescent="0.2">
      <c r="A465" s="1" t="s">
        <v>985</v>
      </c>
      <c r="B465" s="1" t="s">
        <v>13</v>
      </c>
      <c r="C465" s="1" t="s">
        <v>982</v>
      </c>
      <c r="D465" s="1" t="s">
        <v>975</v>
      </c>
      <c r="E465" s="6" t="s">
        <v>306</v>
      </c>
      <c r="F465" s="4">
        <f>IF(J465="합계",일위대가상세!J2979,IF(J465="재료비",일위대가상세!J2979+일위대가상세!L2979+일위대가상세!N2979,0))</f>
        <v>0</v>
      </c>
      <c r="G465" s="4">
        <f>IF(J465="합계",일위대가상세!L2979,IF(J465="노무비",일위대가상세!J2979+일위대가상세!L2979+일위대가상세!N2979,0))</f>
        <v>0</v>
      </c>
      <c r="H465" s="4">
        <f>IF(J465="합계",일위대가상세!N2979,IF(J465="경비",일위대가상세!J2979+일위대가상세!L2979+일위대가상세!N2979,0))</f>
        <v>0</v>
      </c>
      <c r="I465" s="4">
        <f t="shared" si="7"/>
        <v>0</v>
      </c>
      <c r="J465" s="6" t="s">
        <v>10</v>
      </c>
      <c r="K465" s="1" t="s">
        <v>13</v>
      </c>
    </row>
    <row r="466" spans="1:11" x14ac:dyDescent="0.2">
      <c r="A466" s="1" t="s">
        <v>986</v>
      </c>
      <c r="B466" s="1" t="s">
        <v>13</v>
      </c>
      <c r="C466" s="1" t="s">
        <v>987</v>
      </c>
      <c r="D466" s="1" t="s">
        <v>970</v>
      </c>
      <c r="E466" s="6" t="s">
        <v>306</v>
      </c>
      <c r="F466" s="4">
        <f>IF(J466="합계",일위대가상세!J2986,IF(J466="재료비",일위대가상세!J2986+일위대가상세!L2986+일위대가상세!N2986,0))</f>
        <v>0</v>
      </c>
      <c r="G466" s="4">
        <f>IF(J466="합계",일위대가상세!L2986,IF(J466="노무비",일위대가상세!J2986+일위대가상세!L2986+일위대가상세!N2986,0))</f>
        <v>0</v>
      </c>
      <c r="H466" s="4">
        <f>IF(J466="합계",일위대가상세!N2986,IF(J466="경비",일위대가상세!J2986+일위대가상세!L2986+일위대가상세!N2986,0))</f>
        <v>0</v>
      </c>
      <c r="I466" s="4">
        <f t="shared" si="7"/>
        <v>0</v>
      </c>
      <c r="J466" s="6" t="s">
        <v>10</v>
      </c>
      <c r="K466" s="1" t="s">
        <v>13</v>
      </c>
    </row>
    <row r="467" spans="1:11" x14ac:dyDescent="0.2">
      <c r="A467" s="1" t="s">
        <v>988</v>
      </c>
      <c r="B467" s="1" t="s">
        <v>13</v>
      </c>
      <c r="C467" s="1" t="s">
        <v>987</v>
      </c>
      <c r="D467" s="1" t="s">
        <v>756</v>
      </c>
      <c r="E467" s="6" t="s">
        <v>306</v>
      </c>
      <c r="F467" s="4">
        <f>IF(J467="합계",일위대가상세!J2993,IF(J467="재료비",일위대가상세!J2993+일위대가상세!L2993+일위대가상세!N2993,0))</f>
        <v>0</v>
      </c>
      <c r="G467" s="4">
        <f>IF(J467="합계",일위대가상세!L2993,IF(J467="노무비",일위대가상세!J2993+일위대가상세!L2993+일위대가상세!N2993,0))</f>
        <v>0</v>
      </c>
      <c r="H467" s="4">
        <f>IF(J467="합계",일위대가상세!N2993,IF(J467="경비",일위대가상세!J2993+일위대가상세!L2993+일위대가상세!N2993,0))</f>
        <v>0</v>
      </c>
      <c r="I467" s="4">
        <f t="shared" si="7"/>
        <v>0</v>
      </c>
      <c r="J467" s="6" t="s">
        <v>10</v>
      </c>
      <c r="K467" s="1" t="s">
        <v>13</v>
      </c>
    </row>
    <row r="468" spans="1:11" x14ac:dyDescent="0.2">
      <c r="A468" s="1" t="s">
        <v>989</v>
      </c>
      <c r="B468" s="1" t="s">
        <v>13</v>
      </c>
      <c r="C468" s="1" t="s">
        <v>987</v>
      </c>
      <c r="D468" s="1" t="s">
        <v>973</v>
      </c>
      <c r="E468" s="6" t="s">
        <v>306</v>
      </c>
      <c r="F468" s="4">
        <f>IF(J468="합계",일위대가상세!J3000,IF(J468="재료비",일위대가상세!J3000+일위대가상세!L3000+일위대가상세!N3000,0))</f>
        <v>0</v>
      </c>
      <c r="G468" s="4">
        <f>IF(J468="합계",일위대가상세!L3000,IF(J468="노무비",일위대가상세!J3000+일위대가상세!L3000+일위대가상세!N3000,0))</f>
        <v>0</v>
      </c>
      <c r="H468" s="4">
        <f>IF(J468="합계",일위대가상세!N3000,IF(J468="경비",일위대가상세!J3000+일위대가상세!L3000+일위대가상세!N3000,0))</f>
        <v>0</v>
      </c>
      <c r="I468" s="4">
        <f t="shared" si="7"/>
        <v>0</v>
      </c>
      <c r="J468" s="6" t="s">
        <v>10</v>
      </c>
      <c r="K468" s="1" t="s">
        <v>13</v>
      </c>
    </row>
    <row r="469" spans="1:11" x14ac:dyDescent="0.2">
      <c r="A469" s="1" t="s">
        <v>990</v>
      </c>
      <c r="B469" s="1" t="s">
        <v>13</v>
      </c>
      <c r="C469" s="1" t="s">
        <v>987</v>
      </c>
      <c r="D469" s="1" t="s">
        <v>975</v>
      </c>
      <c r="E469" s="6" t="s">
        <v>306</v>
      </c>
      <c r="F469" s="4">
        <f>IF(J469="합계",일위대가상세!J3007,IF(J469="재료비",일위대가상세!J3007+일위대가상세!L3007+일위대가상세!N3007,0))</f>
        <v>0</v>
      </c>
      <c r="G469" s="4">
        <f>IF(J469="합계",일위대가상세!L3007,IF(J469="노무비",일위대가상세!J3007+일위대가상세!L3007+일위대가상세!N3007,0))</f>
        <v>0</v>
      </c>
      <c r="H469" s="4">
        <f>IF(J469="합계",일위대가상세!N3007,IF(J469="경비",일위대가상세!J3007+일위대가상세!L3007+일위대가상세!N3007,0))</f>
        <v>0</v>
      </c>
      <c r="I469" s="4">
        <f t="shared" si="7"/>
        <v>0</v>
      </c>
      <c r="J469" s="6" t="s">
        <v>10</v>
      </c>
      <c r="K469" s="1" t="s">
        <v>13</v>
      </c>
    </row>
    <row r="470" spans="1:11" x14ac:dyDescent="0.2">
      <c r="A470" s="1" t="s">
        <v>991</v>
      </c>
      <c r="B470" s="1" t="s">
        <v>13</v>
      </c>
      <c r="C470" s="1" t="s">
        <v>992</v>
      </c>
      <c r="D470" s="1" t="s">
        <v>970</v>
      </c>
      <c r="E470" s="6" t="s">
        <v>306</v>
      </c>
      <c r="F470" s="4">
        <f>IF(J470="합계",일위대가상세!J3013,IF(J470="재료비",일위대가상세!J3013+일위대가상세!L3013+일위대가상세!N3013,0))</f>
        <v>0</v>
      </c>
      <c r="G470" s="4">
        <f>IF(J470="합계",일위대가상세!L3013,IF(J470="노무비",일위대가상세!J3013+일위대가상세!L3013+일위대가상세!N3013,0))</f>
        <v>0</v>
      </c>
      <c r="H470" s="4">
        <f>IF(J470="합계",일위대가상세!N3013,IF(J470="경비",일위대가상세!J3013+일위대가상세!L3013+일위대가상세!N3013,0))</f>
        <v>0</v>
      </c>
      <c r="I470" s="4">
        <f t="shared" si="7"/>
        <v>0</v>
      </c>
      <c r="J470" s="6" t="s">
        <v>10</v>
      </c>
      <c r="K470" s="1" t="s">
        <v>13</v>
      </c>
    </row>
    <row r="471" spans="1:11" x14ac:dyDescent="0.2">
      <c r="A471" s="1" t="s">
        <v>993</v>
      </c>
      <c r="B471" s="1" t="s">
        <v>13</v>
      </c>
      <c r="C471" s="1" t="s">
        <v>992</v>
      </c>
      <c r="D471" s="1" t="s">
        <v>756</v>
      </c>
      <c r="E471" s="6" t="s">
        <v>306</v>
      </c>
      <c r="F471" s="4">
        <f>IF(J471="합계",일위대가상세!J3019,IF(J471="재료비",일위대가상세!J3019+일위대가상세!L3019+일위대가상세!N3019,0))</f>
        <v>0</v>
      </c>
      <c r="G471" s="4">
        <f>IF(J471="합계",일위대가상세!L3019,IF(J471="노무비",일위대가상세!J3019+일위대가상세!L3019+일위대가상세!N3019,0))</f>
        <v>0</v>
      </c>
      <c r="H471" s="4">
        <f>IF(J471="합계",일위대가상세!N3019,IF(J471="경비",일위대가상세!J3019+일위대가상세!L3019+일위대가상세!N3019,0))</f>
        <v>0</v>
      </c>
      <c r="I471" s="4">
        <f t="shared" si="7"/>
        <v>0</v>
      </c>
      <c r="J471" s="6" t="s">
        <v>10</v>
      </c>
      <c r="K471" s="1" t="s">
        <v>13</v>
      </c>
    </row>
    <row r="472" spans="1:11" x14ac:dyDescent="0.2">
      <c r="A472" s="1" t="s">
        <v>994</v>
      </c>
      <c r="B472" s="1" t="s">
        <v>13</v>
      </c>
      <c r="C472" s="1" t="s">
        <v>992</v>
      </c>
      <c r="D472" s="1" t="s">
        <v>973</v>
      </c>
      <c r="E472" s="6" t="s">
        <v>306</v>
      </c>
      <c r="F472" s="4">
        <f>IF(J472="합계",일위대가상세!J3025,IF(J472="재료비",일위대가상세!J3025+일위대가상세!L3025+일위대가상세!N3025,0))</f>
        <v>0</v>
      </c>
      <c r="G472" s="4">
        <f>IF(J472="합계",일위대가상세!L3025,IF(J472="노무비",일위대가상세!J3025+일위대가상세!L3025+일위대가상세!N3025,0))</f>
        <v>0</v>
      </c>
      <c r="H472" s="4">
        <f>IF(J472="합계",일위대가상세!N3025,IF(J472="경비",일위대가상세!J3025+일위대가상세!L3025+일위대가상세!N3025,0))</f>
        <v>0</v>
      </c>
      <c r="I472" s="4">
        <f t="shared" si="7"/>
        <v>0</v>
      </c>
      <c r="J472" s="6" t="s">
        <v>10</v>
      </c>
      <c r="K472" s="1" t="s">
        <v>13</v>
      </c>
    </row>
    <row r="473" spans="1:11" x14ac:dyDescent="0.2">
      <c r="A473" s="1" t="s">
        <v>995</v>
      </c>
      <c r="B473" s="1" t="s">
        <v>13</v>
      </c>
      <c r="C473" s="1" t="s">
        <v>992</v>
      </c>
      <c r="D473" s="1" t="s">
        <v>975</v>
      </c>
      <c r="E473" s="6" t="s">
        <v>306</v>
      </c>
      <c r="F473" s="4">
        <f>IF(J473="합계",일위대가상세!J3031,IF(J473="재료비",일위대가상세!J3031+일위대가상세!L3031+일위대가상세!N3031,0))</f>
        <v>0</v>
      </c>
      <c r="G473" s="4">
        <f>IF(J473="합계",일위대가상세!L3031,IF(J473="노무비",일위대가상세!J3031+일위대가상세!L3031+일위대가상세!N3031,0))</f>
        <v>0</v>
      </c>
      <c r="H473" s="4">
        <f>IF(J473="합계",일위대가상세!N3031,IF(J473="경비",일위대가상세!J3031+일위대가상세!L3031+일위대가상세!N3031,0))</f>
        <v>0</v>
      </c>
      <c r="I473" s="4">
        <f t="shared" si="7"/>
        <v>0</v>
      </c>
      <c r="J473" s="6" t="s">
        <v>10</v>
      </c>
      <c r="K473" s="1" t="s">
        <v>13</v>
      </c>
    </row>
    <row r="474" spans="1:11" x14ac:dyDescent="0.2">
      <c r="A474" s="1" t="s">
        <v>996</v>
      </c>
      <c r="B474" s="1" t="s">
        <v>13</v>
      </c>
      <c r="C474" s="1" t="s">
        <v>997</v>
      </c>
      <c r="D474" s="1" t="s">
        <v>998</v>
      </c>
      <c r="E474" s="6" t="s">
        <v>51</v>
      </c>
      <c r="F474" s="4">
        <f>IF(J474="합계",일위대가상세!J3040,IF(J474="재료비",일위대가상세!J3040+일위대가상세!L3040+일위대가상세!N3040,0))</f>
        <v>0</v>
      </c>
      <c r="G474" s="4">
        <f>IF(J474="합계",일위대가상세!L3040,IF(J474="노무비",일위대가상세!J3040+일위대가상세!L3040+일위대가상세!N3040,0))</f>
        <v>0</v>
      </c>
      <c r="H474" s="4">
        <f>IF(J474="합계",일위대가상세!N3040,IF(J474="경비",일위대가상세!J3040+일위대가상세!L3040+일위대가상세!N3040,0))</f>
        <v>0</v>
      </c>
      <c r="I474" s="4">
        <f t="shared" si="7"/>
        <v>0</v>
      </c>
      <c r="J474" s="6" t="s">
        <v>10</v>
      </c>
      <c r="K474" s="1" t="s">
        <v>13</v>
      </c>
    </row>
    <row r="475" spans="1:11" x14ac:dyDescent="0.2">
      <c r="A475" s="1" t="s">
        <v>999</v>
      </c>
      <c r="B475" s="1" t="s">
        <v>13</v>
      </c>
      <c r="C475" s="1" t="s">
        <v>1000</v>
      </c>
      <c r="D475" s="1" t="s">
        <v>1001</v>
      </c>
      <c r="E475" s="6" t="s">
        <v>306</v>
      </c>
      <c r="F475" s="4">
        <f>IF(J475="합계",일위대가상세!J3046,IF(J475="재료비",일위대가상세!J3046+일위대가상세!L3046+일위대가상세!N3046,0))</f>
        <v>0</v>
      </c>
      <c r="G475" s="4">
        <f>IF(J475="합계",일위대가상세!L3046,IF(J475="노무비",일위대가상세!J3046+일위대가상세!L3046+일위대가상세!N3046,0))</f>
        <v>0</v>
      </c>
      <c r="H475" s="4">
        <f>IF(J475="합계",일위대가상세!N3046,IF(J475="경비",일위대가상세!J3046+일위대가상세!L3046+일위대가상세!N3046,0))</f>
        <v>0</v>
      </c>
      <c r="I475" s="4">
        <f t="shared" si="7"/>
        <v>0</v>
      </c>
      <c r="J475" s="6" t="s">
        <v>10</v>
      </c>
      <c r="K475" s="1" t="s">
        <v>13</v>
      </c>
    </row>
    <row r="476" spans="1:11" x14ac:dyDescent="0.2">
      <c r="A476" s="1" t="s">
        <v>1002</v>
      </c>
      <c r="B476" s="1" t="s">
        <v>13</v>
      </c>
      <c r="C476" s="1" t="s">
        <v>1000</v>
      </c>
      <c r="D476" s="1" t="s">
        <v>1003</v>
      </c>
      <c r="E476" s="6" t="s">
        <v>306</v>
      </c>
      <c r="F476" s="4">
        <f>IF(J476="합계",일위대가상세!J3052,IF(J476="재료비",일위대가상세!J3052+일위대가상세!L3052+일위대가상세!N3052,0))</f>
        <v>0</v>
      </c>
      <c r="G476" s="4">
        <f>IF(J476="합계",일위대가상세!L3052,IF(J476="노무비",일위대가상세!J3052+일위대가상세!L3052+일위대가상세!N3052,0))</f>
        <v>0</v>
      </c>
      <c r="H476" s="4">
        <f>IF(J476="합계",일위대가상세!N3052,IF(J476="경비",일위대가상세!J3052+일위대가상세!L3052+일위대가상세!N3052,0))</f>
        <v>0</v>
      </c>
      <c r="I476" s="4">
        <f t="shared" si="7"/>
        <v>0</v>
      </c>
      <c r="J476" s="6" t="s">
        <v>10</v>
      </c>
      <c r="K476" s="1" t="s">
        <v>13</v>
      </c>
    </row>
    <row r="477" spans="1:11" x14ac:dyDescent="0.2">
      <c r="A477" s="1" t="s">
        <v>1004</v>
      </c>
      <c r="B477" s="1" t="s">
        <v>13</v>
      </c>
      <c r="C477" s="1" t="s">
        <v>1005</v>
      </c>
      <c r="D477" s="1" t="s">
        <v>1006</v>
      </c>
      <c r="E477" s="6" t="s">
        <v>286</v>
      </c>
      <c r="F477" s="4">
        <f>IF(J477="합계",일위대가상세!J3058,IF(J477="재료비",일위대가상세!J3058+일위대가상세!L3058+일위대가상세!N3058,0))</f>
        <v>0</v>
      </c>
      <c r="G477" s="4">
        <f>IF(J477="합계",일위대가상세!L3058,IF(J477="노무비",일위대가상세!J3058+일위대가상세!L3058+일위대가상세!N3058,0))</f>
        <v>0</v>
      </c>
      <c r="H477" s="4">
        <f>IF(J477="합계",일위대가상세!N3058,IF(J477="경비",일위대가상세!J3058+일위대가상세!L3058+일위대가상세!N3058,0))</f>
        <v>0</v>
      </c>
      <c r="I477" s="4">
        <f t="shared" si="7"/>
        <v>0</v>
      </c>
      <c r="J477" s="6" t="s">
        <v>10</v>
      </c>
      <c r="K477" s="1" t="s">
        <v>13</v>
      </c>
    </row>
    <row r="478" spans="1:11" x14ac:dyDescent="0.2">
      <c r="A478" s="1" t="s">
        <v>1007</v>
      </c>
      <c r="B478" s="1" t="s">
        <v>13</v>
      </c>
      <c r="C478" s="1" t="s">
        <v>1005</v>
      </c>
      <c r="D478" s="1" t="s">
        <v>1008</v>
      </c>
      <c r="E478" s="6" t="s">
        <v>286</v>
      </c>
      <c r="F478" s="4">
        <f>IF(J478="합계",일위대가상세!J3064,IF(J478="재료비",일위대가상세!J3064+일위대가상세!L3064+일위대가상세!N3064,0))</f>
        <v>0</v>
      </c>
      <c r="G478" s="4">
        <f>IF(J478="합계",일위대가상세!L3064,IF(J478="노무비",일위대가상세!J3064+일위대가상세!L3064+일위대가상세!N3064,0))</f>
        <v>0</v>
      </c>
      <c r="H478" s="4">
        <f>IF(J478="합계",일위대가상세!N3064,IF(J478="경비",일위대가상세!J3064+일위대가상세!L3064+일위대가상세!N3064,0))</f>
        <v>0</v>
      </c>
      <c r="I478" s="4">
        <f t="shared" si="7"/>
        <v>0</v>
      </c>
      <c r="J478" s="6" t="s">
        <v>10</v>
      </c>
      <c r="K478" s="1" t="s">
        <v>13</v>
      </c>
    </row>
    <row r="479" spans="1:11" x14ac:dyDescent="0.2">
      <c r="A479" s="1" t="s">
        <v>1009</v>
      </c>
      <c r="B479" s="1" t="s">
        <v>13</v>
      </c>
      <c r="C479" s="1" t="s">
        <v>1005</v>
      </c>
      <c r="D479" s="1" t="s">
        <v>1010</v>
      </c>
      <c r="E479" s="6" t="s">
        <v>286</v>
      </c>
      <c r="F479" s="4">
        <f>IF(J479="합계",일위대가상세!J3070,IF(J479="재료비",일위대가상세!J3070+일위대가상세!L3070+일위대가상세!N3070,0))</f>
        <v>0</v>
      </c>
      <c r="G479" s="4">
        <f>IF(J479="합계",일위대가상세!L3070,IF(J479="노무비",일위대가상세!J3070+일위대가상세!L3070+일위대가상세!N3070,0))</f>
        <v>0</v>
      </c>
      <c r="H479" s="4">
        <f>IF(J479="합계",일위대가상세!N3070,IF(J479="경비",일위대가상세!J3070+일위대가상세!L3070+일위대가상세!N3070,0))</f>
        <v>0</v>
      </c>
      <c r="I479" s="4">
        <f t="shared" si="7"/>
        <v>0</v>
      </c>
      <c r="J479" s="6" t="s">
        <v>10</v>
      </c>
      <c r="K479" s="1" t="s">
        <v>13</v>
      </c>
    </row>
    <row r="480" spans="1:11" x14ac:dyDescent="0.2">
      <c r="A480" s="1" t="s">
        <v>1011</v>
      </c>
      <c r="B480" s="1" t="s">
        <v>13</v>
      </c>
      <c r="C480" s="1" t="s">
        <v>1005</v>
      </c>
      <c r="D480" s="1" t="s">
        <v>1012</v>
      </c>
      <c r="E480" s="6" t="s">
        <v>286</v>
      </c>
      <c r="F480" s="4">
        <f>IF(J480="합계",일위대가상세!J3076,IF(J480="재료비",일위대가상세!J3076+일위대가상세!L3076+일위대가상세!N3076,0))</f>
        <v>0</v>
      </c>
      <c r="G480" s="4">
        <f>IF(J480="합계",일위대가상세!L3076,IF(J480="노무비",일위대가상세!J3076+일위대가상세!L3076+일위대가상세!N3076,0))</f>
        <v>0</v>
      </c>
      <c r="H480" s="4">
        <f>IF(J480="합계",일위대가상세!N3076,IF(J480="경비",일위대가상세!J3076+일위대가상세!L3076+일위대가상세!N3076,0))</f>
        <v>0</v>
      </c>
      <c r="I480" s="4">
        <f t="shared" si="7"/>
        <v>0</v>
      </c>
      <c r="J480" s="6" t="s">
        <v>10</v>
      </c>
      <c r="K480" s="1" t="s">
        <v>13</v>
      </c>
    </row>
    <row r="481" spans="1:11" x14ac:dyDescent="0.2">
      <c r="A481" s="1" t="s">
        <v>1013</v>
      </c>
      <c r="B481" s="1" t="s">
        <v>13</v>
      </c>
      <c r="C481" s="1" t="s">
        <v>1014</v>
      </c>
      <c r="D481" s="1" t="s">
        <v>1015</v>
      </c>
      <c r="E481" s="6" t="s">
        <v>51</v>
      </c>
      <c r="F481" s="4">
        <f>IF(J481="합계",일위대가상세!J3084,IF(J481="재료비",일위대가상세!J3084+일위대가상세!L3084+일위대가상세!N3084,0))</f>
        <v>0</v>
      </c>
      <c r="G481" s="4">
        <f>IF(J481="합계",일위대가상세!L3084,IF(J481="노무비",일위대가상세!J3084+일위대가상세!L3084+일위대가상세!N3084,0))</f>
        <v>0</v>
      </c>
      <c r="H481" s="4">
        <f>IF(J481="합계",일위대가상세!N3084,IF(J481="경비",일위대가상세!J3084+일위대가상세!L3084+일위대가상세!N3084,0))</f>
        <v>0</v>
      </c>
      <c r="I481" s="4">
        <f t="shared" si="7"/>
        <v>0</v>
      </c>
      <c r="J481" s="6" t="s">
        <v>10</v>
      </c>
      <c r="K481" s="1" t="s">
        <v>13</v>
      </c>
    </row>
    <row r="482" spans="1:11" x14ac:dyDescent="0.2">
      <c r="A482" s="1" t="s">
        <v>1016</v>
      </c>
      <c r="B482" s="1" t="s">
        <v>13</v>
      </c>
      <c r="C482" s="1" t="s">
        <v>1014</v>
      </c>
      <c r="D482" s="1" t="s">
        <v>1017</v>
      </c>
      <c r="E482" s="6" t="s">
        <v>51</v>
      </c>
      <c r="F482" s="4">
        <f>IF(J482="합계",일위대가상세!J3092,IF(J482="재료비",일위대가상세!J3092+일위대가상세!L3092+일위대가상세!N3092,0))</f>
        <v>0</v>
      </c>
      <c r="G482" s="4">
        <f>IF(J482="합계",일위대가상세!L3092,IF(J482="노무비",일위대가상세!J3092+일위대가상세!L3092+일위대가상세!N3092,0))</f>
        <v>0</v>
      </c>
      <c r="H482" s="4">
        <f>IF(J482="합계",일위대가상세!N3092,IF(J482="경비",일위대가상세!J3092+일위대가상세!L3092+일위대가상세!N3092,0))</f>
        <v>0</v>
      </c>
      <c r="I482" s="4">
        <f t="shared" si="7"/>
        <v>0</v>
      </c>
      <c r="J482" s="6" t="s">
        <v>10</v>
      </c>
      <c r="K482" s="1" t="s">
        <v>13</v>
      </c>
    </row>
    <row r="483" spans="1:11" x14ac:dyDescent="0.2">
      <c r="A483" s="1" t="s">
        <v>1018</v>
      </c>
      <c r="B483" s="1" t="s">
        <v>13</v>
      </c>
      <c r="C483" s="1" t="s">
        <v>1014</v>
      </c>
      <c r="D483" s="1" t="s">
        <v>1019</v>
      </c>
      <c r="E483" s="6" t="s">
        <v>51</v>
      </c>
      <c r="F483" s="4">
        <f>IF(J483="합계",일위대가상세!J3100,IF(J483="재료비",일위대가상세!J3100+일위대가상세!L3100+일위대가상세!N3100,0))</f>
        <v>0</v>
      </c>
      <c r="G483" s="4">
        <f>IF(J483="합계",일위대가상세!L3100,IF(J483="노무비",일위대가상세!J3100+일위대가상세!L3100+일위대가상세!N3100,0))</f>
        <v>0</v>
      </c>
      <c r="H483" s="4">
        <f>IF(J483="합계",일위대가상세!N3100,IF(J483="경비",일위대가상세!J3100+일위대가상세!L3100+일위대가상세!N3100,0))</f>
        <v>0</v>
      </c>
      <c r="I483" s="4">
        <f t="shared" si="7"/>
        <v>0</v>
      </c>
      <c r="J483" s="6" t="s">
        <v>10</v>
      </c>
      <c r="K483" s="1" t="s">
        <v>13</v>
      </c>
    </row>
    <row r="484" spans="1:11" x14ac:dyDescent="0.2">
      <c r="A484" s="1" t="s">
        <v>1020</v>
      </c>
      <c r="B484" s="1" t="s">
        <v>13</v>
      </c>
      <c r="C484" s="1" t="s">
        <v>1014</v>
      </c>
      <c r="D484" s="1" t="s">
        <v>1021</v>
      </c>
      <c r="E484" s="6" t="s">
        <v>51</v>
      </c>
      <c r="F484" s="4">
        <f>IF(J484="합계",일위대가상세!J3108,IF(J484="재료비",일위대가상세!J3108+일위대가상세!L3108+일위대가상세!N3108,0))</f>
        <v>0</v>
      </c>
      <c r="G484" s="4">
        <f>IF(J484="합계",일위대가상세!L3108,IF(J484="노무비",일위대가상세!J3108+일위대가상세!L3108+일위대가상세!N3108,0))</f>
        <v>0</v>
      </c>
      <c r="H484" s="4">
        <f>IF(J484="합계",일위대가상세!N3108,IF(J484="경비",일위대가상세!J3108+일위대가상세!L3108+일위대가상세!N3108,0))</f>
        <v>0</v>
      </c>
      <c r="I484" s="4">
        <f t="shared" si="7"/>
        <v>0</v>
      </c>
      <c r="J484" s="6" t="s">
        <v>10</v>
      </c>
      <c r="K484" s="1" t="s">
        <v>13</v>
      </c>
    </row>
    <row r="485" spans="1:11" x14ac:dyDescent="0.2">
      <c r="A485" s="1" t="s">
        <v>1022</v>
      </c>
      <c r="B485" s="1" t="s">
        <v>13</v>
      </c>
      <c r="C485" s="1" t="s">
        <v>1014</v>
      </c>
      <c r="D485" s="1" t="s">
        <v>1023</v>
      </c>
      <c r="E485" s="6" t="s">
        <v>51</v>
      </c>
      <c r="F485" s="4">
        <f>IF(J485="합계",일위대가상세!J3116,IF(J485="재료비",일위대가상세!J3116+일위대가상세!L3116+일위대가상세!N3116,0))</f>
        <v>0</v>
      </c>
      <c r="G485" s="4">
        <f>IF(J485="합계",일위대가상세!L3116,IF(J485="노무비",일위대가상세!J3116+일위대가상세!L3116+일위대가상세!N3116,0))</f>
        <v>0</v>
      </c>
      <c r="H485" s="4">
        <f>IF(J485="합계",일위대가상세!N3116,IF(J485="경비",일위대가상세!J3116+일위대가상세!L3116+일위대가상세!N3116,0))</f>
        <v>0</v>
      </c>
      <c r="I485" s="4">
        <f t="shared" si="7"/>
        <v>0</v>
      </c>
      <c r="J485" s="6" t="s">
        <v>10</v>
      </c>
      <c r="K485" s="1" t="s">
        <v>13</v>
      </c>
    </row>
    <row r="486" spans="1:11" x14ac:dyDescent="0.2">
      <c r="A486" s="1" t="s">
        <v>1024</v>
      </c>
      <c r="B486" s="1" t="s">
        <v>13</v>
      </c>
      <c r="C486" s="1" t="s">
        <v>1014</v>
      </c>
      <c r="D486" s="1" t="s">
        <v>1025</v>
      </c>
      <c r="E486" s="6" t="s">
        <v>51</v>
      </c>
      <c r="F486" s="4">
        <f>IF(J486="합계",일위대가상세!J3124,IF(J486="재료비",일위대가상세!J3124+일위대가상세!L3124+일위대가상세!N3124,0))</f>
        <v>0</v>
      </c>
      <c r="G486" s="4">
        <f>IF(J486="합계",일위대가상세!L3124,IF(J486="노무비",일위대가상세!J3124+일위대가상세!L3124+일위대가상세!N3124,0))</f>
        <v>0</v>
      </c>
      <c r="H486" s="4">
        <f>IF(J486="합계",일위대가상세!N3124,IF(J486="경비",일위대가상세!J3124+일위대가상세!L3124+일위대가상세!N3124,0))</f>
        <v>0</v>
      </c>
      <c r="I486" s="4">
        <f t="shared" si="7"/>
        <v>0</v>
      </c>
      <c r="J486" s="6" t="s">
        <v>10</v>
      </c>
      <c r="K486" s="1" t="s">
        <v>13</v>
      </c>
    </row>
    <row r="487" spans="1:11" x14ac:dyDescent="0.2">
      <c r="A487" s="1" t="s">
        <v>1026</v>
      </c>
      <c r="B487" s="1" t="s">
        <v>13</v>
      </c>
      <c r="C487" s="1" t="s">
        <v>1014</v>
      </c>
      <c r="D487" s="1" t="s">
        <v>1027</v>
      </c>
      <c r="E487" s="6" t="s">
        <v>51</v>
      </c>
      <c r="F487" s="4">
        <f>IF(J487="합계",일위대가상세!J3132,IF(J487="재료비",일위대가상세!J3132+일위대가상세!L3132+일위대가상세!N3132,0))</f>
        <v>0</v>
      </c>
      <c r="G487" s="4">
        <f>IF(J487="합계",일위대가상세!L3132,IF(J487="노무비",일위대가상세!J3132+일위대가상세!L3132+일위대가상세!N3132,0))</f>
        <v>0</v>
      </c>
      <c r="H487" s="4">
        <f>IF(J487="합계",일위대가상세!N3132,IF(J487="경비",일위대가상세!J3132+일위대가상세!L3132+일위대가상세!N3132,0))</f>
        <v>0</v>
      </c>
      <c r="I487" s="4">
        <f t="shared" si="7"/>
        <v>0</v>
      </c>
      <c r="J487" s="6" t="s">
        <v>10</v>
      </c>
      <c r="K487" s="1" t="s">
        <v>13</v>
      </c>
    </row>
    <row r="488" spans="1:11" x14ac:dyDescent="0.2">
      <c r="A488" s="1" t="s">
        <v>1028</v>
      </c>
      <c r="B488" s="1" t="s">
        <v>13</v>
      </c>
      <c r="C488" s="1" t="s">
        <v>1014</v>
      </c>
      <c r="D488" s="1" t="s">
        <v>1029</v>
      </c>
      <c r="E488" s="6" t="s">
        <v>51</v>
      </c>
      <c r="F488" s="4">
        <f>IF(J488="합계",일위대가상세!J3140,IF(J488="재료비",일위대가상세!J3140+일위대가상세!L3140+일위대가상세!N3140,0))</f>
        <v>0</v>
      </c>
      <c r="G488" s="4">
        <f>IF(J488="합계",일위대가상세!L3140,IF(J488="노무비",일위대가상세!J3140+일위대가상세!L3140+일위대가상세!N3140,0))</f>
        <v>0</v>
      </c>
      <c r="H488" s="4">
        <f>IF(J488="합계",일위대가상세!N3140,IF(J488="경비",일위대가상세!J3140+일위대가상세!L3140+일위대가상세!N3140,0))</f>
        <v>0</v>
      </c>
      <c r="I488" s="4">
        <f t="shared" si="7"/>
        <v>0</v>
      </c>
      <c r="J488" s="6" t="s">
        <v>10</v>
      </c>
      <c r="K488" s="1" t="s">
        <v>13</v>
      </c>
    </row>
    <row r="489" spans="1:11" x14ac:dyDescent="0.2">
      <c r="A489" s="1" t="s">
        <v>1030</v>
      </c>
      <c r="B489" s="1" t="s">
        <v>13</v>
      </c>
      <c r="C489" s="1" t="s">
        <v>1031</v>
      </c>
      <c r="D489" s="1" t="s">
        <v>1015</v>
      </c>
      <c r="E489" s="6" t="s">
        <v>51</v>
      </c>
      <c r="F489" s="4">
        <f>IF(J489="합계",일위대가상세!J3148,IF(J489="재료비",일위대가상세!J3148+일위대가상세!L3148+일위대가상세!N3148,0))</f>
        <v>0</v>
      </c>
      <c r="G489" s="4">
        <f>IF(J489="합계",일위대가상세!L3148,IF(J489="노무비",일위대가상세!J3148+일위대가상세!L3148+일위대가상세!N3148,0))</f>
        <v>0</v>
      </c>
      <c r="H489" s="4">
        <f>IF(J489="합계",일위대가상세!N3148,IF(J489="경비",일위대가상세!J3148+일위대가상세!L3148+일위대가상세!N3148,0))</f>
        <v>0</v>
      </c>
      <c r="I489" s="4">
        <f t="shared" si="7"/>
        <v>0</v>
      </c>
      <c r="J489" s="6" t="s">
        <v>10</v>
      </c>
      <c r="K489" s="1" t="s">
        <v>13</v>
      </c>
    </row>
    <row r="490" spans="1:11" x14ac:dyDescent="0.2">
      <c r="A490" s="1" t="s">
        <v>1032</v>
      </c>
      <c r="B490" s="1" t="s">
        <v>13</v>
      </c>
      <c r="C490" s="1" t="s">
        <v>1031</v>
      </c>
      <c r="D490" s="1" t="s">
        <v>1033</v>
      </c>
      <c r="E490" s="6" t="s">
        <v>51</v>
      </c>
      <c r="F490" s="4">
        <f>IF(J490="합계",일위대가상세!J3156,IF(J490="재료비",일위대가상세!J3156+일위대가상세!L3156+일위대가상세!N3156,0))</f>
        <v>0</v>
      </c>
      <c r="G490" s="4">
        <f>IF(J490="합계",일위대가상세!L3156,IF(J490="노무비",일위대가상세!J3156+일위대가상세!L3156+일위대가상세!N3156,0))</f>
        <v>0</v>
      </c>
      <c r="H490" s="4">
        <f>IF(J490="합계",일위대가상세!N3156,IF(J490="경비",일위대가상세!J3156+일위대가상세!L3156+일위대가상세!N3156,0))</f>
        <v>0</v>
      </c>
      <c r="I490" s="4">
        <f t="shared" si="7"/>
        <v>0</v>
      </c>
      <c r="J490" s="6" t="s">
        <v>10</v>
      </c>
      <c r="K490" s="1" t="s">
        <v>13</v>
      </c>
    </row>
    <row r="491" spans="1:11" x14ac:dyDescent="0.2">
      <c r="A491" s="1" t="s">
        <v>1034</v>
      </c>
      <c r="B491" s="1" t="s">
        <v>13</v>
      </c>
      <c r="C491" s="1" t="s">
        <v>1031</v>
      </c>
      <c r="D491" s="1" t="s">
        <v>1019</v>
      </c>
      <c r="E491" s="6" t="s">
        <v>51</v>
      </c>
      <c r="F491" s="4">
        <f>IF(J491="합계",일위대가상세!J3164,IF(J491="재료비",일위대가상세!J3164+일위대가상세!L3164+일위대가상세!N3164,0))</f>
        <v>0</v>
      </c>
      <c r="G491" s="4">
        <f>IF(J491="합계",일위대가상세!L3164,IF(J491="노무비",일위대가상세!J3164+일위대가상세!L3164+일위대가상세!N3164,0))</f>
        <v>0</v>
      </c>
      <c r="H491" s="4">
        <f>IF(J491="합계",일위대가상세!N3164,IF(J491="경비",일위대가상세!J3164+일위대가상세!L3164+일위대가상세!N3164,0))</f>
        <v>0</v>
      </c>
      <c r="I491" s="4">
        <f t="shared" si="7"/>
        <v>0</v>
      </c>
      <c r="J491" s="6" t="s">
        <v>10</v>
      </c>
      <c r="K491" s="1" t="s">
        <v>13</v>
      </c>
    </row>
    <row r="492" spans="1:11" x14ac:dyDescent="0.2">
      <c r="A492" s="1" t="s">
        <v>1035</v>
      </c>
      <c r="B492" s="1" t="s">
        <v>13</v>
      </c>
      <c r="C492" s="1" t="s">
        <v>1031</v>
      </c>
      <c r="D492" s="1" t="s">
        <v>1021</v>
      </c>
      <c r="E492" s="6" t="s">
        <v>51</v>
      </c>
      <c r="F492" s="4">
        <f>IF(J492="합계",일위대가상세!J3172,IF(J492="재료비",일위대가상세!J3172+일위대가상세!L3172+일위대가상세!N3172,0))</f>
        <v>0</v>
      </c>
      <c r="G492" s="4">
        <f>IF(J492="합계",일위대가상세!L3172,IF(J492="노무비",일위대가상세!J3172+일위대가상세!L3172+일위대가상세!N3172,0))</f>
        <v>0</v>
      </c>
      <c r="H492" s="4">
        <f>IF(J492="합계",일위대가상세!N3172,IF(J492="경비",일위대가상세!J3172+일위대가상세!L3172+일위대가상세!N3172,0))</f>
        <v>0</v>
      </c>
      <c r="I492" s="4">
        <f t="shared" si="7"/>
        <v>0</v>
      </c>
      <c r="J492" s="6" t="s">
        <v>10</v>
      </c>
      <c r="K492" s="1" t="s">
        <v>13</v>
      </c>
    </row>
    <row r="493" spans="1:11" x14ac:dyDescent="0.2">
      <c r="A493" s="1" t="s">
        <v>1036</v>
      </c>
      <c r="B493" s="1" t="s">
        <v>13</v>
      </c>
      <c r="C493" s="1" t="s">
        <v>1031</v>
      </c>
      <c r="D493" s="1" t="s">
        <v>1023</v>
      </c>
      <c r="E493" s="6" t="s">
        <v>51</v>
      </c>
      <c r="F493" s="4">
        <f>IF(J493="합계",일위대가상세!J3180,IF(J493="재료비",일위대가상세!J3180+일위대가상세!L3180+일위대가상세!N3180,0))</f>
        <v>0</v>
      </c>
      <c r="G493" s="4">
        <f>IF(J493="합계",일위대가상세!L3180,IF(J493="노무비",일위대가상세!J3180+일위대가상세!L3180+일위대가상세!N3180,0))</f>
        <v>0</v>
      </c>
      <c r="H493" s="4">
        <f>IF(J493="합계",일위대가상세!N3180,IF(J493="경비",일위대가상세!J3180+일위대가상세!L3180+일위대가상세!N3180,0))</f>
        <v>0</v>
      </c>
      <c r="I493" s="4">
        <f t="shared" si="7"/>
        <v>0</v>
      </c>
      <c r="J493" s="6" t="s">
        <v>10</v>
      </c>
      <c r="K493" s="1" t="s">
        <v>13</v>
      </c>
    </row>
    <row r="494" spans="1:11" x14ac:dyDescent="0.2">
      <c r="A494" s="1" t="s">
        <v>1037</v>
      </c>
      <c r="B494" s="1" t="s">
        <v>13</v>
      </c>
      <c r="C494" s="1" t="s">
        <v>1031</v>
      </c>
      <c r="D494" s="1" t="s">
        <v>1025</v>
      </c>
      <c r="E494" s="6" t="s">
        <v>51</v>
      </c>
      <c r="F494" s="4">
        <f>IF(J494="합계",일위대가상세!J3188,IF(J494="재료비",일위대가상세!J3188+일위대가상세!L3188+일위대가상세!N3188,0))</f>
        <v>0</v>
      </c>
      <c r="G494" s="4">
        <f>IF(J494="합계",일위대가상세!L3188,IF(J494="노무비",일위대가상세!J3188+일위대가상세!L3188+일위대가상세!N3188,0))</f>
        <v>0</v>
      </c>
      <c r="H494" s="4">
        <f>IF(J494="합계",일위대가상세!N3188,IF(J494="경비",일위대가상세!J3188+일위대가상세!L3188+일위대가상세!N3188,0))</f>
        <v>0</v>
      </c>
      <c r="I494" s="4">
        <f t="shared" si="7"/>
        <v>0</v>
      </c>
      <c r="J494" s="6" t="s">
        <v>10</v>
      </c>
      <c r="K494" s="1" t="s">
        <v>13</v>
      </c>
    </row>
    <row r="495" spans="1:11" x14ac:dyDescent="0.2">
      <c r="A495" s="1" t="s">
        <v>1038</v>
      </c>
      <c r="B495" s="1" t="s">
        <v>13</v>
      </c>
      <c r="C495" s="1" t="s">
        <v>1031</v>
      </c>
      <c r="D495" s="1" t="s">
        <v>1027</v>
      </c>
      <c r="E495" s="6" t="s">
        <v>51</v>
      </c>
      <c r="F495" s="4">
        <f>IF(J495="합계",일위대가상세!J3196,IF(J495="재료비",일위대가상세!J3196+일위대가상세!L3196+일위대가상세!N3196,0))</f>
        <v>0</v>
      </c>
      <c r="G495" s="4">
        <f>IF(J495="합계",일위대가상세!L3196,IF(J495="노무비",일위대가상세!J3196+일위대가상세!L3196+일위대가상세!N3196,0))</f>
        <v>0</v>
      </c>
      <c r="H495" s="4">
        <f>IF(J495="합계",일위대가상세!N3196,IF(J495="경비",일위대가상세!J3196+일위대가상세!L3196+일위대가상세!N3196,0))</f>
        <v>0</v>
      </c>
      <c r="I495" s="4">
        <f t="shared" si="7"/>
        <v>0</v>
      </c>
      <c r="J495" s="6" t="s">
        <v>10</v>
      </c>
      <c r="K495" s="1" t="s">
        <v>13</v>
      </c>
    </row>
    <row r="496" spans="1:11" x14ac:dyDescent="0.2">
      <c r="A496" s="1" t="s">
        <v>1039</v>
      </c>
      <c r="B496" s="1" t="s">
        <v>13</v>
      </c>
      <c r="C496" s="1" t="s">
        <v>1031</v>
      </c>
      <c r="D496" s="1" t="s">
        <v>1029</v>
      </c>
      <c r="E496" s="6" t="s">
        <v>51</v>
      </c>
      <c r="F496" s="4">
        <f>IF(J496="합계",일위대가상세!J3204,IF(J496="재료비",일위대가상세!J3204+일위대가상세!L3204+일위대가상세!N3204,0))</f>
        <v>0</v>
      </c>
      <c r="G496" s="4">
        <f>IF(J496="합계",일위대가상세!L3204,IF(J496="노무비",일위대가상세!J3204+일위대가상세!L3204+일위대가상세!N3204,0))</f>
        <v>0</v>
      </c>
      <c r="H496" s="4">
        <f>IF(J496="합계",일위대가상세!N3204,IF(J496="경비",일위대가상세!J3204+일위대가상세!L3204+일위대가상세!N3204,0))</f>
        <v>0</v>
      </c>
      <c r="I496" s="4">
        <f t="shared" si="7"/>
        <v>0</v>
      </c>
      <c r="J496" s="6" t="s">
        <v>10</v>
      </c>
      <c r="K496" s="1" t="s">
        <v>13</v>
      </c>
    </row>
    <row r="497" spans="1:11" x14ac:dyDescent="0.2">
      <c r="A497" s="1" t="s">
        <v>1040</v>
      </c>
      <c r="B497" s="1" t="s">
        <v>13</v>
      </c>
      <c r="C497" s="1" t="s">
        <v>1041</v>
      </c>
      <c r="D497" s="1" t="s">
        <v>1006</v>
      </c>
      <c r="E497" s="6" t="s">
        <v>1042</v>
      </c>
      <c r="F497" s="4">
        <f>IF(J497="합계",일위대가상세!J3210,IF(J497="재료비",일위대가상세!J3210+일위대가상세!L3210+일위대가상세!N3210,0))</f>
        <v>0</v>
      </c>
      <c r="G497" s="4">
        <f>IF(J497="합계",일위대가상세!L3210,IF(J497="노무비",일위대가상세!J3210+일위대가상세!L3210+일위대가상세!N3210,0))</f>
        <v>0</v>
      </c>
      <c r="H497" s="4">
        <f>IF(J497="합계",일위대가상세!N3210,IF(J497="경비",일위대가상세!J3210+일위대가상세!L3210+일위대가상세!N3210,0))</f>
        <v>0</v>
      </c>
      <c r="I497" s="4">
        <f t="shared" si="7"/>
        <v>0</v>
      </c>
      <c r="J497" s="6" t="s">
        <v>10</v>
      </c>
      <c r="K497" s="1" t="s">
        <v>13</v>
      </c>
    </row>
    <row r="498" spans="1:11" x14ac:dyDescent="0.2">
      <c r="A498" s="1" t="s">
        <v>1043</v>
      </c>
      <c r="B498" s="1" t="s">
        <v>13</v>
      </c>
      <c r="C498" s="1" t="s">
        <v>1044</v>
      </c>
      <c r="D498" s="1" t="s">
        <v>1006</v>
      </c>
      <c r="E498" s="6" t="s">
        <v>1042</v>
      </c>
      <c r="F498" s="4">
        <f>IF(J498="합계",일위대가상세!J3217,IF(J498="재료비",일위대가상세!J3217+일위대가상세!L3217+일위대가상세!N3217,0))</f>
        <v>0</v>
      </c>
      <c r="G498" s="4">
        <f>IF(J498="합계",일위대가상세!L3217,IF(J498="노무비",일위대가상세!J3217+일위대가상세!L3217+일위대가상세!N3217,0))</f>
        <v>0</v>
      </c>
      <c r="H498" s="4">
        <f>IF(J498="합계",일위대가상세!N3217,IF(J498="경비",일위대가상세!J3217+일위대가상세!L3217+일위대가상세!N3217,0))</f>
        <v>0</v>
      </c>
      <c r="I498" s="4">
        <f t="shared" si="7"/>
        <v>0</v>
      </c>
      <c r="J498" s="6" t="s">
        <v>10</v>
      </c>
      <c r="K498" s="1" t="s">
        <v>13</v>
      </c>
    </row>
    <row r="499" spans="1:11" x14ac:dyDescent="0.2">
      <c r="A499" s="1" t="s">
        <v>1045</v>
      </c>
      <c r="B499" s="1" t="s">
        <v>13</v>
      </c>
      <c r="C499" s="1" t="s">
        <v>1041</v>
      </c>
      <c r="D499" s="1" t="s">
        <v>1008</v>
      </c>
      <c r="E499" s="6" t="s">
        <v>1042</v>
      </c>
      <c r="F499" s="4">
        <f>IF(J499="합계",일위대가상세!J3223,IF(J499="재료비",일위대가상세!J3223+일위대가상세!L3223+일위대가상세!N3223,0))</f>
        <v>0</v>
      </c>
      <c r="G499" s="4">
        <f>IF(J499="합계",일위대가상세!L3223,IF(J499="노무비",일위대가상세!J3223+일위대가상세!L3223+일위대가상세!N3223,0))</f>
        <v>0</v>
      </c>
      <c r="H499" s="4">
        <f>IF(J499="합계",일위대가상세!N3223,IF(J499="경비",일위대가상세!J3223+일위대가상세!L3223+일위대가상세!N3223,0))</f>
        <v>0</v>
      </c>
      <c r="I499" s="4">
        <f t="shared" si="7"/>
        <v>0</v>
      </c>
      <c r="J499" s="6" t="s">
        <v>10</v>
      </c>
      <c r="K499" s="1" t="s">
        <v>13</v>
      </c>
    </row>
    <row r="500" spans="1:11" x14ac:dyDescent="0.2">
      <c r="A500" s="1" t="s">
        <v>1046</v>
      </c>
      <c r="B500" s="1" t="s">
        <v>13</v>
      </c>
      <c r="C500" s="1" t="s">
        <v>1044</v>
      </c>
      <c r="D500" s="1" t="s">
        <v>1008</v>
      </c>
      <c r="E500" s="6" t="s">
        <v>1042</v>
      </c>
      <c r="F500" s="4">
        <f>IF(J500="합계",일위대가상세!J3230,IF(J500="재료비",일위대가상세!J3230+일위대가상세!L3230+일위대가상세!N3230,0))</f>
        <v>0</v>
      </c>
      <c r="G500" s="4">
        <f>IF(J500="합계",일위대가상세!L3230,IF(J500="노무비",일위대가상세!J3230+일위대가상세!L3230+일위대가상세!N3230,0))</f>
        <v>0</v>
      </c>
      <c r="H500" s="4">
        <f>IF(J500="합계",일위대가상세!N3230,IF(J500="경비",일위대가상세!J3230+일위대가상세!L3230+일위대가상세!N3230,0))</f>
        <v>0</v>
      </c>
      <c r="I500" s="4">
        <f t="shared" si="7"/>
        <v>0</v>
      </c>
      <c r="J500" s="6" t="s">
        <v>10</v>
      </c>
      <c r="K500" s="1" t="s">
        <v>13</v>
      </c>
    </row>
    <row r="501" spans="1:11" x14ac:dyDescent="0.2">
      <c r="A501" s="1" t="s">
        <v>1047</v>
      </c>
      <c r="B501" s="1" t="s">
        <v>13</v>
      </c>
      <c r="C501" s="1" t="s">
        <v>1041</v>
      </c>
      <c r="D501" s="1" t="s">
        <v>1010</v>
      </c>
      <c r="E501" s="6" t="s">
        <v>1042</v>
      </c>
      <c r="F501" s="4">
        <f>IF(J501="합계",일위대가상세!J3236,IF(J501="재료비",일위대가상세!J3236+일위대가상세!L3236+일위대가상세!N3236,0))</f>
        <v>0</v>
      </c>
      <c r="G501" s="4">
        <f>IF(J501="합계",일위대가상세!L3236,IF(J501="노무비",일위대가상세!J3236+일위대가상세!L3236+일위대가상세!N3236,0))</f>
        <v>0</v>
      </c>
      <c r="H501" s="4">
        <f>IF(J501="합계",일위대가상세!N3236,IF(J501="경비",일위대가상세!J3236+일위대가상세!L3236+일위대가상세!N3236,0))</f>
        <v>0</v>
      </c>
      <c r="I501" s="4">
        <f t="shared" si="7"/>
        <v>0</v>
      </c>
      <c r="J501" s="6" t="s">
        <v>10</v>
      </c>
      <c r="K501" s="1" t="s">
        <v>13</v>
      </c>
    </row>
    <row r="502" spans="1:11" x14ac:dyDescent="0.2">
      <c r="A502" s="1" t="s">
        <v>1048</v>
      </c>
      <c r="B502" s="1" t="s">
        <v>13</v>
      </c>
      <c r="C502" s="1" t="s">
        <v>1044</v>
      </c>
      <c r="D502" s="1" t="s">
        <v>1010</v>
      </c>
      <c r="E502" s="6" t="s">
        <v>1042</v>
      </c>
      <c r="F502" s="4">
        <f>IF(J502="합계",일위대가상세!J3243,IF(J502="재료비",일위대가상세!J3243+일위대가상세!L3243+일위대가상세!N3243,0))</f>
        <v>0</v>
      </c>
      <c r="G502" s="4">
        <f>IF(J502="합계",일위대가상세!L3243,IF(J502="노무비",일위대가상세!J3243+일위대가상세!L3243+일위대가상세!N3243,0))</f>
        <v>0</v>
      </c>
      <c r="H502" s="4">
        <f>IF(J502="합계",일위대가상세!N3243,IF(J502="경비",일위대가상세!J3243+일위대가상세!L3243+일위대가상세!N3243,0))</f>
        <v>0</v>
      </c>
      <c r="I502" s="4">
        <f t="shared" si="7"/>
        <v>0</v>
      </c>
      <c r="J502" s="6" t="s">
        <v>10</v>
      </c>
      <c r="K502" s="1" t="s">
        <v>13</v>
      </c>
    </row>
    <row r="503" spans="1:11" x14ac:dyDescent="0.2">
      <c r="A503" s="1" t="s">
        <v>1049</v>
      </c>
      <c r="B503" s="1" t="s">
        <v>13</v>
      </c>
      <c r="C503" s="1" t="s">
        <v>1041</v>
      </c>
      <c r="D503" s="1" t="s">
        <v>1012</v>
      </c>
      <c r="E503" s="6" t="s">
        <v>1042</v>
      </c>
      <c r="F503" s="4">
        <f>IF(J503="합계",일위대가상세!J3249,IF(J503="재료비",일위대가상세!J3249+일위대가상세!L3249+일위대가상세!N3249,0))</f>
        <v>0</v>
      </c>
      <c r="G503" s="4">
        <f>IF(J503="합계",일위대가상세!L3249,IF(J503="노무비",일위대가상세!J3249+일위대가상세!L3249+일위대가상세!N3249,0))</f>
        <v>0</v>
      </c>
      <c r="H503" s="4">
        <f>IF(J503="합계",일위대가상세!N3249,IF(J503="경비",일위대가상세!J3249+일위대가상세!L3249+일위대가상세!N3249,0))</f>
        <v>0</v>
      </c>
      <c r="I503" s="4">
        <f t="shared" si="7"/>
        <v>0</v>
      </c>
      <c r="J503" s="6" t="s">
        <v>10</v>
      </c>
      <c r="K503" s="1" t="s">
        <v>13</v>
      </c>
    </row>
    <row r="504" spans="1:11" x14ac:dyDescent="0.2">
      <c r="A504" s="1" t="s">
        <v>1050</v>
      </c>
      <c r="B504" s="1" t="s">
        <v>13</v>
      </c>
      <c r="C504" s="1" t="s">
        <v>1044</v>
      </c>
      <c r="D504" s="1" t="s">
        <v>1012</v>
      </c>
      <c r="E504" s="6" t="s">
        <v>1042</v>
      </c>
      <c r="F504" s="4">
        <f>IF(J504="합계",일위대가상세!J3256,IF(J504="재료비",일위대가상세!J3256+일위대가상세!L3256+일위대가상세!N3256,0))</f>
        <v>0</v>
      </c>
      <c r="G504" s="4">
        <f>IF(J504="합계",일위대가상세!L3256,IF(J504="노무비",일위대가상세!J3256+일위대가상세!L3256+일위대가상세!N3256,0))</f>
        <v>0</v>
      </c>
      <c r="H504" s="4">
        <f>IF(J504="합계",일위대가상세!N3256,IF(J504="경비",일위대가상세!J3256+일위대가상세!L3256+일위대가상세!N3256,0))</f>
        <v>0</v>
      </c>
      <c r="I504" s="4">
        <f t="shared" si="7"/>
        <v>0</v>
      </c>
      <c r="J504" s="6" t="s">
        <v>10</v>
      </c>
      <c r="K504" s="1" t="s">
        <v>13</v>
      </c>
    </row>
    <row r="505" spans="1:11" x14ac:dyDescent="0.2">
      <c r="A505" s="1" t="s">
        <v>1051</v>
      </c>
      <c r="B505" s="1" t="s">
        <v>13</v>
      </c>
      <c r="C505" s="1" t="s">
        <v>1052</v>
      </c>
      <c r="D505" s="1" t="s">
        <v>280</v>
      </c>
      <c r="E505" s="6" t="s">
        <v>364</v>
      </c>
      <c r="F505" s="4">
        <f>IF(J505="합계",일위대가상세!J3265,IF(J505="재료비",일위대가상세!J3265+일위대가상세!L3265+일위대가상세!N3265,0))</f>
        <v>0</v>
      </c>
      <c r="G505" s="4">
        <f>IF(J505="합계",일위대가상세!L3265,IF(J505="노무비",일위대가상세!J3265+일위대가상세!L3265+일위대가상세!N3265,0))</f>
        <v>0</v>
      </c>
      <c r="H505" s="4">
        <f>IF(J505="합계",일위대가상세!N3265,IF(J505="경비",일위대가상세!J3265+일위대가상세!L3265+일위대가상세!N3265,0))</f>
        <v>0</v>
      </c>
      <c r="I505" s="4">
        <f t="shared" si="7"/>
        <v>0</v>
      </c>
      <c r="J505" s="6" t="s">
        <v>10</v>
      </c>
      <c r="K505" s="1" t="s">
        <v>13</v>
      </c>
    </row>
    <row r="506" spans="1:11" x14ac:dyDescent="0.2">
      <c r="A506" s="1" t="s">
        <v>1053</v>
      </c>
      <c r="B506" s="1" t="s">
        <v>13</v>
      </c>
      <c r="C506" s="1" t="s">
        <v>1054</v>
      </c>
      <c r="D506" s="1" t="s">
        <v>13</v>
      </c>
      <c r="E506" s="6" t="s">
        <v>364</v>
      </c>
      <c r="F506" s="4">
        <f>IF(J506="합계",일위대가상세!J3272,IF(J506="재료비",일위대가상세!J3272+일위대가상세!L3272+일위대가상세!N3272,0))</f>
        <v>0</v>
      </c>
      <c r="G506" s="4">
        <f>IF(J506="합계",일위대가상세!L3272,IF(J506="노무비",일위대가상세!J3272+일위대가상세!L3272+일위대가상세!N3272,0))</f>
        <v>0</v>
      </c>
      <c r="H506" s="4">
        <f>IF(J506="합계",일위대가상세!N3272,IF(J506="경비",일위대가상세!J3272+일위대가상세!L3272+일위대가상세!N3272,0))</f>
        <v>0</v>
      </c>
      <c r="I506" s="4">
        <f t="shared" si="7"/>
        <v>0</v>
      </c>
      <c r="J506" s="6" t="s">
        <v>10</v>
      </c>
      <c r="K506" s="1" t="s">
        <v>13</v>
      </c>
    </row>
    <row r="507" spans="1:11" x14ac:dyDescent="0.2">
      <c r="A507" s="1" t="s">
        <v>1055</v>
      </c>
      <c r="B507" s="1" t="s">
        <v>13</v>
      </c>
      <c r="C507" s="1" t="s">
        <v>1056</v>
      </c>
      <c r="D507" s="1" t="s">
        <v>1057</v>
      </c>
      <c r="E507" s="6" t="s">
        <v>364</v>
      </c>
      <c r="F507" s="4">
        <f>IF(J507="합계",일위대가상세!J3276,IF(J507="재료비",일위대가상세!J3276+일위대가상세!L3276+일위대가상세!N3276,0))</f>
        <v>0</v>
      </c>
      <c r="G507" s="4">
        <f>IF(J507="합계",일위대가상세!L3276,IF(J507="노무비",일위대가상세!J3276+일위대가상세!L3276+일위대가상세!N3276,0))</f>
        <v>0</v>
      </c>
      <c r="H507" s="4">
        <f>IF(J507="합계",일위대가상세!N3276,IF(J507="경비",일위대가상세!J3276+일위대가상세!L3276+일위대가상세!N3276,0))</f>
        <v>0</v>
      </c>
      <c r="I507" s="4">
        <f t="shared" si="7"/>
        <v>0</v>
      </c>
      <c r="J507" s="6" t="s">
        <v>10</v>
      </c>
      <c r="K507" s="1" t="s">
        <v>13</v>
      </c>
    </row>
    <row r="508" spans="1:11" x14ac:dyDescent="0.2">
      <c r="A508" s="1" t="s">
        <v>1058</v>
      </c>
      <c r="B508" s="1" t="s">
        <v>13</v>
      </c>
      <c r="C508" s="1" t="s">
        <v>1056</v>
      </c>
      <c r="D508" s="1" t="s">
        <v>1059</v>
      </c>
      <c r="E508" s="6" t="s">
        <v>364</v>
      </c>
      <c r="F508" s="4">
        <f>IF(J508="합계",일위대가상세!J3280,IF(J508="재료비",일위대가상세!J3280+일위대가상세!L3280+일위대가상세!N3280,0))</f>
        <v>0</v>
      </c>
      <c r="G508" s="4">
        <f>IF(J508="합계",일위대가상세!L3280,IF(J508="노무비",일위대가상세!J3280+일위대가상세!L3280+일위대가상세!N3280,0))</f>
        <v>0</v>
      </c>
      <c r="H508" s="4">
        <f>IF(J508="합계",일위대가상세!N3280,IF(J508="경비",일위대가상세!J3280+일위대가상세!L3280+일위대가상세!N3280,0))</f>
        <v>0</v>
      </c>
      <c r="I508" s="4">
        <f t="shared" si="7"/>
        <v>0</v>
      </c>
      <c r="J508" s="6" t="s">
        <v>10</v>
      </c>
      <c r="K508" s="1" t="s">
        <v>13</v>
      </c>
    </row>
    <row r="509" spans="1:11" x14ac:dyDescent="0.2">
      <c r="A509" s="1" t="s">
        <v>1060</v>
      </c>
      <c r="B509" s="1" t="s">
        <v>13</v>
      </c>
      <c r="C509" s="1" t="s">
        <v>1056</v>
      </c>
      <c r="D509" s="1" t="s">
        <v>1061</v>
      </c>
      <c r="E509" s="6" t="s">
        <v>364</v>
      </c>
      <c r="F509" s="4">
        <f>IF(J509="합계",일위대가상세!J3284,IF(J509="재료비",일위대가상세!J3284+일위대가상세!L3284+일위대가상세!N3284,0))</f>
        <v>0</v>
      </c>
      <c r="G509" s="4">
        <f>IF(J509="합계",일위대가상세!L3284,IF(J509="노무비",일위대가상세!J3284+일위대가상세!L3284+일위대가상세!N3284,0))</f>
        <v>0</v>
      </c>
      <c r="H509" s="4">
        <f>IF(J509="합계",일위대가상세!N3284,IF(J509="경비",일위대가상세!J3284+일위대가상세!L3284+일위대가상세!N3284,0))</f>
        <v>0</v>
      </c>
      <c r="I509" s="4">
        <f t="shared" si="7"/>
        <v>0</v>
      </c>
      <c r="J509" s="6" t="s">
        <v>10</v>
      </c>
      <c r="K509" s="1" t="s">
        <v>13</v>
      </c>
    </row>
    <row r="510" spans="1:11" x14ac:dyDescent="0.2">
      <c r="A510" s="1" t="s">
        <v>1062</v>
      </c>
      <c r="B510" s="1" t="s">
        <v>13</v>
      </c>
      <c r="C510" s="1" t="s">
        <v>1063</v>
      </c>
      <c r="D510" s="1" t="s">
        <v>1064</v>
      </c>
      <c r="E510" s="6" t="s">
        <v>364</v>
      </c>
      <c r="F510" s="4">
        <f>IF(J510="합계",일위대가상세!J3288,IF(J510="재료비",일위대가상세!J3288+일위대가상세!L3288+일위대가상세!N3288,0))</f>
        <v>0</v>
      </c>
      <c r="G510" s="4">
        <f>IF(J510="합계",일위대가상세!L3288,IF(J510="노무비",일위대가상세!J3288+일위대가상세!L3288+일위대가상세!N3288,0))</f>
        <v>0</v>
      </c>
      <c r="H510" s="4">
        <f>IF(J510="합계",일위대가상세!N3288,IF(J510="경비",일위대가상세!J3288+일위대가상세!L3288+일위대가상세!N3288,0))</f>
        <v>0</v>
      </c>
      <c r="I510" s="4">
        <f t="shared" si="7"/>
        <v>0</v>
      </c>
      <c r="J510" s="6" t="s">
        <v>10</v>
      </c>
      <c r="K510" s="1" t="s">
        <v>13</v>
      </c>
    </row>
    <row r="511" spans="1:11" x14ac:dyDescent="0.2">
      <c r="A511" s="1" t="s">
        <v>1065</v>
      </c>
      <c r="B511" s="1" t="s">
        <v>13</v>
      </c>
      <c r="C511" s="1" t="s">
        <v>1063</v>
      </c>
      <c r="D511" s="1" t="s">
        <v>1066</v>
      </c>
      <c r="E511" s="6" t="s">
        <v>364</v>
      </c>
      <c r="F511" s="4">
        <f>IF(J511="합계",일위대가상세!J3292,IF(J511="재료비",일위대가상세!J3292+일위대가상세!L3292+일위대가상세!N3292,0))</f>
        <v>0</v>
      </c>
      <c r="G511" s="4">
        <f>IF(J511="합계",일위대가상세!L3292,IF(J511="노무비",일위대가상세!J3292+일위대가상세!L3292+일위대가상세!N3292,0))</f>
        <v>0</v>
      </c>
      <c r="H511" s="4">
        <f>IF(J511="합계",일위대가상세!N3292,IF(J511="경비",일위대가상세!J3292+일위대가상세!L3292+일위대가상세!N3292,0))</f>
        <v>0</v>
      </c>
      <c r="I511" s="4">
        <f t="shared" si="7"/>
        <v>0</v>
      </c>
      <c r="J511" s="6" t="s">
        <v>10</v>
      </c>
      <c r="K511" s="1" t="s">
        <v>13</v>
      </c>
    </row>
    <row r="512" spans="1:11" x14ac:dyDescent="0.2">
      <c r="A512" s="1" t="s">
        <v>1067</v>
      </c>
      <c r="B512" s="1" t="s">
        <v>13</v>
      </c>
      <c r="C512" s="1" t="s">
        <v>1063</v>
      </c>
      <c r="D512" s="1" t="s">
        <v>1068</v>
      </c>
      <c r="E512" s="6" t="s">
        <v>364</v>
      </c>
      <c r="F512" s="4">
        <f>IF(J512="합계",일위대가상세!J3296,IF(J512="재료비",일위대가상세!J3296+일위대가상세!L3296+일위대가상세!N3296,0))</f>
        <v>0</v>
      </c>
      <c r="G512" s="4">
        <f>IF(J512="합계",일위대가상세!L3296,IF(J512="노무비",일위대가상세!J3296+일위대가상세!L3296+일위대가상세!N3296,0))</f>
        <v>0</v>
      </c>
      <c r="H512" s="4">
        <f>IF(J512="합계",일위대가상세!N3296,IF(J512="경비",일위대가상세!J3296+일위대가상세!L3296+일위대가상세!N3296,0))</f>
        <v>0</v>
      </c>
      <c r="I512" s="4">
        <f t="shared" si="7"/>
        <v>0</v>
      </c>
      <c r="J512" s="6" t="s">
        <v>10</v>
      </c>
      <c r="K512" s="1" t="s">
        <v>13</v>
      </c>
    </row>
    <row r="513" spans="1:11" x14ac:dyDescent="0.2">
      <c r="A513" s="1" t="s">
        <v>1069</v>
      </c>
      <c r="B513" s="1" t="s">
        <v>13</v>
      </c>
      <c r="C513" s="1" t="s">
        <v>1070</v>
      </c>
      <c r="D513" s="1" t="s">
        <v>1071</v>
      </c>
      <c r="E513" s="6" t="s">
        <v>286</v>
      </c>
      <c r="F513" s="4">
        <f>IF(J513="합계",일위대가상세!J3301,IF(J513="재료비",일위대가상세!J3301+일위대가상세!L3301+일위대가상세!N3301,0))</f>
        <v>0</v>
      </c>
      <c r="G513" s="4">
        <f>IF(J513="합계",일위대가상세!L3301,IF(J513="노무비",일위대가상세!J3301+일위대가상세!L3301+일위대가상세!N3301,0))</f>
        <v>0</v>
      </c>
      <c r="H513" s="4">
        <f>IF(J513="합계",일위대가상세!N3301,IF(J513="경비",일위대가상세!J3301+일위대가상세!L3301+일위대가상세!N3301,0))</f>
        <v>0</v>
      </c>
      <c r="I513" s="4">
        <f t="shared" si="7"/>
        <v>0</v>
      </c>
      <c r="J513" s="6" t="s">
        <v>10</v>
      </c>
      <c r="K513" s="1" t="s">
        <v>13</v>
      </c>
    </row>
    <row r="514" spans="1:11" x14ac:dyDescent="0.2">
      <c r="A514" s="1" t="s">
        <v>1072</v>
      </c>
      <c r="B514" s="1" t="s">
        <v>13</v>
      </c>
      <c r="C514" s="1" t="s">
        <v>1070</v>
      </c>
      <c r="D514" s="1" t="s">
        <v>1073</v>
      </c>
      <c r="E514" s="6" t="s">
        <v>286</v>
      </c>
      <c r="F514" s="4">
        <f>IF(J514="합계",일위대가상세!J3307,IF(J514="재료비",일위대가상세!J3307+일위대가상세!L3307+일위대가상세!N3307,0))</f>
        <v>0</v>
      </c>
      <c r="G514" s="4">
        <f>IF(J514="합계",일위대가상세!L3307,IF(J514="노무비",일위대가상세!J3307+일위대가상세!L3307+일위대가상세!N3307,0))</f>
        <v>0</v>
      </c>
      <c r="H514" s="4">
        <f>IF(J514="합계",일위대가상세!N3307,IF(J514="경비",일위대가상세!J3307+일위대가상세!L3307+일위대가상세!N3307,0))</f>
        <v>0</v>
      </c>
      <c r="I514" s="4">
        <f t="shared" si="7"/>
        <v>0</v>
      </c>
      <c r="J514" s="6" t="s">
        <v>10</v>
      </c>
      <c r="K514" s="1" t="s">
        <v>13</v>
      </c>
    </row>
    <row r="515" spans="1:11" x14ac:dyDescent="0.2">
      <c r="A515" s="1" t="s">
        <v>1074</v>
      </c>
      <c r="B515" s="1" t="s">
        <v>13</v>
      </c>
      <c r="C515" s="1" t="s">
        <v>1070</v>
      </c>
      <c r="D515" s="1" t="s">
        <v>1075</v>
      </c>
      <c r="E515" s="6" t="s">
        <v>286</v>
      </c>
      <c r="F515" s="4">
        <f>IF(J515="합계",일위대가상세!J3313,IF(J515="재료비",일위대가상세!J3313+일위대가상세!L3313+일위대가상세!N3313,0))</f>
        <v>0</v>
      </c>
      <c r="G515" s="4">
        <f>IF(J515="합계",일위대가상세!L3313,IF(J515="노무비",일위대가상세!J3313+일위대가상세!L3313+일위대가상세!N3313,0))</f>
        <v>0</v>
      </c>
      <c r="H515" s="4">
        <f>IF(J515="합계",일위대가상세!N3313,IF(J515="경비",일위대가상세!J3313+일위대가상세!L3313+일위대가상세!N3313,0))</f>
        <v>0</v>
      </c>
      <c r="I515" s="4">
        <f t="shared" si="7"/>
        <v>0</v>
      </c>
      <c r="J515" s="6" t="s">
        <v>10</v>
      </c>
      <c r="K515" s="1" t="s">
        <v>13</v>
      </c>
    </row>
    <row r="516" spans="1:11" x14ac:dyDescent="0.2">
      <c r="A516" s="1" t="s">
        <v>1076</v>
      </c>
      <c r="B516" s="1" t="s">
        <v>13</v>
      </c>
      <c r="C516" s="1" t="s">
        <v>1077</v>
      </c>
      <c r="D516" s="1" t="s">
        <v>1078</v>
      </c>
      <c r="E516" s="6" t="s">
        <v>93</v>
      </c>
      <c r="F516" s="4">
        <f>IF(J516="합계",일위대가상세!J3322,IF(J516="재료비",일위대가상세!J3322+일위대가상세!L3322+일위대가상세!N3322,0))</f>
        <v>0</v>
      </c>
      <c r="G516" s="4">
        <f>IF(J516="합계",일위대가상세!L3322,IF(J516="노무비",일위대가상세!J3322+일위대가상세!L3322+일위대가상세!N3322,0))</f>
        <v>0</v>
      </c>
      <c r="H516" s="4">
        <f>IF(J516="합계",일위대가상세!N3322,IF(J516="경비",일위대가상세!J3322+일위대가상세!L3322+일위대가상세!N3322,0))</f>
        <v>0</v>
      </c>
      <c r="I516" s="4">
        <f t="shared" ref="I516:I579" si="8">F516+G516+H516</f>
        <v>0</v>
      </c>
      <c r="J516" s="6" t="s">
        <v>10</v>
      </c>
      <c r="K516" s="1" t="s">
        <v>13</v>
      </c>
    </row>
    <row r="517" spans="1:11" x14ac:dyDescent="0.2">
      <c r="A517" s="1" t="s">
        <v>1079</v>
      </c>
      <c r="B517" s="1" t="s">
        <v>13</v>
      </c>
      <c r="C517" s="1" t="s">
        <v>1077</v>
      </c>
      <c r="D517" s="1" t="s">
        <v>1080</v>
      </c>
      <c r="E517" s="6" t="s">
        <v>93</v>
      </c>
      <c r="F517" s="4">
        <f>IF(J517="합계",일위대가상세!J3331,IF(J517="재료비",일위대가상세!J3331+일위대가상세!L3331+일위대가상세!N3331,0))</f>
        <v>0</v>
      </c>
      <c r="G517" s="4">
        <f>IF(J517="합계",일위대가상세!L3331,IF(J517="노무비",일위대가상세!J3331+일위대가상세!L3331+일위대가상세!N3331,0))</f>
        <v>0</v>
      </c>
      <c r="H517" s="4">
        <f>IF(J517="합계",일위대가상세!N3331,IF(J517="경비",일위대가상세!J3331+일위대가상세!L3331+일위대가상세!N3331,0))</f>
        <v>0</v>
      </c>
      <c r="I517" s="4">
        <f t="shared" si="8"/>
        <v>0</v>
      </c>
      <c r="J517" s="6" t="s">
        <v>10</v>
      </c>
      <c r="K517" s="1" t="s">
        <v>13</v>
      </c>
    </row>
    <row r="518" spans="1:11" x14ac:dyDescent="0.2">
      <c r="A518" s="1" t="s">
        <v>1081</v>
      </c>
      <c r="B518" s="1" t="s">
        <v>13</v>
      </c>
      <c r="C518" s="1" t="s">
        <v>1082</v>
      </c>
      <c r="D518" s="1" t="s">
        <v>1083</v>
      </c>
      <c r="E518" s="6" t="s">
        <v>1042</v>
      </c>
      <c r="F518" s="4">
        <f>IF(J518="합계",일위대가상세!J3337,IF(J518="재료비",일위대가상세!J3337+일위대가상세!L3337+일위대가상세!N3337,0))</f>
        <v>0</v>
      </c>
      <c r="G518" s="4">
        <f>IF(J518="합계",일위대가상세!L3337,IF(J518="노무비",일위대가상세!J3337+일위대가상세!L3337+일위대가상세!N3337,0))</f>
        <v>0</v>
      </c>
      <c r="H518" s="4">
        <f>IF(J518="합계",일위대가상세!N3337,IF(J518="경비",일위대가상세!J3337+일위대가상세!L3337+일위대가상세!N3337,0))</f>
        <v>0</v>
      </c>
      <c r="I518" s="4">
        <f t="shared" si="8"/>
        <v>0</v>
      </c>
      <c r="J518" s="6" t="s">
        <v>10</v>
      </c>
      <c r="K518" s="1" t="s">
        <v>13</v>
      </c>
    </row>
    <row r="519" spans="1:11" x14ac:dyDescent="0.2">
      <c r="A519" s="1" t="s">
        <v>1084</v>
      </c>
      <c r="B519" s="1" t="s">
        <v>13</v>
      </c>
      <c r="C519" s="1" t="s">
        <v>1082</v>
      </c>
      <c r="D519" s="1" t="s">
        <v>1085</v>
      </c>
      <c r="E519" s="6" t="s">
        <v>1042</v>
      </c>
      <c r="F519" s="4">
        <f>IF(J519="합계",일위대가상세!J3343,IF(J519="재료비",일위대가상세!J3343+일위대가상세!L3343+일위대가상세!N3343,0))</f>
        <v>0</v>
      </c>
      <c r="G519" s="4">
        <f>IF(J519="합계",일위대가상세!L3343,IF(J519="노무비",일위대가상세!J3343+일위대가상세!L3343+일위대가상세!N3343,0))</f>
        <v>0</v>
      </c>
      <c r="H519" s="4">
        <f>IF(J519="합계",일위대가상세!N3343,IF(J519="경비",일위대가상세!J3343+일위대가상세!L3343+일위대가상세!N3343,0))</f>
        <v>0</v>
      </c>
      <c r="I519" s="4">
        <f t="shared" si="8"/>
        <v>0</v>
      </c>
      <c r="J519" s="6" t="s">
        <v>10</v>
      </c>
      <c r="K519" s="1" t="s">
        <v>13</v>
      </c>
    </row>
    <row r="520" spans="1:11" x14ac:dyDescent="0.2">
      <c r="A520" s="1" t="s">
        <v>1086</v>
      </c>
      <c r="B520" s="1" t="s">
        <v>13</v>
      </c>
      <c r="C520" s="1" t="s">
        <v>1082</v>
      </c>
      <c r="D520" s="1" t="s">
        <v>1087</v>
      </c>
      <c r="E520" s="6" t="s">
        <v>1042</v>
      </c>
      <c r="F520" s="4">
        <f>IF(J520="합계",일위대가상세!J3349,IF(J520="재료비",일위대가상세!J3349+일위대가상세!L3349+일위대가상세!N3349,0))</f>
        <v>0</v>
      </c>
      <c r="G520" s="4">
        <f>IF(J520="합계",일위대가상세!L3349,IF(J520="노무비",일위대가상세!J3349+일위대가상세!L3349+일위대가상세!N3349,0))</f>
        <v>0</v>
      </c>
      <c r="H520" s="4">
        <f>IF(J520="합계",일위대가상세!N3349,IF(J520="경비",일위대가상세!J3349+일위대가상세!L3349+일위대가상세!N3349,0))</f>
        <v>0</v>
      </c>
      <c r="I520" s="4">
        <f t="shared" si="8"/>
        <v>0</v>
      </c>
      <c r="J520" s="6" t="s">
        <v>10</v>
      </c>
      <c r="K520" s="1" t="s">
        <v>13</v>
      </c>
    </row>
    <row r="521" spans="1:11" x14ac:dyDescent="0.2">
      <c r="A521" s="1" t="s">
        <v>1088</v>
      </c>
      <c r="B521" s="1" t="s">
        <v>13</v>
      </c>
      <c r="C521" s="1" t="s">
        <v>1082</v>
      </c>
      <c r="D521" s="1" t="s">
        <v>1089</v>
      </c>
      <c r="E521" s="6" t="s">
        <v>1042</v>
      </c>
      <c r="F521" s="4">
        <f>IF(J521="합계",일위대가상세!J3355,IF(J521="재료비",일위대가상세!J3355+일위대가상세!L3355+일위대가상세!N3355,0))</f>
        <v>0</v>
      </c>
      <c r="G521" s="4">
        <f>IF(J521="합계",일위대가상세!L3355,IF(J521="노무비",일위대가상세!J3355+일위대가상세!L3355+일위대가상세!N3355,0))</f>
        <v>0</v>
      </c>
      <c r="H521" s="4">
        <f>IF(J521="합계",일위대가상세!N3355,IF(J521="경비",일위대가상세!J3355+일위대가상세!L3355+일위대가상세!N3355,0))</f>
        <v>0</v>
      </c>
      <c r="I521" s="4">
        <f t="shared" si="8"/>
        <v>0</v>
      </c>
      <c r="J521" s="6" t="s">
        <v>10</v>
      </c>
      <c r="K521" s="1" t="s">
        <v>13</v>
      </c>
    </row>
    <row r="522" spans="1:11" x14ac:dyDescent="0.2">
      <c r="A522" s="1" t="s">
        <v>1090</v>
      </c>
      <c r="B522" s="1" t="s">
        <v>13</v>
      </c>
      <c r="C522" s="1" t="s">
        <v>1082</v>
      </c>
      <c r="D522" s="1" t="s">
        <v>1091</v>
      </c>
      <c r="E522" s="6" t="s">
        <v>1042</v>
      </c>
      <c r="F522" s="4">
        <f>IF(J522="합계",일위대가상세!J3361,IF(J522="재료비",일위대가상세!J3361+일위대가상세!L3361+일위대가상세!N3361,0))</f>
        <v>0</v>
      </c>
      <c r="G522" s="4">
        <f>IF(J522="합계",일위대가상세!L3361,IF(J522="노무비",일위대가상세!J3361+일위대가상세!L3361+일위대가상세!N3361,0))</f>
        <v>0</v>
      </c>
      <c r="H522" s="4">
        <f>IF(J522="합계",일위대가상세!N3361,IF(J522="경비",일위대가상세!J3361+일위대가상세!L3361+일위대가상세!N3361,0))</f>
        <v>0</v>
      </c>
      <c r="I522" s="4">
        <f t="shared" si="8"/>
        <v>0</v>
      </c>
      <c r="J522" s="6" t="s">
        <v>10</v>
      </c>
      <c r="K522" s="1" t="s">
        <v>13</v>
      </c>
    </row>
    <row r="523" spans="1:11" x14ac:dyDescent="0.2">
      <c r="A523" s="1" t="s">
        <v>1092</v>
      </c>
      <c r="B523" s="1" t="s">
        <v>13</v>
      </c>
      <c r="C523" s="1" t="s">
        <v>1082</v>
      </c>
      <c r="D523" s="1" t="s">
        <v>1093</v>
      </c>
      <c r="E523" s="6" t="s">
        <v>1042</v>
      </c>
      <c r="F523" s="4">
        <f>IF(J523="합계",일위대가상세!J3367,IF(J523="재료비",일위대가상세!J3367+일위대가상세!L3367+일위대가상세!N3367,0))</f>
        <v>0</v>
      </c>
      <c r="G523" s="4">
        <f>IF(J523="합계",일위대가상세!L3367,IF(J523="노무비",일위대가상세!J3367+일위대가상세!L3367+일위대가상세!N3367,0))</f>
        <v>0</v>
      </c>
      <c r="H523" s="4">
        <f>IF(J523="합계",일위대가상세!N3367,IF(J523="경비",일위대가상세!J3367+일위대가상세!L3367+일위대가상세!N3367,0))</f>
        <v>0</v>
      </c>
      <c r="I523" s="4">
        <f t="shared" si="8"/>
        <v>0</v>
      </c>
      <c r="J523" s="6" t="s">
        <v>10</v>
      </c>
      <c r="K523" s="1" t="s">
        <v>13</v>
      </c>
    </row>
    <row r="524" spans="1:11" x14ac:dyDescent="0.2">
      <c r="A524" s="1" t="s">
        <v>1094</v>
      </c>
      <c r="B524" s="1" t="s">
        <v>13</v>
      </c>
      <c r="C524" s="1" t="s">
        <v>1082</v>
      </c>
      <c r="D524" s="1" t="s">
        <v>1095</v>
      </c>
      <c r="E524" s="6" t="s">
        <v>1042</v>
      </c>
      <c r="F524" s="4">
        <f>IF(J524="합계",일위대가상세!J3373,IF(J524="재료비",일위대가상세!J3373+일위대가상세!L3373+일위대가상세!N3373,0))</f>
        <v>0</v>
      </c>
      <c r="G524" s="4">
        <f>IF(J524="합계",일위대가상세!L3373,IF(J524="노무비",일위대가상세!J3373+일위대가상세!L3373+일위대가상세!N3373,0))</f>
        <v>0</v>
      </c>
      <c r="H524" s="4">
        <f>IF(J524="합계",일위대가상세!N3373,IF(J524="경비",일위대가상세!J3373+일위대가상세!L3373+일위대가상세!N3373,0))</f>
        <v>0</v>
      </c>
      <c r="I524" s="4">
        <f t="shared" si="8"/>
        <v>0</v>
      </c>
      <c r="J524" s="6" t="s">
        <v>10</v>
      </c>
      <c r="K524" s="1" t="s">
        <v>13</v>
      </c>
    </row>
    <row r="525" spans="1:11" x14ac:dyDescent="0.2">
      <c r="A525" s="1" t="s">
        <v>1096</v>
      </c>
      <c r="B525" s="1" t="s">
        <v>13</v>
      </c>
      <c r="C525" s="1" t="s">
        <v>1082</v>
      </c>
      <c r="D525" s="1" t="s">
        <v>1097</v>
      </c>
      <c r="E525" s="6" t="s">
        <v>1042</v>
      </c>
      <c r="F525" s="4">
        <f>IF(J525="합계",일위대가상세!J3379,IF(J525="재료비",일위대가상세!J3379+일위대가상세!L3379+일위대가상세!N3379,0))</f>
        <v>0</v>
      </c>
      <c r="G525" s="4">
        <f>IF(J525="합계",일위대가상세!L3379,IF(J525="노무비",일위대가상세!J3379+일위대가상세!L3379+일위대가상세!N3379,0))</f>
        <v>0</v>
      </c>
      <c r="H525" s="4">
        <f>IF(J525="합계",일위대가상세!N3379,IF(J525="경비",일위대가상세!J3379+일위대가상세!L3379+일위대가상세!N3379,0))</f>
        <v>0</v>
      </c>
      <c r="I525" s="4">
        <f t="shared" si="8"/>
        <v>0</v>
      </c>
      <c r="J525" s="6" t="s">
        <v>10</v>
      </c>
      <c r="K525" s="1" t="s">
        <v>13</v>
      </c>
    </row>
    <row r="526" spans="1:11" x14ac:dyDescent="0.2">
      <c r="A526" s="1" t="s">
        <v>1098</v>
      </c>
      <c r="B526" s="1" t="s">
        <v>13</v>
      </c>
      <c r="C526" s="1" t="s">
        <v>1099</v>
      </c>
      <c r="D526" s="1" t="s">
        <v>1100</v>
      </c>
      <c r="E526" s="6" t="s">
        <v>161</v>
      </c>
      <c r="F526" s="4">
        <f>IF(J526="합계",일위대가상세!J3386,IF(J526="재료비",일위대가상세!J3386+일위대가상세!L3386+일위대가상세!N3386,0))</f>
        <v>0</v>
      </c>
      <c r="G526" s="4">
        <f>IF(J526="합계",일위대가상세!L3386,IF(J526="노무비",일위대가상세!J3386+일위대가상세!L3386+일위대가상세!N3386,0))</f>
        <v>0</v>
      </c>
      <c r="H526" s="4">
        <f>IF(J526="합계",일위대가상세!N3386,IF(J526="경비",일위대가상세!J3386+일위대가상세!L3386+일위대가상세!N3386,0))</f>
        <v>0</v>
      </c>
      <c r="I526" s="4">
        <f t="shared" si="8"/>
        <v>0</v>
      </c>
      <c r="J526" s="6" t="s">
        <v>10</v>
      </c>
      <c r="K526" s="1" t="s">
        <v>13</v>
      </c>
    </row>
    <row r="527" spans="1:11" x14ac:dyDescent="0.2">
      <c r="A527" s="1" t="s">
        <v>1101</v>
      </c>
      <c r="B527" s="1" t="s">
        <v>13</v>
      </c>
      <c r="C527" s="1" t="s">
        <v>1099</v>
      </c>
      <c r="D527" s="1" t="s">
        <v>1102</v>
      </c>
      <c r="E527" s="6" t="s">
        <v>161</v>
      </c>
      <c r="F527" s="4">
        <f>IF(J527="합계",일위대가상세!J3393,IF(J527="재료비",일위대가상세!J3393+일위대가상세!L3393+일위대가상세!N3393,0))</f>
        <v>0</v>
      </c>
      <c r="G527" s="4">
        <f>IF(J527="합계",일위대가상세!L3393,IF(J527="노무비",일위대가상세!J3393+일위대가상세!L3393+일위대가상세!N3393,0))</f>
        <v>0</v>
      </c>
      <c r="H527" s="4">
        <f>IF(J527="합계",일위대가상세!N3393,IF(J527="경비",일위대가상세!J3393+일위대가상세!L3393+일위대가상세!N3393,0))</f>
        <v>0</v>
      </c>
      <c r="I527" s="4">
        <f t="shared" si="8"/>
        <v>0</v>
      </c>
      <c r="J527" s="6" t="s">
        <v>10</v>
      </c>
      <c r="K527" s="1" t="s">
        <v>13</v>
      </c>
    </row>
    <row r="528" spans="1:11" x14ac:dyDescent="0.2">
      <c r="A528" s="1" t="s">
        <v>1103</v>
      </c>
      <c r="B528" s="1" t="s">
        <v>13</v>
      </c>
      <c r="C528" s="1" t="s">
        <v>1099</v>
      </c>
      <c r="D528" s="1" t="s">
        <v>1104</v>
      </c>
      <c r="E528" s="6" t="s">
        <v>161</v>
      </c>
      <c r="F528" s="4">
        <f>IF(J528="합계",일위대가상세!J3400,IF(J528="재료비",일위대가상세!J3400+일위대가상세!L3400+일위대가상세!N3400,0))</f>
        <v>0</v>
      </c>
      <c r="G528" s="4">
        <f>IF(J528="합계",일위대가상세!L3400,IF(J528="노무비",일위대가상세!J3400+일위대가상세!L3400+일위대가상세!N3400,0))</f>
        <v>0</v>
      </c>
      <c r="H528" s="4">
        <f>IF(J528="합계",일위대가상세!N3400,IF(J528="경비",일위대가상세!J3400+일위대가상세!L3400+일위대가상세!N3400,0))</f>
        <v>0</v>
      </c>
      <c r="I528" s="4">
        <f t="shared" si="8"/>
        <v>0</v>
      </c>
      <c r="J528" s="6" t="s">
        <v>10</v>
      </c>
      <c r="K528" s="1" t="s">
        <v>13</v>
      </c>
    </row>
    <row r="529" spans="1:11" x14ac:dyDescent="0.2">
      <c r="A529" s="1" t="s">
        <v>1105</v>
      </c>
      <c r="B529" s="1" t="s">
        <v>13</v>
      </c>
      <c r="C529" s="1" t="s">
        <v>1099</v>
      </c>
      <c r="D529" s="1" t="s">
        <v>1106</v>
      </c>
      <c r="E529" s="6" t="s">
        <v>161</v>
      </c>
      <c r="F529" s="4">
        <f>IF(J529="합계",일위대가상세!J3407,IF(J529="재료비",일위대가상세!J3407+일위대가상세!L3407+일위대가상세!N3407,0))</f>
        <v>0</v>
      </c>
      <c r="G529" s="4">
        <f>IF(J529="합계",일위대가상세!L3407,IF(J529="노무비",일위대가상세!J3407+일위대가상세!L3407+일위대가상세!N3407,0))</f>
        <v>0</v>
      </c>
      <c r="H529" s="4">
        <f>IF(J529="합계",일위대가상세!N3407,IF(J529="경비",일위대가상세!J3407+일위대가상세!L3407+일위대가상세!N3407,0))</f>
        <v>0</v>
      </c>
      <c r="I529" s="4">
        <f t="shared" si="8"/>
        <v>0</v>
      </c>
      <c r="J529" s="6" t="s">
        <v>10</v>
      </c>
      <c r="K529" s="1" t="s">
        <v>13</v>
      </c>
    </row>
    <row r="530" spans="1:11" x14ac:dyDescent="0.2">
      <c r="A530" s="1" t="s">
        <v>1107</v>
      </c>
      <c r="B530" s="1" t="s">
        <v>13</v>
      </c>
      <c r="C530" s="1" t="s">
        <v>1099</v>
      </c>
      <c r="D530" s="1" t="s">
        <v>1108</v>
      </c>
      <c r="E530" s="6" t="s">
        <v>161</v>
      </c>
      <c r="F530" s="4">
        <f>IF(J530="합계",일위대가상세!J3414,IF(J530="재료비",일위대가상세!J3414+일위대가상세!L3414+일위대가상세!N3414,0))</f>
        <v>0</v>
      </c>
      <c r="G530" s="4">
        <f>IF(J530="합계",일위대가상세!L3414,IF(J530="노무비",일위대가상세!J3414+일위대가상세!L3414+일위대가상세!N3414,0))</f>
        <v>0</v>
      </c>
      <c r="H530" s="4">
        <f>IF(J530="합계",일위대가상세!N3414,IF(J530="경비",일위대가상세!J3414+일위대가상세!L3414+일위대가상세!N3414,0))</f>
        <v>0</v>
      </c>
      <c r="I530" s="4">
        <f t="shared" si="8"/>
        <v>0</v>
      </c>
      <c r="J530" s="6" t="s">
        <v>10</v>
      </c>
      <c r="K530" s="1" t="s">
        <v>13</v>
      </c>
    </row>
    <row r="531" spans="1:11" x14ac:dyDescent="0.2">
      <c r="A531" s="1" t="s">
        <v>1109</v>
      </c>
      <c r="B531" s="1" t="s">
        <v>13</v>
      </c>
      <c r="C531" s="1" t="s">
        <v>1099</v>
      </c>
      <c r="D531" s="1" t="s">
        <v>1110</v>
      </c>
      <c r="E531" s="6" t="s">
        <v>161</v>
      </c>
      <c r="F531" s="4">
        <f>IF(J531="합계",일위대가상세!J3421,IF(J531="재료비",일위대가상세!J3421+일위대가상세!L3421+일위대가상세!N3421,0))</f>
        <v>0</v>
      </c>
      <c r="G531" s="4">
        <f>IF(J531="합계",일위대가상세!L3421,IF(J531="노무비",일위대가상세!J3421+일위대가상세!L3421+일위대가상세!N3421,0))</f>
        <v>0</v>
      </c>
      <c r="H531" s="4">
        <f>IF(J531="합계",일위대가상세!N3421,IF(J531="경비",일위대가상세!J3421+일위대가상세!L3421+일위대가상세!N3421,0))</f>
        <v>0</v>
      </c>
      <c r="I531" s="4">
        <f t="shared" si="8"/>
        <v>0</v>
      </c>
      <c r="J531" s="6" t="s">
        <v>10</v>
      </c>
      <c r="K531" s="1" t="s">
        <v>13</v>
      </c>
    </row>
    <row r="532" spans="1:11" x14ac:dyDescent="0.2">
      <c r="A532" s="1" t="s">
        <v>1111</v>
      </c>
      <c r="B532" s="1" t="s">
        <v>13</v>
      </c>
      <c r="C532" s="1" t="s">
        <v>1099</v>
      </c>
      <c r="D532" s="1" t="s">
        <v>1112</v>
      </c>
      <c r="E532" s="6" t="s">
        <v>161</v>
      </c>
      <c r="F532" s="4">
        <f>IF(J532="합계",일위대가상세!J3428,IF(J532="재료비",일위대가상세!J3428+일위대가상세!L3428+일위대가상세!N3428,0))</f>
        <v>0</v>
      </c>
      <c r="G532" s="4">
        <f>IF(J532="합계",일위대가상세!L3428,IF(J532="노무비",일위대가상세!J3428+일위대가상세!L3428+일위대가상세!N3428,0))</f>
        <v>0</v>
      </c>
      <c r="H532" s="4">
        <f>IF(J532="합계",일위대가상세!N3428,IF(J532="경비",일위대가상세!J3428+일위대가상세!L3428+일위대가상세!N3428,0))</f>
        <v>0</v>
      </c>
      <c r="I532" s="4">
        <f t="shared" si="8"/>
        <v>0</v>
      </c>
      <c r="J532" s="6" t="s">
        <v>10</v>
      </c>
      <c r="K532" s="1" t="s">
        <v>13</v>
      </c>
    </row>
    <row r="533" spans="1:11" x14ac:dyDescent="0.2">
      <c r="A533" s="1" t="s">
        <v>1113</v>
      </c>
      <c r="B533" s="1" t="s">
        <v>13</v>
      </c>
      <c r="C533" s="1" t="s">
        <v>1114</v>
      </c>
      <c r="D533" s="1" t="s">
        <v>1115</v>
      </c>
      <c r="E533" s="6" t="s">
        <v>161</v>
      </c>
      <c r="F533" s="4">
        <f>IF(J533="합계",일위대가상세!J3435,IF(J533="재료비",일위대가상세!J3435+일위대가상세!L3435+일위대가상세!N3435,0))</f>
        <v>0</v>
      </c>
      <c r="G533" s="4">
        <f>IF(J533="합계",일위대가상세!L3435,IF(J533="노무비",일위대가상세!J3435+일위대가상세!L3435+일위대가상세!N3435,0))</f>
        <v>0</v>
      </c>
      <c r="H533" s="4">
        <f>IF(J533="합계",일위대가상세!N3435,IF(J533="경비",일위대가상세!J3435+일위대가상세!L3435+일위대가상세!N3435,0))</f>
        <v>0</v>
      </c>
      <c r="I533" s="4">
        <f t="shared" si="8"/>
        <v>0</v>
      </c>
      <c r="J533" s="6" t="s">
        <v>10</v>
      </c>
      <c r="K533" s="1" t="s">
        <v>13</v>
      </c>
    </row>
    <row r="534" spans="1:11" x14ac:dyDescent="0.2">
      <c r="A534" s="1" t="s">
        <v>1116</v>
      </c>
      <c r="B534" s="1" t="s">
        <v>13</v>
      </c>
      <c r="C534" s="1" t="s">
        <v>1114</v>
      </c>
      <c r="D534" s="1" t="s">
        <v>1117</v>
      </c>
      <c r="E534" s="6" t="s">
        <v>161</v>
      </c>
      <c r="F534" s="4">
        <f>IF(J534="합계",일위대가상세!J3442,IF(J534="재료비",일위대가상세!J3442+일위대가상세!L3442+일위대가상세!N3442,0))</f>
        <v>0</v>
      </c>
      <c r="G534" s="4">
        <f>IF(J534="합계",일위대가상세!L3442,IF(J534="노무비",일위대가상세!J3442+일위대가상세!L3442+일위대가상세!N3442,0))</f>
        <v>0</v>
      </c>
      <c r="H534" s="4">
        <f>IF(J534="합계",일위대가상세!N3442,IF(J534="경비",일위대가상세!J3442+일위대가상세!L3442+일위대가상세!N3442,0))</f>
        <v>0</v>
      </c>
      <c r="I534" s="4">
        <f t="shared" si="8"/>
        <v>0</v>
      </c>
      <c r="J534" s="6" t="s">
        <v>10</v>
      </c>
      <c r="K534" s="1" t="s">
        <v>13</v>
      </c>
    </row>
    <row r="535" spans="1:11" x14ac:dyDescent="0.2">
      <c r="A535" s="1" t="s">
        <v>1118</v>
      </c>
      <c r="B535" s="1" t="s">
        <v>13</v>
      </c>
      <c r="C535" s="1" t="s">
        <v>1114</v>
      </c>
      <c r="D535" s="1" t="s">
        <v>1119</v>
      </c>
      <c r="E535" s="6" t="s">
        <v>161</v>
      </c>
      <c r="F535" s="4">
        <f>IF(J535="합계",일위대가상세!J3449,IF(J535="재료비",일위대가상세!J3449+일위대가상세!L3449+일위대가상세!N3449,0))</f>
        <v>0</v>
      </c>
      <c r="G535" s="4">
        <f>IF(J535="합계",일위대가상세!L3449,IF(J535="노무비",일위대가상세!J3449+일위대가상세!L3449+일위대가상세!N3449,0))</f>
        <v>0</v>
      </c>
      <c r="H535" s="4">
        <f>IF(J535="합계",일위대가상세!N3449,IF(J535="경비",일위대가상세!J3449+일위대가상세!L3449+일위대가상세!N3449,0))</f>
        <v>0</v>
      </c>
      <c r="I535" s="4">
        <f t="shared" si="8"/>
        <v>0</v>
      </c>
      <c r="J535" s="6" t="s">
        <v>10</v>
      </c>
      <c r="K535" s="1" t="s">
        <v>13</v>
      </c>
    </row>
    <row r="536" spans="1:11" x14ac:dyDescent="0.2">
      <c r="A536" s="1" t="s">
        <v>1120</v>
      </c>
      <c r="B536" s="1" t="s">
        <v>13</v>
      </c>
      <c r="C536" s="1" t="s">
        <v>1114</v>
      </c>
      <c r="D536" s="1" t="s">
        <v>1121</v>
      </c>
      <c r="E536" s="6" t="s">
        <v>161</v>
      </c>
      <c r="F536" s="4">
        <f>IF(J536="합계",일위대가상세!J3456,IF(J536="재료비",일위대가상세!J3456+일위대가상세!L3456+일위대가상세!N3456,0))</f>
        <v>0</v>
      </c>
      <c r="G536" s="4">
        <f>IF(J536="합계",일위대가상세!L3456,IF(J536="노무비",일위대가상세!J3456+일위대가상세!L3456+일위대가상세!N3456,0))</f>
        <v>0</v>
      </c>
      <c r="H536" s="4">
        <f>IF(J536="합계",일위대가상세!N3456,IF(J536="경비",일위대가상세!J3456+일위대가상세!L3456+일위대가상세!N3456,0))</f>
        <v>0</v>
      </c>
      <c r="I536" s="4">
        <f t="shared" si="8"/>
        <v>0</v>
      </c>
      <c r="J536" s="6" t="s">
        <v>10</v>
      </c>
      <c r="K536" s="1" t="s">
        <v>13</v>
      </c>
    </row>
    <row r="537" spans="1:11" x14ac:dyDescent="0.2">
      <c r="A537" s="1" t="s">
        <v>1122</v>
      </c>
      <c r="B537" s="1" t="s">
        <v>13</v>
      </c>
      <c r="C537" s="1" t="s">
        <v>1114</v>
      </c>
      <c r="D537" s="1" t="s">
        <v>1123</v>
      </c>
      <c r="E537" s="6" t="s">
        <v>161</v>
      </c>
      <c r="F537" s="4">
        <f>IF(J537="합계",일위대가상세!J3463,IF(J537="재료비",일위대가상세!J3463+일위대가상세!L3463+일위대가상세!N3463,0))</f>
        <v>0</v>
      </c>
      <c r="G537" s="4">
        <f>IF(J537="합계",일위대가상세!L3463,IF(J537="노무비",일위대가상세!J3463+일위대가상세!L3463+일위대가상세!N3463,0))</f>
        <v>0</v>
      </c>
      <c r="H537" s="4">
        <f>IF(J537="합계",일위대가상세!N3463,IF(J537="경비",일위대가상세!J3463+일위대가상세!L3463+일위대가상세!N3463,0))</f>
        <v>0</v>
      </c>
      <c r="I537" s="4">
        <f t="shared" si="8"/>
        <v>0</v>
      </c>
      <c r="J537" s="6" t="s">
        <v>10</v>
      </c>
      <c r="K537" s="1" t="s">
        <v>13</v>
      </c>
    </row>
    <row r="538" spans="1:11" x14ac:dyDescent="0.2">
      <c r="A538" s="1" t="s">
        <v>1124</v>
      </c>
      <c r="B538" s="1" t="s">
        <v>13</v>
      </c>
      <c r="C538" s="1" t="s">
        <v>1114</v>
      </c>
      <c r="D538" s="1" t="s">
        <v>1125</v>
      </c>
      <c r="E538" s="6" t="s">
        <v>161</v>
      </c>
      <c r="F538" s="4">
        <f>IF(J538="합계",일위대가상세!J3470,IF(J538="재료비",일위대가상세!J3470+일위대가상세!L3470+일위대가상세!N3470,0))</f>
        <v>0</v>
      </c>
      <c r="G538" s="4">
        <f>IF(J538="합계",일위대가상세!L3470,IF(J538="노무비",일위대가상세!J3470+일위대가상세!L3470+일위대가상세!N3470,0))</f>
        <v>0</v>
      </c>
      <c r="H538" s="4">
        <f>IF(J538="합계",일위대가상세!N3470,IF(J538="경비",일위대가상세!J3470+일위대가상세!L3470+일위대가상세!N3470,0))</f>
        <v>0</v>
      </c>
      <c r="I538" s="4">
        <f t="shared" si="8"/>
        <v>0</v>
      </c>
      <c r="J538" s="6" t="s">
        <v>10</v>
      </c>
      <c r="K538" s="1" t="s">
        <v>13</v>
      </c>
    </row>
    <row r="539" spans="1:11" x14ac:dyDescent="0.2">
      <c r="A539" s="1" t="s">
        <v>1126</v>
      </c>
      <c r="B539" s="1" t="s">
        <v>13</v>
      </c>
      <c r="C539" s="1" t="s">
        <v>1114</v>
      </c>
      <c r="D539" s="1" t="s">
        <v>1127</v>
      </c>
      <c r="E539" s="6" t="s">
        <v>161</v>
      </c>
      <c r="F539" s="4">
        <f>IF(J539="합계",일위대가상세!J3477,IF(J539="재료비",일위대가상세!J3477+일위대가상세!L3477+일위대가상세!N3477,0))</f>
        <v>0</v>
      </c>
      <c r="G539" s="4">
        <f>IF(J539="합계",일위대가상세!L3477,IF(J539="노무비",일위대가상세!J3477+일위대가상세!L3477+일위대가상세!N3477,0))</f>
        <v>0</v>
      </c>
      <c r="H539" s="4">
        <f>IF(J539="합계",일위대가상세!N3477,IF(J539="경비",일위대가상세!J3477+일위대가상세!L3477+일위대가상세!N3477,0))</f>
        <v>0</v>
      </c>
      <c r="I539" s="4">
        <f t="shared" si="8"/>
        <v>0</v>
      </c>
      <c r="J539" s="6" t="s">
        <v>10</v>
      </c>
      <c r="K539" s="1" t="s">
        <v>13</v>
      </c>
    </row>
    <row r="540" spans="1:11" x14ac:dyDescent="0.2">
      <c r="A540" s="1" t="s">
        <v>1128</v>
      </c>
      <c r="B540" s="1" t="s">
        <v>13</v>
      </c>
      <c r="C540" s="1" t="s">
        <v>1129</v>
      </c>
      <c r="D540" s="1" t="s">
        <v>1130</v>
      </c>
      <c r="E540" s="6" t="s">
        <v>219</v>
      </c>
      <c r="F540" s="4">
        <f>IF(J540="합계",일위대가상세!J3484,IF(J540="재료비",일위대가상세!J3484+일위대가상세!L3484+일위대가상세!N3484,0))</f>
        <v>0</v>
      </c>
      <c r="G540" s="4">
        <f>IF(J540="합계",일위대가상세!L3484,IF(J540="노무비",일위대가상세!J3484+일위대가상세!L3484+일위대가상세!N3484,0))</f>
        <v>0</v>
      </c>
      <c r="H540" s="4">
        <f>IF(J540="합계",일위대가상세!N3484,IF(J540="경비",일위대가상세!J3484+일위대가상세!L3484+일위대가상세!N3484,0))</f>
        <v>0</v>
      </c>
      <c r="I540" s="4">
        <f t="shared" si="8"/>
        <v>0</v>
      </c>
      <c r="J540" s="6" t="s">
        <v>10</v>
      </c>
      <c r="K540" s="1" t="s">
        <v>13</v>
      </c>
    </row>
    <row r="541" spans="1:11" x14ac:dyDescent="0.2">
      <c r="A541" s="1" t="s">
        <v>1131</v>
      </c>
      <c r="B541" s="1" t="s">
        <v>13</v>
      </c>
      <c r="C541" s="1" t="s">
        <v>1132</v>
      </c>
      <c r="D541" s="1" t="s">
        <v>13</v>
      </c>
      <c r="E541" s="6" t="s">
        <v>239</v>
      </c>
      <c r="F541" s="4">
        <f>IF(J541="합계",일위대가상세!J3491,IF(J541="재료비",일위대가상세!J3491+일위대가상세!L3491+일위대가상세!N3491,0))</f>
        <v>0</v>
      </c>
      <c r="G541" s="4">
        <f>IF(J541="합계",일위대가상세!L3491,IF(J541="노무비",일위대가상세!J3491+일위대가상세!L3491+일위대가상세!N3491,0))</f>
        <v>0</v>
      </c>
      <c r="H541" s="4">
        <f>IF(J541="합계",일위대가상세!N3491,IF(J541="경비",일위대가상세!J3491+일위대가상세!L3491+일위대가상세!N3491,0))</f>
        <v>0</v>
      </c>
      <c r="I541" s="4">
        <f t="shared" si="8"/>
        <v>0</v>
      </c>
      <c r="J541" s="6" t="s">
        <v>10</v>
      </c>
      <c r="K541" s="1" t="s">
        <v>13</v>
      </c>
    </row>
    <row r="542" spans="1:11" x14ac:dyDescent="0.2">
      <c r="A542" s="1" t="s">
        <v>1133</v>
      </c>
      <c r="B542" s="1" t="s">
        <v>13</v>
      </c>
      <c r="C542" s="1" t="s">
        <v>1134</v>
      </c>
      <c r="D542" s="1" t="s">
        <v>1135</v>
      </c>
      <c r="E542" s="6" t="s">
        <v>139</v>
      </c>
      <c r="F542" s="4">
        <f>IF(J542="합계",일위대가상세!J3498,IF(J542="재료비",일위대가상세!J3498+일위대가상세!L3498+일위대가상세!N3498,0))</f>
        <v>0</v>
      </c>
      <c r="G542" s="4">
        <f>IF(J542="합계",일위대가상세!L3498,IF(J542="노무비",일위대가상세!J3498+일위대가상세!L3498+일위대가상세!N3498,0))</f>
        <v>0</v>
      </c>
      <c r="H542" s="4">
        <f>IF(J542="합계",일위대가상세!N3498,IF(J542="경비",일위대가상세!J3498+일위대가상세!L3498+일위대가상세!N3498,0))</f>
        <v>0</v>
      </c>
      <c r="I542" s="4">
        <f t="shared" si="8"/>
        <v>0</v>
      </c>
      <c r="J542" s="6" t="s">
        <v>10</v>
      </c>
      <c r="K542" s="1" t="s">
        <v>13</v>
      </c>
    </row>
    <row r="543" spans="1:11" x14ac:dyDescent="0.2">
      <c r="A543" s="1" t="s">
        <v>1136</v>
      </c>
      <c r="B543" s="1" t="s">
        <v>13</v>
      </c>
      <c r="C543" s="1" t="s">
        <v>1137</v>
      </c>
      <c r="D543" s="1" t="s">
        <v>1138</v>
      </c>
      <c r="E543" s="6" t="s">
        <v>219</v>
      </c>
      <c r="F543" s="4">
        <f>IF(J543="합계",일위대가상세!J3502,IF(J543="재료비",일위대가상세!J3502+일위대가상세!L3502+일위대가상세!N3502,0))</f>
        <v>0</v>
      </c>
      <c r="G543" s="4">
        <f>IF(J543="합계",일위대가상세!L3502,IF(J543="노무비",일위대가상세!J3502+일위대가상세!L3502+일위대가상세!N3502,0))</f>
        <v>0</v>
      </c>
      <c r="H543" s="4">
        <f>IF(J543="합계",일위대가상세!N3502,IF(J543="경비",일위대가상세!J3502+일위대가상세!L3502+일위대가상세!N3502,0))</f>
        <v>0</v>
      </c>
      <c r="I543" s="4">
        <f t="shared" si="8"/>
        <v>0</v>
      </c>
      <c r="J543" s="6" t="s">
        <v>10</v>
      </c>
      <c r="K543" s="1" t="s">
        <v>13</v>
      </c>
    </row>
    <row r="544" spans="1:11" x14ac:dyDescent="0.2">
      <c r="A544" s="1" t="s">
        <v>1139</v>
      </c>
      <c r="B544" s="1" t="s">
        <v>13</v>
      </c>
      <c r="C544" s="1" t="s">
        <v>1140</v>
      </c>
      <c r="D544" s="1" t="s">
        <v>1141</v>
      </c>
      <c r="E544" s="6" t="s">
        <v>219</v>
      </c>
      <c r="F544" s="4">
        <f>IF(J544="합계",일위대가상세!J3506,IF(J544="재료비",일위대가상세!J3506+일위대가상세!L3506+일위대가상세!N3506,0))</f>
        <v>0</v>
      </c>
      <c r="G544" s="4">
        <f>IF(J544="합계",일위대가상세!L3506,IF(J544="노무비",일위대가상세!J3506+일위대가상세!L3506+일위대가상세!N3506,0))</f>
        <v>0</v>
      </c>
      <c r="H544" s="4">
        <f>IF(J544="합계",일위대가상세!N3506,IF(J544="경비",일위대가상세!J3506+일위대가상세!L3506+일위대가상세!N3506,0))</f>
        <v>0</v>
      </c>
      <c r="I544" s="4">
        <f t="shared" si="8"/>
        <v>0</v>
      </c>
      <c r="J544" s="6" t="s">
        <v>10</v>
      </c>
      <c r="K544" s="1" t="s">
        <v>13</v>
      </c>
    </row>
    <row r="545" spans="1:11" x14ac:dyDescent="0.2">
      <c r="A545" s="1" t="s">
        <v>1142</v>
      </c>
      <c r="B545" s="1" t="s">
        <v>13</v>
      </c>
      <c r="C545" s="1" t="s">
        <v>1143</v>
      </c>
      <c r="D545" s="1" t="s">
        <v>1135</v>
      </c>
      <c r="E545" s="6" t="s">
        <v>239</v>
      </c>
      <c r="F545" s="4">
        <f>IF(J545="합계",일위대가상세!J3514,IF(J545="재료비",일위대가상세!J3514+일위대가상세!L3514+일위대가상세!N3514,0))</f>
        <v>0</v>
      </c>
      <c r="G545" s="4">
        <f>IF(J545="합계",일위대가상세!L3514,IF(J545="노무비",일위대가상세!J3514+일위대가상세!L3514+일위대가상세!N3514,0))</f>
        <v>0</v>
      </c>
      <c r="H545" s="4">
        <f>IF(J545="합계",일위대가상세!N3514,IF(J545="경비",일위대가상세!J3514+일위대가상세!L3514+일위대가상세!N3514,0))</f>
        <v>0</v>
      </c>
      <c r="I545" s="4">
        <f t="shared" si="8"/>
        <v>0</v>
      </c>
      <c r="J545" s="6" t="s">
        <v>10</v>
      </c>
      <c r="K545" s="1" t="s">
        <v>13</v>
      </c>
    </row>
    <row r="546" spans="1:11" x14ac:dyDescent="0.2">
      <c r="A546" s="1" t="s">
        <v>1144</v>
      </c>
      <c r="B546" s="1" t="s">
        <v>13</v>
      </c>
      <c r="C546" s="1" t="s">
        <v>1145</v>
      </c>
      <c r="D546" s="1" t="s">
        <v>1135</v>
      </c>
      <c r="E546" s="6" t="s">
        <v>239</v>
      </c>
      <c r="F546" s="4">
        <f>IF(J546="합계",일위대가상세!J3522,IF(J546="재료비",일위대가상세!J3522+일위대가상세!L3522+일위대가상세!N3522,0))</f>
        <v>0</v>
      </c>
      <c r="G546" s="4">
        <f>IF(J546="합계",일위대가상세!L3522,IF(J546="노무비",일위대가상세!J3522+일위대가상세!L3522+일위대가상세!N3522,0))</f>
        <v>0</v>
      </c>
      <c r="H546" s="4">
        <f>IF(J546="합계",일위대가상세!N3522,IF(J546="경비",일위대가상세!J3522+일위대가상세!L3522+일위대가상세!N3522,0))</f>
        <v>0</v>
      </c>
      <c r="I546" s="4">
        <f t="shared" si="8"/>
        <v>0</v>
      </c>
      <c r="J546" s="6" t="s">
        <v>10</v>
      </c>
      <c r="K546" s="1" t="s">
        <v>13</v>
      </c>
    </row>
    <row r="547" spans="1:11" x14ac:dyDescent="0.2">
      <c r="A547" s="1" t="s">
        <v>1146</v>
      </c>
      <c r="B547" s="1" t="s">
        <v>13</v>
      </c>
      <c r="C547" s="1" t="s">
        <v>1147</v>
      </c>
      <c r="D547" s="1" t="s">
        <v>1148</v>
      </c>
      <c r="E547" s="6" t="s">
        <v>219</v>
      </c>
      <c r="F547" s="4">
        <f>IF(J547="합계",일위대가상세!J3526,IF(J547="재료비",일위대가상세!J3526+일위대가상세!L3526+일위대가상세!N3526,0))</f>
        <v>0</v>
      </c>
      <c r="G547" s="4">
        <f>IF(J547="합계",일위대가상세!L3526,IF(J547="노무비",일위대가상세!J3526+일위대가상세!L3526+일위대가상세!N3526,0))</f>
        <v>0</v>
      </c>
      <c r="H547" s="4">
        <f>IF(J547="합계",일위대가상세!N3526,IF(J547="경비",일위대가상세!J3526+일위대가상세!L3526+일위대가상세!N3526,0))</f>
        <v>0</v>
      </c>
      <c r="I547" s="4">
        <f t="shared" si="8"/>
        <v>0</v>
      </c>
      <c r="J547" s="6" t="s">
        <v>10</v>
      </c>
      <c r="K547" s="1" t="s">
        <v>13</v>
      </c>
    </row>
    <row r="548" spans="1:11" x14ac:dyDescent="0.2">
      <c r="A548" s="1" t="s">
        <v>1149</v>
      </c>
      <c r="B548" s="1" t="s">
        <v>13</v>
      </c>
      <c r="C548" s="1" t="s">
        <v>1150</v>
      </c>
      <c r="D548" s="1" t="s">
        <v>1151</v>
      </c>
      <c r="E548" s="6" t="s">
        <v>219</v>
      </c>
      <c r="F548" s="4">
        <f>IF(J548="합계",일위대가상세!J3530,IF(J548="재료비",일위대가상세!J3530+일위대가상세!L3530+일위대가상세!N3530,0))</f>
        <v>0</v>
      </c>
      <c r="G548" s="4">
        <f>IF(J548="합계",일위대가상세!L3530,IF(J548="노무비",일위대가상세!J3530+일위대가상세!L3530+일위대가상세!N3530,0))</f>
        <v>0</v>
      </c>
      <c r="H548" s="4">
        <f>IF(J548="합계",일위대가상세!N3530,IF(J548="경비",일위대가상세!J3530+일위대가상세!L3530+일위대가상세!N3530,0))</f>
        <v>0</v>
      </c>
      <c r="I548" s="4">
        <f t="shared" si="8"/>
        <v>0</v>
      </c>
      <c r="J548" s="6" t="s">
        <v>10</v>
      </c>
      <c r="K548" s="1" t="s">
        <v>13</v>
      </c>
    </row>
    <row r="549" spans="1:11" x14ac:dyDescent="0.2">
      <c r="A549" s="1" t="s">
        <v>1152</v>
      </c>
      <c r="B549" s="1" t="s">
        <v>13</v>
      </c>
      <c r="C549" s="1" t="s">
        <v>1153</v>
      </c>
      <c r="D549" s="1" t="s">
        <v>1154</v>
      </c>
      <c r="E549" s="6" t="s">
        <v>1042</v>
      </c>
      <c r="F549" s="4">
        <f>IF(J549="합계",일위대가상세!J3540,IF(J549="재료비",일위대가상세!J3540+일위대가상세!L3540+일위대가상세!N3540,0))</f>
        <v>0</v>
      </c>
      <c r="G549" s="4">
        <f>IF(J549="합계",일위대가상세!L3540,IF(J549="노무비",일위대가상세!J3540+일위대가상세!L3540+일위대가상세!N3540,0))</f>
        <v>0</v>
      </c>
      <c r="H549" s="4">
        <f>IF(J549="합계",일위대가상세!N3540,IF(J549="경비",일위대가상세!J3540+일위대가상세!L3540+일위대가상세!N3540,0))</f>
        <v>0</v>
      </c>
      <c r="I549" s="4">
        <f t="shared" si="8"/>
        <v>0</v>
      </c>
      <c r="J549" s="6" t="s">
        <v>10</v>
      </c>
      <c r="K549" s="1" t="s">
        <v>13</v>
      </c>
    </row>
    <row r="550" spans="1:11" x14ac:dyDescent="0.2">
      <c r="A550" s="1" t="s">
        <v>1155</v>
      </c>
      <c r="B550" s="1" t="s">
        <v>13</v>
      </c>
      <c r="C550" s="1" t="s">
        <v>1156</v>
      </c>
      <c r="D550" s="1" t="s">
        <v>1154</v>
      </c>
      <c r="E550" s="6" t="s">
        <v>1042</v>
      </c>
      <c r="F550" s="4">
        <f>IF(J550="합계",일위대가상세!J3550,IF(J550="재료비",일위대가상세!J3550+일위대가상세!L3550+일위대가상세!N3550,0))</f>
        <v>0</v>
      </c>
      <c r="G550" s="4">
        <f>IF(J550="합계",일위대가상세!L3550,IF(J550="노무비",일위대가상세!J3550+일위대가상세!L3550+일위대가상세!N3550,0))</f>
        <v>0</v>
      </c>
      <c r="H550" s="4">
        <f>IF(J550="합계",일위대가상세!N3550,IF(J550="경비",일위대가상세!J3550+일위대가상세!L3550+일위대가상세!N3550,0))</f>
        <v>0</v>
      </c>
      <c r="I550" s="4">
        <f t="shared" si="8"/>
        <v>0</v>
      </c>
      <c r="J550" s="6" t="s">
        <v>10</v>
      </c>
      <c r="K550" s="1" t="s">
        <v>13</v>
      </c>
    </row>
    <row r="551" spans="1:11" x14ac:dyDescent="0.2">
      <c r="A551" s="1" t="s">
        <v>1157</v>
      </c>
      <c r="B551" s="1" t="s">
        <v>13</v>
      </c>
      <c r="C551" s="1" t="s">
        <v>1158</v>
      </c>
      <c r="D551" s="1" t="s">
        <v>1154</v>
      </c>
      <c r="E551" s="6" t="s">
        <v>1042</v>
      </c>
      <c r="F551" s="4">
        <f>IF(J551="합계",일위대가상세!J3560,IF(J551="재료비",일위대가상세!J3560+일위대가상세!L3560+일위대가상세!N3560,0))</f>
        <v>0</v>
      </c>
      <c r="G551" s="4">
        <f>IF(J551="합계",일위대가상세!L3560,IF(J551="노무비",일위대가상세!J3560+일위대가상세!L3560+일위대가상세!N3560,0))</f>
        <v>0</v>
      </c>
      <c r="H551" s="4">
        <f>IF(J551="합계",일위대가상세!N3560,IF(J551="경비",일위대가상세!J3560+일위대가상세!L3560+일위대가상세!N3560,0))</f>
        <v>0</v>
      </c>
      <c r="I551" s="4">
        <f t="shared" si="8"/>
        <v>0</v>
      </c>
      <c r="J551" s="6" t="s">
        <v>10</v>
      </c>
      <c r="K551" s="1" t="s">
        <v>13</v>
      </c>
    </row>
    <row r="552" spans="1:11" x14ac:dyDescent="0.2">
      <c r="A552" s="1" t="s">
        <v>1159</v>
      </c>
      <c r="B552" s="1" t="s">
        <v>13</v>
      </c>
      <c r="C552" s="1" t="s">
        <v>1160</v>
      </c>
      <c r="D552" s="1" t="s">
        <v>1154</v>
      </c>
      <c r="E552" s="6" t="s">
        <v>1042</v>
      </c>
      <c r="F552" s="4">
        <f>IF(J552="합계",일위대가상세!J3570,IF(J552="재료비",일위대가상세!J3570+일위대가상세!L3570+일위대가상세!N3570,0))</f>
        <v>0</v>
      </c>
      <c r="G552" s="4">
        <f>IF(J552="합계",일위대가상세!L3570,IF(J552="노무비",일위대가상세!J3570+일위대가상세!L3570+일위대가상세!N3570,0))</f>
        <v>0</v>
      </c>
      <c r="H552" s="4">
        <f>IF(J552="합계",일위대가상세!N3570,IF(J552="경비",일위대가상세!J3570+일위대가상세!L3570+일위대가상세!N3570,0))</f>
        <v>0</v>
      </c>
      <c r="I552" s="4">
        <f t="shared" si="8"/>
        <v>0</v>
      </c>
      <c r="J552" s="6" t="s">
        <v>10</v>
      </c>
      <c r="K552" s="1" t="s">
        <v>13</v>
      </c>
    </row>
    <row r="553" spans="1:11" x14ac:dyDescent="0.2">
      <c r="A553" s="1" t="s">
        <v>1161</v>
      </c>
      <c r="B553" s="1" t="s">
        <v>13</v>
      </c>
      <c r="C553" s="1" t="s">
        <v>1162</v>
      </c>
      <c r="D553" s="1" t="s">
        <v>1154</v>
      </c>
      <c r="E553" s="6" t="s">
        <v>1042</v>
      </c>
      <c r="F553" s="4">
        <f>IF(J553="합계",일위대가상세!J3580,IF(J553="재료비",일위대가상세!J3580+일위대가상세!L3580+일위대가상세!N3580,0))</f>
        <v>0</v>
      </c>
      <c r="G553" s="4">
        <f>IF(J553="합계",일위대가상세!L3580,IF(J553="노무비",일위대가상세!J3580+일위대가상세!L3580+일위대가상세!N3580,0))</f>
        <v>0</v>
      </c>
      <c r="H553" s="4">
        <f>IF(J553="합계",일위대가상세!N3580,IF(J553="경비",일위대가상세!J3580+일위대가상세!L3580+일위대가상세!N3580,0))</f>
        <v>0</v>
      </c>
      <c r="I553" s="4">
        <f t="shared" si="8"/>
        <v>0</v>
      </c>
      <c r="J553" s="6" t="s">
        <v>10</v>
      </c>
      <c r="K553" s="1" t="s">
        <v>13</v>
      </c>
    </row>
    <row r="554" spans="1:11" x14ac:dyDescent="0.2">
      <c r="A554" s="1" t="s">
        <v>1163</v>
      </c>
      <c r="B554" s="1" t="s">
        <v>13</v>
      </c>
      <c r="C554" s="1" t="s">
        <v>1164</v>
      </c>
      <c r="D554" s="1" t="s">
        <v>1154</v>
      </c>
      <c r="E554" s="6" t="s">
        <v>1042</v>
      </c>
      <c r="F554" s="4">
        <f>IF(J554="합계",일위대가상세!J3590,IF(J554="재료비",일위대가상세!J3590+일위대가상세!L3590+일위대가상세!N3590,0))</f>
        <v>0</v>
      </c>
      <c r="G554" s="4">
        <f>IF(J554="합계",일위대가상세!L3590,IF(J554="노무비",일위대가상세!J3590+일위대가상세!L3590+일위대가상세!N3590,0))</f>
        <v>0</v>
      </c>
      <c r="H554" s="4">
        <f>IF(J554="합계",일위대가상세!N3590,IF(J554="경비",일위대가상세!J3590+일위대가상세!L3590+일위대가상세!N3590,0))</f>
        <v>0</v>
      </c>
      <c r="I554" s="4">
        <f t="shared" si="8"/>
        <v>0</v>
      </c>
      <c r="J554" s="6" t="s">
        <v>10</v>
      </c>
      <c r="K554" s="1" t="s">
        <v>13</v>
      </c>
    </row>
    <row r="555" spans="1:11" x14ac:dyDescent="0.2">
      <c r="A555" s="1" t="s">
        <v>1165</v>
      </c>
      <c r="B555" s="1" t="s">
        <v>13</v>
      </c>
      <c r="C555" s="1" t="s">
        <v>1153</v>
      </c>
      <c r="D555" s="1" t="s">
        <v>1166</v>
      </c>
      <c r="E555" s="6" t="s">
        <v>1042</v>
      </c>
      <c r="F555" s="4">
        <f>IF(J555="합계",일위대가상세!J3602,IF(J555="재료비",일위대가상세!J3602+일위대가상세!L3602+일위대가상세!N3602,0))</f>
        <v>0</v>
      </c>
      <c r="G555" s="4">
        <f>IF(J555="합계",일위대가상세!L3602,IF(J555="노무비",일위대가상세!J3602+일위대가상세!L3602+일위대가상세!N3602,0))</f>
        <v>0</v>
      </c>
      <c r="H555" s="4">
        <f>IF(J555="합계",일위대가상세!N3602,IF(J555="경비",일위대가상세!J3602+일위대가상세!L3602+일위대가상세!N3602,0))</f>
        <v>0</v>
      </c>
      <c r="I555" s="4">
        <f t="shared" si="8"/>
        <v>0</v>
      </c>
      <c r="J555" s="6" t="s">
        <v>10</v>
      </c>
      <c r="K555" s="1" t="s">
        <v>13</v>
      </c>
    </row>
    <row r="556" spans="1:11" x14ac:dyDescent="0.2">
      <c r="A556" s="1" t="s">
        <v>1167</v>
      </c>
      <c r="B556" s="1" t="s">
        <v>13</v>
      </c>
      <c r="C556" s="1" t="s">
        <v>1156</v>
      </c>
      <c r="D556" s="1" t="s">
        <v>1166</v>
      </c>
      <c r="E556" s="6" t="s">
        <v>1042</v>
      </c>
      <c r="F556" s="4">
        <f>IF(J556="합계",일위대가상세!J3614,IF(J556="재료비",일위대가상세!J3614+일위대가상세!L3614+일위대가상세!N3614,0))</f>
        <v>0</v>
      </c>
      <c r="G556" s="4">
        <f>IF(J556="합계",일위대가상세!L3614,IF(J556="노무비",일위대가상세!J3614+일위대가상세!L3614+일위대가상세!N3614,0))</f>
        <v>0</v>
      </c>
      <c r="H556" s="4">
        <f>IF(J556="합계",일위대가상세!N3614,IF(J556="경비",일위대가상세!J3614+일위대가상세!L3614+일위대가상세!N3614,0))</f>
        <v>0</v>
      </c>
      <c r="I556" s="4">
        <f t="shared" si="8"/>
        <v>0</v>
      </c>
      <c r="J556" s="6" t="s">
        <v>10</v>
      </c>
      <c r="K556" s="1" t="s">
        <v>13</v>
      </c>
    </row>
    <row r="557" spans="1:11" x14ac:dyDescent="0.2">
      <c r="A557" s="1" t="s">
        <v>1168</v>
      </c>
      <c r="B557" s="1" t="s">
        <v>13</v>
      </c>
      <c r="C557" s="1" t="s">
        <v>1158</v>
      </c>
      <c r="D557" s="1" t="s">
        <v>1166</v>
      </c>
      <c r="E557" s="6" t="s">
        <v>1042</v>
      </c>
      <c r="F557" s="4">
        <f>IF(J557="합계",일위대가상세!J3626,IF(J557="재료비",일위대가상세!J3626+일위대가상세!L3626+일위대가상세!N3626,0))</f>
        <v>0</v>
      </c>
      <c r="G557" s="4">
        <f>IF(J557="합계",일위대가상세!L3626,IF(J557="노무비",일위대가상세!J3626+일위대가상세!L3626+일위대가상세!N3626,0))</f>
        <v>0</v>
      </c>
      <c r="H557" s="4">
        <f>IF(J557="합계",일위대가상세!N3626,IF(J557="경비",일위대가상세!J3626+일위대가상세!L3626+일위대가상세!N3626,0))</f>
        <v>0</v>
      </c>
      <c r="I557" s="4">
        <f t="shared" si="8"/>
        <v>0</v>
      </c>
      <c r="J557" s="6" t="s">
        <v>10</v>
      </c>
      <c r="K557" s="1" t="s">
        <v>13</v>
      </c>
    </row>
    <row r="558" spans="1:11" x14ac:dyDescent="0.2">
      <c r="A558" s="1" t="s">
        <v>1169</v>
      </c>
      <c r="B558" s="1" t="s">
        <v>13</v>
      </c>
      <c r="C558" s="1" t="s">
        <v>1160</v>
      </c>
      <c r="D558" s="1" t="s">
        <v>1166</v>
      </c>
      <c r="E558" s="6" t="s">
        <v>1042</v>
      </c>
      <c r="F558" s="4">
        <f>IF(J558="합계",일위대가상세!J3638,IF(J558="재료비",일위대가상세!J3638+일위대가상세!L3638+일위대가상세!N3638,0))</f>
        <v>0</v>
      </c>
      <c r="G558" s="4">
        <f>IF(J558="합계",일위대가상세!L3638,IF(J558="노무비",일위대가상세!J3638+일위대가상세!L3638+일위대가상세!N3638,0))</f>
        <v>0</v>
      </c>
      <c r="H558" s="4">
        <f>IF(J558="합계",일위대가상세!N3638,IF(J558="경비",일위대가상세!J3638+일위대가상세!L3638+일위대가상세!N3638,0))</f>
        <v>0</v>
      </c>
      <c r="I558" s="4">
        <f t="shared" si="8"/>
        <v>0</v>
      </c>
      <c r="J558" s="6" t="s">
        <v>10</v>
      </c>
      <c r="K558" s="1" t="s">
        <v>13</v>
      </c>
    </row>
    <row r="559" spans="1:11" x14ac:dyDescent="0.2">
      <c r="A559" s="1" t="s">
        <v>1170</v>
      </c>
      <c r="B559" s="1" t="s">
        <v>13</v>
      </c>
      <c r="C559" s="1" t="s">
        <v>1162</v>
      </c>
      <c r="D559" s="1" t="s">
        <v>1166</v>
      </c>
      <c r="E559" s="6" t="s">
        <v>1042</v>
      </c>
      <c r="F559" s="4">
        <f>IF(J559="합계",일위대가상세!J3650,IF(J559="재료비",일위대가상세!J3650+일위대가상세!L3650+일위대가상세!N3650,0))</f>
        <v>0</v>
      </c>
      <c r="G559" s="4">
        <f>IF(J559="합계",일위대가상세!L3650,IF(J559="노무비",일위대가상세!J3650+일위대가상세!L3650+일위대가상세!N3650,0))</f>
        <v>0</v>
      </c>
      <c r="H559" s="4">
        <f>IF(J559="합계",일위대가상세!N3650,IF(J559="경비",일위대가상세!J3650+일위대가상세!L3650+일위대가상세!N3650,0))</f>
        <v>0</v>
      </c>
      <c r="I559" s="4">
        <f t="shared" si="8"/>
        <v>0</v>
      </c>
      <c r="J559" s="6" t="s">
        <v>10</v>
      </c>
      <c r="K559" s="1" t="s">
        <v>13</v>
      </c>
    </row>
    <row r="560" spans="1:11" x14ac:dyDescent="0.2">
      <c r="A560" s="1" t="s">
        <v>1171</v>
      </c>
      <c r="B560" s="1" t="s">
        <v>13</v>
      </c>
      <c r="C560" s="1" t="s">
        <v>1164</v>
      </c>
      <c r="D560" s="1" t="s">
        <v>1166</v>
      </c>
      <c r="E560" s="6" t="s">
        <v>1042</v>
      </c>
      <c r="F560" s="4">
        <f>IF(J560="합계",일위대가상세!J3662,IF(J560="재료비",일위대가상세!J3662+일위대가상세!L3662+일위대가상세!N3662,0))</f>
        <v>0</v>
      </c>
      <c r="G560" s="4">
        <f>IF(J560="합계",일위대가상세!L3662,IF(J560="노무비",일위대가상세!J3662+일위대가상세!L3662+일위대가상세!N3662,0))</f>
        <v>0</v>
      </c>
      <c r="H560" s="4">
        <f>IF(J560="합계",일위대가상세!N3662,IF(J560="경비",일위대가상세!J3662+일위대가상세!L3662+일위대가상세!N3662,0))</f>
        <v>0</v>
      </c>
      <c r="I560" s="4">
        <f t="shared" si="8"/>
        <v>0</v>
      </c>
      <c r="J560" s="6" t="s">
        <v>10</v>
      </c>
      <c r="K560" s="1" t="s">
        <v>13</v>
      </c>
    </row>
    <row r="561" spans="1:11" x14ac:dyDescent="0.2">
      <c r="A561" s="1" t="s">
        <v>1172</v>
      </c>
      <c r="B561" s="1" t="s">
        <v>13</v>
      </c>
      <c r="C561" s="1" t="s">
        <v>1153</v>
      </c>
      <c r="D561" s="1" t="s">
        <v>1173</v>
      </c>
      <c r="E561" s="6" t="s">
        <v>1042</v>
      </c>
      <c r="F561" s="4">
        <f>IF(J561="합계",일위대가상세!J3674,IF(J561="재료비",일위대가상세!J3674+일위대가상세!L3674+일위대가상세!N3674,0))</f>
        <v>0</v>
      </c>
      <c r="G561" s="4">
        <f>IF(J561="합계",일위대가상세!L3674,IF(J561="노무비",일위대가상세!J3674+일위대가상세!L3674+일위대가상세!N3674,0))</f>
        <v>0</v>
      </c>
      <c r="H561" s="4">
        <f>IF(J561="합계",일위대가상세!N3674,IF(J561="경비",일위대가상세!J3674+일위대가상세!L3674+일위대가상세!N3674,0))</f>
        <v>0</v>
      </c>
      <c r="I561" s="4">
        <f t="shared" si="8"/>
        <v>0</v>
      </c>
      <c r="J561" s="6" t="s">
        <v>10</v>
      </c>
      <c r="K561" s="1" t="s">
        <v>13</v>
      </c>
    </row>
    <row r="562" spans="1:11" x14ac:dyDescent="0.2">
      <c r="A562" s="1" t="s">
        <v>1174</v>
      </c>
      <c r="B562" s="1" t="s">
        <v>13</v>
      </c>
      <c r="C562" s="1" t="s">
        <v>1156</v>
      </c>
      <c r="D562" s="1" t="s">
        <v>1173</v>
      </c>
      <c r="E562" s="6" t="s">
        <v>1042</v>
      </c>
      <c r="F562" s="4">
        <f>IF(J562="합계",일위대가상세!J3686,IF(J562="재료비",일위대가상세!J3686+일위대가상세!L3686+일위대가상세!N3686,0))</f>
        <v>0</v>
      </c>
      <c r="G562" s="4">
        <f>IF(J562="합계",일위대가상세!L3686,IF(J562="노무비",일위대가상세!J3686+일위대가상세!L3686+일위대가상세!N3686,0))</f>
        <v>0</v>
      </c>
      <c r="H562" s="4">
        <f>IF(J562="합계",일위대가상세!N3686,IF(J562="경비",일위대가상세!J3686+일위대가상세!L3686+일위대가상세!N3686,0))</f>
        <v>0</v>
      </c>
      <c r="I562" s="4">
        <f t="shared" si="8"/>
        <v>0</v>
      </c>
      <c r="J562" s="6" t="s">
        <v>10</v>
      </c>
      <c r="K562" s="1" t="s">
        <v>13</v>
      </c>
    </row>
    <row r="563" spans="1:11" x14ac:dyDescent="0.2">
      <c r="A563" s="1" t="s">
        <v>1175</v>
      </c>
      <c r="B563" s="1" t="s">
        <v>13</v>
      </c>
      <c r="C563" s="1" t="s">
        <v>1158</v>
      </c>
      <c r="D563" s="1" t="s">
        <v>1173</v>
      </c>
      <c r="E563" s="6" t="s">
        <v>1042</v>
      </c>
      <c r="F563" s="4">
        <f>IF(J563="합계",일위대가상세!J3698,IF(J563="재료비",일위대가상세!J3698+일위대가상세!L3698+일위대가상세!N3698,0))</f>
        <v>0</v>
      </c>
      <c r="G563" s="4">
        <f>IF(J563="합계",일위대가상세!L3698,IF(J563="노무비",일위대가상세!J3698+일위대가상세!L3698+일위대가상세!N3698,0))</f>
        <v>0</v>
      </c>
      <c r="H563" s="4">
        <f>IF(J563="합계",일위대가상세!N3698,IF(J563="경비",일위대가상세!J3698+일위대가상세!L3698+일위대가상세!N3698,0))</f>
        <v>0</v>
      </c>
      <c r="I563" s="4">
        <f t="shared" si="8"/>
        <v>0</v>
      </c>
      <c r="J563" s="6" t="s">
        <v>10</v>
      </c>
      <c r="K563" s="1" t="s">
        <v>13</v>
      </c>
    </row>
    <row r="564" spans="1:11" x14ac:dyDescent="0.2">
      <c r="A564" s="1" t="s">
        <v>1176</v>
      </c>
      <c r="B564" s="1" t="s">
        <v>13</v>
      </c>
      <c r="C564" s="1" t="s">
        <v>1162</v>
      </c>
      <c r="D564" s="1" t="s">
        <v>1173</v>
      </c>
      <c r="E564" s="6" t="s">
        <v>1042</v>
      </c>
      <c r="F564" s="4">
        <f>IF(J564="합계",일위대가상세!J3710,IF(J564="재료비",일위대가상세!J3710+일위대가상세!L3710+일위대가상세!N3710,0))</f>
        <v>0</v>
      </c>
      <c r="G564" s="4">
        <f>IF(J564="합계",일위대가상세!L3710,IF(J564="노무비",일위대가상세!J3710+일위대가상세!L3710+일위대가상세!N3710,0))</f>
        <v>0</v>
      </c>
      <c r="H564" s="4">
        <f>IF(J564="합계",일위대가상세!N3710,IF(J564="경비",일위대가상세!J3710+일위대가상세!L3710+일위대가상세!N3710,0))</f>
        <v>0</v>
      </c>
      <c r="I564" s="4">
        <f t="shared" si="8"/>
        <v>0</v>
      </c>
      <c r="J564" s="6" t="s">
        <v>10</v>
      </c>
      <c r="K564" s="1" t="s">
        <v>13</v>
      </c>
    </row>
    <row r="565" spans="1:11" x14ac:dyDescent="0.2">
      <c r="A565" s="1" t="s">
        <v>1177</v>
      </c>
      <c r="B565" s="1" t="s">
        <v>13</v>
      </c>
      <c r="C565" s="1" t="s">
        <v>1164</v>
      </c>
      <c r="D565" s="1" t="s">
        <v>1173</v>
      </c>
      <c r="E565" s="6" t="s">
        <v>1042</v>
      </c>
      <c r="F565" s="4">
        <f>IF(J565="합계",일위대가상세!J3722,IF(J565="재료비",일위대가상세!J3722+일위대가상세!L3722+일위대가상세!N3722,0))</f>
        <v>0</v>
      </c>
      <c r="G565" s="4">
        <f>IF(J565="합계",일위대가상세!L3722,IF(J565="노무비",일위대가상세!J3722+일위대가상세!L3722+일위대가상세!N3722,0))</f>
        <v>0</v>
      </c>
      <c r="H565" s="4">
        <f>IF(J565="합계",일위대가상세!N3722,IF(J565="경비",일위대가상세!J3722+일위대가상세!L3722+일위대가상세!N3722,0))</f>
        <v>0</v>
      </c>
      <c r="I565" s="4">
        <f t="shared" si="8"/>
        <v>0</v>
      </c>
      <c r="J565" s="6" t="s">
        <v>10</v>
      </c>
      <c r="K565" s="1" t="s">
        <v>13</v>
      </c>
    </row>
    <row r="566" spans="1:11" x14ac:dyDescent="0.2">
      <c r="A566" s="1" t="s">
        <v>1178</v>
      </c>
      <c r="B566" s="1" t="s">
        <v>13</v>
      </c>
      <c r="C566" s="1" t="s">
        <v>1179</v>
      </c>
      <c r="D566" s="1" t="s">
        <v>1180</v>
      </c>
      <c r="E566" s="6" t="s">
        <v>1181</v>
      </c>
      <c r="F566" s="4">
        <f>IF(J566="합계",일위대가상세!J3734,IF(J566="재료비",일위대가상세!J3734+일위대가상세!L3734+일위대가상세!N3734,0))</f>
        <v>0</v>
      </c>
      <c r="G566" s="4">
        <f>IF(J566="합계",일위대가상세!L3734,IF(J566="노무비",일위대가상세!J3734+일위대가상세!L3734+일위대가상세!N3734,0))</f>
        <v>0</v>
      </c>
      <c r="H566" s="4">
        <f>IF(J566="합계",일위대가상세!N3734,IF(J566="경비",일위대가상세!J3734+일위대가상세!L3734+일위대가상세!N3734,0))</f>
        <v>0</v>
      </c>
      <c r="I566" s="4">
        <f t="shared" si="8"/>
        <v>0</v>
      </c>
      <c r="J566" s="6" t="s">
        <v>10</v>
      </c>
      <c r="K566" s="1" t="s">
        <v>13</v>
      </c>
    </row>
    <row r="567" spans="1:11" x14ac:dyDescent="0.2">
      <c r="A567" s="1" t="s">
        <v>1182</v>
      </c>
      <c r="B567" s="1" t="s">
        <v>13</v>
      </c>
      <c r="C567" s="1" t="s">
        <v>1183</v>
      </c>
      <c r="D567" s="1" t="s">
        <v>1184</v>
      </c>
      <c r="E567" s="6" t="s">
        <v>286</v>
      </c>
      <c r="F567" s="4">
        <f>IF(J567="합계",일위대가상세!J3741,IF(J567="재료비",일위대가상세!J3741+일위대가상세!L3741+일위대가상세!N3741,0))</f>
        <v>0</v>
      </c>
      <c r="G567" s="4">
        <f>IF(J567="합계",일위대가상세!L3741,IF(J567="노무비",일위대가상세!J3741+일위대가상세!L3741+일위대가상세!N3741,0))</f>
        <v>0</v>
      </c>
      <c r="H567" s="4">
        <f>IF(J567="합계",일위대가상세!N3741,IF(J567="경비",일위대가상세!J3741+일위대가상세!L3741+일위대가상세!N3741,0))</f>
        <v>0</v>
      </c>
      <c r="I567" s="4">
        <f t="shared" si="8"/>
        <v>0</v>
      </c>
      <c r="J567" s="6" t="s">
        <v>10</v>
      </c>
      <c r="K567" s="1" t="s">
        <v>13</v>
      </c>
    </row>
    <row r="568" spans="1:11" x14ac:dyDescent="0.2">
      <c r="A568" s="1" t="s">
        <v>1185</v>
      </c>
      <c r="B568" s="1" t="s">
        <v>13</v>
      </c>
      <c r="C568" s="1" t="s">
        <v>1183</v>
      </c>
      <c r="D568" s="1" t="s">
        <v>1186</v>
      </c>
      <c r="E568" s="6" t="s">
        <v>286</v>
      </c>
      <c r="F568" s="4">
        <f>IF(J568="합계",일위대가상세!J3748,IF(J568="재료비",일위대가상세!J3748+일위대가상세!L3748+일위대가상세!N3748,0))</f>
        <v>0</v>
      </c>
      <c r="G568" s="4">
        <f>IF(J568="합계",일위대가상세!L3748,IF(J568="노무비",일위대가상세!J3748+일위대가상세!L3748+일위대가상세!N3748,0))</f>
        <v>0</v>
      </c>
      <c r="H568" s="4">
        <f>IF(J568="합계",일위대가상세!N3748,IF(J568="경비",일위대가상세!J3748+일위대가상세!L3748+일위대가상세!N3748,0))</f>
        <v>0</v>
      </c>
      <c r="I568" s="4">
        <f t="shared" si="8"/>
        <v>0</v>
      </c>
      <c r="J568" s="6" t="s">
        <v>10</v>
      </c>
      <c r="K568" s="1" t="s">
        <v>13</v>
      </c>
    </row>
    <row r="569" spans="1:11" x14ac:dyDescent="0.2">
      <c r="A569" s="1" t="s">
        <v>1187</v>
      </c>
      <c r="B569" s="1" t="s">
        <v>13</v>
      </c>
      <c r="C569" s="1" t="s">
        <v>1183</v>
      </c>
      <c r="D569" s="1" t="s">
        <v>1188</v>
      </c>
      <c r="E569" s="6" t="s">
        <v>286</v>
      </c>
      <c r="F569" s="4">
        <f>IF(J569="합계",일위대가상세!J3755,IF(J569="재료비",일위대가상세!J3755+일위대가상세!L3755+일위대가상세!N3755,0))</f>
        <v>0</v>
      </c>
      <c r="G569" s="4">
        <f>IF(J569="합계",일위대가상세!L3755,IF(J569="노무비",일위대가상세!J3755+일위대가상세!L3755+일위대가상세!N3755,0))</f>
        <v>0</v>
      </c>
      <c r="H569" s="4">
        <f>IF(J569="합계",일위대가상세!N3755,IF(J569="경비",일위대가상세!J3755+일위대가상세!L3755+일위대가상세!N3755,0))</f>
        <v>0</v>
      </c>
      <c r="I569" s="4">
        <f t="shared" si="8"/>
        <v>0</v>
      </c>
      <c r="J569" s="6" t="s">
        <v>10</v>
      </c>
      <c r="K569" s="1" t="s">
        <v>13</v>
      </c>
    </row>
    <row r="570" spans="1:11" x14ac:dyDescent="0.2">
      <c r="A570" s="1" t="s">
        <v>1189</v>
      </c>
      <c r="B570" s="1" t="s">
        <v>13</v>
      </c>
      <c r="C570" s="1" t="s">
        <v>1190</v>
      </c>
      <c r="D570" s="1" t="s">
        <v>1191</v>
      </c>
      <c r="E570" s="6" t="s">
        <v>286</v>
      </c>
      <c r="F570" s="4">
        <f>IF(J570="합계",일위대가상세!J3762,IF(J570="재료비",일위대가상세!J3762+일위대가상세!L3762+일위대가상세!N3762,0))</f>
        <v>0</v>
      </c>
      <c r="G570" s="4">
        <f>IF(J570="합계",일위대가상세!L3762,IF(J570="노무비",일위대가상세!J3762+일위대가상세!L3762+일위대가상세!N3762,0))</f>
        <v>0</v>
      </c>
      <c r="H570" s="4">
        <f>IF(J570="합계",일위대가상세!N3762,IF(J570="경비",일위대가상세!J3762+일위대가상세!L3762+일위대가상세!N3762,0))</f>
        <v>0</v>
      </c>
      <c r="I570" s="4">
        <f t="shared" si="8"/>
        <v>0</v>
      </c>
      <c r="J570" s="6" t="s">
        <v>10</v>
      </c>
      <c r="K570" s="1" t="s">
        <v>13</v>
      </c>
    </row>
    <row r="571" spans="1:11" x14ac:dyDescent="0.2">
      <c r="A571" s="1" t="s">
        <v>1192</v>
      </c>
      <c r="B571" s="1" t="s">
        <v>13</v>
      </c>
      <c r="C571" s="1" t="s">
        <v>1190</v>
      </c>
      <c r="D571" s="1" t="s">
        <v>1193</v>
      </c>
      <c r="E571" s="6" t="s">
        <v>286</v>
      </c>
      <c r="F571" s="4">
        <f>IF(J571="합계",일위대가상세!J3769,IF(J571="재료비",일위대가상세!J3769+일위대가상세!L3769+일위대가상세!N3769,0))</f>
        <v>0</v>
      </c>
      <c r="G571" s="4">
        <f>IF(J571="합계",일위대가상세!L3769,IF(J571="노무비",일위대가상세!J3769+일위대가상세!L3769+일위대가상세!N3769,0))</f>
        <v>0</v>
      </c>
      <c r="H571" s="4">
        <f>IF(J571="합계",일위대가상세!N3769,IF(J571="경비",일위대가상세!J3769+일위대가상세!L3769+일위대가상세!N3769,0))</f>
        <v>0</v>
      </c>
      <c r="I571" s="4">
        <f t="shared" si="8"/>
        <v>0</v>
      </c>
      <c r="J571" s="6" t="s">
        <v>10</v>
      </c>
      <c r="K571" s="1" t="s">
        <v>13</v>
      </c>
    </row>
    <row r="572" spans="1:11" x14ac:dyDescent="0.2">
      <c r="A572" s="1" t="s">
        <v>1194</v>
      </c>
      <c r="B572" s="1" t="s">
        <v>13</v>
      </c>
      <c r="C572" s="1" t="s">
        <v>1190</v>
      </c>
      <c r="D572" s="1" t="s">
        <v>1195</v>
      </c>
      <c r="E572" s="6" t="s">
        <v>93</v>
      </c>
      <c r="F572" s="4">
        <f>IF(J572="합계",일위대가상세!J3776,IF(J572="재료비",일위대가상세!J3776+일위대가상세!L3776+일위대가상세!N3776,0))</f>
        <v>0</v>
      </c>
      <c r="G572" s="4">
        <f>IF(J572="합계",일위대가상세!L3776,IF(J572="노무비",일위대가상세!J3776+일위대가상세!L3776+일위대가상세!N3776,0))</f>
        <v>0</v>
      </c>
      <c r="H572" s="4">
        <f>IF(J572="합계",일위대가상세!N3776,IF(J572="경비",일위대가상세!J3776+일위대가상세!L3776+일위대가상세!N3776,0))</f>
        <v>0</v>
      </c>
      <c r="I572" s="4">
        <f t="shared" si="8"/>
        <v>0</v>
      </c>
      <c r="J572" s="6" t="s">
        <v>10</v>
      </c>
      <c r="K572" s="1" t="s">
        <v>13</v>
      </c>
    </row>
    <row r="573" spans="1:11" x14ac:dyDescent="0.2">
      <c r="A573" s="1" t="s">
        <v>1196</v>
      </c>
      <c r="B573" s="1" t="s">
        <v>13</v>
      </c>
      <c r="C573" s="1" t="s">
        <v>1190</v>
      </c>
      <c r="D573" s="1" t="s">
        <v>1197</v>
      </c>
      <c r="E573" s="6" t="s">
        <v>93</v>
      </c>
      <c r="F573" s="4">
        <f>IF(J573="합계",일위대가상세!J3783,IF(J573="재료비",일위대가상세!J3783+일위대가상세!L3783+일위대가상세!N3783,0))</f>
        <v>0</v>
      </c>
      <c r="G573" s="4">
        <f>IF(J573="합계",일위대가상세!L3783,IF(J573="노무비",일위대가상세!J3783+일위대가상세!L3783+일위대가상세!N3783,0))</f>
        <v>0</v>
      </c>
      <c r="H573" s="4">
        <f>IF(J573="합계",일위대가상세!N3783,IF(J573="경비",일위대가상세!J3783+일위대가상세!L3783+일위대가상세!N3783,0))</f>
        <v>0</v>
      </c>
      <c r="I573" s="4">
        <f t="shared" si="8"/>
        <v>0</v>
      </c>
      <c r="J573" s="6" t="s">
        <v>10</v>
      </c>
      <c r="K573" s="1" t="s">
        <v>13</v>
      </c>
    </row>
    <row r="574" spans="1:11" x14ac:dyDescent="0.2">
      <c r="A574" s="1" t="s">
        <v>1198</v>
      </c>
      <c r="B574" s="1" t="s">
        <v>13</v>
      </c>
      <c r="C574" s="1" t="s">
        <v>1199</v>
      </c>
      <c r="D574" s="1" t="s">
        <v>1200</v>
      </c>
      <c r="E574" s="6" t="s">
        <v>219</v>
      </c>
      <c r="F574" s="4">
        <f>IF(J574="합계",일위대가상세!J3788,IF(J574="재료비",일위대가상세!J3788+일위대가상세!L3788+일위대가상세!N3788,0))</f>
        <v>0</v>
      </c>
      <c r="G574" s="4">
        <f>IF(J574="합계",일위대가상세!L3788,IF(J574="노무비",일위대가상세!J3788+일위대가상세!L3788+일위대가상세!N3788,0))</f>
        <v>0</v>
      </c>
      <c r="H574" s="4">
        <f>IF(J574="합계",일위대가상세!N3788,IF(J574="경비",일위대가상세!J3788+일위대가상세!L3788+일위대가상세!N3788,0))</f>
        <v>0</v>
      </c>
      <c r="I574" s="4">
        <f t="shared" si="8"/>
        <v>0</v>
      </c>
      <c r="J574" s="6" t="s">
        <v>10</v>
      </c>
      <c r="K574" s="1" t="s">
        <v>13</v>
      </c>
    </row>
    <row r="575" spans="1:11" x14ac:dyDescent="0.2">
      <c r="A575" s="1" t="s">
        <v>1201</v>
      </c>
      <c r="B575" s="1" t="s">
        <v>13</v>
      </c>
      <c r="C575" s="1" t="s">
        <v>1202</v>
      </c>
      <c r="D575" s="1" t="s">
        <v>1200</v>
      </c>
      <c r="E575" s="6" t="s">
        <v>219</v>
      </c>
      <c r="F575" s="4">
        <f>IF(J575="합계",일위대가상세!J3792,IF(J575="재료비",일위대가상세!J3792+일위대가상세!L3792+일위대가상세!N3792,0))</f>
        <v>0</v>
      </c>
      <c r="G575" s="4">
        <f>IF(J575="합계",일위대가상세!L3792,IF(J575="노무비",일위대가상세!J3792+일위대가상세!L3792+일위대가상세!N3792,0))</f>
        <v>0</v>
      </c>
      <c r="H575" s="4">
        <f>IF(J575="합계",일위대가상세!N3792,IF(J575="경비",일위대가상세!J3792+일위대가상세!L3792+일위대가상세!N3792,0))</f>
        <v>0</v>
      </c>
      <c r="I575" s="4">
        <f t="shared" si="8"/>
        <v>0</v>
      </c>
      <c r="J575" s="6" t="s">
        <v>10</v>
      </c>
      <c r="K575" s="1" t="s">
        <v>13</v>
      </c>
    </row>
    <row r="576" spans="1:11" x14ac:dyDescent="0.2">
      <c r="A576" s="1" t="s">
        <v>1203</v>
      </c>
      <c r="B576" s="1" t="s">
        <v>13</v>
      </c>
      <c r="C576" s="1" t="s">
        <v>1204</v>
      </c>
      <c r="D576" s="1" t="s">
        <v>1200</v>
      </c>
      <c r="E576" s="6" t="s">
        <v>219</v>
      </c>
      <c r="F576" s="4">
        <f>IF(J576="합계",일위대가상세!J3797,IF(J576="재료비",일위대가상세!J3797+일위대가상세!L3797+일위대가상세!N3797,0))</f>
        <v>0</v>
      </c>
      <c r="G576" s="4">
        <f>IF(J576="합계",일위대가상세!L3797,IF(J576="노무비",일위대가상세!J3797+일위대가상세!L3797+일위대가상세!N3797,0))</f>
        <v>0</v>
      </c>
      <c r="H576" s="4">
        <f>IF(J576="합계",일위대가상세!N3797,IF(J576="경비",일위대가상세!J3797+일위대가상세!L3797+일위대가상세!N3797,0))</f>
        <v>0</v>
      </c>
      <c r="I576" s="4">
        <f t="shared" si="8"/>
        <v>0</v>
      </c>
      <c r="J576" s="6" t="s">
        <v>10</v>
      </c>
      <c r="K576" s="1" t="s">
        <v>13</v>
      </c>
    </row>
    <row r="577" spans="1:11" x14ac:dyDescent="0.2">
      <c r="A577" s="1" t="s">
        <v>1205</v>
      </c>
      <c r="B577" s="1" t="s">
        <v>13</v>
      </c>
      <c r="C577" s="1" t="s">
        <v>1206</v>
      </c>
      <c r="D577" s="1" t="s">
        <v>1207</v>
      </c>
      <c r="E577" s="6" t="s">
        <v>1208</v>
      </c>
      <c r="F577" s="4">
        <f>IF(J577="합계",일위대가상세!J3803,IF(J577="재료비",일위대가상세!J3803+일위대가상세!L3803+일위대가상세!N3803,0))</f>
        <v>0</v>
      </c>
      <c r="G577" s="4">
        <f>IF(J577="합계",일위대가상세!L3803,IF(J577="노무비",일위대가상세!J3803+일위대가상세!L3803+일위대가상세!N3803,0))</f>
        <v>0</v>
      </c>
      <c r="H577" s="4">
        <f>IF(J577="합계",일위대가상세!N3803,IF(J577="경비",일위대가상세!J3803+일위대가상세!L3803+일위대가상세!N3803,0))</f>
        <v>0</v>
      </c>
      <c r="I577" s="4">
        <f t="shared" si="8"/>
        <v>0</v>
      </c>
      <c r="J577" s="6" t="s">
        <v>10</v>
      </c>
      <c r="K577" s="1" t="s">
        <v>13</v>
      </c>
    </row>
    <row r="578" spans="1:11" x14ac:dyDescent="0.2">
      <c r="A578" s="1" t="s">
        <v>1209</v>
      </c>
      <c r="B578" s="1" t="s">
        <v>13</v>
      </c>
      <c r="C578" s="1" t="s">
        <v>1206</v>
      </c>
      <c r="D578" s="1" t="s">
        <v>1210</v>
      </c>
      <c r="E578" s="6" t="s">
        <v>476</v>
      </c>
      <c r="F578" s="4">
        <f>IF(J578="합계",일위대가상세!J3811,IF(J578="재료비",일위대가상세!J3811+일위대가상세!L3811+일위대가상세!N3811,0))</f>
        <v>0</v>
      </c>
      <c r="G578" s="4">
        <f>IF(J578="합계",일위대가상세!L3811,IF(J578="노무비",일위대가상세!J3811+일위대가상세!L3811+일위대가상세!N3811,0))</f>
        <v>0</v>
      </c>
      <c r="H578" s="4">
        <f>IF(J578="합계",일위대가상세!N3811,IF(J578="경비",일위대가상세!J3811+일위대가상세!L3811+일위대가상세!N3811,0))</f>
        <v>0</v>
      </c>
      <c r="I578" s="4">
        <f t="shared" si="8"/>
        <v>0</v>
      </c>
      <c r="J578" s="6" t="s">
        <v>10</v>
      </c>
      <c r="K578" s="1" t="s">
        <v>13</v>
      </c>
    </row>
    <row r="579" spans="1:11" x14ac:dyDescent="0.2">
      <c r="A579" s="1" t="s">
        <v>1211</v>
      </c>
      <c r="B579" s="1" t="s">
        <v>13</v>
      </c>
      <c r="C579" s="1" t="s">
        <v>1206</v>
      </c>
      <c r="D579" s="1" t="s">
        <v>1212</v>
      </c>
      <c r="E579" s="6" t="s">
        <v>476</v>
      </c>
      <c r="F579" s="4">
        <f>IF(J579="합계",일위대가상세!J3819,IF(J579="재료비",일위대가상세!J3819+일위대가상세!L3819+일위대가상세!N3819,0))</f>
        <v>0</v>
      </c>
      <c r="G579" s="4">
        <f>IF(J579="합계",일위대가상세!L3819,IF(J579="노무비",일위대가상세!J3819+일위대가상세!L3819+일위대가상세!N3819,0))</f>
        <v>0</v>
      </c>
      <c r="H579" s="4">
        <f>IF(J579="합계",일위대가상세!N3819,IF(J579="경비",일위대가상세!J3819+일위대가상세!L3819+일위대가상세!N3819,0))</f>
        <v>0</v>
      </c>
      <c r="I579" s="4">
        <f t="shared" si="8"/>
        <v>0</v>
      </c>
      <c r="J579" s="6" t="s">
        <v>10</v>
      </c>
      <c r="K579" s="1" t="s">
        <v>13</v>
      </c>
    </row>
    <row r="580" spans="1:11" x14ac:dyDescent="0.2">
      <c r="A580" s="1" t="s">
        <v>1213</v>
      </c>
      <c r="B580" s="1" t="s">
        <v>13</v>
      </c>
      <c r="C580" s="1" t="s">
        <v>1206</v>
      </c>
      <c r="D580" s="1" t="s">
        <v>1214</v>
      </c>
      <c r="E580" s="6" t="s">
        <v>1215</v>
      </c>
      <c r="F580" s="4">
        <f>IF(J580="합계",일위대가상세!J3828,IF(J580="재료비",일위대가상세!J3828+일위대가상세!L3828+일위대가상세!N3828,0))</f>
        <v>0</v>
      </c>
      <c r="G580" s="4">
        <f>IF(J580="합계",일위대가상세!L3828,IF(J580="노무비",일위대가상세!J3828+일위대가상세!L3828+일위대가상세!N3828,0))</f>
        <v>0</v>
      </c>
      <c r="H580" s="4">
        <f>IF(J580="합계",일위대가상세!N3828,IF(J580="경비",일위대가상세!J3828+일위대가상세!L3828+일위대가상세!N3828,0))</f>
        <v>0</v>
      </c>
      <c r="I580" s="4">
        <f t="shared" ref="I580:I613" si="9">F580+G580+H580</f>
        <v>0</v>
      </c>
      <c r="J580" s="6" t="s">
        <v>10</v>
      </c>
      <c r="K580" s="1" t="s">
        <v>13</v>
      </c>
    </row>
    <row r="581" spans="1:11" x14ac:dyDescent="0.2">
      <c r="A581" s="1" t="s">
        <v>1216</v>
      </c>
      <c r="B581" s="1" t="s">
        <v>13</v>
      </c>
      <c r="C581" s="1" t="s">
        <v>1206</v>
      </c>
      <c r="D581" s="1" t="s">
        <v>1217</v>
      </c>
      <c r="E581" s="6" t="s">
        <v>286</v>
      </c>
      <c r="F581" s="4">
        <f>IF(J581="합계",일위대가상세!J3834,IF(J581="재료비",일위대가상세!J3834+일위대가상세!L3834+일위대가상세!N3834,0))</f>
        <v>0</v>
      </c>
      <c r="G581" s="4">
        <f>IF(J581="합계",일위대가상세!L3834,IF(J581="노무비",일위대가상세!J3834+일위대가상세!L3834+일위대가상세!N3834,0))</f>
        <v>0</v>
      </c>
      <c r="H581" s="4">
        <f>IF(J581="합계",일위대가상세!N3834,IF(J581="경비",일위대가상세!J3834+일위대가상세!L3834+일위대가상세!N3834,0))</f>
        <v>0</v>
      </c>
      <c r="I581" s="4">
        <f t="shared" si="9"/>
        <v>0</v>
      </c>
      <c r="J581" s="6" t="s">
        <v>10</v>
      </c>
      <c r="K581" s="1" t="s">
        <v>13</v>
      </c>
    </row>
    <row r="582" spans="1:11" x14ac:dyDescent="0.2">
      <c r="A582" s="1" t="s">
        <v>1218</v>
      </c>
      <c r="B582" s="1" t="s">
        <v>13</v>
      </c>
      <c r="C582" s="1" t="s">
        <v>1206</v>
      </c>
      <c r="D582" s="1" t="s">
        <v>1219</v>
      </c>
      <c r="E582" s="6" t="s">
        <v>306</v>
      </c>
      <c r="F582" s="4">
        <f>IF(J582="합계",일위대가상세!J3840,IF(J582="재료비",일위대가상세!J3840+일위대가상세!L3840+일위대가상세!N3840,0))</f>
        <v>0</v>
      </c>
      <c r="G582" s="4">
        <f>IF(J582="합계",일위대가상세!L3840,IF(J582="노무비",일위대가상세!J3840+일위대가상세!L3840+일위대가상세!N3840,0))</f>
        <v>0</v>
      </c>
      <c r="H582" s="4">
        <f>IF(J582="합계",일위대가상세!N3840,IF(J582="경비",일위대가상세!J3840+일위대가상세!L3840+일위대가상세!N3840,0))</f>
        <v>0</v>
      </c>
      <c r="I582" s="4">
        <f t="shared" si="9"/>
        <v>0</v>
      </c>
      <c r="J582" s="6" t="s">
        <v>10</v>
      </c>
      <c r="K582" s="1" t="s">
        <v>13</v>
      </c>
    </row>
    <row r="583" spans="1:11" x14ac:dyDescent="0.2">
      <c r="A583" s="1" t="s">
        <v>1220</v>
      </c>
      <c r="B583" s="1" t="s">
        <v>13</v>
      </c>
      <c r="C583" s="1" t="s">
        <v>1206</v>
      </c>
      <c r="D583" s="1" t="s">
        <v>1221</v>
      </c>
      <c r="E583" s="6" t="s">
        <v>306</v>
      </c>
      <c r="F583" s="4">
        <f>IF(J583="합계",일위대가상세!J3846,IF(J583="재료비",일위대가상세!J3846+일위대가상세!L3846+일위대가상세!N3846,0))</f>
        <v>0</v>
      </c>
      <c r="G583" s="4">
        <f>IF(J583="합계",일위대가상세!L3846,IF(J583="노무비",일위대가상세!J3846+일위대가상세!L3846+일위대가상세!N3846,0))</f>
        <v>0</v>
      </c>
      <c r="H583" s="4">
        <f>IF(J583="합계",일위대가상세!N3846,IF(J583="경비",일위대가상세!J3846+일위대가상세!L3846+일위대가상세!N3846,0))</f>
        <v>0</v>
      </c>
      <c r="I583" s="4">
        <f t="shared" si="9"/>
        <v>0</v>
      </c>
      <c r="J583" s="6" t="s">
        <v>10</v>
      </c>
      <c r="K583" s="1" t="s">
        <v>13</v>
      </c>
    </row>
    <row r="584" spans="1:11" x14ac:dyDescent="0.2">
      <c r="A584" s="1" t="s">
        <v>1222</v>
      </c>
      <c r="B584" s="1" t="s">
        <v>13</v>
      </c>
      <c r="C584" s="1" t="s">
        <v>1223</v>
      </c>
      <c r="D584" s="1" t="s">
        <v>280</v>
      </c>
      <c r="E584" s="6" t="s">
        <v>1181</v>
      </c>
      <c r="F584" s="4">
        <f>IF(J584="합계",일위대가상세!J3852,IF(J584="재료비",일위대가상세!J3852+일위대가상세!L3852+일위대가상세!N3852,0))</f>
        <v>0</v>
      </c>
      <c r="G584" s="4">
        <f>IF(J584="합계",일위대가상세!L3852,IF(J584="노무비",일위대가상세!J3852+일위대가상세!L3852+일위대가상세!N3852,0))</f>
        <v>0</v>
      </c>
      <c r="H584" s="4">
        <f>IF(J584="합계",일위대가상세!N3852,IF(J584="경비",일위대가상세!J3852+일위대가상세!L3852+일위대가상세!N3852,0))</f>
        <v>0</v>
      </c>
      <c r="I584" s="4">
        <f t="shared" si="9"/>
        <v>0</v>
      </c>
      <c r="J584" s="6" t="s">
        <v>10</v>
      </c>
      <c r="K584" s="1" t="s">
        <v>13</v>
      </c>
    </row>
    <row r="585" spans="1:11" x14ac:dyDescent="0.2">
      <c r="A585" s="1" t="s">
        <v>1224</v>
      </c>
      <c r="B585" s="1" t="s">
        <v>13</v>
      </c>
      <c r="C585" s="1" t="s">
        <v>1225</v>
      </c>
      <c r="D585" s="1" t="s">
        <v>1226</v>
      </c>
      <c r="E585" s="6" t="s">
        <v>286</v>
      </c>
      <c r="F585" s="4">
        <f>IF(J585="합계",일위대가상세!J3858,IF(J585="재료비",일위대가상세!J3858+일위대가상세!L3858+일위대가상세!N3858,0))</f>
        <v>0</v>
      </c>
      <c r="G585" s="4">
        <f>IF(J585="합계",일위대가상세!L3858,IF(J585="노무비",일위대가상세!J3858+일위대가상세!L3858+일위대가상세!N3858,0))</f>
        <v>0</v>
      </c>
      <c r="H585" s="4">
        <f>IF(J585="합계",일위대가상세!N3858,IF(J585="경비",일위대가상세!J3858+일위대가상세!L3858+일위대가상세!N3858,0))</f>
        <v>0</v>
      </c>
      <c r="I585" s="4">
        <f t="shared" si="9"/>
        <v>0</v>
      </c>
      <c r="J585" s="6" t="s">
        <v>10</v>
      </c>
      <c r="K585" s="1" t="s">
        <v>13</v>
      </c>
    </row>
    <row r="586" spans="1:11" x14ac:dyDescent="0.2">
      <c r="A586" s="1" t="s">
        <v>1227</v>
      </c>
      <c r="B586" s="1" t="s">
        <v>13</v>
      </c>
      <c r="C586" s="1" t="s">
        <v>1225</v>
      </c>
      <c r="D586" s="1" t="s">
        <v>1228</v>
      </c>
      <c r="E586" s="6" t="s">
        <v>286</v>
      </c>
      <c r="F586" s="4">
        <f>IF(J586="합계",일위대가상세!J3865,IF(J586="재료비",일위대가상세!J3865+일위대가상세!L3865+일위대가상세!N3865,0))</f>
        <v>0</v>
      </c>
      <c r="G586" s="4">
        <f>IF(J586="합계",일위대가상세!L3865,IF(J586="노무비",일위대가상세!J3865+일위대가상세!L3865+일위대가상세!N3865,0))</f>
        <v>0</v>
      </c>
      <c r="H586" s="4">
        <f>IF(J586="합계",일위대가상세!N3865,IF(J586="경비",일위대가상세!J3865+일위대가상세!L3865+일위대가상세!N3865,0))</f>
        <v>0</v>
      </c>
      <c r="I586" s="4">
        <f t="shared" si="9"/>
        <v>0</v>
      </c>
      <c r="J586" s="6" t="s">
        <v>10</v>
      </c>
      <c r="K586" s="1" t="s">
        <v>13</v>
      </c>
    </row>
    <row r="587" spans="1:11" x14ac:dyDescent="0.2">
      <c r="A587" s="1" t="s">
        <v>1229</v>
      </c>
      <c r="B587" s="1" t="s">
        <v>13</v>
      </c>
      <c r="C587" s="1" t="s">
        <v>1225</v>
      </c>
      <c r="D587" s="1" t="s">
        <v>1230</v>
      </c>
      <c r="E587" s="6" t="s">
        <v>286</v>
      </c>
      <c r="F587" s="4">
        <f>IF(J587="합계",일위대가상세!J3872,IF(J587="재료비",일위대가상세!J3872+일위대가상세!L3872+일위대가상세!N3872,0))</f>
        <v>0</v>
      </c>
      <c r="G587" s="4">
        <f>IF(J587="합계",일위대가상세!L3872,IF(J587="노무비",일위대가상세!J3872+일위대가상세!L3872+일위대가상세!N3872,0))</f>
        <v>0</v>
      </c>
      <c r="H587" s="4">
        <f>IF(J587="합계",일위대가상세!N3872,IF(J587="경비",일위대가상세!J3872+일위대가상세!L3872+일위대가상세!N3872,0))</f>
        <v>0</v>
      </c>
      <c r="I587" s="4">
        <f t="shared" si="9"/>
        <v>0</v>
      </c>
      <c r="J587" s="6" t="s">
        <v>10</v>
      </c>
      <c r="K587" s="1" t="s">
        <v>13</v>
      </c>
    </row>
    <row r="588" spans="1:11" x14ac:dyDescent="0.2">
      <c r="A588" s="1" t="s">
        <v>1231</v>
      </c>
      <c r="B588" s="1" t="s">
        <v>13</v>
      </c>
      <c r="C588" s="1" t="s">
        <v>1232</v>
      </c>
      <c r="D588" s="1" t="s">
        <v>1233</v>
      </c>
      <c r="E588" s="6" t="s">
        <v>93</v>
      </c>
      <c r="F588" s="4">
        <f>IF(J588="합계",일위대가상세!J3879,IF(J588="재료비",일위대가상세!J3879+일위대가상세!L3879+일위대가상세!N3879,0))</f>
        <v>0</v>
      </c>
      <c r="G588" s="4">
        <f>IF(J588="합계",일위대가상세!L3879,IF(J588="노무비",일위대가상세!J3879+일위대가상세!L3879+일위대가상세!N3879,0))</f>
        <v>0</v>
      </c>
      <c r="H588" s="4">
        <f>IF(J588="합계",일위대가상세!N3879,IF(J588="경비",일위대가상세!J3879+일위대가상세!L3879+일위대가상세!N3879,0))</f>
        <v>0</v>
      </c>
      <c r="I588" s="4">
        <f t="shared" si="9"/>
        <v>0</v>
      </c>
      <c r="J588" s="6" t="s">
        <v>10</v>
      </c>
      <c r="K588" s="1" t="s">
        <v>13</v>
      </c>
    </row>
    <row r="589" spans="1:11" x14ac:dyDescent="0.2">
      <c r="A589" s="1" t="s">
        <v>1234</v>
      </c>
      <c r="B589" s="1" t="s">
        <v>13</v>
      </c>
      <c r="C589" s="1" t="s">
        <v>1232</v>
      </c>
      <c r="D589" s="1" t="s">
        <v>1235</v>
      </c>
      <c r="E589" s="6" t="s">
        <v>93</v>
      </c>
      <c r="F589" s="4">
        <f>IF(J589="합계",일위대가상세!J3886,IF(J589="재료비",일위대가상세!J3886+일위대가상세!L3886+일위대가상세!N3886,0))</f>
        <v>0</v>
      </c>
      <c r="G589" s="4">
        <f>IF(J589="합계",일위대가상세!L3886,IF(J589="노무비",일위대가상세!J3886+일위대가상세!L3886+일위대가상세!N3886,0))</f>
        <v>0</v>
      </c>
      <c r="H589" s="4">
        <f>IF(J589="합계",일위대가상세!N3886,IF(J589="경비",일위대가상세!J3886+일위대가상세!L3886+일위대가상세!N3886,0))</f>
        <v>0</v>
      </c>
      <c r="I589" s="4">
        <f t="shared" si="9"/>
        <v>0</v>
      </c>
      <c r="J589" s="6" t="s">
        <v>10</v>
      </c>
      <c r="K589" s="1" t="s">
        <v>13</v>
      </c>
    </row>
    <row r="590" spans="1:11" x14ac:dyDescent="0.2">
      <c r="A590" s="1" t="s">
        <v>1236</v>
      </c>
      <c r="B590" s="1" t="s">
        <v>13</v>
      </c>
      <c r="C590" s="1" t="s">
        <v>1232</v>
      </c>
      <c r="D590" s="1" t="s">
        <v>1237</v>
      </c>
      <c r="E590" s="6" t="s">
        <v>93</v>
      </c>
      <c r="F590" s="4">
        <f>IF(J590="합계",일위대가상세!J3893,IF(J590="재료비",일위대가상세!J3893+일위대가상세!L3893+일위대가상세!N3893,0))</f>
        <v>0</v>
      </c>
      <c r="G590" s="4">
        <f>IF(J590="합계",일위대가상세!L3893,IF(J590="노무비",일위대가상세!J3893+일위대가상세!L3893+일위대가상세!N3893,0))</f>
        <v>0</v>
      </c>
      <c r="H590" s="4">
        <f>IF(J590="합계",일위대가상세!N3893,IF(J590="경비",일위대가상세!J3893+일위대가상세!L3893+일위대가상세!N3893,0))</f>
        <v>0</v>
      </c>
      <c r="I590" s="4">
        <f t="shared" si="9"/>
        <v>0</v>
      </c>
      <c r="J590" s="6" t="s">
        <v>10</v>
      </c>
      <c r="K590" s="1" t="s">
        <v>13</v>
      </c>
    </row>
    <row r="591" spans="1:11" x14ac:dyDescent="0.2">
      <c r="A591" s="1" t="s">
        <v>1238</v>
      </c>
      <c r="B591" s="1" t="s">
        <v>13</v>
      </c>
      <c r="C591" s="1" t="s">
        <v>1239</v>
      </c>
      <c r="D591" s="1" t="s">
        <v>1233</v>
      </c>
      <c r="E591" s="6" t="s">
        <v>93</v>
      </c>
      <c r="F591" s="4">
        <f>IF(J591="합계",일위대가상세!J3900,IF(J591="재료비",일위대가상세!J3900+일위대가상세!L3900+일위대가상세!N3900,0))</f>
        <v>0</v>
      </c>
      <c r="G591" s="4">
        <f>IF(J591="합계",일위대가상세!L3900,IF(J591="노무비",일위대가상세!J3900+일위대가상세!L3900+일위대가상세!N3900,0))</f>
        <v>0</v>
      </c>
      <c r="H591" s="4">
        <f>IF(J591="합계",일위대가상세!N3900,IF(J591="경비",일위대가상세!J3900+일위대가상세!L3900+일위대가상세!N3900,0))</f>
        <v>0</v>
      </c>
      <c r="I591" s="4">
        <f t="shared" si="9"/>
        <v>0</v>
      </c>
      <c r="J591" s="6" t="s">
        <v>10</v>
      </c>
      <c r="K591" s="1" t="s">
        <v>13</v>
      </c>
    </row>
    <row r="592" spans="1:11" x14ac:dyDescent="0.2">
      <c r="A592" s="1" t="s">
        <v>1240</v>
      </c>
      <c r="B592" s="1" t="s">
        <v>13</v>
      </c>
      <c r="C592" s="1" t="s">
        <v>1239</v>
      </c>
      <c r="D592" s="1" t="s">
        <v>1235</v>
      </c>
      <c r="E592" s="6" t="s">
        <v>93</v>
      </c>
      <c r="F592" s="4">
        <f>IF(J592="합계",일위대가상세!J3907,IF(J592="재료비",일위대가상세!J3907+일위대가상세!L3907+일위대가상세!N3907,0))</f>
        <v>0</v>
      </c>
      <c r="G592" s="4">
        <f>IF(J592="합계",일위대가상세!L3907,IF(J592="노무비",일위대가상세!J3907+일위대가상세!L3907+일위대가상세!N3907,0))</f>
        <v>0</v>
      </c>
      <c r="H592" s="4">
        <f>IF(J592="합계",일위대가상세!N3907,IF(J592="경비",일위대가상세!J3907+일위대가상세!L3907+일위대가상세!N3907,0))</f>
        <v>0</v>
      </c>
      <c r="I592" s="4">
        <f t="shared" si="9"/>
        <v>0</v>
      </c>
      <c r="J592" s="6" t="s">
        <v>10</v>
      </c>
      <c r="K592" s="1" t="s">
        <v>13</v>
      </c>
    </row>
    <row r="593" spans="1:11" x14ac:dyDescent="0.2">
      <c r="A593" s="1" t="s">
        <v>1241</v>
      </c>
      <c r="B593" s="1" t="s">
        <v>13</v>
      </c>
      <c r="C593" s="1" t="s">
        <v>1239</v>
      </c>
      <c r="D593" s="1" t="s">
        <v>1237</v>
      </c>
      <c r="E593" s="6" t="s">
        <v>93</v>
      </c>
      <c r="F593" s="4">
        <f>IF(J593="합계",일위대가상세!J3914,IF(J593="재료비",일위대가상세!J3914+일위대가상세!L3914+일위대가상세!N3914,0))</f>
        <v>0</v>
      </c>
      <c r="G593" s="4">
        <f>IF(J593="합계",일위대가상세!L3914,IF(J593="노무비",일위대가상세!J3914+일위대가상세!L3914+일위대가상세!N3914,0))</f>
        <v>0</v>
      </c>
      <c r="H593" s="4">
        <f>IF(J593="합계",일위대가상세!N3914,IF(J593="경비",일위대가상세!J3914+일위대가상세!L3914+일위대가상세!N3914,0))</f>
        <v>0</v>
      </c>
      <c r="I593" s="4">
        <f t="shared" si="9"/>
        <v>0</v>
      </c>
      <c r="J593" s="6" t="s">
        <v>10</v>
      </c>
      <c r="K593" s="1" t="s">
        <v>13</v>
      </c>
    </row>
    <row r="594" spans="1:11" x14ac:dyDescent="0.2">
      <c r="A594" s="1" t="s">
        <v>1242</v>
      </c>
      <c r="B594" s="1" t="s">
        <v>13</v>
      </c>
      <c r="C594" s="1" t="s">
        <v>1243</v>
      </c>
      <c r="D594" s="1" t="s">
        <v>1233</v>
      </c>
      <c r="E594" s="6" t="s">
        <v>93</v>
      </c>
      <c r="F594" s="4">
        <f>IF(J594="합계",일위대가상세!J3921,IF(J594="재료비",일위대가상세!J3921+일위대가상세!L3921+일위대가상세!N3921,0))</f>
        <v>0</v>
      </c>
      <c r="G594" s="4">
        <f>IF(J594="합계",일위대가상세!L3921,IF(J594="노무비",일위대가상세!J3921+일위대가상세!L3921+일위대가상세!N3921,0))</f>
        <v>0</v>
      </c>
      <c r="H594" s="4">
        <f>IF(J594="합계",일위대가상세!N3921,IF(J594="경비",일위대가상세!J3921+일위대가상세!L3921+일위대가상세!N3921,0))</f>
        <v>0</v>
      </c>
      <c r="I594" s="4">
        <f t="shared" si="9"/>
        <v>0</v>
      </c>
      <c r="J594" s="6" t="s">
        <v>10</v>
      </c>
      <c r="K594" s="1" t="s">
        <v>13</v>
      </c>
    </row>
    <row r="595" spans="1:11" x14ac:dyDescent="0.2">
      <c r="A595" s="1" t="s">
        <v>1244</v>
      </c>
      <c r="B595" s="1" t="s">
        <v>13</v>
      </c>
      <c r="C595" s="1" t="s">
        <v>1243</v>
      </c>
      <c r="D595" s="1" t="s">
        <v>1235</v>
      </c>
      <c r="E595" s="6" t="s">
        <v>93</v>
      </c>
      <c r="F595" s="4">
        <f>IF(J595="합계",일위대가상세!J3928,IF(J595="재료비",일위대가상세!J3928+일위대가상세!L3928+일위대가상세!N3928,0))</f>
        <v>0</v>
      </c>
      <c r="G595" s="4">
        <f>IF(J595="합계",일위대가상세!L3928,IF(J595="노무비",일위대가상세!J3928+일위대가상세!L3928+일위대가상세!N3928,0))</f>
        <v>0</v>
      </c>
      <c r="H595" s="4">
        <f>IF(J595="합계",일위대가상세!N3928,IF(J595="경비",일위대가상세!J3928+일위대가상세!L3928+일위대가상세!N3928,0))</f>
        <v>0</v>
      </c>
      <c r="I595" s="4">
        <f t="shared" si="9"/>
        <v>0</v>
      </c>
      <c r="J595" s="6" t="s">
        <v>10</v>
      </c>
      <c r="K595" s="1" t="s">
        <v>13</v>
      </c>
    </row>
    <row r="596" spans="1:11" x14ac:dyDescent="0.2">
      <c r="A596" s="1" t="s">
        <v>1245</v>
      </c>
      <c r="B596" s="1" t="s">
        <v>13</v>
      </c>
      <c r="C596" s="1" t="s">
        <v>1243</v>
      </c>
      <c r="D596" s="1" t="s">
        <v>1237</v>
      </c>
      <c r="E596" s="6" t="s">
        <v>93</v>
      </c>
      <c r="F596" s="4">
        <f>IF(J596="합계",일위대가상세!J3935,IF(J596="재료비",일위대가상세!J3935+일위대가상세!L3935+일위대가상세!N3935,0))</f>
        <v>0</v>
      </c>
      <c r="G596" s="4">
        <f>IF(J596="합계",일위대가상세!L3935,IF(J596="노무비",일위대가상세!J3935+일위대가상세!L3935+일위대가상세!N3935,0))</f>
        <v>0</v>
      </c>
      <c r="H596" s="4">
        <f>IF(J596="합계",일위대가상세!N3935,IF(J596="경비",일위대가상세!J3935+일위대가상세!L3935+일위대가상세!N3935,0))</f>
        <v>0</v>
      </c>
      <c r="I596" s="4">
        <f t="shared" si="9"/>
        <v>0</v>
      </c>
      <c r="J596" s="6" t="s">
        <v>10</v>
      </c>
      <c r="K596" s="1" t="s">
        <v>13</v>
      </c>
    </row>
    <row r="597" spans="1:11" x14ac:dyDescent="0.2">
      <c r="A597" s="1" t="s">
        <v>1246</v>
      </c>
      <c r="B597" s="1" t="s">
        <v>13</v>
      </c>
      <c r="C597" s="1" t="s">
        <v>1247</v>
      </c>
      <c r="D597" s="1" t="s">
        <v>1233</v>
      </c>
      <c r="E597" s="6" t="s">
        <v>93</v>
      </c>
      <c r="F597" s="4">
        <f>IF(J597="합계",일위대가상세!J3942,IF(J597="재료비",일위대가상세!J3942+일위대가상세!L3942+일위대가상세!N3942,0))</f>
        <v>0</v>
      </c>
      <c r="G597" s="4">
        <f>IF(J597="합계",일위대가상세!L3942,IF(J597="노무비",일위대가상세!J3942+일위대가상세!L3942+일위대가상세!N3942,0))</f>
        <v>0</v>
      </c>
      <c r="H597" s="4">
        <f>IF(J597="합계",일위대가상세!N3942,IF(J597="경비",일위대가상세!J3942+일위대가상세!L3942+일위대가상세!N3942,0))</f>
        <v>0</v>
      </c>
      <c r="I597" s="4">
        <f t="shared" si="9"/>
        <v>0</v>
      </c>
      <c r="J597" s="6" t="s">
        <v>10</v>
      </c>
      <c r="K597" s="1" t="s">
        <v>13</v>
      </c>
    </row>
    <row r="598" spans="1:11" x14ac:dyDescent="0.2">
      <c r="A598" s="1" t="s">
        <v>1248</v>
      </c>
      <c r="B598" s="1" t="s">
        <v>13</v>
      </c>
      <c r="C598" s="1" t="s">
        <v>1247</v>
      </c>
      <c r="D598" s="1" t="s">
        <v>1235</v>
      </c>
      <c r="E598" s="6" t="s">
        <v>93</v>
      </c>
      <c r="F598" s="4">
        <f>IF(J598="합계",일위대가상세!J3949,IF(J598="재료비",일위대가상세!J3949+일위대가상세!L3949+일위대가상세!N3949,0))</f>
        <v>0</v>
      </c>
      <c r="G598" s="4">
        <f>IF(J598="합계",일위대가상세!L3949,IF(J598="노무비",일위대가상세!J3949+일위대가상세!L3949+일위대가상세!N3949,0))</f>
        <v>0</v>
      </c>
      <c r="H598" s="4">
        <f>IF(J598="합계",일위대가상세!N3949,IF(J598="경비",일위대가상세!J3949+일위대가상세!L3949+일위대가상세!N3949,0))</f>
        <v>0</v>
      </c>
      <c r="I598" s="4">
        <f t="shared" si="9"/>
        <v>0</v>
      </c>
      <c r="J598" s="6" t="s">
        <v>10</v>
      </c>
      <c r="K598" s="1" t="s">
        <v>13</v>
      </c>
    </row>
    <row r="599" spans="1:11" x14ac:dyDescent="0.2">
      <c r="A599" s="1" t="s">
        <v>1249</v>
      </c>
      <c r="B599" s="1" t="s">
        <v>13</v>
      </c>
      <c r="C599" s="1" t="s">
        <v>1247</v>
      </c>
      <c r="D599" s="1" t="s">
        <v>1237</v>
      </c>
      <c r="E599" s="6" t="s">
        <v>93</v>
      </c>
      <c r="F599" s="4">
        <f>IF(J599="합계",일위대가상세!J3956,IF(J599="재료비",일위대가상세!J3956+일위대가상세!L3956+일위대가상세!N3956,0))</f>
        <v>0</v>
      </c>
      <c r="G599" s="4">
        <f>IF(J599="합계",일위대가상세!L3956,IF(J599="노무비",일위대가상세!J3956+일위대가상세!L3956+일위대가상세!N3956,0))</f>
        <v>0</v>
      </c>
      <c r="H599" s="4">
        <f>IF(J599="합계",일위대가상세!N3956,IF(J599="경비",일위대가상세!J3956+일위대가상세!L3956+일위대가상세!N3956,0))</f>
        <v>0</v>
      </c>
      <c r="I599" s="4">
        <f t="shared" si="9"/>
        <v>0</v>
      </c>
      <c r="J599" s="6" t="s">
        <v>10</v>
      </c>
      <c r="K599" s="1" t="s">
        <v>13</v>
      </c>
    </row>
    <row r="600" spans="1:11" x14ac:dyDescent="0.2">
      <c r="A600" s="1" t="s">
        <v>1250</v>
      </c>
      <c r="B600" s="1" t="s">
        <v>13</v>
      </c>
      <c r="C600" s="1" t="s">
        <v>1251</v>
      </c>
      <c r="D600" s="1" t="s">
        <v>1252</v>
      </c>
      <c r="E600" s="6" t="s">
        <v>93</v>
      </c>
      <c r="F600" s="4">
        <f>IF(J600="합계",일위대가상세!J3963,IF(J600="재료비",일위대가상세!J3963+일위대가상세!L3963+일위대가상세!N3963,0))</f>
        <v>0</v>
      </c>
      <c r="G600" s="4">
        <f>IF(J600="합계",일위대가상세!L3963,IF(J600="노무비",일위대가상세!J3963+일위대가상세!L3963+일위대가상세!N3963,0))</f>
        <v>0</v>
      </c>
      <c r="H600" s="4">
        <f>IF(J600="합계",일위대가상세!N3963,IF(J600="경비",일위대가상세!J3963+일위대가상세!L3963+일위대가상세!N3963,0))</f>
        <v>0</v>
      </c>
      <c r="I600" s="4">
        <f t="shared" si="9"/>
        <v>0</v>
      </c>
      <c r="J600" s="6" t="s">
        <v>10</v>
      </c>
      <c r="K600" s="1" t="s">
        <v>13</v>
      </c>
    </row>
    <row r="601" spans="1:11" x14ac:dyDescent="0.2">
      <c r="A601" s="1" t="s">
        <v>1253</v>
      </c>
      <c r="B601" s="1" t="s">
        <v>13</v>
      </c>
      <c r="C601" s="1" t="s">
        <v>1254</v>
      </c>
      <c r="D601" s="1" t="s">
        <v>1255</v>
      </c>
      <c r="E601" s="6" t="s">
        <v>93</v>
      </c>
      <c r="F601" s="4">
        <f>IF(J601="합계",일위대가상세!J3969,IF(J601="재료비",일위대가상세!J3969+일위대가상세!L3969+일위대가상세!N3969,0))</f>
        <v>0</v>
      </c>
      <c r="G601" s="4">
        <f>IF(J601="합계",일위대가상세!L3969,IF(J601="노무비",일위대가상세!J3969+일위대가상세!L3969+일위대가상세!N3969,0))</f>
        <v>0</v>
      </c>
      <c r="H601" s="4">
        <f>IF(J601="합계",일위대가상세!N3969,IF(J601="경비",일위대가상세!J3969+일위대가상세!L3969+일위대가상세!N3969,0))</f>
        <v>0</v>
      </c>
      <c r="I601" s="4">
        <f t="shared" si="9"/>
        <v>0</v>
      </c>
      <c r="J601" s="6" t="s">
        <v>10</v>
      </c>
      <c r="K601" s="1" t="s">
        <v>13</v>
      </c>
    </row>
    <row r="602" spans="1:11" x14ac:dyDescent="0.2">
      <c r="A602" s="1" t="s">
        <v>1256</v>
      </c>
      <c r="B602" s="1" t="s">
        <v>13</v>
      </c>
      <c r="C602" s="1" t="s">
        <v>1257</v>
      </c>
      <c r="D602" s="1" t="s">
        <v>1233</v>
      </c>
      <c r="E602" s="6" t="s">
        <v>93</v>
      </c>
      <c r="F602" s="4">
        <f>IF(J602="합계",일위대가상세!J3976,IF(J602="재료비",일위대가상세!J3976+일위대가상세!L3976+일위대가상세!N3976,0))</f>
        <v>0</v>
      </c>
      <c r="G602" s="4">
        <f>IF(J602="합계",일위대가상세!L3976,IF(J602="노무비",일위대가상세!J3976+일위대가상세!L3976+일위대가상세!N3976,0))</f>
        <v>0</v>
      </c>
      <c r="H602" s="4">
        <f>IF(J602="합계",일위대가상세!N3976,IF(J602="경비",일위대가상세!J3976+일위대가상세!L3976+일위대가상세!N3976,0))</f>
        <v>0</v>
      </c>
      <c r="I602" s="4">
        <f t="shared" si="9"/>
        <v>0</v>
      </c>
      <c r="J602" s="6" t="s">
        <v>10</v>
      </c>
      <c r="K602" s="1" t="s">
        <v>13</v>
      </c>
    </row>
    <row r="603" spans="1:11" x14ac:dyDescent="0.2">
      <c r="A603" s="1" t="s">
        <v>1258</v>
      </c>
      <c r="B603" s="1" t="s">
        <v>13</v>
      </c>
      <c r="C603" s="1" t="s">
        <v>1257</v>
      </c>
      <c r="D603" s="1" t="s">
        <v>1235</v>
      </c>
      <c r="E603" s="6" t="s">
        <v>93</v>
      </c>
      <c r="F603" s="4">
        <f>IF(J603="합계",일위대가상세!J3983,IF(J603="재료비",일위대가상세!J3983+일위대가상세!L3983+일위대가상세!N3983,0))</f>
        <v>0</v>
      </c>
      <c r="G603" s="4">
        <f>IF(J603="합계",일위대가상세!L3983,IF(J603="노무비",일위대가상세!J3983+일위대가상세!L3983+일위대가상세!N3983,0))</f>
        <v>0</v>
      </c>
      <c r="H603" s="4">
        <f>IF(J603="합계",일위대가상세!N3983,IF(J603="경비",일위대가상세!J3983+일위대가상세!L3983+일위대가상세!N3983,0))</f>
        <v>0</v>
      </c>
      <c r="I603" s="4">
        <f t="shared" si="9"/>
        <v>0</v>
      </c>
      <c r="J603" s="6" t="s">
        <v>10</v>
      </c>
      <c r="K603" s="1" t="s">
        <v>13</v>
      </c>
    </row>
    <row r="604" spans="1:11" x14ac:dyDescent="0.2">
      <c r="A604" s="1" t="s">
        <v>1259</v>
      </c>
      <c r="B604" s="1" t="s">
        <v>13</v>
      </c>
      <c r="C604" s="1" t="s">
        <v>1257</v>
      </c>
      <c r="D604" s="1" t="s">
        <v>1237</v>
      </c>
      <c r="E604" s="6" t="s">
        <v>93</v>
      </c>
      <c r="F604" s="4">
        <f>IF(J604="합계",일위대가상세!J3990,IF(J604="재료비",일위대가상세!J3990+일위대가상세!L3990+일위대가상세!N3990,0))</f>
        <v>0</v>
      </c>
      <c r="G604" s="4">
        <f>IF(J604="합계",일위대가상세!L3990,IF(J604="노무비",일위대가상세!J3990+일위대가상세!L3990+일위대가상세!N3990,0))</f>
        <v>0</v>
      </c>
      <c r="H604" s="4">
        <f>IF(J604="합계",일위대가상세!N3990,IF(J604="경비",일위대가상세!J3990+일위대가상세!L3990+일위대가상세!N3990,0))</f>
        <v>0</v>
      </c>
      <c r="I604" s="4">
        <f t="shared" si="9"/>
        <v>0</v>
      </c>
      <c r="J604" s="6" t="s">
        <v>10</v>
      </c>
      <c r="K604" s="1" t="s">
        <v>13</v>
      </c>
    </row>
    <row r="605" spans="1:11" x14ac:dyDescent="0.2">
      <c r="A605" s="1" t="s">
        <v>1260</v>
      </c>
      <c r="B605" s="1" t="s">
        <v>13</v>
      </c>
      <c r="C605" s="1" t="s">
        <v>1261</v>
      </c>
      <c r="D605" s="1" t="s">
        <v>1233</v>
      </c>
      <c r="E605" s="6" t="s">
        <v>93</v>
      </c>
      <c r="F605" s="4">
        <f>IF(J605="합계",일위대가상세!J3997,IF(J605="재료비",일위대가상세!J3997+일위대가상세!L3997+일위대가상세!N3997,0))</f>
        <v>0</v>
      </c>
      <c r="G605" s="4">
        <f>IF(J605="합계",일위대가상세!L3997,IF(J605="노무비",일위대가상세!J3997+일위대가상세!L3997+일위대가상세!N3997,0))</f>
        <v>0</v>
      </c>
      <c r="H605" s="4">
        <f>IF(J605="합계",일위대가상세!N3997,IF(J605="경비",일위대가상세!J3997+일위대가상세!L3997+일위대가상세!N3997,0))</f>
        <v>0</v>
      </c>
      <c r="I605" s="4">
        <f t="shared" si="9"/>
        <v>0</v>
      </c>
      <c r="J605" s="6" t="s">
        <v>10</v>
      </c>
      <c r="K605" s="1" t="s">
        <v>13</v>
      </c>
    </row>
    <row r="606" spans="1:11" x14ac:dyDescent="0.2">
      <c r="A606" s="1" t="s">
        <v>1262</v>
      </c>
      <c r="B606" s="1" t="s">
        <v>13</v>
      </c>
      <c r="C606" s="1" t="s">
        <v>1261</v>
      </c>
      <c r="D606" s="1" t="s">
        <v>1235</v>
      </c>
      <c r="E606" s="6" t="s">
        <v>93</v>
      </c>
      <c r="F606" s="4">
        <f>IF(J606="합계",일위대가상세!J4004,IF(J606="재료비",일위대가상세!J4004+일위대가상세!L4004+일위대가상세!N4004,0))</f>
        <v>0</v>
      </c>
      <c r="G606" s="4">
        <f>IF(J606="합계",일위대가상세!L4004,IF(J606="노무비",일위대가상세!J4004+일위대가상세!L4004+일위대가상세!N4004,0))</f>
        <v>0</v>
      </c>
      <c r="H606" s="4">
        <f>IF(J606="합계",일위대가상세!N4004,IF(J606="경비",일위대가상세!J4004+일위대가상세!L4004+일위대가상세!N4004,0))</f>
        <v>0</v>
      </c>
      <c r="I606" s="4">
        <f t="shared" si="9"/>
        <v>0</v>
      </c>
      <c r="J606" s="6" t="s">
        <v>10</v>
      </c>
      <c r="K606" s="1" t="s">
        <v>13</v>
      </c>
    </row>
    <row r="607" spans="1:11" x14ac:dyDescent="0.2">
      <c r="A607" s="1" t="s">
        <v>1263</v>
      </c>
      <c r="B607" s="1" t="s">
        <v>13</v>
      </c>
      <c r="C607" s="1" t="s">
        <v>1261</v>
      </c>
      <c r="D607" s="1" t="s">
        <v>1237</v>
      </c>
      <c r="E607" s="6" t="s">
        <v>93</v>
      </c>
      <c r="F607" s="4">
        <f>IF(J607="합계",일위대가상세!J4011,IF(J607="재료비",일위대가상세!J4011+일위대가상세!L4011+일위대가상세!N4011,0))</f>
        <v>0</v>
      </c>
      <c r="G607" s="4">
        <f>IF(J607="합계",일위대가상세!L4011,IF(J607="노무비",일위대가상세!J4011+일위대가상세!L4011+일위대가상세!N4011,0))</f>
        <v>0</v>
      </c>
      <c r="H607" s="4">
        <f>IF(J607="합계",일위대가상세!N4011,IF(J607="경비",일위대가상세!J4011+일위대가상세!L4011+일위대가상세!N4011,0))</f>
        <v>0</v>
      </c>
      <c r="I607" s="4">
        <f t="shared" si="9"/>
        <v>0</v>
      </c>
      <c r="J607" s="6" t="s">
        <v>10</v>
      </c>
      <c r="K607" s="1" t="s">
        <v>13</v>
      </c>
    </row>
    <row r="608" spans="1:11" x14ac:dyDescent="0.2">
      <c r="A608" s="1" t="s">
        <v>1264</v>
      </c>
      <c r="B608" s="1" t="s">
        <v>13</v>
      </c>
      <c r="C608" s="1" t="s">
        <v>1265</v>
      </c>
      <c r="D608" s="1" t="s">
        <v>1233</v>
      </c>
      <c r="E608" s="6" t="s">
        <v>93</v>
      </c>
      <c r="F608" s="4">
        <f>IF(J608="합계",일위대가상세!J4018,IF(J608="재료비",일위대가상세!J4018+일위대가상세!L4018+일위대가상세!N4018,0))</f>
        <v>0</v>
      </c>
      <c r="G608" s="4">
        <f>IF(J608="합계",일위대가상세!L4018,IF(J608="노무비",일위대가상세!J4018+일위대가상세!L4018+일위대가상세!N4018,0))</f>
        <v>0</v>
      </c>
      <c r="H608" s="4">
        <f>IF(J608="합계",일위대가상세!N4018,IF(J608="경비",일위대가상세!J4018+일위대가상세!L4018+일위대가상세!N4018,0))</f>
        <v>0</v>
      </c>
      <c r="I608" s="4">
        <f t="shared" si="9"/>
        <v>0</v>
      </c>
      <c r="J608" s="6" t="s">
        <v>10</v>
      </c>
      <c r="K608" s="1" t="s">
        <v>13</v>
      </c>
    </row>
    <row r="609" spans="1:11" x14ac:dyDescent="0.2">
      <c r="A609" s="1" t="s">
        <v>1266</v>
      </c>
      <c r="B609" s="1" t="s">
        <v>13</v>
      </c>
      <c r="C609" s="1" t="s">
        <v>1265</v>
      </c>
      <c r="D609" s="1" t="s">
        <v>1235</v>
      </c>
      <c r="E609" s="6" t="s">
        <v>93</v>
      </c>
      <c r="F609" s="4">
        <f>IF(J609="합계",일위대가상세!J4025,IF(J609="재료비",일위대가상세!J4025+일위대가상세!L4025+일위대가상세!N4025,0))</f>
        <v>0</v>
      </c>
      <c r="G609" s="4">
        <f>IF(J609="합계",일위대가상세!L4025,IF(J609="노무비",일위대가상세!J4025+일위대가상세!L4025+일위대가상세!N4025,0))</f>
        <v>0</v>
      </c>
      <c r="H609" s="4">
        <f>IF(J609="합계",일위대가상세!N4025,IF(J609="경비",일위대가상세!J4025+일위대가상세!L4025+일위대가상세!N4025,0))</f>
        <v>0</v>
      </c>
      <c r="I609" s="4">
        <f t="shared" si="9"/>
        <v>0</v>
      </c>
      <c r="J609" s="6" t="s">
        <v>10</v>
      </c>
      <c r="K609" s="1" t="s">
        <v>13</v>
      </c>
    </row>
    <row r="610" spans="1:11" x14ac:dyDescent="0.2">
      <c r="A610" s="1" t="s">
        <v>1267</v>
      </c>
      <c r="B610" s="1" t="s">
        <v>13</v>
      </c>
      <c r="C610" s="1" t="s">
        <v>1265</v>
      </c>
      <c r="D610" s="1" t="s">
        <v>1237</v>
      </c>
      <c r="E610" s="6" t="s">
        <v>93</v>
      </c>
      <c r="F610" s="4">
        <f>IF(J610="합계",일위대가상세!J4032,IF(J610="재료비",일위대가상세!J4032+일위대가상세!L4032+일위대가상세!N4032,0))</f>
        <v>0</v>
      </c>
      <c r="G610" s="4">
        <f>IF(J610="합계",일위대가상세!L4032,IF(J610="노무비",일위대가상세!J4032+일위대가상세!L4032+일위대가상세!N4032,0))</f>
        <v>0</v>
      </c>
      <c r="H610" s="4">
        <f>IF(J610="합계",일위대가상세!N4032,IF(J610="경비",일위대가상세!J4032+일위대가상세!L4032+일위대가상세!N4032,0))</f>
        <v>0</v>
      </c>
      <c r="I610" s="4">
        <f t="shared" si="9"/>
        <v>0</v>
      </c>
      <c r="J610" s="6" t="s">
        <v>10</v>
      </c>
      <c r="K610" s="1" t="s">
        <v>13</v>
      </c>
    </row>
    <row r="611" spans="1:11" x14ac:dyDescent="0.2">
      <c r="A611" s="1" t="s">
        <v>1268</v>
      </c>
      <c r="B611" s="1" t="s">
        <v>13</v>
      </c>
      <c r="C611" s="1" t="s">
        <v>1269</v>
      </c>
      <c r="D611" s="1" t="s">
        <v>1233</v>
      </c>
      <c r="E611" s="6" t="s">
        <v>93</v>
      </c>
      <c r="F611" s="4">
        <f>IF(J611="합계",일위대가상세!J4039,IF(J611="재료비",일위대가상세!J4039+일위대가상세!L4039+일위대가상세!N4039,0))</f>
        <v>0</v>
      </c>
      <c r="G611" s="4">
        <f>IF(J611="합계",일위대가상세!L4039,IF(J611="노무비",일위대가상세!J4039+일위대가상세!L4039+일위대가상세!N4039,0))</f>
        <v>0</v>
      </c>
      <c r="H611" s="4">
        <f>IF(J611="합계",일위대가상세!N4039,IF(J611="경비",일위대가상세!J4039+일위대가상세!L4039+일위대가상세!N4039,0))</f>
        <v>0</v>
      </c>
      <c r="I611" s="4">
        <f t="shared" si="9"/>
        <v>0</v>
      </c>
      <c r="J611" s="6" t="s">
        <v>10</v>
      </c>
      <c r="K611" s="1" t="s">
        <v>13</v>
      </c>
    </row>
    <row r="612" spans="1:11" x14ac:dyDescent="0.2">
      <c r="A612" s="1" t="s">
        <v>1270</v>
      </c>
      <c r="B612" s="1" t="s">
        <v>13</v>
      </c>
      <c r="C612" s="1" t="s">
        <v>1269</v>
      </c>
      <c r="D612" s="1" t="s">
        <v>1235</v>
      </c>
      <c r="E612" s="6" t="s">
        <v>93</v>
      </c>
      <c r="F612" s="4">
        <f>IF(J612="합계",일위대가상세!J4046,IF(J612="재료비",일위대가상세!J4046+일위대가상세!L4046+일위대가상세!N4046,0))</f>
        <v>0</v>
      </c>
      <c r="G612" s="4">
        <f>IF(J612="합계",일위대가상세!L4046,IF(J612="노무비",일위대가상세!J4046+일위대가상세!L4046+일위대가상세!N4046,0))</f>
        <v>0</v>
      </c>
      <c r="H612" s="4">
        <f>IF(J612="합계",일위대가상세!N4046,IF(J612="경비",일위대가상세!J4046+일위대가상세!L4046+일위대가상세!N4046,0))</f>
        <v>0</v>
      </c>
      <c r="I612" s="4">
        <f t="shared" si="9"/>
        <v>0</v>
      </c>
      <c r="J612" s="6" t="s">
        <v>10</v>
      </c>
      <c r="K612" s="1" t="s">
        <v>13</v>
      </c>
    </row>
    <row r="613" spans="1:11" x14ac:dyDescent="0.2">
      <c r="A613" s="1" t="s">
        <v>1271</v>
      </c>
      <c r="B613" s="1" t="s">
        <v>13</v>
      </c>
      <c r="C613" s="1" t="s">
        <v>1269</v>
      </c>
      <c r="D613" s="1" t="s">
        <v>1237</v>
      </c>
      <c r="E613" s="6" t="s">
        <v>93</v>
      </c>
      <c r="F613" s="4">
        <f>IF(J613="합계",일위대가상세!J4053,IF(J613="재료비",일위대가상세!J4053+일위대가상세!L4053+일위대가상세!N4053,0))</f>
        <v>0</v>
      </c>
      <c r="G613" s="4">
        <f>IF(J613="합계",일위대가상세!L4053,IF(J613="노무비",일위대가상세!J4053+일위대가상세!L4053+일위대가상세!N4053,0))</f>
        <v>0</v>
      </c>
      <c r="H613" s="4">
        <f>IF(J613="합계",일위대가상세!N4053,IF(J613="경비",일위대가상세!J4053+일위대가상세!L4053+일위대가상세!N4053,0))</f>
        <v>0</v>
      </c>
      <c r="I613" s="4">
        <f t="shared" si="9"/>
        <v>0</v>
      </c>
      <c r="J613" s="6" t="s">
        <v>10</v>
      </c>
      <c r="K613" s="1" t="s">
        <v>13</v>
      </c>
    </row>
  </sheetData>
  <mergeCells count="1">
    <mergeCell ref="A1:K1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54"/>
  <sheetViews>
    <sheetView workbookViewId="0">
      <selection sqref="A1:Q1"/>
    </sheetView>
  </sheetViews>
  <sheetFormatPr defaultRowHeight="16.5" x14ac:dyDescent="0.3"/>
  <cols>
    <col min="1" max="1" width="14.875" customWidth="1"/>
    <col min="2" max="2" width="11" customWidth="1"/>
    <col min="3" max="3" width="14.875" customWidth="1"/>
    <col min="4" max="4" width="8.625" customWidth="1"/>
    <col min="5" max="5" width="31.25" customWidth="1"/>
    <col min="6" max="6" width="27.375" customWidth="1"/>
    <col min="7" max="8" width="8.625" customWidth="1"/>
    <col min="9" max="16" width="10.125" customWidth="1"/>
    <col min="17" max="17" width="14.125" customWidth="1"/>
    <col min="19" max="22" width="0" hidden="1"/>
  </cols>
  <sheetData>
    <row r="1" spans="1:22" ht="23.25" x14ac:dyDescent="0.35">
      <c r="A1" s="24" t="s">
        <v>1285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22" x14ac:dyDescent="0.3">
      <c r="A2" t="s">
        <v>1802</v>
      </c>
    </row>
    <row r="3" spans="1:22" x14ac:dyDescent="0.2">
      <c r="A3" s="26" t="s">
        <v>1273</v>
      </c>
      <c r="B3" s="26" t="s">
        <v>34</v>
      </c>
      <c r="C3" s="26" t="s">
        <v>1286</v>
      </c>
      <c r="D3" s="26" t="s">
        <v>2</v>
      </c>
      <c r="E3" s="26" t="s">
        <v>36</v>
      </c>
      <c r="F3" s="26" t="s">
        <v>5</v>
      </c>
      <c r="G3" s="26" t="s">
        <v>6</v>
      </c>
      <c r="H3" s="26" t="s">
        <v>37</v>
      </c>
      <c r="I3" s="26" t="s">
        <v>7</v>
      </c>
      <c r="J3" s="26"/>
      <c r="K3" s="26" t="s">
        <v>8</v>
      </c>
      <c r="L3" s="26"/>
      <c r="M3" s="26" t="s">
        <v>9</v>
      </c>
      <c r="N3" s="26"/>
      <c r="O3" s="26" t="s">
        <v>10</v>
      </c>
      <c r="P3" s="26"/>
      <c r="Q3" s="26" t="s">
        <v>11</v>
      </c>
    </row>
    <row r="4" spans="1:22" x14ac:dyDescent="0.2">
      <c r="A4" s="26"/>
      <c r="B4" s="26"/>
      <c r="C4" s="26"/>
      <c r="D4" s="26"/>
      <c r="E4" s="26"/>
      <c r="F4" s="26"/>
      <c r="G4" s="26"/>
      <c r="H4" s="26"/>
      <c r="I4" s="7" t="s">
        <v>45</v>
      </c>
      <c r="J4" s="7" t="s">
        <v>46</v>
      </c>
      <c r="K4" s="7" t="s">
        <v>45</v>
      </c>
      <c r="L4" s="7" t="s">
        <v>46</v>
      </c>
      <c r="M4" s="7" t="s">
        <v>45</v>
      </c>
      <c r="N4" s="7" t="s">
        <v>46</v>
      </c>
      <c r="O4" s="7" t="s">
        <v>45</v>
      </c>
      <c r="P4" s="7" t="s">
        <v>46</v>
      </c>
      <c r="Q4" s="26"/>
    </row>
    <row r="5" spans="1:22" x14ac:dyDescent="0.2">
      <c r="A5" s="1" t="s">
        <v>1276</v>
      </c>
      <c r="B5" s="6" t="s">
        <v>13</v>
      </c>
      <c r="C5" s="1" t="s">
        <v>13</v>
      </c>
      <c r="D5" s="1" t="s">
        <v>13</v>
      </c>
      <c r="E5" s="1" t="s">
        <v>1277</v>
      </c>
      <c r="F5" s="1" t="s">
        <v>13</v>
      </c>
      <c r="G5" s="6" t="s">
        <v>136</v>
      </c>
      <c r="H5" s="3">
        <v>0</v>
      </c>
      <c r="I5" s="1" t="s">
        <v>13</v>
      </c>
      <c r="J5" s="1" t="s">
        <v>13</v>
      </c>
      <c r="K5" s="1" t="s">
        <v>13</v>
      </c>
      <c r="L5" s="1" t="s">
        <v>13</v>
      </c>
      <c r="M5" s="1" t="s">
        <v>13</v>
      </c>
      <c r="N5" s="1" t="s">
        <v>13</v>
      </c>
      <c r="O5" s="1" t="s">
        <v>13</v>
      </c>
      <c r="P5" s="1" t="s">
        <v>13</v>
      </c>
      <c r="Q5" s="1" t="s">
        <v>13</v>
      </c>
      <c r="S5" t="s">
        <v>13</v>
      </c>
      <c r="T5" t="s">
        <v>13</v>
      </c>
      <c r="U5" t="s">
        <v>13</v>
      </c>
      <c r="V5">
        <v>1</v>
      </c>
    </row>
    <row r="6" spans="1:22" x14ac:dyDescent="0.2">
      <c r="A6" s="1" t="s">
        <v>1276</v>
      </c>
      <c r="B6" s="6" t="s">
        <v>1287</v>
      </c>
      <c r="C6" s="1" t="s">
        <v>1288</v>
      </c>
      <c r="D6" s="1" t="s">
        <v>13</v>
      </c>
      <c r="E6" s="1" t="s">
        <v>1289</v>
      </c>
      <c r="F6" s="1" t="s">
        <v>1290</v>
      </c>
      <c r="G6" s="6" t="s">
        <v>1291</v>
      </c>
      <c r="H6" s="3">
        <v>0.89</v>
      </c>
      <c r="I6" s="4">
        <f>자재!E21</f>
        <v>0</v>
      </c>
      <c r="J6" s="4">
        <f t="shared" ref="J6:J12" si="0">TRUNC(H6*I6, 1)</f>
        <v>0</v>
      </c>
      <c r="K6" s="4">
        <v>0</v>
      </c>
      <c r="L6" s="5">
        <f t="shared" ref="L6:L12" si="1">TRUNC(H6*K6, 1)</f>
        <v>0</v>
      </c>
      <c r="M6" s="4">
        <v>0</v>
      </c>
      <c r="N6" s="5">
        <f t="shared" ref="N6:N12" si="2">TRUNC(H6*M6, 1)</f>
        <v>0</v>
      </c>
      <c r="O6" s="4">
        <f t="shared" ref="O6:P12" si="3">I6+K6+M6</f>
        <v>0</v>
      </c>
      <c r="P6" s="5">
        <f t="shared" si="3"/>
        <v>0</v>
      </c>
      <c r="Q6" s="1" t="s">
        <v>13</v>
      </c>
      <c r="S6" t="s">
        <v>54</v>
      </c>
      <c r="T6" t="s">
        <v>54</v>
      </c>
      <c r="U6" t="s">
        <v>13</v>
      </c>
      <c r="V6">
        <v>1</v>
      </c>
    </row>
    <row r="7" spans="1:22" x14ac:dyDescent="0.2">
      <c r="A7" s="1" t="s">
        <v>1276</v>
      </c>
      <c r="B7" s="6" t="s">
        <v>1287</v>
      </c>
      <c r="C7" s="1" t="s">
        <v>1292</v>
      </c>
      <c r="D7" s="1" t="s">
        <v>13</v>
      </c>
      <c r="E7" s="1" t="s">
        <v>1289</v>
      </c>
      <c r="F7" s="1" t="s">
        <v>1293</v>
      </c>
      <c r="G7" s="6" t="s">
        <v>1291</v>
      </c>
      <c r="H7" s="3">
        <v>0.03</v>
      </c>
      <c r="I7" s="4">
        <f>자재!E22</f>
        <v>0</v>
      </c>
      <c r="J7" s="4">
        <f t="shared" si="0"/>
        <v>0</v>
      </c>
      <c r="K7" s="4">
        <v>0</v>
      </c>
      <c r="L7" s="5">
        <f t="shared" si="1"/>
        <v>0</v>
      </c>
      <c r="M7" s="4">
        <v>0</v>
      </c>
      <c r="N7" s="5">
        <f t="shared" si="2"/>
        <v>0</v>
      </c>
      <c r="O7" s="4">
        <f t="shared" si="3"/>
        <v>0</v>
      </c>
      <c r="P7" s="5">
        <f t="shared" si="3"/>
        <v>0</v>
      </c>
      <c r="Q7" s="1" t="s">
        <v>13</v>
      </c>
      <c r="S7" t="s">
        <v>54</v>
      </c>
      <c r="T7" t="s">
        <v>54</v>
      </c>
      <c r="U7" t="s">
        <v>13</v>
      </c>
      <c r="V7">
        <v>1</v>
      </c>
    </row>
    <row r="8" spans="1:22" x14ac:dyDescent="0.2">
      <c r="A8" s="1" t="s">
        <v>1276</v>
      </c>
      <c r="B8" s="6" t="s">
        <v>1287</v>
      </c>
      <c r="C8" s="1" t="s">
        <v>1294</v>
      </c>
      <c r="D8" s="1" t="s">
        <v>13</v>
      </c>
      <c r="E8" s="1" t="s">
        <v>1295</v>
      </c>
      <c r="F8" s="1" t="s">
        <v>1296</v>
      </c>
      <c r="G8" s="6" t="s">
        <v>1297</v>
      </c>
      <c r="H8" s="3">
        <v>19</v>
      </c>
      <c r="I8" s="4">
        <f>자재!E23</f>
        <v>0</v>
      </c>
      <c r="J8" s="4">
        <f t="shared" si="0"/>
        <v>0</v>
      </c>
      <c r="K8" s="4">
        <v>0</v>
      </c>
      <c r="L8" s="5">
        <f t="shared" si="1"/>
        <v>0</v>
      </c>
      <c r="M8" s="4">
        <v>0</v>
      </c>
      <c r="N8" s="5">
        <f t="shared" si="2"/>
        <v>0</v>
      </c>
      <c r="O8" s="4">
        <f t="shared" si="3"/>
        <v>0</v>
      </c>
      <c r="P8" s="5">
        <f t="shared" si="3"/>
        <v>0</v>
      </c>
      <c r="Q8" s="1" t="s">
        <v>13</v>
      </c>
      <c r="S8" t="s">
        <v>54</v>
      </c>
      <c r="T8" t="s">
        <v>54</v>
      </c>
      <c r="U8" t="s">
        <v>13</v>
      </c>
      <c r="V8">
        <v>1</v>
      </c>
    </row>
    <row r="9" spans="1:22" x14ac:dyDescent="0.2">
      <c r="A9" s="1" t="s">
        <v>1276</v>
      </c>
      <c r="B9" s="6" t="s">
        <v>1287</v>
      </c>
      <c r="C9" s="1" t="s">
        <v>1298</v>
      </c>
      <c r="D9" s="1" t="s">
        <v>13</v>
      </c>
      <c r="E9" s="1" t="s">
        <v>1295</v>
      </c>
      <c r="F9" s="1" t="s">
        <v>1299</v>
      </c>
      <c r="G9" s="6" t="s">
        <v>1297</v>
      </c>
      <c r="H9" s="3">
        <v>20</v>
      </c>
      <c r="I9" s="4">
        <f>자재!E24</f>
        <v>0</v>
      </c>
      <c r="J9" s="4">
        <f t="shared" si="0"/>
        <v>0</v>
      </c>
      <c r="K9" s="4">
        <v>0</v>
      </c>
      <c r="L9" s="5">
        <f t="shared" si="1"/>
        <v>0</v>
      </c>
      <c r="M9" s="4">
        <v>0</v>
      </c>
      <c r="N9" s="5">
        <f t="shared" si="2"/>
        <v>0</v>
      </c>
      <c r="O9" s="4">
        <f t="shared" si="3"/>
        <v>0</v>
      </c>
      <c r="P9" s="5">
        <f t="shared" si="3"/>
        <v>0</v>
      </c>
      <c r="Q9" s="1" t="s">
        <v>13</v>
      </c>
      <c r="S9" t="s">
        <v>54</v>
      </c>
      <c r="T9" t="s">
        <v>54</v>
      </c>
      <c r="U9" t="s">
        <v>13</v>
      </c>
      <c r="V9">
        <v>1</v>
      </c>
    </row>
    <row r="10" spans="1:22" x14ac:dyDescent="0.2">
      <c r="A10" s="1" t="s">
        <v>1276</v>
      </c>
      <c r="B10" s="6" t="s">
        <v>1287</v>
      </c>
      <c r="C10" s="1" t="s">
        <v>1300</v>
      </c>
      <c r="D10" s="1" t="s">
        <v>13</v>
      </c>
      <c r="E10" s="1" t="s">
        <v>1301</v>
      </c>
      <c r="F10" s="1" t="s">
        <v>1302</v>
      </c>
      <c r="G10" s="6" t="s">
        <v>1303</v>
      </c>
      <c r="H10" s="3">
        <v>0.77</v>
      </c>
      <c r="I10" s="4">
        <f>자재!E20</f>
        <v>0</v>
      </c>
      <c r="J10" s="4">
        <f t="shared" si="0"/>
        <v>0</v>
      </c>
      <c r="K10" s="4">
        <v>0</v>
      </c>
      <c r="L10" s="5">
        <f t="shared" si="1"/>
        <v>0</v>
      </c>
      <c r="M10" s="4">
        <v>0</v>
      </c>
      <c r="N10" s="5">
        <f t="shared" si="2"/>
        <v>0</v>
      </c>
      <c r="O10" s="4">
        <f t="shared" si="3"/>
        <v>0</v>
      </c>
      <c r="P10" s="5">
        <f t="shared" si="3"/>
        <v>0</v>
      </c>
      <c r="Q10" s="1" t="s">
        <v>13</v>
      </c>
      <c r="S10" t="s">
        <v>54</v>
      </c>
      <c r="T10" t="s">
        <v>54</v>
      </c>
      <c r="U10" t="s">
        <v>13</v>
      </c>
      <c r="V10">
        <v>1</v>
      </c>
    </row>
    <row r="11" spans="1:22" x14ac:dyDescent="0.2">
      <c r="A11" s="1" t="s">
        <v>1276</v>
      </c>
      <c r="B11" s="6" t="s">
        <v>1287</v>
      </c>
      <c r="C11" s="1" t="s">
        <v>1304</v>
      </c>
      <c r="D11" s="1" t="s">
        <v>13</v>
      </c>
      <c r="E11" s="1" t="s">
        <v>1295</v>
      </c>
      <c r="F11" s="1" t="s">
        <v>1305</v>
      </c>
      <c r="G11" s="6" t="s">
        <v>1297</v>
      </c>
      <c r="H11" s="3">
        <v>2.83</v>
      </c>
      <c r="I11" s="4">
        <f>자재!E25</f>
        <v>0</v>
      </c>
      <c r="J11" s="4">
        <f t="shared" si="0"/>
        <v>0</v>
      </c>
      <c r="K11" s="4">
        <v>0</v>
      </c>
      <c r="L11" s="5">
        <f t="shared" si="1"/>
        <v>0</v>
      </c>
      <c r="M11" s="4">
        <v>0</v>
      </c>
      <c r="N11" s="5">
        <f t="shared" si="2"/>
        <v>0</v>
      </c>
      <c r="O11" s="4">
        <f t="shared" si="3"/>
        <v>0</v>
      </c>
      <c r="P11" s="5">
        <f t="shared" si="3"/>
        <v>0</v>
      </c>
      <c r="Q11" s="1" t="s">
        <v>13</v>
      </c>
      <c r="S11" t="s">
        <v>54</v>
      </c>
      <c r="T11" t="s">
        <v>54</v>
      </c>
      <c r="U11" t="s">
        <v>13</v>
      </c>
      <c r="V11">
        <v>1</v>
      </c>
    </row>
    <row r="12" spans="1:22" x14ac:dyDescent="0.2">
      <c r="A12" s="1" t="s">
        <v>1276</v>
      </c>
      <c r="B12" s="6" t="s">
        <v>1306</v>
      </c>
      <c r="C12" s="1" t="s">
        <v>1307</v>
      </c>
      <c r="D12" s="1" t="s">
        <v>13</v>
      </c>
      <c r="E12" s="1" t="s">
        <v>1308</v>
      </c>
      <c r="F12" s="1" t="s">
        <v>1309</v>
      </c>
      <c r="G12" s="6" t="s">
        <v>1310</v>
      </c>
      <c r="H12" s="3">
        <v>1</v>
      </c>
      <c r="I12" s="4">
        <f>TRUNC((J6+J7)*5*0.01, 1)</f>
        <v>0</v>
      </c>
      <c r="J12" s="4">
        <f t="shared" si="0"/>
        <v>0</v>
      </c>
      <c r="K12" s="4">
        <v>0</v>
      </c>
      <c r="L12" s="5">
        <f t="shared" si="1"/>
        <v>0</v>
      </c>
      <c r="M12" s="4">
        <v>0</v>
      </c>
      <c r="N12" s="5">
        <f t="shared" si="2"/>
        <v>0</v>
      </c>
      <c r="O12" s="4">
        <f t="shared" si="3"/>
        <v>0</v>
      </c>
      <c r="P12" s="5">
        <f t="shared" si="3"/>
        <v>0</v>
      </c>
      <c r="Q12" s="1" t="s">
        <v>13</v>
      </c>
      <c r="S12" t="s">
        <v>54</v>
      </c>
      <c r="T12" t="s">
        <v>54</v>
      </c>
      <c r="U12">
        <v>5</v>
      </c>
      <c r="V12">
        <v>1</v>
      </c>
    </row>
    <row r="13" spans="1:22" x14ac:dyDescent="0.2">
      <c r="A13" s="1" t="s">
        <v>13</v>
      </c>
      <c r="B13" s="6" t="s">
        <v>13</v>
      </c>
      <c r="C13" s="1" t="s">
        <v>13</v>
      </c>
      <c r="D13" s="1" t="s">
        <v>13</v>
      </c>
      <c r="E13" s="1" t="s">
        <v>1311</v>
      </c>
      <c r="F13" s="1" t="s">
        <v>13</v>
      </c>
      <c r="G13" s="6" t="s">
        <v>13</v>
      </c>
      <c r="H13" s="3">
        <v>0</v>
      </c>
      <c r="I13" s="1" t="s">
        <v>13</v>
      </c>
      <c r="J13" s="4">
        <f>TRUNC(SUMPRODUCT(J6:J12, V6:V12), 0)</f>
        <v>0</v>
      </c>
      <c r="K13" s="1" t="s">
        <v>13</v>
      </c>
      <c r="L13" s="5">
        <f>TRUNC(SUMPRODUCT(L6:L12, V6:V12), 0)</f>
        <v>0</v>
      </c>
      <c r="M13" s="1" t="s">
        <v>13</v>
      </c>
      <c r="N13" s="5">
        <f>TRUNC(SUMPRODUCT(N6:N12, V6:V12), 0)</f>
        <v>0</v>
      </c>
      <c r="O13" s="1" t="s">
        <v>13</v>
      </c>
      <c r="P13" s="5">
        <f>J13+L13+N13</f>
        <v>0</v>
      </c>
      <c r="Q13" s="1" t="s">
        <v>13</v>
      </c>
      <c r="S13" t="s">
        <v>13</v>
      </c>
      <c r="T13" t="s">
        <v>13</v>
      </c>
      <c r="U13" t="s">
        <v>13</v>
      </c>
      <c r="V13">
        <v>1</v>
      </c>
    </row>
    <row r="14" spans="1:22" x14ac:dyDescent="0.2">
      <c r="A14" s="1" t="s">
        <v>13</v>
      </c>
      <c r="B14" s="6" t="s">
        <v>13</v>
      </c>
      <c r="C14" s="1" t="s">
        <v>13</v>
      </c>
      <c r="D14" s="1" t="s">
        <v>13</v>
      </c>
      <c r="E14" s="1" t="s">
        <v>13</v>
      </c>
      <c r="F14" s="1" t="s">
        <v>13</v>
      </c>
      <c r="G14" s="6" t="s">
        <v>13</v>
      </c>
      <c r="H14" s="3">
        <v>0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13</v>
      </c>
      <c r="Q14" s="1" t="s">
        <v>13</v>
      </c>
      <c r="S14" t="s">
        <v>13</v>
      </c>
      <c r="T14" t="s">
        <v>13</v>
      </c>
      <c r="U14" t="s">
        <v>13</v>
      </c>
      <c r="V14">
        <v>1</v>
      </c>
    </row>
    <row r="15" spans="1:22" x14ac:dyDescent="0.2">
      <c r="A15" s="1" t="s">
        <v>1278</v>
      </c>
      <c r="B15" s="6" t="s">
        <v>13</v>
      </c>
      <c r="C15" s="1" t="s">
        <v>13</v>
      </c>
      <c r="D15" s="1" t="s">
        <v>13</v>
      </c>
      <c r="E15" s="1" t="s">
        <v>1279</v>
      </c>
      <c r="F15" s="1" t="s">
        <v>312</v>
      </c>
      <c r="G15" s="6" t="s">
        <v>93</v>
      </c>
      <c r="H15" s="3">
        <v>0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13</v>
      </c>
      <c r="Q15" s="1" t="s">
        <v>13</v>
      </c>
      <c r="S15" t="s">
        <v>13</v>
      </c>
      <c r="T15" t="s">
        <v>13</v>
      </c>
      <c r="U15" t="s">
        <v>13</v>
      </c>
      <c r="V15">
        <v>1</v>
      </c>
    </row>
    <row r="16" spans="1:22" x14ac:dyDescent="0.2">
      <c r="A16" s="1" t="s">
        <v>1278</v>
      </c>
      <c r="B16" s="6" t="s">
        <v>1312</v>
      </c>
      <c r="C16" s="1" t="s">
        <v>1313</v>
      </c>
      <c r="D16" s="1" t="s">
        <v>13</v>
      </c>
      <c r="E16" s="1" t="s">
        <v>1314</v>
      </c>
      <c r="F16" s="1" t="s">
        <v>1315</v>
      </c>
      <c r="G16" s="6" t="s">
        <v>1316</v>
      </c>
      <c r="H16" s="3">
        <v>0.14000000000000001</v>
      </c>
      <c r="I16" s="5">
        <v>0</v>
      </c>
      <c r="J16" s="4">
        <f>TRUNC(H16*I16, 1)</f>
        <v>0</v>
      </c>
      <c r="K16" s="4">
        <f>노무!E8</f>
        <v>0</v>
      </c>
      <c r="L16" s="5">
        <f>TRUNC(H16*K16, 1)</f>
        <v>0</v>
      </c>
      <c r="M16" s="4">
        <v>0</v>
      </c>
      <c r="N16" s="5">
        <f>TRUNC(H16*M16, 1)</f>
        <v>0</v>
      </c>
      <c r="O16" s="4">
        <f t="shared" ref="O16:P18" si="4">I16+K16+M16</f>
        <v>0</v>
      </c>
      <c r="P16" s="5">
        <f t="shared" si="4"/>
        <v>0</v>
      </c>
      <c r="Q16" s="1" t="s">
        <v>13</v>
      </c>
      <c r="S16" t="s">
        <v>54</v>
      </c>
      <c r="T16" t="s">
        <v>54</v>
      </c>
      <c r="U16" t="s">
        <v>13</v>
      </c>
      <c r="V16">
        <v>1</v>
      </c>
    </row>
    <row r="17" spans="1:22" x14ac:dyDescent="0.2">
      <c r="A17" s="1" t="s">
        <v>1278</v>
      </c>
      <c r="B17" s="6" t="s">
        <v>1312</v>
      </c>
      <c r="C17" s="1" t="s">
        <v>1317</v>
      </c>
      <c r="D17" s="1" t="s">
        <v>13</v>
      </c>
      <c r="E17" s="1" t="s">
        <v>1318</v>
      </c>
      <c r="F17" s="1" t="s">
        <v>1315</v>
      </c>
      <c r="G17" s="6" t="s">
        <v>1316</v>
      </c>
      <c r="H17" s="3">
        <v>0.03</v>
      </c>
      <c r="I17" s="5">
        <v>0</v>
      </c>
      <c r="J17" s="4">
        <f>TRUNC(H17*I17, 1)</f>
        <v>0</v>
      </c>
      <c r="K17" s="4">
        <f>노무!E4</f>
        <v>0</v>
      </c>
      <c r="L17" s="5">
        <f>TRUNC(H17*K17, 1)</f>
        <v>0</v>
      </c>
      <c r="M17" s="4">
        <v>0</v>
      </c>
      <c r="N17" s="5">
        <f>TRUNC(H17*M17, 1)</f>
        <v>0</v>
      </c>
      <c r="O17" s="4">
        <f t="shared" si="4"/>
        <v>0</v>
      </c>
      <c r="P17" s="5">
        <f t="shared" si="4"/>
        <v>0</v>
      </c>
      <c r="Q17" s="1" t="s">
        <v>13</v>
      </c>
      <c r="S17" t="s">
        <v>54</v>
      </c>
      <c r="T17" t="s">
        <v>54</v>
      </c>
      <c r="U17" t="s">
        <v>13</v>
      </c>
      <c r="V17">
        <v>1</v>
      </c>
    </row>
    <row r="18" spans="1:22" x14ac:dyDescent="0.2">
      <c r="A18" s="1" t="s">
        <v>1278</v>
      </c>
      <c r="B18" s="6" t="s">
        <v>1306</v>
      </c>
      <c r="C18" s="1" t="s">
        <v>1307</v>
      </c>
      <c r="D18" s="1" t="s">
        <v>13</v>
      </c>
      <c r="E18" s="1" t="s">
        <v>1319</v>
      </c>
      <c r="F18" s="1" t="s">
        <v>1320</v>
      </c>
      <c r="G18" s="6" t="s">
        <v>1310</v>
      </c>
      <c r="H18" s="3">
        <v>1</v>
      </c>
      <c r="I18" s="4">
        <f>TRUNC((L16+L17)*3*0.01, 1)</f>
        <v>0</v>
      </c>
      <c r="J18" s="4">
        <f>TRUNC(H18*I18, 1)</f>
        <v>0</v>
      </c>
      <c r="K18" s="4">
        <v>0</v>
      </c>
      <c r="L18" s="5">
        <f>TRUNC(H18*K18, 1)</f>
        <v>0</v>
      </c>
      <c r="M18" s="4">
        <v>0</v>
      </c>
      <c r="N18" s="5">
        <f>TRUNC(H18*M18, 1)</f>
        <v>0</v>
      </c>
      <c r="O18" s="4">
        <f t="shared" si="4"/>
        <v>0</v>
      </c>
      <c r="P18" s="5">
        <f t="shared" si="4"/>
        <v>0</v>
      </c>
      <c r="Q18" s="1" t="s">
        <v>13</v>
      </c>
      <c r="S18" t="s">
        <v>54</v>
      </c>
      <c r="T18" t="s">
        <v>54</v>
      </c>
      <c r="U18">
        <v>3</v>
      </c>
      <c r="V18">
        <v>1</v>
      </c>
    </row>
    <row r="19" spans="1:22" x14ac:dyDescent="0.2">
      <c r="A19" s="1" t="s">
        <v>13</v>
      </c>
      <c r="B19" s="6" t="s">
        <v>13</v>
      </c>
      <c r="C19" s="1" t="s">
        <v>13</v>
      </c>
      <c r="D19" s="1" t="s">
        <v>13</v>
      </c>
      <c r="E19" s="1" t="s">
        <v>1311</v>
      </c>
      <c r="F19" s="1" t="s">
        <v>13</v>
      </c>
      <c r="G19" s="6" t="s">
        <v>13</v>
      </c>
      <c r="H19" s="3">
        <v>0</v>
      </c>
      <c r="I19" s="1" t="s">
        <v>13</v>
      </c>
      <c r="J19" s="4">
        <f>TRUNC(SUMPRODUCT(J16:J18, V16:V18), 0)</f>
        <v>0</v>
      </c>
      <c r="K19" s="1" t="s">
        <v>13</v>
      </c>
      <c r="L19" s="5">
        <f>TRUNC(SUMPRODUCT(L16:L18, V16:V18), 0)</f>
        <v>0</v>
      </c>
      <c r="M19" s="1" t="s">
        <v>13</v>
      </c>
      <c r="N19" s="5">
        <f>TRUNC(SUMPRODUCT(N16:N18, V16:V18), 0)</f>
        <v>0</v>
      </c>
      <c r="O19" s="1" t="s">
        <v>13</v>
      </c>
      <c r="P19" s="5">
        <f>J19+L19+N19</f>
        <v>0</v>
      </c>
      <c r="Q19" s="1" t="s">
        <v>13</v>
      </c>
      <c r="S19" t="s">
        <v>13</v>
      </c>
      <c r="T19" t="s">
        <v>13</v>
      </c>
      <c r="U19" t="s">
        <v>13</v>
      </c>
      <c r="V19">
        <v>1</v>
      </c>
    </row>
    <row r="20" spans="1:22" x14ac:dyDescent="0.2">
      <c r="A20" s="1" t="s">
        <v>13</v>
      </c>
      <c r="B20" s="6" t="s">
        <v>13</v>
      </c>
      <c r="C20" s="1" t="s">
        <v>13</v>
      </c>
      <c r="D20" s="1" t="s">
        <v>13</v>
      </c>
      <c r="E20" s="1" t="s">
        <v>13</v>
      </c>
      <c r="F20" s="1" t="s">
        <v>13</v>
      </c>
      <c r="G20" s="6" t="s">
        <v>13</v>
      </c>
      <c r="H20" s="3">
        <v>0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13</v>
      </c>
      <c r="S20" t="s">
        <v>13</v>
      </c>
      <c r="T20" t="s">
        <v>13</v>
      </c>
      <c r="U20" t="s">
        <v>13</v>
      </c>
      <c r="V20">
        <v>1</v>
      </c>
    </row>
    <row r="21" spans="1:22" x14ac:dyDescent="0.2">
      <c r="A21" s="1" t="s">
        <v>1280</v>
      </c>
      <c r="B21" s="6" t="s">
        <v>13</v>
      </c>
      <c r="C21" s="1" t="s">
        <v>13</v>
      </c>
      <c r="D21" s="1" t="s">
        <v>13</v>
      </c>
      <c r="E21" s="1" t="s">
        <v>1279</v>
      </c>
      <c r="F21" s="1" t="s">
        <v>314</v>
      </c>
      <c r="G21" s="6" t="s">
        <v>93</v>
      </c>
      <c r="H21" s="3">
        <v>0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13</v>
      </c>
      <c r="Q21" s="1" t="s">
        <v>13</v>
      </c>
      <c r="S21" t="s">
        <v>13</v>
      </c>
      <c r="T21" t="s">
        <v>13</v>
      </c>
      <c r="U21" t="s">
        <v>13</v>
      </c>
      <c r="V21">
        <v>1</v>
      </c>
    </row>
    <row r="22" spans="1:22" x14ac:dyDescent="0.2">
      <c r="A22" s="1" t="s">
        <v>1280</v>
      </c>
      <c r="B22" s="6" t="s">
        <v>1312</v>
      </c>
      <c r="C22" s="1" t="s">
        <v>1313</v>
      </c>
      <c r="D22" s="1" t="s">
        <v>13</v>
      </c>
      <c r="E22" s="1" t="s">
        <v>1314</v>
      </c>
      <c r="F22" s="1" t="s">
        <v>1315</v>
      </c>
      <c r="G22" s="6" t="s">
        <v>1316</v>
      </c>
      <c r="H22" s="3">
        <v>0.1</v>
      </c>
      <c r="I22" s="5">
        <v>0</v>
      </c>
      <c r="J22" s="4">
        <f>TRUNC(H22*I22, 1)</f>
        <v>0</v>
      </c>
      <c r="K22" s="4">
        <f>노무!E8</f>
        <v>0</v>
      </c>
      <c r="L22" s="5">
        <f>TRUNC(H22*K22, 1)</f>
        <v>0</v>
      </c>
      <c r="M22" s="4">
        <v>0</v>
      </c>
      <c r="N22" s="5">
        <f>TRUNC(H22*M22, 1)</f>
        <v>0</v>
      </c>
      <c r="O22" s="4">
        <f t="shared" ref="O22:P24" si="5">I22+K22+M22</f>
        <v>0</v>
      </c>
      <c r="P22" s="5">
        <f t="shared" si="5"/>
        <v>0</v>
      </c>
      <c r="Q22" s="1" t="s">
        <v>13</v>
      </c>
      <c r="S22" t="s">
        <v>54</v>
      </c>
      <c r="T22" t="s">
        <v>54</v>
      </c>
      <c r="U22" t="s">
        <v>13</v>
      </c>
      <c r="V22">
        <v>1</v>
      </c>
    </row>
    <row r="23" spans="1:22" x14ac:dyDescent="0.2">
      <c r="A23" s="1" t="s">
        <v>1280</v>
      </c>
      <c r="B23" s="6" t="s">
        <v>1312</v>
      </c>
      <c r="C23" s="1" t="s">
        <v>1317</v>
      </c>
      <c r="D23" s="1" t="s">
        <v>13</v>
      </c>
      <c r="E23" s="1" t="s">
        <v>1318</v>
      </c>
      <c r="F23" s="1" t="s">
        <v>1315</v>
      </c>
      <c r="G23" s="6" t="s">
        <v>1316</v>
      </c>
      <c r="H23" s="3">
        <v>0.03</v>
      </c>
      <c r="I23" s="5">
        <v>0</v>
      </c>
      <c r="J23" s="4">
        <f>TRUNC(H23*I23, 1)</f>
        <v>0</v>
      </c>
      <c r="K23" s="4">
        <f>노무!E4</f>
        <v>0</v>
      </c>
      <c r="L23" s="5">
        <f>TRUNC(H23*K23, 1)</f>
        <v>0</v>
      </c>
      <c r="M23" s="4">
        <v>0</v>
      </c>
      <c r="N23" s="5">
        <f>TRUNC(H23*M23, 1)</f>
        <v>0</v>
      </c>
      <c r="O23" s="4">
        <f t="shared" si="5"/>
        <v>0</v>
      </c>
      <c r="P23" s="5">
        <f t="shared" si="5"/>
        <v>0</v>
      </c>
      <c r="Q23" s="1" t="s">
        <v>13</v>
      </c>
      <c r="S23" t="s">
        <v>54</v>
      </c>
      <c r="T23" t="s">
        <v>54</v>
      </c>
      <c r="U23" t="s">
        <v>13</v>
      </c>
      <c r="V23">
        <v>1</v>
      </c>
    </row>
    <row r="24" spans="1:22" x14ac:dyDescent="0.2">
      <c r="A24" s="1" t="s">
        <v>1280</v>
      </c>
      <c r="B24" s="6" t="s">
        <v>1306</v>
      </c>
      <c r="C24" s="1" t="s">
        <v>1307</v>
      </c>
      <c r="D24" s="1" t="s">
        <v>13</v>
      </c>
      <c r="E24" s="1" t="s">
        <v>1319</v>
      </c>
      <c r="F24" s="1" t="s">
        <v>1320</v>
      </c>
      <c r="G24" s="6" t="s">
        <v>1310</v>
      </c>
      <c r="H24" s="3">
        <v>1</v>
      </c>
      <c r="I24" s="4">
        <f>TRUNC((L22+L23)*3*0.01, 1)</f>
        <v>0</v>
      </c>
      <c r="J24" s="4">
        <f>TRUNC(H24*I24, 1)</f>
        <v>0</v>
      </c>
      <c r="K24" s="4">
        <v>0</v>
      </c>
      <c r="L24" s="5">
        <f>TRUNC(H24*K24, 1)</f>
        <v>0</v>
      </c>
      <c r="M24" s="4">
        <v>0</v>
      </c>
      <c r="N24" s="5">
        <f>TRUNC(H24*M24, 1)</f>
        <v>0</v>
      </c>
      <c r="O24" s="4">
        <f t="shared" si="5"/>
        <v>0</v>
      </c>
      <c r="P24" s="5">
        <f t="shared" si="5"/>
        <v>0</v>
      </c>
      <c r="Q24" s="1" t="s">
        <v>13</v>
      </c>
      <c r="S24" t="s">
        <v>54</v>
      </c>
      <c r="T24" t="s">
        <v>54</v>
      </c>
      <c r="U24">
        <v>3</v>
      </c>
      <c r="V24">
        <v>1</v>
      </c>
    </row>
    <row r="25" spans="1:22" x14ac:dyDescent="0.2">
      <c r="A25" s="1" t="s">
        <v>13</v>
      </c>
      <c r="B25" s="6" t="s">
        <v>13</v>
      </c>
      <c r="C25" s="1" t="s">
        <v>13</v>
      </c>
      <c r="D25" s="1" t="s">
        <v>13</v>
      </c>
      <c r="E25" s="1" t="s">
        <v>1311</v>
      </c>
      <c r="F25" s="1" t="s">
        <v>13</v>
      </c>
      <c r="G25" s="6" t="s">
        <v>13</v>
      </c>
      <c r="H25" s="3">
        <v>0</v>
      </c>
      <c r="I25" s="1" t="s">
        <v>13</v>
      </c>
      <c r="J25" s="4">
        <f>TRUNC(SUMPRODUCT(J22:J24, V22:V24), 0)</f>
        <v>0</v>
      </c>
      <c r="K25" s="1" t="s">
        <v>13</v>
      </c>
      <c r="L25" s="5">
        <f>TRUNC(SUMPRODUCT(L22:L24, V22:V24), 0)</f>
        <v>0</v>
      </c>
      <c r="M25" s="1" t="s">
        <v>13</v>
      </c>
      <c r="N25" s="5">
        <f>TRUNC(SUMPRODUCT(N22:N24, V22:V24), 0)</f>
        <v>0</v>
      </c>
      <c r="O25" s="1" t="s">
        <v>13</v>
      </c>
      <c r="P25" s="5">
        <f>J25+L25+N25</f>
        <v>0</v>
      </c>
      <c r="Q25" s="1" t="s">
        <v>13</v>
      </c>
      <c r="S25" t="s">
        <v>13</v>
      </c>
      <c r="T25" t="s">
        <v>13</v>
      </c>
      <c r="U25" t="s">
        <v>13</v>
      </c>
      <c r="V25">
        <v>1</v>
      </c>
    </row>
    <row r="26" spans="1:22" x14ac:dyDescent="0.2">
      <c r="A26" s="1" t="s">
        <v>13</v>
      </c>
      <c r="B26" s="6" t="s">
        <v>13</v>
      </c>
      <c r="C26" s="1" t="s">
        <v>13</v>
      </c>
      <c r="D26" s="1" t="s">
        <v>13</v>
      </c>
      <c r="E26" s="1" t="s">
        <v>13</v>
      </c>
      <c r="F26" s="1" t="s">
        <v>13</v>
      </c>
      <c r="G26" s="6" t="s">
        <v>13</v>
      </c>
      <c r="H26" s="3">
        <v>0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13</v>
      </c>
      <c r="Q26" s="1" t="s">
        <v>13</v>
      </c>
      <c r="S26" t="s">
        <v>13</v>
      </c>
      <c r="T26" t="s">
        <v>13</v>
      </c>
      <c r="U26" t="s">
        <v>13</v>
      </c>
      <c r="V26">
        <v>1</v>
      </c>
    </row>
    <row r="27" spans="1:22" x14ac:dyDescent="0.2">
      <c r="A27" s="1" t="s">
        <v>1281</v>
      </c>
      <c r="B27" s="6" t="s">
        <v>13</v>
      </c>
      <c r="C27" s="1" t="s">
        <v>13</v>
      </c>
      <c r="D27" s="1" t="s">
        <v>13</v>
      </c>
      <c r="E27" s="1" t="s">
        <v>1279</v>
      </c>
      <c r="F27" s="1" t="s">
        <v>316</v>
      </c>
      <c r="G27" s="6" t="s">
        <v>93</v>
      </c>
      <c r="H27" s="3">
        <v>0</v>
      </c>
      <c r="I27" s="1" t="s">
        <v>13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13</v>
      </c>
      <c r="Q27" s="1" t="s">
        <v>13</v>
      </c>
      <c r="S27" t="s">
        <v>13</v>
      </c>
      <c r="T27" t="s">
        <v>13</v>
      </c>
      <c r="U27" t="s">
        <v>13</v>
      </c>
      <c r="V27">
        <v>1</v>
      </c>
    </row>
    <row r="28" spans="1:22" x14ac:dyDescent="0.2">
      <c r="A28" s="1" t="s">
        <v>1281</v>
      </c>
      <c r="B28" s="6" t="s">
        <v>1312</v>
      </c>
      <c r="C28" s="1" t="s">
        <v>1313</v>
      </c>
      <c r="D28" s="1" t="s">
        <v>13</v>
      </c>
      <c r="E28" s="1" t="s">
        <v>1314</v>
      </c>
      <c r="F28" s="1" t="s">
        <v>1315</v>
      </c>
      <c r="G28" s="6" t="s">
        <v>1316</v>
      </c>
      <c r="H28" s="3">
        <v>0.09</v>
      </c>
      <c r="I28" s="5">
        <v>0</v>
      </c>
      <c r="J28" s="4">
        <f>TRUNC(H28*I28, 1)</f>
        <v>0</v>
      </c>
      <c r="K28" s="4">
        <f>노무!E8</f>
        <v>0</v>
      </c>
      <c r="L28" s="5">
        <f>TRUNC(H28*K28, 1)</f>
        <v>0</v>
      </c>
      <c r="M28" s="4">
        <v>0</v>
      </c>
      <c r="N28" s="5">
        <f>TRUNC(H28*M28, 1)</f>
        <v>0</v>
      </c>
      <c r="O28" s="4">
        <f t="shared" ref="O28:P30" si="6">I28+K28+M28</f>
        <v>0</v>
      </c>
      <c r="P28" s="5">
        <f t="shared" si="6"/>
        <v>0</v>
      </c>
      <c r="Q28" s="1" t="s">
        <v>13</v>
      </c>
      <c r="S28" t="s">
        <v>54</v>
      </c>
      <c r="T28" t="s">
        <v>54</v>
      </c>
      <c r="U28" t="s">
        <v>13</v>
      </c>
      <c r="V28">
        <v>1</v>
      </c>
    </row>
    <row r="29" spans="1:22" x14ac:dyDescent="0.2">
      <c r="A29" s="1" t="s">
        <v>1281</v>
      </c>
      <c r="B29" s="6" t="s">
        <v>1312</v>
      </c>
      <c r="C29" s="1" t="s">
        <v>1317</v>
      </c>
      <c r="D29" s="1" t="s">
        <v>13</v>
      </c>
      <c r="E29" s="1" t="s">
        <v>1318</v>
      </c>
      <c r="F29" s="1" t="s">
        <v>1315</v>
      </c>
      <c r="G29" s="6" t="s">
        <v>1316</v>
      </c>
      <c r="H29" s="3">
        <v>0.02</v>
      </c>
      <c r="I29" s="5">
        <v>0</v>
      </c>
      <c r="J29" s="4">
        <f>TRUNC(H29*I29, 1)</f>
        <v>0</v>
      </c>
      <c r="K29" s="4">
        <f>노무!E4</f>
        <v>0</v>
      </c>
      <c r="L29" s="5">
        <f>TRUNC(H29*K29, 1)</f>
        <v>0</v>
      </c>
      <c r="M29" s="4">
        <v>0</v>
      </c>
      <c r="N29" s="5">
        <f>TRUNC(H29*M29, 1)</f>
        <v>0</v>
      </c>
      <c r="O29" s="4">
        <f t="shared" si="6"/>
        <v>0</v>
      </c>
      <c r="P29" s="5">
        <f t="shared" si="6"/>
        <v>0</v>
      </c>
      <c r="Q29" s="1" t="s">
        <v>13</v>
      </c>
      <c r="S29" t="s">
        <v>54</v>
      </c>
      <c r="T29" t="s">
        <v>54</v>
      </c>
      <c r="U29" t="s">
        <v>13</v>
      </c>
      <c r="V29">
        <v>1</v>
      </c>
    </row>
    <row r="30" spans="1:22" x14ac:dyDescent="0.2">
      <c r="A30" s="1" t="s">
        <v>1281</v>
      </c>
      <c r="B30" s="6" t="s">
        <v>1306</v>
      </c>
      <c r="C30" s="1" t="s">
        <v>1307</v>
      </c>
      <c r="D30" s="1" t="s">
        <v>13</v>
      </c>
      <c r="E30" s="1" t="s">
        <v>1319</v>
      </c>
      <c r="F30" s="1" t="s">
        <v>1320</v>
      </c>
      <c r="G30" s="6" t="s">
        <v>1310</v>
      </c>
      <c r="H30" s="3">
        <v>1</v>
      </c>
      <c r="I30" s="4">
        <f>TRUNC((L28+L29)*3*0.01, 1)</f>
        <v>0</v>
      </c>
      <c r="J30" s="4">
        <f>TRUNC(H30*I30, 1)</f>
        <v>0</v>
      </c>
      <c r="K30" s="4">
        <v>0</v>
      </c>
      <c r="L30" s="5">
        <f>TRUNC(H30*K30, 1)</f>
        <v>0</v>
      </c>
      <c r="M30" s="4">
        <v>0</v>
      </c>
      <c r="N30" s="5">
        <f>TRUNC(H30*M30, 1)</f>
        <v>0</v>
      </c>
      <c r="O30" s="4">
        <f t="shared" si="6"/>
        <v>0</v>
      </c>
      <c r="P30" s="5">
        <f t="shared" si="6"/>
        <v>0</v>
      </c>
      <c r="Q30" s="1" t="s">
        <v>13</v>
      </c>
      <c r="S30" t="s">
        <v>54</v>
      </c>
      <c r="T30" t="s">
        <v>54</v>
      </c>
      <c r="U30">
        <v>3</v>
      </c>
      <c r="V30">
        <v>1</v>
      </c>
    </row>
    <row r="31" spans="1:22" x14ac:dyDescent="0.2">
      <c r="A31" s="1" t="s">
        <v>13</v>
      </c>
      <c r="B31" s="6" t="s">
        <v>13</v>
      </c>
      <c r="C31" s="1" t="s">
        <v>13</v>
      </c>
      <c r="D31" s="1" t="s">
        <v>13</v>
      </c>
      <c r="E31" s="1" t="s">
        <v>1311</v>
      </c>
      <c r="F31" s="1" t="s">
        <v>13</v>
      </c>
      <c r="G31" s="6" t="s">
        <v>13</v>
      </c>
      <c r="H31" s="3">
        <v>0</v>
      </c>
      <c r="I31" s="1" t="s">
        <v>13</v>
      </c>
      <c r="J31" s="4">
        <f>TRUNC(SUMPRODUCT(J28:J30, V28:V30), 0)</f>
        <v>0</v>
      </c>
      <c r="K31" s="1" t="s">
        <v>13</v>
      </c>
      <c r="L31" s="5">
        <f>TRUNC(SUMPRODUCT(L28:L30, V28:V30), 0)</f>
        <v>0</v>
      </c>
      <c r="M31" s="1" t="s">
        <v>13</v>
      </c>
      <c r="N31" s="5">
        <f>TRUNC(SUMPRODUCT(N28:N30, V28:V30), 0)</f>
        <v>0</v>
      </c>
      <c r="O31" s="1" t="s">
        <v>13</v>
      </c>
      <c r="P31" s="5">
        <f>J31+L31+N31</f>
        <v>0</v>
      </c>
      <c r="Q31" s="1" t="s">
        <v>13</v>
      </c>
      <c r="S31" t="s">
        <v>13</v>
      </c>
      <c r="T31" t="s">
        <v>13</v>
      </c>
      <c r="U31" t="s">
        <v>13</v>
      </c>
      <c r="V31">
        <v>1</v>
      </c>
    </row>
    <row r="32" spans="1:22" x14ac:dyDescent="0.2">
      <c r="A32" s="1" t="s">
        <v>13</v>
      </c>
      <c r="B32" s="6" t="s">
        <v>13</v>
      </c>
      <c r="C32" s="1" t="s">
        <v>13</v>
      </c>
      <c r="D32" s="1" t="s">
        <v>13</v>
      </c>
      <c r="E32" s="1" t="s">
        <v>13</v>
      </c>
      <c r="F32" s="1" t="s">
        <v>13</v>
      </c>
      <c r="G32" s="6" t="s">
        <v>13</v>
      </c>
      <c r="H32" s="3">
        <v>0</v>
      </c>
      <c r="I32" s="1" t="s">
        <v>13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13</v>
      </c>
      <c r="S32" t="s">
        <v>13</v>
      </c>
      <c r="T32" t="s">
        <v>13</v>
      </c>
      <c r="U32" t="s">
        <v>13</v>
      </c>
      <c r="V32">
        <v>1</v>
      </c>
    </row>
    <row r="33" spans="1:22" x14ac:dyDescent="0.2">
      <c r="A33" s="1" t="s">
        <v>1282</v>
      </c>
      <c r="B33" s="6" t="s">
        <v>13</v>
      </c>
      <c r="C33" s="1" t="s">
        <v>13</v>
      </c>
      <c r="D33" s="1" t="s">
        <v>13</v>
      </c>
      <c r="E33" s="1" t="s">
        <v>1279</v>
      </c>
      <c r="F33" s="1" t="s">
        <v>318</v>
      </c>
      <c r="G33" s="6" t="s">
        <v>93</v>
      </c>
      <c r="H33" s="3">
        <v>0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1" t="s">
        <v>13</v>
      </c>
      <c r="S33" t="s">
        <v>13</v>
      </c>
      <c r="T33" t="s">
        <v>13</v>
      </c>
      <c r="U33" t="s">
        <v>13</v>
      </c>
      <c r="V33">
        <v>1</v>
      </c>
    </row>
    <row r="34" spans="1:22" x14ac:dyDescent="0.2">
      <c r="A34" s="1" t="s">
        <v>1282</v>
      </c>
      <c r="B34" s="6" t="s">
        <v>1312</v>
      </c>
      <c r="C34" s="1" t="s">
        <v>1313</v>
      </c>
      <c r="D34" s="1" t="s">
        <v>13</v>
      </c>
      <c r="E34" s="1" t="s">
        <v>1314</v>
      </c>
      <c r="F34" s="1" t="s">
        <v>1315</v>
      </c>
      <c r="G34" s="6" t="s">
        <v>1316</v>
      </c>
      <c r="H34" s="3">
        <v>0.14000000000000001</v>
      </c>
      <c r="I34" s="5">
        <v>0</v>
      </c>
      <c r="J34" s="4">
        <f>TRUNC(H34*I34, 1)</f>
        <v>0</v>
      </c>
      <c r="K34" s="4">
        <f>노무!E8</f>
        <v>0</v>
      </c>
      <c r="L34" s="5">
        <f>TRUNC(H34*K34, 1)</f>
        <v>0</v>
      </c>
      <c r="M34" s="4">
        <v>0</v>
      </c>
      <c r="N34" s="5">
        <f>TRUNC(H34*M34, 1)</f>
        <v>0</v>
      </c>
      <c r="O34" s="4">
        <f t="shared" ref="O34:P37" si="7">I34+K34+M34</f>
        <v>0</v>
      </c>
      <c r="P34" s="5">
        <f t="shared" si="7"/>
        <v>0</v>
      </c>
      <c r="Q34" s="1" t="s">
        <v>13</v>
      </c>
      <c r="S34" t="s">
        <v>54</v>
      </c>
      <c r="T34" t="s">
        <v>54</v>
      </c>
      <c r="U34" t="s">
        <v>13</v>
      </c>
      <c r="V34">
        <v>1</v>
      </c>
    </row>
    <row r="35" spans="1:22" x14ac:dyDescent="0.2">
      <c r="A35" s="1" t="s">
        <v>1282</v>
      </c>
      <c r="B35" s="6" t="s">
        <v>1312</v>
      </c>
      <c r="C35" s="1" t="s">
        <v>1317</v>
      </c>
      <c r="D35" s="1" t="s">
        <v>13</v>
      </c>
      <c r="E35" s="1" t="s">
        <v>1318</v>
      </c>
      <c r="F35" s="1" t="s">
        <v>1315</v>
      </c>
      <c r="G35" s="6" t="s">
        <v>1316</v>
      </c>
      <c r="H35" s="3">
        <v>0.03</v>
      </c>
      <c r="I35" s="5">
        <v>0</v>
      </c>
      <c r="J35" s="4">
        <f>TRUNC(H35*I35, 1)</f>
        <v>0</v>
      </c>
      <c r="K35" s="4">
        <f>노무!E4</f>
        <v>0</v>
      </c>
      <c r="L35" s="5">
        <f>TRUNC(H35*K35, 1)</f>
        <v>0</v>
      </c>
      <c r="M35" s="4">
        <v>0</v>
      </c>
      <c r="N35" s="5">
        <f>TRUNC(H35*M35, 1)</f>
        <v>0</v>
      </c>
      <c r="O35" s="4">
        <f t="shared" si="7"/>
        <v>0</v>
      </c>
      <c r="P35" s="5">
        <f t="shared" si="7"/>
        <v>0</v>
      </c>
      <c r="Q35" s="1" t="s">
        <v>13</v>
      </c>
      <c r="S35" t="s">
        <v>54</v>
      </c>
      <c r="T35" t="s">
        <v>54</v>
      </c>
      <c r="U35" t="s">
        <v>13</v>
      </c>
      <c r="V35">
        <v>1</v>
      </c>
    </row>
    <row r="36" spans="1:22" x14ac:dyDescent="0.2">
      <c r="A36" s="1" t="s">
        <v>1282</v>
      </c>
      <c r="B36" s="6" t="s">
        <v>1306</v>
      </c>
      <c r="C36" s="1" t="s">
        <v>1307</v>
      </c>
      <c r="D36" s="1" t="s">
        <v>13</v>
      </c>
      <c r="E36" s="1" t="s">
        <v>1319</v>
      </c>
      <c r="F36" s="1" t="s">
        <v>1320</v>
      </c>
      <c r="G36" s="6" t="s">
        <v>1310</v>
      </c>
      <c r="H36" s="3">
        <v>1</v>
      </c>
      <c r="I36" s="4">
        <f>TRUNC((L34+L35)*3*0.01, 1)</f>
        <v>0</v>
      </c>
      <c r="J36" s="4">
        <f>TRUNC(H36*I36, 1)</f>
        <v>0</v>
      </c>
      <c r="K36" s="4">
        <v>0</v>
      </c>
      <c r="L36" s="5">
        <f>TRUNC(H36*K36, 1)</f>
        <v>0</v>
      </c>
      <c r="M36" s="4">
        <v>0</v>
      </c>
      <c r="N36" s="5">
        <f>TRUNC(H36*M36, 1)</f>
        <v>0</v>
      </c>
      <c r="O36" s="4">
        <f t="shared" si="7"/>
        <v>0</v>
      </c>
      <c r="P36" s="5">
        <f t="shared" si="7"/>
        <v>0</v>
      </c>
      <c r="Q36" s="1" t="s">
        <v>13</v>
      </c>
      <c r="S36" t="s">
        <v>54</v>
      </c>
      <c r="T36" t="s">
        <v>54</v>
      </c>
      <c r="U36">
        <v>3</v>
      </c>
      <c r="V36">
        <v>1</v>
      </c>
    </row>
    <row r="37" spans="1:22" x14ac:dyDescent="0.2">
      <c r="A37" s="1" t="s">
        <v>1282</v>
      </c>
      <c r="B37" s="6" t="s">
        <v>1306</v>
      </c>
      <c r="C37" s="1" t="s">
        <v>1321</v>
      </c>
      <c r="D37" s="1" t="s">
        <v>13</v>
      </c>
      <c r="E37" s="1" t="s">
        <v>1322</v>
      </c>
      <c r="F37" s="1" t="s">
        <v>1323</v>
      </c>
      <c r="G37" s="6" t="s">
        <v>1310</v>
      </c>
      <c r="H37" s="3">
        <v>1</v>
      </c>
      <c r="I37" s="5">
        <v>0</v>
      </c>
      <c r="J37" s="4">
        <f>TRUNC(H37*I37, 1)</f>
        <v>0</v>
      </c>
      <c r="K37" s="4">
        <f>TRUNC((L34+L35)*10*0.01, 1)</f>
        <v>0</v>
      </c>
      <c r="L37" s="5">
        <f>TRUNC(H37*K37, 1)</f>
        <v>0</v>
      </c>
      <c r="M37" s="4">
        <v>0</v>
      </c>
      <c r="N37" s="5">
        <f>TRUNC(H37*M37, 1)</f>
        <v>0</v>
      </c>
      <c r="O37" s="4">
        <f t="shared" si="7"/>
        <v>0</v>
      </c>
      <c r="P37" s="5">
        <f t="shared" si="7"/>
        <v>0</v>
      </c>
      <c r="Q37" s="1" t="s">
        <v>13</v>
      </c>
      <c r="S37" t="s">
        <v>54</v>
      </c>
      <c r="T37" t="s">
        <v>54</v>
      </c>
      <c r="U37">
        <v>10</v>
      </c>
      <c r="V37">
        <v>1</v>
      </c>
    </row>
    <row r="38" spans="1:22" x14ac:dyDescent="0.2">
      <c r="A38" s="1" t="s">
        <v>13</v>
      </c>
      <c r="B38" s="6" t="s">
        <v>13</v>
      </c>
      <c r="C38" s="1" t="s">
        <v>13</v>
      </c>
      <c r="D38" s="1" t="s">
        <v>13</v>
      </c>
      <c r="E38" s="1" t="s">
        <v>1311</v>
      </c>
      <c r="F38" s="1" t="s">
        <v>13</v>
      </c>
      <c r="G38" s="6" t="s">
        <v>13</v>
      </c>
      <c r="H38" s="3">
        <v>0</v>
      </c>
      <c r="I38" s="1" t="s">
        <v>13</v>
      </c>
      <c r="J38" s="4">
        <f>TRUNC(SUMPRODUCT(J34:J37, V34:V37), 0)</f>
        <v>0</v>
      </c>
      <c r="K38" s="1" t="s">
        <v>13</v>
      </c>
      <c r="L38" s="5">
        <f>TRUNC(SUMPRODUCT(L34:L37, V34:V37), 0)</f>
        <v>0</v>
      </c>
      <c r="M38" s="1" t="s">
        <v>13</v>
      </c>
      <c r="N38" s="5">
        <f>TRUNC(SUMPRODUCT(N34:N37, V34:V37), 0)</f>
        <v>0</v>
      </c>
      <c r="O38" s="1" t="s">
        <v>13</v>
      </c>
      <c r="P38" s="5">
        <f>J38+L38+N38</f>
        <v>0</v>
      </c>
      <c r="Q38" s="1" t="s">
        <v>13</v>
      </c>
      <c r="S38" t="s">
        <v>13</v>
      </c>
      <c r="T38" t="s">
        <v>13</v>
      </c>
      <c r="U38" t="s">
        <v>13</v>
      </c>
      <c r="V38">
        <v>1</v>
      </c>
    </row>
    <row r="39" spans="1:22" x14ac:dyDescent="0.2">
      <c r="A39" s="1" t="s">
        <v>13</v>
      </c>
      <c r="B39" s="6" t="s">
        <v>13</v>
      </c>
      <c r="C39" s="1" t="s">
        <v>13</v>
      </c>
      <c r="D39" s="1" t="s">
        <v>13</v>
      </c>
      <c r="E39" s="1" t="s">
        <v>13</v>
      </c>
      <c r="F39" s="1" t="s">
        <v>13</v>
      </c>
      <c r="G39" s="6" t="s">
        <v>13</v>
      </c>
      <c r="H39" s="3">
        <v>0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13</v>
      </c>
      <c r="Q39" s="1" t="s">
        <v>13</v>
      </c>
      <c r="S39" t="s">
        <v>13</v>
      </c>
      <c r="T39" t="s">
        <v>13</v>
      </c>
      <c r="U39" t="s">
        <v>13</v>
      </c>
      <c r="V39">
        <v>1</v>
      </c>
    </row>
    <row r="40" spans="1:22" x14ac:dyDescent="0.2">
      <c r="A40" s="1" t="s">
        <v>1283</v>
      </c>
      <c r="B40" s="6" t="s">
        <v>13</v>
      </c>
      <c r="C40" s="1" t="s">
        <v>13</v>
      </c>
      <c r="D40" s="1" t="s">
        <v>13</v>
      </c>
      <c r="E40" s="1" t="s">
        <v>1279</v>
      </c>
      <c r="F40" s="1" t="s">
        <v>320</v>
      </c>
      <c r="G40" s="6" t="s">
        <v>93</v>
      </c>
      <c r="H40" s="3">
        <v>0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13</v>
      </c>
      <c r="S40" t="s">
        <v>13</v>
      </c>
      <c r="T40" t="s">
        <v>13</v>
      </c>
      <c r="U40" t="s">
        <v>13</v>
      </c>
      <c r="V40">
        <v>1</v>
      </c>
    </row>
    <row r="41" spans="1:22" x14ac:dyDescent="0.2">
      <c r="A41" s="1" t="s">
        <v>1283</v>
      </c>
      <c r="B41" s="6" t="s">
        <v>1312</v>
      </c>
      <c r="C41" s="1" t="s">
        <v>1313</v>
      </c>
      <c r="D41" s="1" t="s">
        <v>13</v>
      </c>
      <c r="E41" s="1" t="s">
        <v>1314</v>
      </c>
      <c r="F41" s="1" t="s">
        <v>1315</v>
      </c>
      <c r="G41" s="6" t="s">
        <v>1316</v>
      </c>
      <c r="H41" s="3">
        <v>0.1</v>
      </c>
      <c r="I41" s="5">
        <v>0</v>
      </c>
      <c r="J41" s="4">
        <f>TRUNC(H41*I41, 1)</f>
        <v>0</v>
      </c>
      <c r="K41" s="4">
        <f>노무!E8</f>
        <v>0</v>
      </c>
      <c r="L41" s="5">
        <f>TRUNC(H41*K41, 1)</f>
        <v>0</v>
      </c>
      <c r="M41" s="4">
        <v>0</v>
      </c>
      <c r="N41" s="5">
        <f>TRUNC(H41*M41, 1)</f>
        <v>0</v>
      </c>
      <c r="O41" s="4">
        <f t="shared" ref="O41:P44" si="8">I41+K41+M41</f>
        <v>0</v>
      </c>
      <c r="P41" s="5">
        <f t="shared" si="8"/>
        <v>0</v>
      </c>
      <c r="Q41" s="1" t="s">
        <v>13</v>
      </c>
      <c r="S41" t="s">
        <v>54</v>
      </c>
      <c r="T41" t="s">
        <v>54</v>
      </c>
      <c r="U41" t="s">
        <v>13</v>
      </c>
      <c r="V41">
        <v>1</v>
      </c>
    </row>
    <row r="42" spans="1:22" x14ac:dyDescent="0.2">
      <c r="A42" s="1" t="s">
        <v>1283</v>
      </c>
      <c r="B42" s="6" t="s">
        <v>1312</v>
      </c>
      <c r="C42" s="1" t="s">
        <v>1317</v>
      </c>
      <c r="D42" s="1" t="s">
        <v>13</v>
      </c>
      <c r="E42" s="1" t="s">
        <v>1318</v>
      </c>
      <c r="F42" s="1" t="s">
        <v>1315</v>
      </c>
      <c r="G42" s="6" t="s">
        <v>1316</v>
      </c>
      <c r="H42" s="3">
        <v>0.03</v>
      </c>
      <c r="I42" s="5">
        <v>0</v>
      </c>
      <c r="J42" s="4">
        <f>TRUNC(H42*I42, 1)</f>
        <v>0</v>
      </c>
      <c r="K42" s="4">
        <f>노무!E4</f>
        <v>0</v>
      </c>
      <c r="L42" s="5">
        <f>TRUNC(H42*K42, 1)</f>
        <v>0</v>
      </c>
      <c r="M42" s="4">
        <v>0</v>
      </c>
      <c r="N42" s="5">
        <f>TRUNC(H42*M42, 1)</f>
        <v>0</v>
      </c>
      <c r="O42" s="4">
        <f t="shared" si="8"/>
        <v>0</v>
      </c>
      <c r="P42" s="5">
        <f t="shared" si="8"/>
        <v>0</v>
      </c>
      <c r="Q42" s="1" t="s">
        <v>13</v>
      </c>
      <c r="S42" t="s">
        <v>54</v>
      </c>
      <c r="T42" t="s">
        <v>54</v>
      </c>
      <c r="U42" t="s">
        <v>13</v>
      </c>
      <c r="V42">
        <v>1</v>
      </c>
    </row>
    <row r="43" spans="1:22" x14ac:dyDescent="0.2">
      <c r="A43" s="1" t="s">
        <v>1283</v>
      </c>
      <c r="B43" s="6" t="s">
        <v>1306</v>
      </c>
      <c r="C43" s="1" t="s">
        <v>1307</v>
      </c>
      <c r="D43" s="1" t="s">
        <v>13</v>
      </c>
      <c r="E43" s="1" t="s">
        <v>1319</v>
      </c>
      <c r="F43" s="1" t="s">
        <v>1320</v>
      </c>
      <c r="G43" s="6" t="s">
        <v>1310</v>
      </c>
      <c r="H43" s="3">
        <v>1</v>
      </c>
      <c r="I43" s="4">
        <f>TRUNC((L41+L42)*3*0.01, 1)</f>
        <v>0</v>
      </c>
      <c r="J43" s="4">
        <f>TRUNC(H43*I43, 1)</f>
        <v>0</v>
      </c>
      <c r="K43" s="4">
        <v>0</v>
      </c>
      <c r="L43" s="5">
        <f>TRUNC(H43*K43, 1)</f>
        <v>0</v>
      </c>
      <c r="M43" s="4">
        <v>0</v>
      </c>
      <c r="N43" s="5">
        <f>TRUNC(H43*M43, 1)</f>
        <v>0</v>
      </c>
      <c r="O43" s="4">
        <f t="shared" si="8"/>
        <v>0</v>
      </c>
      <c r="P43" s="5">
        <f t="shared" si="8"/>
        <v>0</v>
      </c>
      <c r="Q43" s="1" t="s">
        <v>13</v>
      </c>
      <c r="S43" t="s">
        <v>54</v>
      </c>
      <c r="T43" t="s">
        <v>54</v>
      </c>
      <c r="U43">
        <v>3</v>
      </c>
      <c r="V43">
        <v>1</v>
      </c>
    </row>
    <row r="44" spans="1:22" x14ac:dyDescent="0.2">
      <c r="A44" s="1" t="s">
        <v>1283</v>
      </c>
      <c r="B44" s="6" t="s">
        <v>1306</v>
      </c>
      <c r="C44" s="1" t="s">
        <v>1321</v>
      </c>
      <c r="D44" s="1" t="s">
        <v>13</v>
      </c>
      <c r="E44" s="1" t="s">
        <v>1322</v>
      </c>
      <c r="F44" s="1" t="s">
        <v>1323</v>
      </c>
      <c r="G44" s="6" t="s">
        <v>1310</v>
      </c>
      <c r="H44" s="3">
        <v>1</v>
      </c>
      <c r="I44" s="5">
        <v>0</v>
      </c>
      <c r="J44" s="4">
        <f>TRUNC(H44*I44, 1)</f>
        <v>0</v>
      </c>
      <c r="K44" s="4">
        <f>TRUNC((L41+L42)*10*0.01, 1)</f>
        <v>0</v>
      </c>
      <c r="L44" s="5">
        <f>TRUNC(H44*K44, 1)</f>
        <v>0</v>
      </c>
      <c r="M44" s="4">
        <v>0</v>
      </c>
      <c r="N44" s="5">
        <f>TRUNC(H44*M44, 1)</f>
        <v>0</v>
      </c>
      <c r="O44" s="4">
        <f t="shared" si="8"/>
        <v>0</v>
      </c>
      <c r="P44" s="5">
        <f t="shared" si="8"/>
        <v>0</v>
      </c>
      <c r="Q44" s="1" t="s">
        <v>13</v>
      </c>
      <c r="S44" t="s">
        <v>54</v>
      </c>
      <c r="T44" t="s">
        <v>54</v>
      </c>
      <c r="U44">
        <v>10</v>
      </c>
      <c r="V44">
        <v>1</v>
      </c>
    </row>
    <row r="45" spans="1:22" x14ac:dyDescent="0.2">
      <c r="A45" s="1" t="s">
        <v>13</v>
      </c>
      <c r="B45" s="6" t="s">
        <v>13</v>
      </c>
      <c r="C45" s="1" t="s">
        <v>13</v>
      </c>
      <c r="D45" s="1" t="s">
        <v>13</v>
      </c>
      <c r="E45" s="1" t="s">
        <v>1311</v>
      </c>
      <c r="F45" s="1" t="s">
        <v>13</v>
      </c>
      <c r="G45" s="6" t="s">
        <v>13</v>
      </c>
      <c r="H45" s="3">
        <v>0</v>
      </c>
      <c r="I45" s="1" t="s">
        <v>13</v>
      </c>
      <c r="J45" s="4">
        <f>TRUNC(SUMPRODUCT(J41:J44, V41:V44), 0)</f>
        <v>0</v>
      </c>
      <c r="K45" s="1" t="s">
        <v>13</v>
      </c>
      <c r="L45" s="5">
        <f>TRUNC(SUMPRODUCT(L41:L44, V41:V44), 0)</f>
        <v>0</v>
      </c>
      <c r="M45" s="1" t="s">
        <v>13</v>
      </c>
      <c r="N45" s="5">
        <f>TRUNC(SUMPRODUCT(N41:N44, V41:V44), 0)</f>
        <v>0</v>
      </c>
      <c r="O45" s="1" t="s">
        <v>13</v>
      </c>
      <c r="P45" s="5">
        <f>J45+L45+N45</f>
        <v>0</v>
      </c>
      <c r="Q45" s="1" t="s">
        <v>13</v>
      </c>
      <c r="S45" t="s">
        <v>13</v>
      </c>
      <c r="T45" t="s">
        <v>13</v>
      </c>
      <c r="U45" t="s">
        <v>13</v>
      </c>
      <c r="V45">
        <v>1</v>
      </c>
    </row>
    <row r="46" spans="1:22" x14ac:dyDescent="0.2">
      <c r="A46" s="1" t="s">
        <v>13</v>
      </c>
      <c r="B46" s="6" t="s">
        <v>13</v>
      </c>
      <c r="C46" s="1" t="s">
        <v>13</v>
      </c>
      <c r="D46" s="1" t="s">
        <v>13</v>
      </c>
      <c r="E46" s="1" t="s">
        <v>13</v>
      </c>
      <c r="F46" s="1" t="s">
        <v>13</v>
      </c>
      <c r="G46" s="6" t="s">
        <v>13</v>
      </c>
      <c r="H46" s="3">
        <v>0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13</v>
      </c>
      <c r="P46" s="1" t="s">
        <v>13</v>
      </c>
      <c r="Q46" s="1" t="s">
        <v>13</v>
      </c>
      <c r="S46" t="s">
        <v>13</v>
      </c>
      <c r="T46" t="s">
        <v>13</v>
      </c>
      <c r="U46" t="s">
        <v>13</v>
      </c>
      <c r="V46">
        <v>1</v>
      </c>
    </row>
    <row r="47" spans="1:22" x14ac:dyDescent="0.2">
      <c r="A47" s="1" t="s">
        <v>1284</v>
      </c>
      <c r="B47" s="6" t="s">
        <v>13</v>
      </c>
      <c r="C47" s="1" t="s">
        <v>13</v>
      </c>
      <c r="D47" s="1" t="s">
        <v>13</v>
      </c>
      <c r="E47" s="1" t="s">
        <v>1279</v>
      </c>
      <c r="F47" s="1" t="s">
        <v>322</v>
      </c>
      <c r="G47" s="6" t="s">
        <v>93</v>
      </c>
      <c r="H47" s="3">
        <v>0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13</v>
      </c>
      <c r="Q47" s="1" t="s">
        <v>13</v>
      </c>
      <c r="S47" t="s">
        <v>13</v>
      </c>
      <c r="T47" t="s">
        <v>13</v>
      </c>
      <c r="U47" t="s">
        <v>13</v>
      </c>
      <c r="V47">
        <v>1</v>
      </c>
    </row>
    <row r="48" spans="1:22" x14ac:dyDescent="0.2">
      <c r="A48" s="1" t="s">
        <v>1284</v>
      </c>
      <c r="B48" s="6" t="s">
        <v>1312</v>
      </c>
      <c r="C48" s="1" t="s">
        <v>1313</v>
      </c>
      <c r="D48" s="1" t="s">
        <v>13</v>
      </c>
      <c r="E48" s="1" t="s">
        <v>1314</v>
      </c>
      <c r="F48" s="1" t="s">
        <v>1315</v>
      </c>
      <c r="G48" s="6" t="s">
        <v>1316</v>
      </c>
      <c r="H48" s="3">
        <v>0.09</v>
      </c>
      <c r="I48" s="5">
        <v>0</v>
      </c>
      <c r="J48" s="4">
        <f>TRUNC(H48*I48, 1)</f>
        <v>0</v>
      </c>
      <c r="K48" s="4">
        <f>노무!E8</f>
        <v>0</v>
      </c>
      <c r="L48" s="5">
        <f>TRUNC(H48*K48, 1)</f>
        <v>0</v>
      </c>
      <c r="M48" s="4">
        <v>0</v>
      </c>
      <c r="N48" s="5">
        <f>TRUNC(H48*M48, 1)</f>
        <v>0</v>
      </c>
      <c r="O48" s="4">
        <f t="shared" ref="O48:P51" si="9">I48+K48+M48</f>
        <v>0</v>
      </c>
      <c r="P48" s="5">
        <f t="shared" si="9"/>
        <v>0</v>
      </c>
      <c r="Q48" s="1" t="s">
        <v>13</v>
      </c>
      <c r="S48" t="s">
        <v>54</v>
      </c>
      <c r="T48" t="s">
        <v>54</v>
      </c>
      <c r="U48" t="s">
        <v>13</v>
      </c>
      <c r="V48">
        <v>1</v>
      </c>
    </row>
    <row r="49" spans="1:22" x14ac:dyDescent="0.2">
      <c r="A49" s="1" t="s">
        <v>1284</v>
      </c>
      <c r="B49" s="6" t="s">
        <v>1312</v>
      </c>
      <c r="C49" s="1" t="s">
        <v>1317</v>
      </c>
      <c r="D49" s="1" t="s">
        <v>13</v>
      </c>
      <c r="E49" s="1" t="s">
        <v>1318</v>
      </c>
      <c r="F49" s="1" t="s">
        <v>1315</v>
      </c>
      <c r="G49" s="6" t="s">
        <v>1316</v>
      </c>
      <c r="H49" s="3">
        <v>0.02</v>
      </c>
      <c r="I49" s="5">
        <v>0</v>
      </c>
      <c r="J49" s="4">
        <f>TRUNC(H49*I49, 1)</f>
        <v>0</v>
      </c>
      <c r="K49" s="4">
        <f>노무!E4</f>
        <v>0</v>
      </c>
      <c r="L49" s="5">
        <f>TRUNC(H49*K49, 1)</f>
        <v>0</v>
      </c>
      <c r="M49" s="4">
        <v>0</v>
      </c>
      <c r="N49" s="5">
        <f>TRUNC(H49*M49, 1)</f>
        <v>0</v>
      </c>
      <c r="O49" s="4">
        <f t="shared" si="9"/>
        <v>0</v>
      </c>
      <c r="P49" s="5">
        <f t="shared" si="9"/>
        <v>0</v>
      </c>
      <c r="Q49" s="1" t="s">
        <v>13</v>
      </c>
      <c r="S49" t="s">
        <v>54</v>
      </c>
      <c r="T49" t="s">
        <v>54</v>
      </c>
      <c r="U49" t="s">
        <v>13</v>
      </c>
      <c r="V49">
        <v>1</v>
      </c>
    </row>
    <row r="50" spans="1:22" x14ac:dyDescent="0.2">
      <c r="A50" s="1" t="s">
        <v>1284</v>
      </c>
      <c r="B50" s="6" t="s">
        <v>1306</v>
      </c>
      <c r="C50" s="1" t="s">
        <v>1307</v>
      </c>
      <c r="D50" s="1" t="s">
        <v>13</v>
      </c>
      <c r="E50" s="1" t="s">
        <v>1319</v>
      </c>
      <c r="F50" s="1" t="s">
        <v>1320</v>
      </c>
      <c r="G50" s="6" t="s">
        <v>1310</v>
      </c>
      <c r="H50" s="3">
        <v>1</v>
      </c>
      <c r="I50" s="4">
        <f>TRUNC((L48+L49)*3*0.01, 1)</f>
        <v>0</v>
      </c>
      <c r="J50" s="4">
        <f>TRUNC(H50*I50, 1)</f>
        <v>0</v>
      </c>
      <c r="K50" s="4">
        <v>0</v>
      </c>
      <c r="L50" s="5">
        <f>TRUNC(H50*K50, 1)</f>
        <v>0</v>
      </c>
      <c r="M50" s="4">
        <v>0</v>
      </c>
      <c r="N50" s="5">
        <f>TRUNC(H50*M50, 1)</f>
        <v>0</v>
      </c>
      <c r="O50" s="4">
        <f t="shared" si="9"/>
        <v>0</v>
      </c>
      <c r="P50" s="5">
        <f t="shared" si="9"/>
        <v>0</v>
      </c>
      <c r="Q50" s="1" t="s">
        <v>13</v>
      </c>
      <c r="S50" t="s">
        <v>54</v>
      </c>
      <c r="T50" t="s">
        <v>54</v>
      </c>
      <c r="U50">
        <v>3</v>
      </c>
      <c r="V50">
        <v>1</v>
      </c>
    </row>
    <row r="51" spans="1:22" x14ac:dyDescent="0.2">
      <c r="A51" s="1" t="s">
        <v>1284</v>
      </c>
      <c r="B51" s="6" t="s">
        <v>1306</v>
      </c>
      <c r="C51" s="1" t="s">
        <v>1321</v>
      </c>
      <c r="D51" s="1" t="s">
        <v>13</v>
      </c>
      <c r="E51" s="1" t="s">
        <v>1322</v>
      </c>
      <c r="F51" s="1" t="s">
        <v>1323</v>
      </c>
      <c r="G51" s="6" t="s">
        <v>1310</v>
      </c>
      <c r="H51" s="3">
        <v>1</v>
      </c>
      <c r="I51" s="5">
        <v>0</v>
      </c>
      <c r="J51" s="4">
        <f>TRUNC(H51*I51, 1)</f>
        <v>0</v>
      </c>
      <c r="K51" s="4">
        <f>TRUNC((L48+L49)*10*0.01, 1)</f>
        <v>0</v>
      </c>
      <c r="L51" s="5">
        <f>TRUNC(H51*K51, 1)</f>
        <v>0</v>
      </c>
      <c r="M51" s="4">
        <v>0</v>
      </c>
      <c r="N51" s="5">
        <f>TRUNC(H51*M51, 1)</f>
        <v>0</v>
      </c>
      <c r="O51" s="4">
        <f t="shared" si="9"/>
        <v>0</v>
      </c>
      <c r="P51" s="5">
        <f t="shared" si="9"/>
        <v>0</v>
      </c>
      <c r="Q51" s="1" t="s">
        <v>13</v>
      </c>
      <c r="S51" t="s">
        <v>54</v>
      </c>
      <c r="T51" t="s">
        <v>54</v>
      </c>
      <c r="U51">
        <v>10</v>
      </c>
      <c r="V51">
        <v>1</v>
      </c>
    </row>
    <row r="52" spans="1:22" x14ac:dyDescent="0.2">
      <c r="A52" s="1" t="s">
        <v>13</v>
      </c>
      <c r="B52" s="6" t="s">
        <v>13</v>
      </c>
      <c r="C52" s="1" t="s">
        <v>13</v>
      </c>
      <c r="D52" s="1" t="s">
        <v>13</v>
      </c>
      <c r="E52" s="1" t="s">
        <v>1311</v>
      </c>
      <c r="F52" s="1" t="s">
        <v>13</v>
      </c>
      <c r="G52" s="6" t="s">
        <v>13</v>
      </c>
      <c r="H52" s="3">
        <v>0</v>
      </c>
      <c r="I52" s="1" t="s">
        <v>13</v>
      </c>
      <c r="J52" s="4">
        <f>TRUNC(SUMPRODUCT(J48:J51, V48:V51), 0)</f>
        <v>0</v>
      </c>
      <c r="K52" s="1" t="s">
        <v>13</v>
      </c>
      <c r="L52" s="5">
        <f>TRUNC(SUMPRODUCT(L48:L51, V48:V51), 0)</f>
        <v>0</v>
      </c>
      <c r="M52" s="1" t="s">
        <v>13</v>
      </c>
      <c r="N52" s="5">
        <f>TRUNC(SUMPRODUCT(N48:N51, V48:V51), 0)</f>
        <v>0</v>
      </c>
      <c r="O52" s="1" t="s">
        <v>13</v>
      </c>
      <c r="P52" s="5">
        <f>J52+L52+N52</f>
        <v>0</v>
      </c>
      <c r="Q52" s="1" t="s">
        <v>13</v>
      </c>
      <c r="S52" t="s">
        <v>13</v>
      </c>
      <c r="T52" t="s">
        <v>13</v>
      </c>
      <c r="U52" t="s">
        <v>13</v>
      </c>
      <c r="V52">
        <v>1</v>
      </c>
    </row>
    <row r="53" spans="1:22" x14ac:dyDescent="0.2">
      <c r="A53" s="1" t="s">
        <v>13</v>
      </c>
      <c r="B53" s="6" t="s">
        <v>13</v>
      </c>
      <c r="C53" s="1" t="s">
        <v>13</v>
      </c>
      <c r="D53" s="1" t="s">
        <v>13</v>
      </c>
      <c r="E53" s="1" t="s">
        <v>13</v>
      </c>
      <c r="F53" s="1" t="s">
        <v>13</v>
      </c>
      <c r="G53" s="6" t="s">
        <v>13</v>
      </c>
      <c r="H53" s="3">
        <v>0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13</v>
      </c>
      <c r="Q53" s="1" t="s">
        <v>13</v>
      </c>
      <c r="S53" t="s">
        <v>13</v>
      </c>
      <c r="T53" t="s">
        <v>13</v>
      </c>
      <c r="U53" t="s">
        <v>13</v>
      </c>
      <c r="V53">
        <v>1</v>
      </c>
    </row>
    <row r="54" spans="1:22" x14ac:dyDescent="0.2">
      <c r="A54" s="1" t="s">
        <v>48</v>
      </c>
      <c r="B54" s="6" t="s">
        <v>13</v>
      </c>
      <c r="C54" s="1" t="s">
        <v>13</v>
      </c>
      <c r="D54" s="1" t="s">
        <v>13</v>
      </c>
      <c r="E54" s="1" t="s">
        <v>49</v>
      </c>
      <c r="F54" s="1" t="s">
        <v>50</v>
      </c>
      <c r="G54" s="6" t="s">
        <v>51</v>
      </c>
      <c r="H54" s="3">
        <v>0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13</v>
      </c>
      <c r="P54" s="1" t="s">
        <v>13</v>
      </c>
      <c r="Q54" s="1" t="s">
        <v>13</v>
      </c>
      <c r="S54" t="s">
        <v>13</v>
      </c>
      <c r="T54" t="s">
        <v>13</v>
      </c>
      <c r="U54" t="s">
        <v>13</v>
      </c>
      <c r="V54">
        <v>1</v>
      </c>
    </row>
    <row r="55" spans="1:22" x14ac:dyDescent="0.2">
      <c r="A55" s="1" t="s">
        <v>48</v>
      </c>
      <c r="B55" s="6" t="s">
        <v>1312</v>
      </c>
      <c r="C55" s="1" t="s">
        <v>1324</v>
      </c>
      <c r="D55" s="1" t="s">
        <v>1325</v>
      </c>
      <c r="E55" s="1" t="s">
        <v>1326</v>
      </c>
      <c r="F55" s="1" t="s">
        <v>1315</v>
      </c>
      <c r="G55" s="6" t="s">
        <v>1316</v>
      </c>
      <c r="H55" s="3">
        <v>2.81</v>
      </c>
      <c r="I55" s="5">
        <v>0</v>
      </c>
      <c r="J55" s="4">
        <f t="shared" ref="J55:J61" si="10">TRUNC(H55*I55, 1)</f>
        <v>0</v>
      </c>
      <c r="K55" s="4">
        <f>노무!E10</f>
        <v>0</v>
      </c>
      <c r="L55" s="5">
        <f t="shared" ref="L55:L61" si="11">TRUNC(H55*K55, 1)</f>
        <v>0</v>
      </c>
      <c r="M55" s="4">
        <v>0</v>
      </c>
      <c r="N55" s="5">
        <f t="shared" ref="N55:N61" si="12">TRUNC(H55*M55, 1)</f>
        <v>0</v>
      </c>
      <c r="O55" s="4">
        <f t="shared" ref="O55:P61" si="13">I55+K55+M55</f>
        <v>0</v>
      </c>
      <c r="P55" s="5">
        <f t="shared" si="13"/>
        <v>0</v>
      </c>
      <c r="Q55" s="1" t="s">
        <v>13</v>
      </c>
      <c r="S55" t="s">
        <v>54</v>
      </c>
      <c r="T55" t="s">
        <v>1327</v>
      </c>
      <c r="U55" t="s">
        <v>13</v>
      </c>
      <c r="V55">
        <v>0</v>
      </c>
    </row>
    <row r="56" spans="1:22" x14ac:dyDescent="0.2">
      <c r="A56" s="1" t="s">
        <v>48</v>
      </c>
      <c r="B56" s="6" t="s">
        <v>1312</v>
      </c>
      <c r="C56" s="1" t="s">
        <v>1328</v>
      </c>
      <c r="D56" s="1" t="s">
        <v>1325</v>
      </c>
      <c r="E56" s="1" t="s">
        <v>1329</v>
      </c>
      <c r="F56" s="1" t="s">
        <v>1315</v>
      </c>
      <c r="G56" s="6" t="s">
        <v>1316</v>
      </c>
      <c r="H56" s="3">
        <v>1.1299999999999999</v>
      </c>
      <c r="I56" s="5">
        <v>0</v>
      </c>
      <c r="J56" s="4">
        <f t="shared" si="10"/>
        <v>0</v>
      </c>
      <c r="K56" s="4">
        <f>노무!E12</f>
        <v>0</v>
      </c>
      <c r="L56" s="5">
        <f t="shared" si="11"/>
        <v>0</v>
      </c>
      <c r="M56" s="4">
        <v>0</v>
      </c>
      <c r="N56" s="5">
        <f t="shared" si="12"/>
        <v>0</v>
      </c>
      <c r="O56" s="4">
        <f t="shared" si="13"/>
        <v>0</v>
      </c>
      <c r="P56" s="5">
        <f t="shared" si="13"/>
        <v>0</v>
      </c>
      <c r="Q56" s="1" t="s">
        <v>13</v>
      </c>
      <c r="S56" t="s">
        <v>54</v>
      </c>
      <c r="T56" t="s">
        <v>1327</v>
      </c>
      <c r="U56" t="s">
        <v>13</v>
      </c>
      <c r="V56">
        <v>0</v>
      </c>
    </row>
    <row r="57" spans="1:22" x14ac:dyDescent="0.2">
      <c r="A57" s="1" t="s">
        <v>48</v>
      </c>
      <c r="B57" s="6" t="s">
        <v>1312</v>
      </c>
      <c r="C57" s="1" t="s">
        <v>1317</v>
      </c>
      <c r="D57" s="1" t="s">
        <v>1325</v>
      </c>
      <c r="E57" s="1" t="s">
        <v>1318</v>
      </c>
      <c r="F57" s="1" t="s">
        <v>1315</v>
      </c>
      <c r="G57" s="6" t="s">
        <v>1316</v>
      </c>
      <c r="H57" s="3">
        <v>1.1299999999999999</v>
      </c>
      <c r="I57" s="5">
        <v>0</v>
      </c>
      <c r="J57" s="4">
        <f t="shared" si="10"/>
        <v>0</v>
      </c>
      <c r="K57" s="4">
        <f>노무!E4</f>
        <v>0</v>
      </c>
      <c r="L57" s="5">
        <f t="shared" si="11"/>
        <v>0</v>
      </c>
      <c r="M57" s="4">
        <v>0</v>
      </c>
      <c r="N57" s="5">
        <f t="shared" si="12"/>
        <v>0</v>
      </c>
      <c r="O57" s="4">
        <f t="shared" si="13"/>
        <v>0</v>
      </c>
      <c r="P57" s="5">
        <f t="shared" si="13"/>
        <v>0</v>
      </c>
      <c r="Q57" s="1" t="s">
        <v>13</v>
      </c>
      <c r="S57" t="s">
        <v>54</v>
      </c>
      <c r="T57" t="s">
        <v>1327</v>
      </c>
      <c r="U57" t="s">
        <v>13</v>
      </c>
      <c r="V57">
        <v>0</v>
      </c>
    </row>
    <row r="58" spans="1:22" x14ac:dyDescent="0.2">
      <c r="A58" s="1" t="s">
        <v>48</v>
      </c>
      <c r="B58" s="6" t="s">
        <v>1306</v>
      </c>
      <c r="C58" s="1" t="s">
        <v>1307</v>
      </c>
      <c r="D58" s="1" t="s">
        <v>1325</v>
      </c>
      <c r="E58" s="1" t="s">
        <v>1319</v>
      </c>
      <c r="F58" s="1" t="s">
        <v>1330</v>
      </c>
      <c r="G58" s="6" t="s">
        <v>1310</v>
      </c>
      <c r="H58" s="3">
        <v>1</v>
      </c>
      <c r="I58" s="4">
        <f>TRUNC((L55+L56+L57)*2*0.01, 1)</f>
        <v>0</v>
      </c>
      <c r="J58" s="4">
        <f t="shared" si="10"/>
        <v>0</v>
      </c>
      <c r="K58" s="4">
        <v>0</v>
      </c>
      <c r="L58" s="5">
        <f t="shared" si="11"/>
        <v>0</v>
      </c>
      <c r="M58" s="4">
        <v>0</v>
      </c>
      <c r="N58" s="5">
        <f t="shared" si="12"/>
        <v>0</v>
      </c>
      <c r="O58" s="4">
        <f t="shared" si="13"/>
        <v>0</v>
      </c>
      <c r="P58" s="5">
        <f t="shared" si="13"/>
        <v>0</v>
      </c>
      <c r="Q58" s="1" t="s">
        <v>13</v>
      </c>
      <c r="S58" t="s">
        <v>54</v>
      </c>
      <c r="T58" t="s">
        <v>1327</v>
      </c>
      <c r="U58">
        <v>2</v>
      </c>
      <c r="V58">
        <v>0</v>
      </c>
    </row>
    <row r="59" spans="1:22" x14ac:dyDescent="0.2">
      <c r="A59" s="1" t="s">
        <v>48</v>
      </c>
      <c r="B59" s="6" t="s">
        <v>1331</v>
      </c>
      <c r="C59" s="1" t="s">
        <v>1332</v>
      </c>
      <c r="D59" s="1" t="s">
        <v>1325</v>
      </c>
      <c r="E59" s="1" t="s">
        <v>1333</v>
      </c>
      <c r="F59" s="1" t="s">
        <v>1334</v>
      </c>
      <c r="G59" s="6" t="s">
        <v>1335</v>
      </c>
      <c r="H59" s="3">
        <v>8</v>
      </c>
      <c r="I59" s="4">
        <f>기계경비!H35</f>
        <v>0</v>
      </c>
      <c r="J59" s="4">
        <f t="shared" si="10"/>
        <v>0</v>
      </c>
      <c r="K59" s="4">
        <f>기계경비!I35</f>
        <v>0</v>
      </c>
      <c r="L59" s="5">
        <f t="shared" si="11"/>
        <v>0</v>
      </c>
      <c r="M59" s="4">
        <f>기계경비!J35</f>
        <v>0</v>
      </c>
      <c r="N59" s="5">
        <f t="shared" si="12"/>
        <v>0</v>
      </c>
      <c r="O59" s="4">
        <f t="shared" si="13"/>
        <v>0</v>
      </c>
      <c r="P59" s="5">
        <f t="shared" si="13"/>
        <v>0</v>
      </c>
      <c r="Q59" s="1" t="s">
        <v>13</v>
      </c>
      <c r="S59" t="s">
        <v>54</v>
      </c>
      <c r="T59" t="s">
        <v>1327</v>
      </c>
      <c r="U59" t="s">
        <v>13</v>
      </c>
      <c r="V59">
        <v>0</v>
      </c>
    </row>
    <row r="60" spans="1:22" x14ac:dyDescent="0.2">
      <c r="A60" s="1" t="s">
        <v>48</v>
      </c>
      <c r="B60" s="6" t="s">
        <v>1331</v>
      </c>
      <c r="C60" s="1" t="s">
        <v>1336</v>
      </c>
      <c r="D60" s="1" t="s">
        <v>1325</v>
      </c>
      <c r="E60" s="1" t="s">
        <v>1333</v>
      </c>
      <c r="F60" s="1" t="s">
        <v>1337</v>
      </c>
      <c r="G60" s="6" t="s">
        <v>1335</v>
      </c>
      <c r="H60" s="3">
        <v>8</v>
      </c>
      <c r="I60" s="4">
        <f>기계경비!H30</f>
        <v>0</v>
      </c>
      <c r="J60" s="4">
        <f t="shared" si="10"/>
        <v>0</v>
      </c>
      <c r="K60" s="4">
        <f>기계경비!I30</f>
        <v>0</v>
      </c>
      <c r="L60" s="5">
        <f t="shared" si="11"/>
        <v>0</v>
      </c>
      <c r="M60" s="4">
        <f>기계경비!J30</f>
        <v>0</v>
      </c>
      <c r="N60" s="5">
        <f t="shared" si="12"/>
        <v>0</v>
      </c>
      <c r="O60" s="4">
        <f t="shared" si="13"/>
        <v>0</v>
      </c>
      <c r="P60" s="5">
        <f t="shared" si="13"/>
        <v>0</v>
      </c>
      <c r="Q60" s="1" t="s">
        <v>13</v>
      </c>
      <c r="S60" t="s">
        <v>54</v>
      </c>
      <c r="T60" t="s">
        <v>1327</v>
      </c>
      <c r="U60" t="s">
        <v>13</v>
      </c>
      <c r="V60">
        <v>0</v>
      </c>
    </row>
    <row r="61" spans="1:22" x14ac:dyDescent="0.2">
      <c r="A61" s="1" t="s">
        <v>48</v>
      </c>
      <c r="B61" s="6" t="s">
        <v>1306</v>
      </c>
      <c r="C61" s="1" t="s">
        <v>1321</v>
      </c>
      <c r="D61" s="1" t="s">
        <v>13</v>
      </c>
      <c r="E61" s="1" t="s">
        <v>1338</v>
      </c>
      <c r="F61" s="1" t="s">
        <v>1339</v>
      </c>
      <c r="G61" s="6" t="s">
        <v>1310</v>
      </c>
      <c r="H61" s="3">
        <v>1</v>
      </c>
      <c r="I61" s="5">
        <v>0</v>
      </c>
      <c r="J61" s="4">
        <f t="shared" si="10"/>
        <v>0</v>
      </c>
      <c r="K61" s="4">
        <v>0</v>
      </c>
      <c r="L61" s="5">
        <f t="shared" si="11"/>
        <v>0</v>
      </c>
      <c r="M61" s="4">
        <f>TRUNC((J55+L55+N55+J56+L56+N56+J57+L57+N57+J58+L58+N58)*100*0.01, 1)</f>
        <v>0</v>
      </c>
      <c r="N61" s="5">
        <f t="shared" si="12"/>
        <v>0</v>
      </c>
      <c r="O61" s="4">
        <f t="shared" si="13"/>
        <v>0</v>
      </c>
      <c r="P61" s="5">
        <f t="shared" si="13"/>
        <v>0</v>
      </c>
      <c r="Q61" s="1" t="s">
        <v>13</v>
      </c>
      <c r="S61" t="s">
        <v>54</v>
      </c>
      <c r="T61" t="s">
        <v>54</v>
      </c>
      <c r="U61">
        <v>100</v>
      </c>
      <c r="V61">
        <v>1</v>
      </c>
    </row>
    <row r="62" spans="1:22" x14ac:dyDescent="0.2">
      <c r="A62" s="1" t="s">
        <v>13</v>
      </c>
      <c r="B62" s="6" t="s">
        <v>13</v>
      </c>
      <c r="C62" s="1" t="s">
        <v>13</v>
      </c>
      <c r="D62" s="1" t="s">
        <v>13</v>
      </c>
      <c r="E62" s="1" t="s">
        <v>1311</v>
      </c>
      <c r="F62" s="1" t="s">
        <v>13</v>
      </c>
      <c r="G62" s="6" t="s">
        <v>13</v>
      </c>
      <c r="H62" s="3">
        <v>0</v>
      </c>
      <c r="I62" s="1" t="s">
        <v>13</v>
      </c>
      <c r="J62" s="4">
        <f>TRUNC(SUMPRODUCT(J55:J61, V55:V61), 0)</f>
        <v>0</v>
      </c>
      <c r="K62" s="1" t="s">
        <v>13</v>
      </c>
      <c r="L62" s="5">
        <f>TRUNC(SUMPRODUCT(L55:L61, V55:V61), 0)</f>
        <v>0</v>
      </c>
      <c r="M62" s="1" t="s">
        <v>13</v>
      </c>
      <c r="N62" s="5">
        <f>TRUNC(SUMPRODUCT(N55:N61, V55:V61), 0)</f>
        <v>0</v>
      </c>
      <c r="O62" s="1" t="s">
        <v>13</v>
      </c>
      <c r="P62" s="5">
        <f>J62+L62+N62</f>
        <v>0</v>
      </c>
      <c r="Q62" s="1" t="s">
        <v>13</v>
      </c>
      <c r="S62" t="s">
        <v>13</v>
      </c>
      <c r="T62" t="s">
        <v>13</v>
      </c>
      <c r="U62" t="s">
        <v>13</v>
      </c>
      <c r="V62">
        <v>1</v>
      </c>
    </row>
    <row r="63" spans="1:22" x14ac:dyDescent="0.2">
      <c r="A63" s="1" t="s">
        <v>13</v>
      </c>
      <c r="B63" s="6" t="s">
        <v>13</v>
      </c>
      <c r="C63" s="1" t="s">
        <v>13</v>
      </c>
      <c r="D63" s="1" t="s">
        <v>13</v>
      </c>
      <c r="E63" s="1" t="s">
        <v>13</v>
      </c>
      <c r="F63" s="1" t="s">
        <v>13</v>
      </c>
      <c r="G63" s="6" t="s">
        <v>13</v>
      </c>
      <c r="H63" s="3">
        <v>0</v>
      </c>
      <c r="I63" s="1" t="s">
        <v>13</v>
      </c>
      <c r="J63" s="1" t="s">
        <v>13</v>
      </c>
      <c r="K63" s="1" t="s">
        <v>13</v>
      </c>
      <c r="L63" s="1" t="s">
        <v>13</v>
      </c>
      <c r="M63" s="1" t="s">
        <v>13</v>
      </c>
      <c r="N63" s="1" t="s">
        <v>13</v>
      </c>
      <c r="O63" s="1" t="s">
        <v>13</v>
      </c>
      <c r="P63" s="1" t="s">
        <v>13</v>
      </c>
      <c r="Q63" s="1" t="s">
        <v>13</v>
      </c>
      <c r="S63" t="s">
        <v>13</v>
      </c>
      <c r="T63" t="s">
        <v>13</v>
      </c>
      <c r="U63" t="s">
        <v>13</v>
      </c>
      <c r="V63">
        <v>1</v>
      </c>
    </row>
    <row r="64" spans="1:22" x14ac:dyDescent="0.2">
      <c r="A64" s="1" t="s">
        <v>55</v>
      </c>
      <c r="B64" s="6" t="s">
        <v>13</v>
      </c>
      <c r="C64" s="1" t="s">
        <v>13</v>
      </c>
      <c r="D64" s="1" t="s">
        <v>13</v>
      </c>
      <c r="E64" s="1" t="s">
        <v>56</v>
      </c>
      <c r="F64" s="1" t="s">
        <v>50</v>
      </c>
      <c r="G64" s="6" t="s">
        <v>51</v>
      </c>
      <c r="H64" s="3">
        <v>0</v>
      </c>
      <c r="I64" s="1" t="s">
        <v>13</v>
      </c>
      <c r="J64" s="1" t="s">
        <v>13</v>
      </c>
      <c r="K64" s="1" t="s">
        <v>13</v>
      </c>
      <c r="L64" s="1" t="s">
        <v>13</v>
      </c>
      <c r="M64" s="1" t="s">
        <v>13</v>
      </c>
      <c r="N64" s="1" t="s">
        <v>13</v>
      </c>
      <c r="O64" s="1" t="s">
        <v>13</v>
      </c>
      <c r="P64" s="1" t="s">
        <v>13</v>
      </c>
      <c r="Q64" s="1" t="s">
        <v>13</v>
      </c>
      <c r="S64" t="s">
        <v>13</v>
      </c>
      <c r="T64" t="s">
        <v>13</v>
      </c>
      <c r="U64" t="s">
        <v>13</v>
      </c>
      <c r="V64">
        <v>1</v>
      </c>
    </row>
    <row r="65" spans="1:22" x14ac:dyDescent="0.2">
      <c r="A65" s="1" t="s">
        <v>55</v>
      </c>
      <c r="B65" s="6" t="s">
        <v>1312</v>
      </c>
      <c r="C65" s="1" t="s">
        <v>1324</v>
      </c>
      <c r="D65" s="1" t="s">
        <v>1325</v>
      </c>
      <c r="E65" s="1" t="s">
        <v>1326</v>
      </c>
      <c r="F65" s="1" t="s">
        <v>1315</v>
      </c>
      <c r="G65" s="6" t="s">
        <v>1316</v>
      </c>
      <c r="H65" s="3">
        <v>2.5299999999999998</v>
      </c>
      <c r="I65" s="5">
        <v>0</v>
      </c>
      <c r="J65" s="4">
        <f t="shared" ref="J65:J70" si="14">TRUNC(H65*I65, 1)</f>
        <v>0</v>
      </c>
      <c r="K65" s="4">
        <f>노무!E10</f>
        <v>0</v>
      </c>
      <c r="L65" s="5">
        <f t="shared" ref="L65:L70" si="15">TRUNC(H65*K65, 1)</f>
        <v>0</v>
      </c>
      <c r="M65" s="4">
        <v>0</v>
      </c>
      <c r="N65" s="5">
        <f t="shared" ref="N65:N70" si="16">TRUNC(H65*M65, 1)</f>
        <v>0</v>
      </c>
      <c r="O65" s="4">
        <f t="shared" ref="O65:P70" si="17">I65+K65+M65</f>
        <v>0</v>
      </c>
      <c r="P65" s="5">
        <f t="shared" si="17"/>
        <v>0</v>
      </c>
      <c r="Q65" s="1" t="s">
        <v>13</v>
      </c>
      <c r="S65" t="s">
        <v>54</v>
      </c>
      <c r="T65" t="s">
        <v>1327</v>
      </c>
      <c r="U65" t="s">
        <v>13</v>
      </c>
      <c r="V65">
        <v>0</v>
      </c>
    </row>
    <row r="66" spans="1:22" x14ac:dyDescent="0.2">
      <c r="A66" s="1" t="s">
        <v>55</v>
      </c>
      <c r="B66" s="6" t="s">
        <v>1312</v>
      </c>
      <c r="C66" s="1" t="s">
        <v>1317</v>
      </c>
      <c r="D66" s="1" t="s">
        <v>1325</v>
      </c>
      <c r="E66" s="1" t="s">
        <v>1318</v>
      </c>
      <c r="F66" s="1" t="s">
        <v>1315</v>
      </c>
      <c r="G66" s="6" t="s">
        <v>1316</v>
      </c>
      <c r="H66" s="3">
        <v>1.02</v>
      </c>
      <c r="I66" s="5">
        <v>0</v>
      </c>
      <c r="J66" s="4">
        <f t="shared" si="14"/>
        <v>0</v>
      </c>
      <c r="K66" s="4">
        <f>노무!E4</f>
        <v>0</v>
      </c>
      <c r="L66" s="5">
        <f t="shared" si="15"/>
        <v>0</v>
      </c>
      <c r="M66" s="4">
        <v>0</v>
      </c>
      <c r="N66" s="5">
        <f t="shared" si="16"/>
        <v>0</v>
      </c>
      <c r="O66" s="4">
        <f t="shared" si="17"/>
        <v>0</v>
      </c>
      <c r="P66" s="5">
        <f t="shared" si="17"/>
        <v>0</v>
      </c>
      <c r="Q66" s="1" t="s">
        <v>13</v>
      </c>
      <c r="S66" t="s">
        <v>54</v>
      </c>
      <c r="T66" t="s">
        <v>1327</v>
      </c>
      <c r="U66" t="s">
        <v>13</v>
      </c>
      <c r="V66">
        <v>0</v>
      </c>
    </row>
    <row r="67" spans="1:22" x14ac:dyDescent="0.2">
      <c r="A67" s="1" t="s">
        <v>55</v>
      </c>
      <c r="B67" s="6" t="s">
        <v>1306</v>
      </c>
      <c r="C67" s="1" t="s">
        <v>1307</v>
      </c>
      <c r="D67" s="1" t="s">
        <v>1325</v>
      </c>
      <c r="E67" s="1" t="s">
        <v>1319</v>
      </c>
      <c r="F67" s="1" t="s">
        <v>1330</v>
      </c>
      <c r="G67" s="6" t="s">
        <v>1310</v>
      </c>
      <c r="H67" s="3">
        <v>1</v>
      </c>
      <c r="I67" s="4">
        <f>TRUNC((L65+L66)*2*0.01, 1)</f>
        <v>0</v>
      </c>
      <c r="J67" s="4">
        <f t="shared" si="14"/>
        <v>0</v>
      </c>
      <c r="K67" s="4">
        <v>0</v>
      </c>
      <c r="L67" s="5">
        <f t="shared" si="15"/>
        <v>0</v>
      </c>
      <c r="M67" s="4">
        <v>0</v>
      </c>
      <c r="N67" s="5">
        <f t="shared" si="16"/>
        <v>0</v>
      </c>
      <c r="O67" s="4">
        <f t="shared" si="17"/>
        <v>0</v>
      </c>
      <c r="P67" s="5">
        <f t="shared" si="17"/>
        <v>0</v>
      </c>
      <c r="Q67" s="1" t="s">
        <v>13</v>
      </c>
      <c r="S67" t="s">
        <v>54</v>
      </c>
      <c r="T67" t="s">
        <v>1327</v>
      </c>
      <c r="U67">
        <v>2</v>
      </c>
      <c r="V67">
        <v>0</v>
      </c>
    </row>
    <row r="68" spans="1:22" x14ac:dyDescent="0.2">
      <c r="A68" s="1" t="s">
        <v>55</v>
      </c>
      <c r="B68" s="6" t="s">
        <v>1331</v>
      </c>
      <c r="C68" s="1" t="s">
        <v>1332</v>
      </c>
      <c r="D68" s="1" t="s">
        <v>1325</v>
      </c>
      <c r="E68" s="1" t="s">
        <v>1333</v>
      </c>
      <c r="F68" s="1" t="s">
        <v>1334</v>
      </c>
      <c r="G68" s="6" t="s">
        <v>1335</v>
      </c>
      <c r="H68" s="3">
        <v>5.6</v>
      </c>
      <c r="I68" s="4">
        <f>기계경비!H35</f>
        <v>0</v>
      </c>
      <c r="J68" s="4">
        <f t="shared" si="14"/>
        <v>0</v>
      </c>
      <c r="K68" s="4">
        <f>기계경비!I35</f>
        <v>0</v>
      </c>
      <c r="L68" s="5">
        <f t="shared" si="15"/>
        <v>0</v>
      </c>
      <c r="M68" s="4">
        <f>기계경비!J35</f>
        <v>0</v>
      </c>
      <c r="N68" s="5">
        <f t="shared" si="16"/>
        <v>0</v>
      </c>
      <c r="O68" s="4">
        <f t="shared" si="17"/>
        <v>0</v>
      </c>
      <c r="P68" s="5">
        <f t="shared" si="17"/>
        <v>0</v>
      </c>
      <c r="Q68" s="1" t="s">
        <v>13</v>
      </c>
      <c r="S68" t="s">
        <v>54</v>
      </c>
      <c r="T68" t="s">
        <v>1327</v>
      </c>
      <c r="U68" t="s">
        <v>13</v>
      </c>
      <c r="V68">
        <v>0</v>
      </c>
    </row>
    <row r="69" spans="1:22" x14ac:dyDescent="0.2">
      <c r="A69" s="1" t="s">
        <v>55</v>
      </c>
      <c r="B69" s="6" t="s">
        <v>1331</v>
      </c>
      <c r="C69" s="1" t="s">
        <v>1336</v>
      </c>
      <c r="D69" s="1" t="s">
        <v>1325</v>
      </c>
      <c r="E69" s="1" t="s">
        <v>1333</v>
      </c>
      <c r="F69" s="1" t="s">
        <v>1337</v>
      </c>
      <c r="G69" s="6" t="s">
        <v>1335</v>
      </c>
      <c r="H69" s="3">
        <v>5.6</v>
      </c>
      <c r="I69" s="4">
        <f>기계경비!H30</f>
        <v>0</v>
      </c>
      <c r="J69" s="4">
        <f t="shared" si="14"/>
        <v>0</v>
      </c>
      <c r="K69" s="4">
        <f>기계경비!I30</f>
        <v>0</v>
      </c>
      <c r="L69" s="5">
        <f t="shared" si="15"/>
        <v>0</v>
      </c>
      <c r="M69" s="4">
        <f>기계경비!J30</f>
        <v>0</v>
      </c>
      <c r="N69" s="5">
        <f t="shared" si="16"/>
        <v>0</v>
      </c>
      <c r="O69" s="4">
        <f t="shared" si="17"/>
        <v>0</v>
      </c>
      <c r="P69" s="5">
        <f t="shared" si="17"/>
        <v>0</v>
      </c>
      <c r="Q69" s="1" t="s">
        <v>13</v>
      </c>
      <c r="S69" t="s">
        <v>54</v>
      </c>
      <c r="T69" t="s">
        <v>1327</v>
      </c>
      <c r="U69" t="s">
        <v>13</v>
      </c>
      <c r="V69">
        <v>0</v>
      </c>
    </row>
    <row r="70" spans="1:22" x14ac:dyDescent="0.2">
      <c r="A70" s="1" t="s">
        <v>55</v>
      </c>
      <c r="B70" s="6" t="s">
        <v>1306</v>
      </c>
      <c r="C70" s="1" t="s">
        <v>1321</v>
      </c>
      <c r="D70" s="1" t="s">
        <v>13</v>
      </c>
      <c r="E70" s="1" t="s">
        <v>1338</v>
      </c>
      <c r="F70" s="1" t="s">
        <v>1339</v>
      </c>
      <c r="G70" s="6" t="s">
        <v>1310</v>
      </c>
      <c r="H70" s="3">
        <v>1</v>
      </c>
      <c r="I70" s="5">
        <v>0</v>
      </c>
      <c r="J70" s="4">
        <f t="shared" si="14"/>
        <v>0</v>
      </c>
      <c r="K70" s="4">
        <v>0</v>
      </c>
      <c r="L70" s="5">
        <f t="shared" si="15"/>
        <v>0</v>
      </c>
      <c r="M70" s="4">
        <f>TRUNC((J65+L65+N65+J66+L66+N66+J67+L67+N67)*100*0.01, 1)</f>
        <v>0</v>
      </c>
      <c r="N70" s="5">
        <f t="shared" si="16"/>
        <v>0</v>
      </c>
      <c r="O70" s="4">
        <f t="shared" si="17"/>
        <v>0</v>
      </c>
      <c r="P70" s="5">
        <f t="shared" si="17"/>
        <v>0</v>
      </c>
      <c r="Q70" s="1" t="s">
        <v>13</v>
      </c>
      <c r="S70" t="s">
        <v>54</v>
      </c>
      <c r="T70" t="s">
        <v>54</v>
      </c>
      <c r="U70">
        <v>100</v>
      </c>
      <c r="V70">
        <v>1</v>
      </c>
    </row>
    <row r="71" spans="1:22" x14ac:dyDescent="0.2">
      <c r="A71" s="1" t="s">
        <v>13</v>
      </c>
      <c r="B71" s="6" t="s">
        <v>13</v>
      </c>
      <c r="C71" s="1" t="s">
        <v>13</v>
      </c>
      <c r="D71" s="1" t="s">
        <v>13</v>
      </c>
      <c r="E71" s="1" t="s">
        <v>1311</v>
      </c>
      <c r="F71" s="1" t="s">
        <v>13</v>
      </c>
      <c r="G71" s="6" t="s">
        <v>13</v>
      </c>
      <c r="H71" s="3">
        <v>0</v>
      </c>
      <c r="I71" s="1" t="s">
        <v>13</v>
      </c>
      <c r="J71" s="4">
        <f>TRUNC(SUMPRODUCT(J65:J70, V65:V70), 0)</f>
        <v>0</v>
      </c>
      <c r="K71" s="1" t="s">
        <v>13</v>
      </c>
      <c r="L71" s="5">
        <f>TRUNC(SUMPRODUCT(L65:L70, V65:V70), 0)</f>
        <v>0</v>
      </c>
      <c r="M71" s="1" t="s">
        <v>13</v>
      </c>
      <c r="N71" s="5">
        <f>TRUNC(SUMPRODUCT(N65:N70, V65:V70), 0)</f>
        <v>0</v>
      </c>
      <c r="O71" s="1" t="s">
        <v>13</v>
      </c>
      <c r="P71" s="5">
        <f>J71+L71+N71</f>
        <v>0</v>
      </c>
      <c r="Q71" s="1" t="s">
        <v>13</v>
      </c>
      <c r="S71" t="s">
        <v>13</v>
      </c>
      <c r="T71" t="s">
        <v>13</v>
      </c>
      <c r="U71" t="s">
        <v>13</v>
      </c>
      <c r="V71">
        <v>1</v>
      </c>
    </row>
    <row r="72" spans="1:22" x14ac:dyDescent="0.2">
      <c r="A72" s="1" t="s">
        <v>13</v>
      </c>
      <c r="B72" s="6" t="s">
        <v>13</v>
      </c>
      <c r="C72" s="1" t="s">
        <v>13</v>
      </c>
      <c r="D72" s="1" t="s">
        <v>13</v>
      </c>
      <c r="E72" s="1" t="s">
        <v>13</v>
      </c>
      <c r="F72" s="1" t="s">
        <v>13</v>
      </c>
      <c r="G72" s="6" t="s">
        <v>13</v>
      </c>
      <c r="H72" s="3">
        <v>0</v>
      </c>
      <c r="I72" s="1" t="s">
        <v>13</v>
      </c>
      <c r="J72" s="1" t="s">
        <v>13</v>
      </c>
      <c r="K72" s="1" t="s">
        <v>13</v>
      </c>
      <c r="L72" s="1" t="s">
        <v>13</v>
      </c>
      <c r="M72" s="1" t="s">
        <v>13</v>
      </c>
      <c r="N72" s="1" t="s">
        <v>13</v>
      </c>
      <c r="O72" s="1" t="s">
        <v>13</v>
      </c>
      <c r="P72" s="1" t="s">
        <v>13</v>
      </c>
      <c r="Q72" s="1" t="s">
        <v>13</v>
      </c>
      <c r="S72" t="s">
        <v>13</v>
      </c>
      <c r="T72" t="s">
        <v>13</v>
      </c>
      <c r="U72" t="s">
        <v>13</v>
      </c>
      <c r="V72">
        <v>1</v>
      </c>
    </row>
    <row r="73" spans="1:22" x14ac:dyDescent="0.2">
      <c r="A73" s="1" t="s">
        <v>57</v>
      </c>
      <c r="B73" s="6" t="s">
        <v>13</v>
      </c>
      <c r="C73" s="1" t="s">
        <v>13</v>
      </c>
      <c r="D73" s="1" t="s">
        <v>13</v>
      </c>
      <c r="E73" s="1" t="s">
        <v>58</v>
      </c>
      <c r="F73" s="1" t="s">
        <v>50</v>
      </c>
      <c r="G73" s="6" t="s">
        <v>51</v>
      </c>
      <c r="H73" s="3">
        <v>0</v>
      </c>
      <c r="I73" s="1" t="s">
        <v>13</v>
      </c>
      <c r="J73" s="1" t="s">
        <v>13</v>
      </c>
      <c r="K73" s="1" t="s">
        <v>13</v>
      </c>
      <c r="L73" s="1" t="s">
        <v>13</v>
      </c>
      <c r="M73" s="1" t="s">
        <v>13</v>
      </c>
      <c r="N73" s="1" t="s">
        <v>13</v>
      </c>
      <c r="O73" s="1" t="s">
        <v>13</v>
      </c>
      <c r="P73" s="1" t="s">
        <v>13</v>
      </c>
      <c r="Q73" s="1" t="s">
        <v>13</v>
      </c>
      <c r="S73" t="s">
        <v>13</v>
      </c>
      <c r="T73" t="s">
        <v>13</v>
      </c>
      <c r="U73" t="s">
        <v>13</v>
      </c>
      <c r="V73">
        <v>1</v>
      </c>
    </row>
    <row r="74" spans="1:22" x14ac:dyDescent="0.2">
      <c r="A74" s="1" t="s">
        <v>57</v>
      </c>
      <c r="B74" s="6" t="s">
        <v>47</v>
      </c>
      <c r="C74" s="1" t="s">
        <v>48</v>
      </c>
      <c r="D74" s="1" t="s">
        <v>13</v>
      </c>
      <c r="E74" s="1" t="s">
        <v>49</v>
      </c>
      <c r="F74" s="1" t="s">
        <v>50</v>
      </c>
      <c r="G74" s="6" t="s">
        <v>51</v>
      </c>
      <c r="H74" s="3">
        <v>1</v>
      </c>
      <c r="I74" s="4">
        <f>일위대가!F11</f>
        <v>0</v>
      </c>
      <c r="J74" s="4">
        <f>TRUNC(H74*I74, 1)</f>
        <v>0</v>
      </c>
      <c r="K74" s="4">
        <f>일위대가!G11</f>
        <v>0</v>
      </c>
      <c r="L74" s="5">
        <f>TRUNC(H74*K74, 1)</f>
        <v>0</v>
      </c>
      <c r="M74" s="4">
        <f>일위대가!H11</f>
        <v>0</v>
      </c>
      <c r="N74" s="5">
        <f>TRUNC(H74*M74, 1)</f>
        <v>0</v>
      </c>
      <c r="O74" s="4">
        <f>I74+K74+M74</f>
        <v>0</v>
      </c>
      <c r="P74" s="5">
        <f>J74+L74+N74</f>
        <v>0</v>
      </c>
      <c r="Q74" s="1" t="s">
        <v>13</v>
      </c>
      <c r="S74" t="s">
        <v>54</v>
      </c>
      <c r="T74" t="s">
        <v>54</v>
      </c>
      <c r="U74" t="s">
        <v>13</v>
      </c>
      <c r="V74">
        <v>1</v>
      </c>
    </row>
    <row r="75" spans="1:22" x14ac:dyDescent="0.2">
      <c r="A75" s="1" t="s">
        <v>57</v>
      </c>
      <c r="B75" s="6" t="s">
        <v>47</v>
      </c>
      <c r="C75" s="1" t="s">
        <v>55</v>
      </c>
      <c r="D75" s="1" t="s">
        <v>13</v>
      </c>
      <c r="E75" s="1" t="s">
        <v>56</v>
      </c>
      <c r="F75" s="1" t="s">
        <v>50</v>
      </c>
      <c r="G75" s="6" t="s">
        <v>51</v>
      </c>
      <c r="H75" s="3">
        <v>1</v>
      </c>
      <c r="I75" s="4">
        <f>일위대가!F12</f>
        <v>0</v>
      </c>
      <c r="J75" s="4">
        <f>TRUNC(H75*I75, 1)</f>
        <v>0</v>
      </c>
      <c r="K75" s="4">
        <f>일위대가!G12</f>
        <v>0</v>
      </c>
      <c r="L75" s="5">
        <f>TRUNC(H75*K75, 1)</f>
        <v>0</v>
      </c>
      <c r="M75" s="4">
        <f>일위대가!H12</f>
        <v>0</v>
      </c>
      <c r="N75" s="5">
        <f>TRUNC(H75*M75, 1)</f>
        <v>0</v>
      </c>
      <c r="O75" s="4">
        <f>I75+K75+M75</f>
        <v>0</v>
      </c>
      <c r="P75" s="5">
        <f>J75+L75+N75</f>
        <v>0</v>
      </c>
      <c r="Q75" s="1" t="s">
        <v>13</v>
      </c>
      <c r="S75" t="s">
        <v>54</v>
      </c>
      <c r="T75" t="s">
        <v>54</v>
      </c>
      <c r="U75" t="s">
        <v>13</v>
      </c>
      <c r="V75">
        <v>1</v>
      </c>
    </row>
    <row r="76" spans="1:22" x14ac:dyDescent="0.2">
      <c r="A76" s="1" t="s">
        <v>13</v>
      </c>
      <c r="B76" s="6" t="s">
        <v>13</v>
      </c>
      <c r="C76" s="1" t="s">
        <v>13</v>
      </c>
      <c r="D76" s="1" t="s">
        <v>13</v>
      </c>
      <c r="E76" s="1" t="s">
        <v>1311</v>
      </c>
      <c r="F76" s="1" t="s">
        <v>13</v>
      </c>
      <c r="G76" s="6" t="s">
        <v>13</v>
      </c>
      <c r="H76" s="3">
        <v>0</v>
      </c>
      <c r="I76" s="1" t="s">
        <v>13</v>
      </c>
      <c r="J76" s="4">
        <f>TRUNC(SUMPRODUCT(J74:J75, V74:V75), 0)</f>
        <v>0</v>
      </c>
      <c r="K76" s="1" t="s">
        <v>13</v>
      </c>
      <c r="L76" s="5">
        <f>TRUNC(SUMPRODUCT(L74:L75, V74:V75), 0)</f>
        <v>0</v>
      </c>
      <c r="M76" s="1" t="s">
        <v>13</v>
      </c>
      <c r="N76" s="5">
        <f>TRUNC(SUMPRODUCT(N74:N75, V74:V75), 0)</f>
        <v>0</v>
      </c>
      <c r="O76" s="1" t="s">
        <v>13</v>
      </c>
      <c r="P76" s="5">
        <f>J76+L76+N76</f>
        <v>0</v>
      </c>
      <c r="Q76" s="1" t="s">
        <v>13</v>
      </c>
      <c r="S76" t="s">
        <v>13</v>
      </c>
      <c r="T76" t="s">
        <v>13</v>
      </c>
      <c r="U76" t="s">
        <v>13</v>
      </c>
      <c r="V76">
        <v>1</v>
      </c>
    </row>
    <row r="77" spans="1:22" x14ac:dyDescent="0.2">
      <c r="A77" s="1" t="s">
        <v>13</v>
      </c>
      <c r="B77" s="6" t="s">
        <v>13</v>
      </c>
      <c r="C77" s="1" t="s">
        <v>13</v>
      </c>
      <c r="D77" s="1" t="s">
        <v>13</v>
      </c>
      <c r="E77" s="1" t="s">
        <v>13</v>
      </c>
      <c r="F77" s="1" t="s">
        <v>13</v>
      </c>
      <c r="G77" s="6" t="s">
        <v>13</v>
      </c>
      <c r="H77" s="3">
        <v>0</v>
      </c>
      <c r="I77" s="1" t="s">
        <v>13</v>
      </c>
      <c r="J77" s="1" t="s">
        <v>13</v>
      </c>
      <c r="K77" s="1" t="s">
        <v>13</v>
      </c>
      <c r="L77" s="1" t="s">
        <v>13</v>
      </c>
      <c r="M77" s="1" t="s">
        <v>13</v>
      </c>
      <c r="N77" s="1" t="s">
        <v>13</v>
      </c>
      <c r="O77" s="1" t="s">
        <v>13</v>
      </c>
      <c r="P77" s="1" t="s">
        <v>13</v>
      </c>
      <c r="Q77" s="1" t="s">
        <v>13</v>
      </c>
      <c r="S77" t="s">
        <v>13</v>
      </c>
      <c r="T77" t="s">
        <v>13</v>
      </c>
      <c r="U77" t="s">
        <v>13</v>
      </c>
      <c r="V77">
        <v>1</v>
      </c>
    </row>
    <row r="78" spans="1:22" x14ac:dyDescent="0.2">
      <c r="A78" s="1" t="s">
        <v>59</v>
      </c>
      <c r="B78" s="6" t="s">
        <v>13</v>
      </c>
      <c r="C78" s="1" t="s">
        <v>13</v>
      </c>
      <c r="D78" s="1" t="s">
        <v>13</v>
      </c>
      <c r="E78" s="1" t="s">
        <v>60</v>
      </c>
      <c r="F78" s="1" t="s">
        <v>61</v>
      </c>
      <c r="G78" s="6" t="s">
        <v>62</v>
      </c>
      <c r="H78" s="3">
        <v>0</v>
      </c>
      <c r="I78" s="1" t="s">
        <v>13</v>
      </c>
      <c r="J78" s="1" t="s">
        <v>13</v>
      </c>
      <c r="K78" s="1" t="s">
        <v>13</v>
      </c>
      <c r="L78" s="1" t="s">
        <v>13</v>
      </c>
      <c r="M78" s="1" t="s">
        <v>13</v>
      </c>
      <c r="N78" s="1" t="s">
        <v>13</v>
      </c>
      <c r="O78" s="1" t="s">
        <v>13</v>
      </c>
      <c r="P78" s="1" t="s">
        <v>13</v>
      </c>
      <c r="Q78" s="1" t="s">
        <v>13</v>
      </c>
      <c r="S78" t="s">
        <v>13</v>
      </c>
      <c r="T78" t="s">
        <v>13</v>
      </c>
      <c r="U78" t="s">
        <v>13</v>
      </c>
      <c r="V78">
        <v>1</v>
      </c>
    </row>
    <row r="79" spans="1:22" x14ac:dyDescent="0.2">
      <c r="A79" s="1" t="s">
        <v>59</v>
      </c>
      <c r="B79" s="6" t="s">
        <v>1312</v>
      </c>
      <c r="C79" s="1" t="s">
        <v>1317</v>
      </c>
      <c r="D79" s="1" t="s">
        <v>13</v>
      </c>
      <c r="E79" s="1" t="s">
        <v>1318</v>
      </c>
      <c r="F79" s="1" t="s">
        <v>1315</v>
      </c>
      <c r="G79" s="6" t="s">
        <v>1316</v>
      </c>
      <c r="H79" s="3">
        <v>0.15</v>
      </c>
      <c r="I79" s="5">
        <v>0</v>
      </c>
      <c r="J79" s="4">
        <f>TRUNC(H79*I79, 1)</f>
        <v>0</v>
      </c>
      <c r="K79" s="4">
        <f>노무!E4</f>
        <v>0</v>
      </c>
      <c r="L79" s="5">
        <f>TRUNC(H79*K79, 1)</f>
        <v>0</v>
      </c>
      <c r="M79" s="4">
        <v>0</v>
      </c>
      <c r="N79" s="5">
        <f>TRUNC(H79*M79, 1)</f>
        <v>0</v>
      </c>
      <c r="O79" s="4">
        <f>I79+K79+M79</f>
        <v>0</v>
      </c>
      <c r="P79" s="5">
        <f>J79+L79+N79</f>
        <v>0</v>
      </c>
      <c r="Q79" s="1" t="s">
        <v>13</v>
      </c>
      <c r="S79" t="s">
        <v>54</v>
      </c>
      <c r="T79" t="s">
        <v>54</v>
      </c>
      <c r="U79" t="s">
        <v>13</v>
      </c>
      <c r="V79">
        <v>1</v>
      </c>
    </row>
    <row r="80" spans="1:22" x14ac:dyDescent="0.2">
      <c r="A80" s="1" t="s">
        <v>13</v>
      </c>
      <c r="B80" s="6" t="s">
        <v>13</v>
      </c>
      <c r="C80" s="1" t="s">
        <v>13</v>
      </c>
      <c r="D80" s="1" t="s">
        <v>13</v>
      </c>
      <c r="E80" s="1" t="s">
        <v>1311</v>
      </c>
      <c r="F80" s="1" t="s">
        <v>13</v>
      </c>
      <c r="G80" s="6" t="s">
        <v>13</v>
      </c>
      <c r="H80" s="3">
        <v>0</v>
      </c>
      <c r="I80" s="1" t="s">
        <v>13</v>
      </c>
      <c r="J80" s="4">
        <f>TRUNC(J79*V79, 0)</f>
        <v>0</v>
      </c>
      <c r="K80" s="1" t="s">
        <v>13</v>
      </c>
      <c r="L80" s="5">
        <f>TRUNC(L79*V79, 0)</f>
        <v>0</v>
      </c>
      <c r="M80" s="1" t="s">
        <v>13</v>
      </c>
      <c r="N80" s="5">
        <f>TRUNC(N79*V79, 0)</f>
        <v>0</v>
      </c>
      <c r="O80" s="1" t="s">
        <v>13</v>
      </c>
      <c r="P80" s="5">
        <f>J80+L80+N80</f>
        <v>0</v>
      </c>
      <c r="Q80" s="1" t="s">
        <v>13</v>
      </c>
      <c r="S80" t="s">
        <v>13</v>
      </c>
      <c r="T80" t="s">
        <v>13</v>
      </c>
      <c r="U80" t="s">
        <v>13</v>
      </c>
      <c r="V80">
        <v>1</v>
      </c>
    </row>
    <row r="81" spans="1:22" x14ac:dyDescent="0.2">
      <c r="A81" s="1" t="s">
        <v>13</v>
      </c>
      <c r="B81" s="6" t="s">
        <v>13</v>
      </c>
      <c r="C81" s="1" t="s">
        <v>13</v>
      </c>
      <c r="D81" s="1" t="s">
        <v>13</v>
      </c>
      <c r="E81" s="1" t="s">
        <v>13</v>
      </c>
      <c r="F81" s="1" t="s">
        <v>13</v>
      </c>
      <c r="G81" s="6" t="s">
        <v>13</v>
      </c>
      <c r="H81" s="3">
        <v>0</v>
      </c>
      <c r="I81" s="1" t="s">
        <v>13</v>
      </c>
      <c r="J81" s="1" t="s">
        <v>13</v>
      </c>
      <c r="K81" s="1" t="s">
        <v>13</v>
      </c>
      <c r="L81" s="1" t="s">
        <v>13</v>
      </c>
      <c r="M81" s="1" t="s">
        <v>13</v>
      </c>
      <c r="N81" s="1" t="s">
        <v>13</v>
      </c>
      <c r="O81" s="1" t="s">
        <v>13</v>
      </c>
      <c r="P81" s="1" t="s">
        <v>13</v>
      </c>
      <c r="Q81" s="1" t="s">
        <v>13</v>
      </c>
      <c r="S81" t="s">
        <v>13</v>
      </c>
      <c r="T81" t="s">
        <v>13</v>
      </c>
      <c r="U81" t="s">
        <v>13</v>
      </c>
      <c r="V81">
        <v>1</v>
      </c>
    </row>
    <row r="82" spans="1:22" x14ac:dyDescent="0.2">
      <c r="A82" s="1" t="s">
        <v>63</v>
      </c>
      <c r="B82" s="6" t="s">
        <v>13</v>
      </c>
      <c r="C82" s="1" t="s">
        <v>13</v>
      </c>
      <c r="D82" s="1" t="s">
        <v>13</v>
      </c>
      <c r="E82" s="1" t="s">
        <v>64</v>
      </c>
      <c r="F82" s="1" t="s">
        <v>61</v>
      </c>
      <c r="G82" s="6" t="s">
        <v>62</v>
      </c>
      <c r="H82" s="3">
        <v>0</v>
      </c>
      <c r="I82" s="1" t="s">
        <v>13</v>
      </c>
      <c r="J82" s="1" t="s">
        <v>13</v>
      </c>
      <c r="K82" s="1" t="s">
        <v>13</v>
      </c>
      <c r="L82" s="1" t="s">
        <v>13</v>
      </c>
      <c r="M82" s="1" t="s">
        <v>13</v>
      </c>
      <c r="N82" s="1" t="s">
        <v>13</v>
      </c>
      <c r="O82" s="1" t="s">
        <v>13</v>
      </c>
      <c r="P82" s="1" t="s">
        <v>13</v>
      </c>
      <c r="Q82" s="1" t="s">
        <v>13</v>
      </c>
      <c r="S82" t="s">
        <v>13</v>
      </c>
      <c r="T82" t="s">
        <v>13</v>
      </c>
      <c r="U82" t="s">
        <v>13</v>
      </c>
      <c r="V82">
        <v>1</v>
      </c>
    </row>
    <row r="83" spans="1:22" x14ac:dyDescent="0.2">
      <c r="A83" s="1" t="s">
        <v>63</v>
      </c>
      <c r="B83" s="6" t="s">
        <v>1312</v>
      </c>
      <c r="C83" s="1" t="s">
        <v>1317</v>
      </c>
      <c r="D83" s="1" t="s">
        <v>13</v>
      </c>
      <c r="E83" s="1" t="s">
        <v>1318</v>
      </c>
      <c r="F83" s="1" t="s">
        <v>1315</v>
      </c>
      <c r="G83" s="6" t="s">
        <v>1316</v>
      </c>
      <c r="H83" s="3">
        <v>0.06</v>
      </c>
      <c r="I83" s="5">
        <v>0</v>
      </c>
      <c r="J83" s="4">
        <f>TRUNC(H83*I83, 1)</f>
        <v>0</v>
      </c>
      <c r="K83" s="4">
        <f>노무!E4</f>
        <v>0</v>
      </c>
      <c r="L83" s="5">
        <f>TRUNC(H83*K83, 1)</f>
        <v>0</v>
      </c>
      <c r="M83" s="4">
        <v>0</v>
      </c>
      <c r="N83" s="5">
        <f>TRUNC(H83*M83, 1)</f>
        <v>0</v>
      </c>
      <c r="O83" s="4">
        <f>I83+K83+M83</f>
        <v>0</v>
      </c>
      <c r="P83" s="5">
        <f>J83+L83+N83</f>
        <v>0</v>
      </c>
      <c r="Q83" s="1" t="s">
        <v>13</v>
      </c>
      <c r="S83" t="s">
        <v>54</v>
      </c>
      <c r="T83" t="s">
        <v>54</v>
      </c>
      <c r="U83" t="s">
        <v>13</v>
      </c>
      <c r="V83">
        <v>1</v>
      </c>
    </row>
    <row r="84" spans="1:22" x14ac:dyDescent="0.2">
      <c r="A84" s="1" t="s">
        <v>13</v>
      </c>
      <c r="B84" s="6" t="s">
        <v>13</v>
      </c>
      <c r="C84" s="1" t="s">
        <v>13</v>
      </c>
      <c r="D84" s="1" t="s">
        <v>13</v>
      </c>
      <c r="E84" s="1" t="s">
        <v>1311</v>
      </c>
      <c r="F84" s="1" t="s">
        <v>13</v>
      </c>
      <c r="G84" s="6" t="s">
        <v>13</v>
      </c>
      <c r="H84" s="3">
        <v>0</v>
      </c>
      <c r="I84" s="1" t="s">
        <v>13</v>
      </c>
      <c r="J84" s="4">
        <f>TRUNC(J83*V83, 0)</f>
        <v>0</v>
      </c>
      <c r="K84" s="1" t="s">
        <v>13</v>
      </c>
      <c r="L84" s="5">
        <f>TRUNC(L83*V83, 0)</f>
        <v>0</v>
      </c>
      <c r="M84" s="1" t="s">
        <v>13</v>
      </c>
      <c r="N84" s="5">
        <f>TRUNC(N83*V83, 0)</f>
        <v>0</v>
      </c>
      <c r="O84" s="1" t="s">
        <v>13</v>
      </c>
      <c r="P84" s="5">
        <f>J84+L84+N84</f>
        <v>0</v>
      </c>
      <c r="Q84" s="1" t="s">
        <v>13</v>
      </c>
      <c r="S84" t="s">
        <v>13</v>
      </c>
      <c r="T84" t="s">
        <v>13</v>
      </c>
      <c r="U84" t="s">
        <v>13</v>
      </c>
      <c r="V84">
        <v>1</v>
      </c>
    </row>
    <row r="85" spans="1:22" x14ac:dyDescent="0.2">
      <c r="A85" s="1" t="s">
        <v>13</v>
      </c>
      <c r="B85" s="6" t="s">
        <v>13</v>
      </c>
      <c r="C85" s="1" t="s">
        <v>13</v>
      </c>
      <c r="D85" s="1" t="s">
        <v>13</v>
      </c>
      <c r="E85" s="1" t="s">
        <v>13</v>
      </c>
      <c r="F85" s="1" t="s">
        <v>13</v>
      </c>
      <c r="G85" s="6" t="s">
        <v>13</v>
      </c>
      <c r="H85" s="3">
        <v>0</v>
      </c>
      <c r="I85" s="1" t="s">
        <v>13</v>
      </c>
      <c r="J85" s="1" t="s">
        <v>13</v>
      </c>
      <c r="K85" s="1" t="s">
        <v>13</v>
      </c>
      <c r="L85" s="1" t="s">
        <v>13</v>
      </c>
      <c r="M85" s="1" t="s">
        <v>13</v>
      </c>
      <c r="N85" s="1" t="s">
        <v>13</v>
      </c>
      <c r="O85" s="1" t="s">
        <v>13</v>
      </c>
      <c r="P85" s="1" t="s">
        <v>13</v>
      </c>
      <c r="Q85" s="1" t="s">
        <v>13</v>
      </c>
      <c r="S85" t="s">
        <v>13</v>
      </c>
      <c r="T85" t="s">
        <v>13</v>
      </c>
      <c r="U85" t="s">
        <v>13</v>
      </c>
      <c r="V85">
        <v>1</v>
      </c>
    </row>
    <row r="86" spans="1:22" x14ac:dyDescent="0.2">
      <c r="A86" s="1" t="s">
        <v>65</v>
      </c>
      <c r="B86" s="6" t="s">
        <v>13</v>
      </c>
      <c r="C86" s="1" t="s">
        <v>13</v>
      </c>
      <c r="D86" s="1" t="s">
        <v>13</v>
      </c>
      <c r="E86" s="1" t="s">
        <v>66</v>
      </c>
      <c r="F86" s="1" t="s">
        <v>61</v>
      </c>
      <c r="G86" s="6" t="s">
        <v>62</v>
      </c>
      <c r="H86" s="3">
        <v>0</v>
      </c>
      <c r="I86" s="1" t="s">
        <v>13</v>
      </c>
      <c r="J86" s="1" t="s">
        <v>13</v>
      </c>
      <c r="K86" s="1" t="s">
        <v>13</v>
      </c>
      <c r="L86" s="1" t="s">
        <v>13</v>
      </c>
      <c r="M86" s="1" t="s">
        <v>13</v>
      </c>
      <c r="N86" s="1" t="s">
        <v>13</v>
      </c>
      <c r="O86" s="1" t="s">
        <v>13</v>
      </c>
      <c r="P86" s="1" t="s">
        <v>13</v>
      </c>
      <c r="Q86" s="1" t="s">
        <v>13</v>
      </c>
      <c r="S86" t="s">
        <v>13</v>
      </c>
      <c r="T86" t="s">
        <v>13</v>
      </c>
      <c r="U86" t="s">
        <v>13</v>
      </c>
      <c r="V86">
        <v>1</v>
      </c>
    </row>
    <row r="87" spans="1:22" x14ac:dyDescent="0.2">
      <c r="A87" s="1" t="s">
        <v>65</v>
      </c>
      <c r="B87" s="6" t="s">
        <v>1312</v>
      </c>
      <c r="C87" s="1" t="s">
        <v>1317</v>
      </c>
      <c r="D87" s="1" t="s">
        <v>13</v>
      </c>
      <c r="E87" s="1" t="s">
        <v>1318</v>
      </c>
      <c r="F87" s="1" t="s">
        <v>1315</v>
      </c>
      <c r="G87" s="6" t="s">
        <v>1316</v>
      </c>
      <c r="H87" s="3">
        <v>0.06</v>
      </c>
      <c r="I87" s="5">
        <v>0</v>
      </c>
      <c r="J87" s="4">
        <f>TRUNC(H87*I87, 1)</f>
        <v>0</v>
      </c>
      <c r="K87" s="4">
        <f>노무!E4</f>
        <v>0</v>
      </c>
      <c r="L87" s="5">
        <f>TRUNC(H87*K87, 1)</f>
        <v>0</v>
      </c>
      <c r="M87" s="4">
        <v>0</v>
      </c>
      <c r="N87" s="5">
        <f>TRUNC(H87*M87, 1)</f>
        <v>0</v>
      </c>
      <c r="O87" s="4">
        <f>I87+K87+M87</f>
        <v>0</v>
      </c>
      <c r="P87" s="5">
        <f>J87+L87+N87</f>
        <v>0</v>
      </c>
      <c r="Q87" s="1" t="s">
        <v>13</v>
      </c>
      <c r="S87" t="s">
        <v>54</v>
      </c>
      <c r="T87" t="s">
        <v>54</v>
      </c>
      <c r="U87" t="s">
        <v>13</v>
      </c>
      <c r="V87">
        <v>1</v>
      </c>
    </row>
    <row r="88" spans="1:22" x14ac:dyDescent="0.2">
      <c r="A88" s="1" t="s">
        <v>13</v>
      </c>
      <c r="B88" s="6" t="s">
        <v>13</v>
      </c>
      <c r="C88" s="1" t="s">
        <v>13</v>
      </c>
      <c r="D88" s="1" t="s">
        <v>13</v>
      </c>
      <c r="E88" s="1" t="s">
        <v>1311</v>
      </c>
      <c r="F88" s="1" t="s">
        <v>13</v>
      </c>
      <c r="G88" s="6" t="s">
        <v>13</v>
      </c>
      <c r="H88" s="3">
        <v>0</v>
      </c>
      <c r="I88" s="1" t="s">
        <v>13</v>
      </c>
      <c r="J88" s="4">
        <f>TRUNC(J87*V87, 0)</f>
        <v>0</v>
      </c>
      <c r="K88" s="1" t="s">
        <v>13</v>
      </c>
      <c r="L88" s="5">
        <f>TRUNC(L87*V87, 0)</f>
        <v>0</v>
      </c>
      <c r="M88" s="1" t="s">
        <v>13</v>
      </c>
      <c r="N88" s="5">
        <f>TRUNC(N87*V87, 0)</f>
        <v>0</v>
      </c>
      <c r="O88" s="1" t="s">
        <v>13</v>
      </c>
      <c r="P88" s="5">
        <f>J88+L88+N88</f>
        <v>0</v>
      </c>
      <c r="Q88" s="1" t="s">
        <v>13</v>
      </c>
      <c r="S88" t="s">
        <v>13</v>
      </c>
      <c r="T88" t="s">
        <v>13</v>
      </c>
      <c r="U88" t="s">
        <v>13</v>
      </c>
      <c r="V88">
        <v>1</v>
      </c>
    </row>
    <row r="89" spans="1:22" x14ac:dyDescent="0.2">
      <c r="A89" s="1" t="s">
        <v>13</v>
      </c>
      <c r="B89" s="6" t="s">
        <v>13</v>
      </c>
      <c r="C89" s="1" t="s">
        <v>13</v>
      </c>
      <c r="D89" s="1" t="s">
        <v>13</v>
      </c>
      <c r="E89" s="1" t="s">
        <v>13</v>
      </c>
      <c r="F89" s="1" t="s">
        <v>13</v>
      </c>
      <c r="G89" s="6" t="s">
        <v>13</v>
      </c>
      <c r="H89" s="3">
        <v>0</v>
      </c>
      <c r="I89" s="1" t="s">
        <v>13</v>
      </c>
      <c r="J89" s="1" t="s">
        <v>13</v>
      </c>
      <c r="K89" s="1" t="s">
        <v>13</v>
      </c>
      <c r="L89" s="1" t="s">
        <v>13</v>
      </c>
      <c r="M89" s="1" t="s">
        <v>13</v>
      </c>
      <c r="N89" s="1" t="s">
        <v>13</v>
      </c>
      <c r="O89" s="1" t="s">
        <v>13</v>
      </c>
      <c r="P89" s="1" t="s">
        <v>13</v>
      </c>
      <c r="Q89" s="1" t="s">
        <v>13</v>
      </c>
      <c r="S89" t="s">
        <v>13</v>
      </c>
      <c r="T89" t="s">
        <v>13</v>
      </c>
      <c r="U89" t="s">
        <v>13</v>
      </c>
      <c r="V89">
        <v>1</v>
      </c>
    </row>
    <row r="90" spans="1:22" x14ac:dyDescent="0.2">
      <c r="A90" s="1" t="s">
        <v>67</v>
      </c>
      <c r="B90" s="6" t="s">
        <v>13</v>
      </c>
      <c r="C90" s="1" t="s">
        <v>13</v>
      </c>
      <c r="D90" s="1" t="s">
        <v>13</v>
      </c>
      <c r="E90" s="1" t="s">
        <v>68</v>
      </c>
      <c r="F90" s="1" t="s">
        <v>69</v>
      </c>
      <c r="G90" s="6" t="s">
        <v>62</v>
      </c>
      <c r="H90" s="3">
        <v>0</v>
      </c>
      <c r="I90" s="1" t="s">
        <v>13</v>
      </c>
      <c r="J90" s="1" t="s">
        <v>13</v>
      </c>
      <c r="K90" s="1" t="s">
        <v>13</v>
      </c>
      <c r="L90" s="1" t="s">
        <v>13</v>
      </c>
      <c r="M90" s="1" t="s">
        <v>13</v>
      </c>
      <c r="N90" s="1" t="s">
        <v>13</v>
      </c>
      <c r="O90" s="1" t="s">
        <v>13</v>
      </c>
      <c r="P90" s="1" t="s">
        <v>13</v>
      </c>
      <c r="Q90" s="1" t="s">
        <v>13</v>
      </c>
      <c r="S90" t="s">
        <v>13</v>
      </c>
      <c r="T90" t="s">
        <v>13</v>
      </c>
      <c r="U90" t="s">
        <v>13</v>
      </c>
      <c r="V90">
        <v>1</v>
      </c>
    </row>
    <row r="91" spans="1:22" x14ac:dyDescent="0.2">
      <c r="A91" s="1" t="s">
        <v>67</v>
      </c>
      <c r="B91" s="6" t="s">
        <v>1312</v>
      </c>
      <c r="C91" s="1" t="s">
        <v>1317</v>
      </c>
      <c r="D91" s="1" t="s">
        <v>13</v>
      </c>
      <c r="E91" s="1" t="s">
        <v>1318</v>
      </c>
      <c r="F91" s="1" t="s">
        <v>1315</v>
      </c>
      <c r="G91" s="6" t="s">
        <v>1316</v>
      </c>
      <c r="H91" s="3">
        <v>0.38</v>
      </c>
      <c r="I91" s="5">
        <v>0</v>
      </c>
      <c r="J91" s="4">
        <f>TRUNC(H91*I91, 1)</f>
        <v>0</v>
      </c>
      <c r="K91" s="4">
        <f>노무!E4</f>
        <v>0</v>
      </c>
      <c r="L91" s="5">
        <f>TRUNC(H91*K91, 1)</f>
        <v>0</v>
      </c>
      <c r="M91" s="4">
        <v>0</v>
      </c>
      <c r="N91" s="5">
        <f>TRUNC(H91*M91, 1)</f>
        <v>0</v>
      </c>
      <c r="O91" s="4">
        <f>I91+K91+M91</f>
        <v>0</v>
      </c>
      <c r="P91" s="5">
        <f>J91+L91+N91</f>
        <v>0</v>
      </c>
      <c r="Q91" s="1" t="s">
        <v>13</v>
      </c>
      <c r="S91" t="s">
        <v>54</v>
      </c>
      <c r="T91" t="s">
        <v>54</v>
      </c>
      <c r="U91" t="s">
        <v>13</v>
      </c>
      <c r="V91">
        <v>1</v>
      </c>
    </row>
    <row r="92" spans="1:22" x14ac:dyDescent="0.2">
      <c r="A92" s="1" t="s">
        <v>67</v>
      </c>
      <c r="B92" s="6" t="s">
        <v>1331</v>
      </c>
      <c r="C92" s="1" t="s">
        <v>1340</v>
      </c>
      <c r="D92" s="1" t="s">
        <v>13</v>
      </c>
      <c r="E92" s="1" t="s">
        <v>1341</v>
      </c>
      <c r="F92" s="1" t="s">
        <v>1342</v>
      </c>
      <c r="G92" s="6" t="s">
        <v>1335</v>
      </c>
      <c r="H92" s="3">
        <v>1.34</v>
      </c>
      <c r="I92" s="4">
        <f>기계경비!H5</f>
        <v>0</v>
      </c>
      <c r="J92" s="4">
        <f>TRUNC(H92*I92, 1)</f>
        <v>0</v>
      </c>
      <c r="K92" s="4">
        <f>기계경비!I5</f>
        <v>0</v>
      </c>
      <c r="L92" s="5">
        <f>TRUNC(H92*K92, 1)</f>
        <v>0</v>
      </c>
      <c r="M92" s="4">
        <f>기계경비!J5</f>
        <v>0</v>
      </c>
      <c r="N92" s="5">
        <f>TRUNC(H92*M92, 1)</f>
        <v>0</v>
      </c>
      <c r="O92" s="4">
        <f>I92+K92+M92</f>
        <v>0</v>
      </c>
      <c r="P92" s="5">
        <f>J92+L92+N92</f>
        <v>0</v>
      </c>
      <c r="Q92" s="1" t="s">
        <v>13</v>
      </c>
      <c r="S92" t="s">
        <v>54</v>
      </c>
      <c r="T92" t="s">
        <v>54</v>
      </c>
      <c r="U92" t="s">
        <v>13</v>
      </c>
      <c r="V92">
        <v>1</v>
      </c>
    </row>
    <row r="93" spans="1:22" x14ac:dyDescent="0.2">
      <c r="A93" s="1" t="s">
        <v>13</v>
      </c>
      <c r="B93" s="6" t="s">
        <v>13</v>
      </c>
      <c r="C93" s="1" t="s">
        <v>13</v>
      </c>
      <c r="D93" s="1" t="s">
        <v>13</v>
      </c>
      <c r="E93" s="1" t="s">
        <v>1311</v>
      </c>
      <c r="F93" s="1" t="s">
        <v>13</v>
      </c>
      <c r="G93" s="6" t="s">
        <v>13</v>
      </c>
      <c r="H93" s="3">
        <v>0</v>
      </c>
      <c r="I93" s="1" t="s">
        <v>13</v>
      </c>
      <c r="J93" s="4">
        <f>TRUNC(SUMPRODUCT(J91:J92, V91:V92), 0)</f>
        <v>0</v>
      </c>
      <c r="K93" s="1" t="s">
        <v>13</v>
      </c>
      <c r="L93" s="5">
        <f>TRUNC(SUMPRODUCT(L91:L92, V91:V92), 0)</f>
        <v>0</v>
      </c>
      <c r="M93" s="1" t="s">
        <v>13</v>
      </c>
      <c r="N93" s="5">
        <f>TRUNC(SUMPRODUCT(N91:N92, V91:V92), 0)</f>
        <v>0</v>
      </c>
      <c r="O93" s="1" t="s">
        <v>13</v>
      </c>
      <c r="P93" s="5">
        <f>J93+L93+N93</f>
        <v>0</v>
      </c>
      <c r="Q93" s="1" t="s">
        <v>13</v>
      </c>
      <c r="S93" t="s">
        <v>13</v>
      </c>
      <c r="T93" t="s">
        <v>13</v>
      </c>
      <c r="U93" t="s">
        <v>13</v>
      </c>
      <c r="V93">
        <v>1</v>
      </c>
    </row>
    <row r="94" spans="1:22" x14ac:dyDescent="0.2">
      <c r="A94" s="1" t="s">
        <v>13</v>
      </c>
      <c r="B94" s="6" t="s">
        <v>13</v>
      </c>
      <c r="C94" s="1" t="s">
        <v>13</v>
      </c>
      <c r="D94" s="1" t="s">
        <v>13</v>
      </c>
      <c r="E94" s="1" t="s">
        <v>13</v>
      </c>
      <c r="F94" s="1" t="s">
        <v>13</v>
      </c>
      <c r="G94" s="6" t="s">
        <v>13</v>
      </c>
      <c r="H94" s="3">
        <v>0</v>
      </c>
      <c r="I94" s="1" t="s">
        <v>13</v>
      </c>
      <c r="J94" s="1" t="s">
        <v>13</v>
      </c>
      <c r="K94" s="1" t="s">
        <v>13</v>
      </c>
      <c r="L94" s="1" t="s">
        <v>13</v>
      </c>
      <c r="M94" s="1" t="s">
        <v>13</v>
      </c>
      <c r="N94" s="1" t="s">
        <v>13</v>
      </c>
      <c r="O94" s="1" t="s">
        <v>13</v>
      </c>
      <c r="P94" s="1" t="s">
        <v>13</v>
      </c>
      <c r="Q94" s="1" t="s">
        <v>13</v>
      </c>
      <c r="S94" t="s">
        <v>13</v>
      </c>
      <c r="T94" t="s">
        <v>13</v>
      </c>
      <c r="U94" t="s">
        <v>13</v>
      </c>
      <c r="V94">
        <v>1</v>
      </c>
    </row>
    <row r="95" spans="1:22" x14ac:dyDescent="0.2">
      <c r="A95" s="1" t="s">
        <v>70</v>
      </c>
      <c r="B95" s="6" t="s">
        <v>13</v>
      </c>
      <c r="C95" s="1" t="s">
        <v>13</v>
      </c>
      <c r="D95" s="1" t="s">
        <v>13</v>
      </c>
      <c r="E95" s="1" t="s">
        <v>71</v>
      </c>
      <c r="F95" s="1" t="s">
        <v>69</v>
      </c>
      <c r="G95" s="6" t="s">
        <v>62</v>
      </c>
      <c r="H95" s="3">
        <v>0</v>
      </c>
      <c r="I95" s="1" t="s">
        <v>13</v>
      </c>
      <c r="J95" s="1" t="s">
        <v>13</v>
      </c>
      <c r="K95" s="1" t="s">
        <v>13</v>
      </c>
      <c r="L95" s="1" t="s">
        <v>13</v>
      </c>
      <c r="M95" s="1" t="s">
        <v>13</v>
      </c>
      <c r="N95" s="1" t="s">
        <v>13</v>
      </c>
      <c r="O95" s="1" t="s">
        <v>13</v>
      </c>
      <c r="P95" s="1" t="s">
        <v>13</v>
      </c>
      <c r="Q95" s="1" t="s">
        <v>13</v>
      </c>
      <c r="S95" t="s">
        <v>13</v>
      </c>
      <c r="T95" t="s">
        <v>13</v>
      </c>
      <c r="U95" t="s">
        <v>13</v>
      </c>
      <c r="V95">
        <v>1</v>
      </c>
    </row>
    <row r="96" spans="1:22" x14ac:dyDescent="0.2">
      <c r="A96" s="1" t="s">
        <v>70</v>
      </c>
      <c r="B96" s="6" t="s">
        <v>1312</v>
      </c>
      <c r="C96" s="1" t="s">
        <v>1317</v>
      </c>
      <c r="D96" s="1" t="s">
        <v>13</v>
      </c>
      <c r="E96" s="1" t="s">
        <v>1318</v>
      </c>
      <c r="F96" s="1" t="s">
        <v>1315</v>
      </c>
      <c r="G96" s="6" t="s">
        <v>1316</v>
      </c>
      <c r="H96" s="3">
        <v>0.24</v>
      </c>
      <c r="I96" s="5">
        <v>0</v>
      </c>
      <c r="J96" s="4">
        <f>TRUNC(H96*I96, 1)</f>
        <v>0</v>
      </c>
      <c r="K96" s="4">
        <f>노무!E4</f>
        <v>0</v>
      </c>
      <c r="L96" s="5">
        <f>TRUNC(H96*K96, 1)</f>
        <v>0</v>
      </c>
      <c r="M96" s="4">
        <v>0</v>
      </c>
      <c r="N96" s="5">
        <f>TRUNC(H96*M96, 1)</f>
        <v>0</v>
      </c>
      <c r="O96" s="4">
        <f>I96+K96+M96</f>
        <v>0</v>
      </c>
      <c r="P96" s="5">
        <f>J96+L96+N96</f>
        <v>0</v>
      </c>
      <c r="Q96" s="1" t="s">
        <v>13</v>
      </c>
      <c r="S96" t="s">
        <v>54</v>
      </c>
      <c r="T96" t="s">
        <v>54</v>
      </c>
      <c r="U96" t="s">
        <v>13</v>
      </c>
      <c r="V96">
        <v>1</v>
      </c>
    </row>
    <row r="97" spans="1:22" x14ac:dyDescent="0.2">
      <c r="A97" s="1" t="s">
        <v>70</v>
      </c>
      <c r="B97" s="6" t="s">
        <v>1331</v>
      </c>
      <c r="C97" s="1" t="s">
        <v>1343</v>
      </c>
      <c r="D97" s="1" t="s">
        <v>13</v>
      </c>
      <c r="E97" s="1" t="s">
        <v>1341</v>
      </c>
      <c r="F97" s="1" t="s">
        <v>1344</v>
      </c>
      <c r="G97" s="6" t="s">
        <v>1335</v>
      </c>
      <c r="H97" s="3">
        <v>0.82</v>
      </c>
      <c r="I97" s="4">
        <f>기계경비!H8</f>
        <v>0</v>
      </c>
      <c r="J97" s="4">
        <f>TRUNC(H97*I97, 1)</f>
        <v>0</v>
      </c>
      <c r="K97" s="4">
        <f>기계경비!I8</f>
        <v>0</v>
      </c>
      <c r="L97" s="5">
        <f>TRUNC(H97*K97, 1)</f>
        <v>0</v>
      </c>
      <c r="M97" s="4">
        <f>기계경비!J8</f>
        <v>0</v>
      </c>
      <c r="N97" s="5">
        <f>TRUNC(H97*M97, 1)</f>
        <v>0</v>
      </c>
      <c r="O97" s="4">
        <f>I97+K97+M97</f>
        <v>0</v>
      </c>
      <c r="P97" s="5">
        <f>J97+L97+N97</f>
        <v>0</v>
      </c>
      <c r="Q97" s="1" t="s">
        <v>13</v>
      </c>
      <c r="S97" t="s">
        <v>54</v>
      </c>
      <c r="T97" t="s">
        <v>54</v>
      </c>
      <c r="U97" t="s">
        <v>13</v>
      </c>
      <c r="V97">
        <v>1</v>
      </c>
    </row>
    <row r="98" spans="1:22" x14ac:dyDescent="0.2">
      <c r="A98" s="1" t="s">
        <v>13</v>
      </c>
      <c r="B98" s="6" t="s">
        <v>13</v>
      </c>
      <c r="C98" s="1" t="s">
        <v>13</v>
      </c>
      <c r="D98" s="1" t="s">
        <v>13</v>
      </c>
      <c r="E98" s="1" t="s">
        <v>1311</v>
      </c>
      <c r="F98" s="1" t="s">
        <v>13</v>
      </c>
      <c r="G98" s="6" t="s">
        <v>13</v>
      </c>
      <c r="H98" s="3">
        <v>0</v>
      </c>
      <c r="I98" s="1" t="s">
        <v>13</v>
      </c>
      <c r="J98" s="4">
        <f>TRUNC(SUMPRODUCT(J96:J97, V96:V97), 0)</f>
        <v>0</v>
      </c>
      <c r="K98" s="1" t="s">
        <v>13</v>
      </c>
      <c r="L98" s="5">
        <f>TRUNC(SUMPRODUCT(L96:L97, V96:V97), 0)</f>
        <v>0</v>
      </c>
      <c r="M98" s="1" t="s">
        <v>13</v>
      </c>
      <c r="N98" s="5">
        <f>TRUNC(SUMPRODUCT(N96:N97, V96:V97), 0)</f>
        <v>0</v>
      </c>
      <c r="O98" s="1" t="s">
        <v>13</v>
      </c>
      <c r="P98" s="5">
        <f>J98+L98+N98</f>
        <v>0</v>
      </c>
      <c r="Q98" s="1" t="s">
        <v>13</v>
      </c>
      <c r="S98" t="s">
        <v>13</v>
      </c>
      <c r="T98" t="s">
        <v>13</v>
      </c>
      <c r="U98" t="s">
        <v>13</v>
      </c>
      <c r="V98">
        <v>1</v>
      </c>
    </row>
    <row r="99" spans="1:22" x14ac:dyDescent="0.2">
      <c r="A99" s="1" t="s">
        <v>13</v>
      </c>
      <c r="B99" s="6" t="s">
        <v>13</v>
      </c>
      <c r="C99" s="1" t="s">
        <v>13</v>
      </c>
      <c r="D99" s="1" t="s">
        <v>13</v>
      </c>
      <c r="E99" s="1" t="s">
        <v>13</v>
      </c>
      <c r="F99" s="1" t="s">
        <v>13</v>
      </c>
      <c r="G99" s="6" t="s">
        <v>13</v>
      </c>
      <c r="H99" s="3">
        <v>0</v>
      </c>
      <c r="I99" s="1" t="s">
        <v>13</v>
      </c>
      <c r="J99" s="1" t="s">
        <v>13</v>
      </c>
      <c r="K99" s="1" t="s">
        <v>13</v>
      </c>
      <c r="L99" s="1" t="s">
        <v>13</v>
      </c>
      <c r="M99" s="1" t="s">
        <v>13</v>
      </c>
      <c r="N99" s="1" t="s">
        <v>13</v>
      </c>
      <c r="O99" s="1" t="s">
        <v>13</v>
      </c>
      <c r="P99" s="1" t="s">
        <v>13</v>
      </c>
      <c r="Q99" s="1" t="s">
        <v>13</v>
      </c>
      <c r="S99" t="s">
        <v>13</v>
      </c>
      <c r="T99" t="s">
        <v>13</v>
      </c>
      <c r="U99" t="s">
        <v>13</v>
      </c>
      <c r="V99">
        <v>1</v>
      </c>
    </row>
    <row r="100" spans="1:22" x14ac:dyDescent="0.2">
      <c r="A100" s="1" t="s">
        <v>72</v>
      </c>
      <c r="B100" s="6" t="s">
        <v>13</v>
      </c>
      <c r="C100" s="1" t="s">
        <v>13</v>
      </c>
      <c r="D100" s="1" t="s">
        <v>13</v>
      </c>
      <c r="E100" s="1" t="s">
        <v>73</v>
      </c>
      <c r="F100" s="1" t="s">
        <v>69</v>
      </c>
      <c r="G100" s="6" t="s">
        <v>62</v>
      </c>
      <c r="H100" s="3">
        <v>0</v>
      </c>
      <c r="I100" s="1" t="s">
        <v>13</v>
      </c>
      <c r="J100" s="1" t="s">
        <v>13</v>
      </c>
      <c r="K100" s="1" t="s">
        <v>13</v>
      </c>
      <c r="L100" s="1" t="s">
        <v>13</v>
      </c>
      <c r="M100" s="1" t="s">
        <v>13</v>
      </c>
      <c r="N100" s="1" t="s">
        <v>13</v>
      </c>
      <c r="O100" s="1" t="s">
        <v>13</v>
      </c>
      <c r="P100" s="1" t="s">
        <v>13</v>
      </c>
      <c r="Q100" s="1" t="s">
        <v>13</v>
      </c>
      <c r="S100" t="s">
        <v>13</v>
      </c>
      <c r="T100" t="s">
        <v>13</v>
      </c>
      <c r="U100" t="s">
        <v>13</v>
      </c>
      <c r="V100">
        <v>1</v>
      </c>
    </row>
    <row r="101" spans="1:22" x14ac:dyDescent="0.2">
      <c r="A101" s="1" t="s">
        <v>72</v>
      </c>
      <c r="B101" s="6" t="s">
        <v>1312</v>
      </c>
      <c r="C101" s="1" t="s">
        <v>1317</v>
      </c>
      <c r="D101" s="1" t="s">
        <v>13</v>
      </c>
      <c r="E101" s="1" t="s">
        <v>1318</v>
      </c>
      <c r="F101" s="1" t="s">
        <v>1315</v>
      </c>
      <c r="G101" s="6" t="s">
        <v>1316</v>
      </c>
      <c r="H101" s="3">
        <v>0.24</v>
      </c>
      <c r="I101" s="5">
        <v>0</v>
      </c>
      <c r="J101" s="4">
        <f>TRUNC(H101*I101, 1)</f>
        <v>0</v>
      </c>
      <c r="K101" s="4">
        <f>노무!E4</f>
        <v>0</v>
      </c>
      <c r="L101" s="5">
        <f>TRUNC(H101*K101, 1)</f>
        <v>0</v>
      </c>
      <c r="M101" s="4">
        <v>0</v>
      </c>
      <c r="N101" s="5">
        <f>TRUNC(H101*M101, 1)</f>
        <v>0</v>
      </c>
      <c r="O101" s="4">
        <f>I101+K101+M101</f>
        <v>0</v>
      </c>
      <c r="P101" s="5">
        <f>J101+L101+N101</f>
        <v>0</v>
      </c>
      <c r="Q101" s="1" t="s">
        <v>13</v>
      </c>
      <c r="S101" t="s">
        <v>54</v>
      </c>
      <c r="T101" t="s">
        <v>54</v>
      </c>
      <c r="U101" t="s">
        <v>13</v>
      </c>
      <c r="V101">
        <v>1</v>
      </c>
    </row>
    <row r="102" spans="1:22" x14ac:dyDescent="0.2">
      <c r="A102" s="1" t="s">
        <v>72</v>
      </c>
      <c r="B102" s="6" t="s">
        <v>1331</v>
      </c>
      <c r="C102" s="1" t="s">
        <v>1343</v>
      </c>
      <c r="D102" s="1" t="s">
        <v>13</v>
      </c>
      <c r="E102" s="1" t="s">
        <v>1341</v>
      </c>
      <c r="F102" s="1" t="s">
        <v>1344</v>
      </c>
      <c r="G102" s="6" t="s">
        <v>1335</v>
      </c>
      <c r="H102" s="3">
        <v>0.82</v>
      </c>
      <c r="I102" s="4">
        <f>기계경비!H8</f>
        <v>0</v>
      </c>
      <c r="J102" s="4">
        <f>TRUNC(H102*I102, 1)</f>
        <v>0</v>
      </c>
      <c r="K102" s="4">
        <f>기계경비!I8</f>
        <v>0</v>
      </c>
      <c r="L102" s="5">
        <f>TRUNC(H102*K102, 1)</f>
        <v>0</v>
      </c>
      <c r="M102" s="4">
        <f>기계경비!J8</f>
        <v>0</v>
      </c>
      <c r="N102" s="5">
        <f>TRUNC(H102*M102, 1)</f>
        <v>0</v>
      </c>
      <c r="O102" s="4">
        <f>I102+K102+M102</f>
        <v>0</v>
      </c>
      <c r="P102" s="5">
        <f>J102+L102+N102</f>
        <v>0</v>
      </c>
      <c r="Q102" s="1" t="s">
        <v>13</v>
      </c>
      <c r="S102" t="s">
        <v>54</v>
      </c>
      <c r="T102" t="s">
        <v>54</v>
      </c>
      <c r="U102" t="s">
        <v>13</v>
      </c>
      <c r="V102">
        <v>1</v>
      </c>
    </row>
    <row r="103" spans="1:22" x14ac:dyDescent="0.2">
      <c r="A103" s="1" t="s">
        <v>13</v>
      </c>
      <c r="B103" s="6" t="s">
        <v>13</v>
      </c>
      <c r="C103" s="1" t="s">
        <v>13</v>
      </c>
      <c r="D103" s="1" t="s">
        <v>13</v>
      </c>
      <c r="E103" s="1" t="s">
        <v>1311</v>
      </c>
      <c r="F103" s="1" t="s">
        <v>13</v>
      </c>
      <c r="G103" s="6" t="s">
        <v>13</v>
      </c>
      <c r="H103" s="3">
        <v>0</v>
      </c>
      <c r="I103" s="1" t="s">
        <v>13</v>
      </c>
      <c r="J103" s="4">
        <f>TRUNC(SUMPRODUCT(J101:J102, V101:V102), 0)</f>
        <v>0</v>
      </c>
      <c r="K103" s="1" t="s">
        <v>13</v>
      </c>
      <c r="L103" s="5">
        <f>TRUNC(SUMPRODUCT(L101:L102, V101:V102), 0)</f>
        <v>0</v>
      </c>
      <c r="M103" s="1" t="s">
        <v>13</v>
      </c>
      <c r="N103" s="5">
        <f>TRUNC(SUMPRODUCT(N101:N102, V101:V102), 0)</f>
        <v>0</v>
      </c>
      <c r="O103" s="1" t="s">
        <v>13</v>
      </c>
      <c r="P103" s="5">
        <f>J103+L103+N103</f>
        <v>0</v>
      </c>
      <c r="Q103" s="1" t="s">
        <v>13</v>
      </c>
      <c r="S103" t="s">
        <v>13</v>
      </c>
      <c r="T103" t="s">
        <v>13</v>
      </c>
      <c r="U103" t="s">
        <v>13</v>
      </c>
      <c r="V103">
        <v>1</v>
      </c>
    </row>
    <row r="104" spans="1:22" x14ac:dyDescent="0.2">
      <c r="A104" s="1" t="s">
        <v>13</v>
      </c>
      <c r="B104" s="6" t="s">
        <v>13</v>
      </c>
      <c r="C104" s="1" t="s">
        <v>13</v>
      </c>
      <c r="D104" s="1" t="s">
        <v>13</v>
      </c>
      <c r="E104" s="1" t="s">
        <v>13</v>
      </c>
      <c r="F104" s="1" t="s">
        <v>13</v>
      </c>
      <c r="G104" s="6" t="s">
        <v>13</v>
      </c>
      <c r="H104" s="3">
        <v>0</v>
      </c>
      <c r="I104" s="1" t="s">
        <v>13</v>
      </c>
      <c r="J104" s="1" t="s">
        <v>13</v>
      </c>
      <c r="K104" s="1" t="s">
        <v>13</v>
      </c>
      <c r="L104" s="1" t="s">
        <v>13</v>
      </c>
      <c r="M104" s="1" t="s">
        <v>13</v>
      </c>
      <c r="N104" s="1" t="s">
        <v>13</v>
      </c>
      <c r="O104" s="1" t="s">
        <v>13</v>
      </c>
      <c r="P104" s="1" t="s">
        <v>13</v>
      </c>
      <c r="Q104" s="1" t="s">
        <v>13</v>
      </c>
      <c r="S104" t="s">
        <v>13</v>
      </c>
      <c r="T104" t="s">
        <v>13</v>
      </c>
      <c r="U104" t="s">
        <v>13</v>
      </c>
      <c r="V104">
        <v>1</v>
      </c>
    </row>
    <row r="105" spans="1:22" x14ac:dyDescent="0.2">
      <c r="A105" s="1" t="s">
        <v>74</v>
      </c>
      <c r="B105" s="6" t="s">
        <v>13</v>
      </c>
      <c r="C105" s="1" t="s">
        <v>13</v>
      </c>
      <c r="D105" s="1" t="s">
        <v>13</v>
      </c>
      <c r="E105" s="1" t="s">
        <v>75</v>
      </c>
      <c r="F105" s="1" t="s">
        <v>76</v>
      </c>
      <c r="G105" s="6" t="s">
        <v>77</v>
      </c>
      <c r="H105" s="3">
        <v>0</v>
      </c>
      <c r="I105" s="1" t="s">
        <v>13</v>
      </c>
      <c r="J105" s="1" t="s">
        <v>13</v>
      </c>
      <c r="K105" s="1" t="s">
        <v>13</v>
      </c>
      <c r="L105" s="1" t="s">
        <v>13</v>
      </c>
      <c r="M105" s="1" t="s">
        <v>13</v>
      </c>
      <c r="N105" s="1" t="s">
        <v>13</v>
      </c>
      <c r="O105" s="1" t="s">
        <v>13</v>
      </c>
      <c r="P105" s="1" t="s">
        <v>13</v>
      </c>
      <c r="Q105" s="1" t="s">
        <v>13</v>
      </c>
      <c r="S105" t="s">
        <v>13</v>
      </c>
      <c r="T105" t="s">
        <v>13</v>
      </c>
      <c r="U105" t="s">
        <v>13</v>
      </c>
      <c r="V105">
        <v>1</v>
      </c>
    </row>
    <row r="106" spans="1:22" x14ac:dyDescent="0.2">
      <c r="A106" s="1" t="s">
        <v>74</v>
      </c>
      <c r="B106" s="6" t="s">
        <v>1312</v>
      </c>
      <c r="C106" s="1" t="s">
        <v>1313</v>
      </c>
      <c r="D106" s="1" t="s">
        <v>1325</v>
      </c>
      <c r="E106" s="1" t="s">
        <v>1314</v>
      </c>
      <c r="F106" s="1" t="s">
        <v>1315</v>
      </c>
      <c r="G106" s="6" t="s">
        <v>1316</v>
      </c>
      <c r="H106" s="3">
        <v>0.54</v>
      </c>
      <c r="I106" s="5">
        <v>0</v>
      </c>
      <c r="J106" s="4">
        <f>TRUNC(H106*I106, 1)</f>
        <v>0</v>
      </c>
      <c r="K106" s="4">
        <f>노무!E8</f>
        <v>0</v>
      </c>
      <c r="L106" s="5">
        <f>TRUNC(H106*K106, 1)</f>
        <v>0</v>
      </c>
      <c r="M106" s="4">
        <v>0</v>
      </c>
      <c r="N106" s="5">
        <f>TRUNC(H106*M106, 1)</f>
        <v>0</v>
      </c>
      <c r="O106" s="4">
        <f t="shared" ref="O106:P108" si="18">I106+K106+M106</f>
        <v>0</v>
      </c>
      <c r="P106" s="5">
        <f t="shared" si="18"/>
        <v>0</v>
      </c>
      <c r="Q106" s="1" t="s">
        <v>13</v>
      </c>
      <c r="S106" t="s">
        <v>54</v>
      </c>
      <c r="T106" t="s">
        <v>1327</v>
      </c>
      <c r="U106" t="s">
        <v>13</v>
      </c>
      <c r="V106">
        <v>0</v>
      </c>
    </row>
    <row r="107" spans="1:22" x14ac:dyDescent="0.2">
      <c r="A107" s="1" t="s">
        <v>74</v>
      </c>
      <c r="B107" s="6" t="s">
        <v>1312</v>
      </c>
      <c r="C107" s="1" t="s">
        <v>1317</v>
      </c>
      <c r="D107" s="1" t="s">
        <v>1325</v>
      </c>
      <c r="E107" s="1" t="s">
        <v>1318</v>
      </c>
      <c r="F107" s="1" t="s">
        <v>1315</v>
      </c>
      <c r="G107" s="6" t="s">
        <v>1316</v>
      </c>
      <c r="H107" s="3">
        <v>0.21</v>
      </c>
      <c r="I107" s="5">
        <v>0</v>
      </c>
      <c r="J107" s="4">
        <f>TRUNC(H107*I107, 1)</f>
        <v>0</v>
      </c>
      <c r="K107" s="4">
        <f>노무!E4</f>
        <v>0</v>
      </c>
      <c r="L107" s="5">
        <f>TRUNC(H107*K107, 1)</f>
        <v>0</v>
      </c>
      <c r="M107" s="4">
        <v>0</v>
      </c>
      <c r="N107" s="5">
        <f>TRUNC(H107*M107, 1)</f>
        <v>0</v>
      </c>
      <c r="O107" s="4">
        <f t="shared" si="18"/>
        <v>0</v>
      </c>
      <c r="P107" s="5">
        <f t="shared" si="18"/>
        <v>0</v>
      </c>
      <c r="Q107" s="1" t="s">
        <v>13</v>
      </c>
      <c r="S107" t="s">
        <v>54</v>
      </c>
      <c r="T107" t="s">
        <v>1327</v>
      </c>
      <c r="U107" t="s">
        <v>13</v>
      </c>
      <c r="V107">
        <v>0</v>
      </c>
    </row>
    <row r="108" spans="1:22" x14ac:dyDescent="0.2">
      <c r="A108" s="1" t="s">
        <v>74</v>
      </c>
      <c r="B108" s="6" t="s">
        <v>1306</v>
      </c>
      <c r="C108" s="1" t="s">
        <v>1307</v>
      </c>
      <c r="D108" s="1" t="s">
        <v>13</v>
      </c>
      <c r="E108" s="1" t="s">
        <v>1345</v>
      </c>
      <c r="F108" s="1" t="s">
        <v>1346</v>
      </c>
      <c r="G108" s="6" t="s">
        <v>1310</v>
      </c>
      <c r="H108" s="3">
        <v>1</v>
      </c>
      <c r="I108" s="5">
        <v>0</v>
      </c>
      <c r="J108" s="4">
        <f>TRUNC(H108*I108, 1)</f>
        <v>0</v>
      </c>
      <c r="K108" s="4">
        <f>TRUNC((L106+L107)*120*0.01, 1)</f>
        <v>0</v>
      </c>
      <c r="L108" s="5">
        <f>TRUNC(H108*K108, 1)</f>
        <v>0</v>
      </c>
      <c r="M108" s="4">
        <v>0</v>
      </c>
      <c r="N108" s="5">
        <f>TRUNC(H108*M108, 1)</f>
        <v>0</v>
      </c>
      <c r="O108" s="4">
        <f t="shared" si="18"/>
        <v>0</v>
      </c>
      <c r="P108" s="5">
        <f t="shared" si="18"/>
        <v>0</v>
      </c>
      <c r="Q108" s="1" t="s">
        <v>13</v>
      </c>
      <c r="S108" t="s">
        <v>54</v>
      </c>
      <c r="T108" t="s">
        <v>54</v>
      </c>
      <c r="U108">
        <v>120</v>
      </c>
      <c r="V108">
        <v>1</v>
      </c>
    </row>
    <row r="109" spans="1:22" x14ac:dyDescent="0.2">
      <c r="A109" s="1" t="s">
        <v>13</v>
      </c>
      <c r="B109" s="6" t="s">
        <v>13</v>
      </c>
      <c r="C109" s="1" t="s">
        <v>13</v>
      </c>
      <c r="D109" s="1" t="s">
        <v>13</v>
      </c>
      <c r="E109" s="1" t="s">
        <v>1311</v>
      </c>
      <c r="F109" s="1" t="s">
        <v>13</v>
      </c>
      <c r="G109" s="6" t="s">
        <v>13</v>
      </c>
      <c r="H109" s="3">
        <v>0</v>
      </c>
      <c r="I109" s="1" t="s">
        <v>13</v>
      </c>
      <c r="J109" s="4">
        <f>TRUNC(SUMPRODUCT(J106:J108, V106:V108), 0)</f>
        <v>0</v>
      </c>
      <c r="K109" s="1" t="s">
        <v>13</v>
      </c>
      <c r="L109" s="5">
        <f>TRUNC(SUMPRODUCT(L106:L108, V106:V108), 0)</f>
        <v>0</v>
      </c>
      <c r="M109" s="1" t="s">
        <v>13</v>
      </c>
      <c r="N109" s="5">
        <f>TRUNC(SUMPRODUCT(N106:N108, V106:V108), 0)</f>
        <v>0</v>
      </c>
      <c r="O109" s="1" t="s">
        <v>13</v>
      </c>
      <c r="P109" s="5">
        <f>J109+L109+N109</f>
        <v>0</v>
      </c>
      <c r="Q109" s="1" t="s">
        <v>13</v>
      </c>
      <c r="S109" t="s">
        <v>13</v>
      </c>
      <c r="T109" t="s">
        <v>13</v>
      </c>
      <c r="U109" t="s">
        <v>13</v>
      </c>
      <c r="V109">
        <v>1</v>
      </c>
    </row>
    <row r="110" spans="1:22" x14ac:dyDescent="0.2">
      <c r="A110" s="1" t="s">
        <v>13</v>
      </c>
      <c r="B110" s="6" t="s">
        <v>13</v>
      </c>
      <c r="C110" s="1" t="s">
        <v>13</v>
      </c>
      <c r="D110" s="1" t="s">
        <v>13</v>
      </c>
      <c r="E110" s="1" t="s">
        <v>13</v>
      </c>
      <c r="F110" s="1" t="s">
        <v>13</v>
      </c>
      <c r="G110" s="6" t="s">
        <v>13</v>
      </c>
      <c r="H110" s="3">
        <v>0</v>
      </c>
      <c r="I110" s="1" t="s">
        <v>13</v>
      </c>
      <c r="J110" s="1" t="s">
        <v>13</v>
      </c>
      <c r="K110" s="1" t="s">
        <v>13</v>
      </c>
      <c r="L110" s="1" t="s">
        <v>13</v>
      </c>
      <c r="M110" s="1" t="s">
        <v>13</v>
      </c>
      <c r="N110" s="1" t="s">
        <v>13</v>
      </c>
      <c r="O110" s="1" t="s">
        <v>13</v>
      </c>
      <c r="P110" s="1" t="s">
        <v>13</v>
      </c>
      <c r="Q110" s="1" t="s">
        <v>13</v>
      </c>
      <c r="S110" t="s">
        <v>13</v>
      </c>
      <c r="T110" t="s">
        <v>13</v>
      </c>
      <c r="U110" t="s">
        <v>13</v>
      </c>
      <c r="V110">
        <v>1</v>
      </c>
    </row>
    <row r="111" spans="1:22" x14ac:dyDescent="0.2">
      <c r="A111" s="1" t="s">
        <v>78</v>
      </c>
      <c r="B111" s="6" t="s">
        <v>13</v>
      </c>
      <c r="C111" s="1" t="s">
        <v>13</v>
      </c>
      <c r="D111" s="1" t="s">
        <v>13</v>
      </c>
      <c r="E111" s="1" t="s">
        <v>79</v>
      </c>
      <c r="F111" s="1" t="s">
        <v>76</v>
      </c>
      <c r="G111" s="6" t="s">
        <v>77</v>
      </c>
      <c r="H111" s="3">
        <v>0</v>
      </c>
      <c r="I111" s="1" t="s">
        <v>13</v>
      </c>
      <c r="J111" s="1" t="s">
        <v>13</v>
      </c>
      <c r="K111" s="1" t="s">
        <v>13</v>
      </c>
      <c r="L111" s="1" t="s">
        <v>13</v>
      </c>
      <c r="M111" s="1" t="s">
        <v>13</v>
      </c>
      <c r="N111" s="1" t="s">
        <v>13</v>
      </c>
      <c r="O111" s="1" t="s">
        <v>13</v>
      </c>
      <c r="P111" s="1" t="s">
        <v>13</v>
      </c>
      <c r="Q111" s="1" t="s">
        <v>13</v>
      </c>
      <c r="S111" t="s">
        <v>13</v>
      </c>
      <c r="T111" t="s">
        <v>13</v>
      </c>
      <c r="U111" t="s">
        <v>13</v>
      </c>
      <c r="V111">
        <v>1</v>
      </c>
    </row>
    <row r="112" spans="1:22" x14ac:dyDescent="0.2">
      <c r="A112" s="1" t="s">
        <v>78</v>
      </c>
      <c r="B112" s="6" t="s">
        <v>1312</v>
      </c>
      <c r="C112" s="1" t="s">
        <v>1313</v>
      </c>
      <c r="D112" s="1" t="s">
        <v>13</v>
      </c>
      <c r="E112" s="1" t="s">
        <v>1314</v>
      </c>
      <c r="F112" s="1" t="s">
        <v>1315</v>
      </c>
      <c r="G112" s="6" t="s">
        <v>1316</v>
      </c>
      <c r="H112" s="3">
        <v>0.54</v>
      </c>
      <c r="I112" s="5">
        <v>0</v>
      </c>
      <c r="J112" s="4">
        <f>TRUNC(H112*I112, 1)</f>
        <v>0</v>
      </c>
      <c r="K112" s="4">
        <f>노무!E8</f>
        <v>0</v>
      </c>
      <c r="L112" s="5">
        <f>TRUNC(H112*K112, 1)</f>
        <v>0</v>
      </c>
      <c r="M112" s="4">
        <v>0</v>
      </c>
      <c r="N112" s="5">
        <f>TRUNC(H112*M112, 1)</f>
        <v>0</v>
      </c>
      <c r="O112" s="4">
        <f>I112+K112+M112</f>
        <v>0</v>
      </c>
      <c r="P112" s="5">
        <f>J112+L112+N112</f>
        <v>0</v>
      </c>
      <c r="Q112" s="1" t="s">
        <v>13</v>
      </c>
      <c r="S112" t="s">
        <v>54</v>
      </c>
      <c r="T112" t="s">
        <v>54</v>
      </c>
      <c r="U112" t="s">
        <v>13</v>
      </c>
      <c r="V112">
        <v>1</v>
      </c>
    </row>
    <row r="113" spans="1:22" x14ac:dyDescent="0.2">
      <c r="A113" s="1" t="s">
        <v>78</v>
      </c>
      <c r="B113" s="6" t="s">
        <v>1312</v>
      </c>
      <c r="C113" s="1" t="s">
        <v>1317</v>
      </c>
      <c r="D113" s="1" t="s">
        <v>13</v>
      </c>
      <c r="E113" s="1" t="s">
        <v>1318</v>
      </c>
      <c r="F113" s="1" t="s">
        <v>1315</v>
      </c>
      <c r="G113" s="6" t="s">
        <v>1316</v>
      </c>
      <c r="H113" s="3">
        <v>0.21</v>
      </c>
      <c r="I113" s="5">
        <v>0</v>
      </c>
      <c r="J113" s="4">
        <f>TRUNC(H113*I113, 1)</f>
        <v>0</v>
      </c>
      <c r="K113" s="4">
        <f>노무!E4</f>
        <v>0</v>
      </c>
      <c r="L113" s="5">
        <f>TRUNC(H113*K113, 1)</f>
        <v>0</v>
      </c>
      <c r="M113" s="4">
        <v>0</v>
      </c>
      <c r="N113" s="5">
        <f>TRUNC(H113*M113, 1)</f>
        <v>0</v>
      </c>
      <c r="O113" s="4">
        <f>I113+K113+M113</f>
        <v>0</v>
      </c>
      <c r="P113" s="5">
        <f>J113+L113+N113</f>
        <v>0</v>
      </c>
      <c r="Q113" s="1" t="s">
        <v>13</v>
      </c>
      <c r="S113" t="s">
        <v>54</v>
      </c>
      <c r="T113" t="s">
        <v>54</v>
      </c>
      <c r="U113" t="s">
        <v>13</v>
      </c>
      <c r="V113">
        <v>1</v>
      </c>
    </row>
    <row r="114" spans="1:22" x14ac:dyDescent="0.2">
      <c r="A114" s="1" t="s">
        <v>13</v>
      </c>
      <c r="B114" s="6" t="s">
        <v>13</v>
      </c>
      <c r="C114" s="1" t="s">
        <v>13</v>
      </c>
      <c r="D114" s="1" t="s">
        <v>13</v>
      </c>
      <c r="E114" s="1" t="s">
        <v>1311</v>
      </c>
      <c r="F114" s="1" t="s">
        <v>13</v>
      </c>
      <c r="G114" s="6" t="s">
        <v>13</v>
      </c>
      <c r="H114" s="3">
        <v>0</v>
      </c>
      <c r="I114" s="1" t="s">
        <v>13</v>
      </c>
      <c r="J114" s="4">
        <f>TRUNC(SUMPRODUCT(J112:J113, V112:V113), 0)</f>
        <v>0</v>
      </c>
      <c r="K114" s="1" t="s">
        <v>13</v>
      </c>
      <c r="L114" s="5">
        <f>TRUNC(SUMPRODUCT(L112:L113, V112:V113), 0)</f>
        <v>0</v>
      </c>
      <c r="M114" s="1" t="s">
        <v>13</v>
      </c>
      <c r="N114" s="5">
        <f>TRUNC(SUMPRODUCT(N112:N113, V112:V113), 0)</f>
        <v>0</v>
      </c>
      <c r="O114" s="1" t="s">
        <v>13</v>
      </c>
      <c r="P114" s="5">
        <f>J114+L114+N114</f>
        <v>0</v>
      </c>
      <c r="Q114" s="1" t="s">
        <v>13</v>
      </c>
      <c r="S114" t="s">
        <v>13</v>
      </c>
      <c r="T114" t="s">
        <v>13</v>
      </c>
      <c r="U114" t="s">
        <v>13</v>
      </c>
      <c r="V114">
        <v>1</v>
      </c>
    </row>
    <row r="115" spans="1:22" x14ac:dyDescent="0.2">
      <c r="A115" s="1" t="s">
        <v>13</v>
      </c>
      <c r="B115" s="6" t="s">
        <v>13</v>
      </c>
      <c r="C115" s="1" t="s">
        <v>13</v>
      </c>
      <c r="D115" s="1" t="s">
        <v>13</v>
      </c>
      <c r="E115" s="1" t="s">
        <v>13</v>
      </c>
      <c r="F115" s="1" t="s">
        <v>13</v>
      </c>
      <c r="G115" s="6" t="s">
        <v>13</v>
      </c>
      <c r="H115" s="3">
        <v>0</v>
      </c>
      <c r="I115" s="1" t="s">
        <v>13</v>
      </c>
      <c r="J115" s="1" t="s">
        <v>13</v>
      </c>
      <c r="K115" s="1" t="s">
        <v>13</v>
      </c>
      <c r="L115" s="1" t="s">
        <v>13</v>
      </c>
      <c r="M115" s="1" t="s">
        <v>13</v>
      </c>
      <c r="N115" s="1" t="s">
        <v>13</v>
      </c>
      <c r="O115" s="1" t="s">
        <v>13</v>
      </c>
      <c r="P115" s="1" t="s">
        <v>13</v>
      </c>
      <c r="Q115" s="1" t="s">
        <v>13</v>
      </c>
      <c r="S115" t="s">
        <v>13</v>
      </c>
      <c r="T115" t="s">
        <v>13</v>
      </c>
      <c r="U115" t="s">
        <v>13</v>
      </c>
      <c r="V115">
        <v>1</v>
      </c>
    </row>
    <row r="116" spans="1:22" x14ac:dyDescent="0.2">
      <c r="A116" s="1" t="s">
        <v>80</v>
      </c>
      <c r="B116" s="6" t="s">
        <v>13</v>
      </c>
      <c r="C116" s="1" t="s">
        <v>13</v>
      </c>
      <c r="D116" s="1" t="s">
        <v>13</v>
      </c>
      <c r="E116" s="1" t="s">
        <v>81</v>
      </c>
      <c r="F116" s="1" t="s">
        <v>76</v>
      </c>
      <c r="G116" s="6" t="s">
        <v>77</v>
      </c>
      <c r="H116" s="3">
        <v>0</v>
      </c>
      <c r="I116" s="1" t="s">
        <v>13</v>
      </c>
      <c r="J116" s="1" t="s">
        <v>13</v>
      </c>
      <c r="K116" s="1" t="s">
        <v>13</v>
      </c>
      <c r="L116" s="1" t="s">
        <v>13</v>
      </c>
      <c r="M116" s="1" t="s">
        <v>13</v>
      </c>
      <c r="N116" s="1" t="s">
        <v>13</v>
      </c>
      <c r="O116" s="1" t="s">
        <v>13</v>
      </c>
      <c r="P116" s="1" t="s">
        <v>13</v>
      </c>
      <c r="Q116" s="1" t="s">
        <v>13</v>
      </c>
      <c r="S116" t="s">
        <v>13</v>
      </c>
      <c r="T116" t="s">
        <v>13</v>
      </c>
      <c r="U116" t="s">
        <v>13</v>
      </c>
      <c r="V116">
        <v>1</v>
      </c>
    </row>
    <row r="117" spans="1:22" x14ac:dyDescent="0.2">
      <c r="A117" s="1" t="s">
        <v>80</v>
      </c>
      <c r="B117" s="6" t="s">
        <v>1312</v>
      </c>
      <c r="C117" s="1" t="s">
        <v>1313</v>
      </c>
      <c r="D117" s="1" t="s">
        <v>1325</v>
      </c>
      <c r="E117" s="1" t="s">
        <v>1314</v>
      </c>
      <c r="F117" s="1" t="s">
        <v>1315</v>
      </c>
      <c r="G117" s="6" t="s">
        <v>1316</v>
      </c>
      <c r="H117" s="3">
        <v>0.54</v>
      </c>
      <c r="I117" s="5">
        <v>0</v>
      </c>
      <c r="J117" s="4">
        <f>TRUNC(H117*I117, 1)</f>
        <v>0</v>
      </c>
      <c r="K117" s="4">
        <f>노무!E8</f>
        <v>0</v>
      </c>
      <c r="L117" s="5">
        <f>TRUNC(H117*K117, 1)</f>
        <v>0</v>
      </c>
      <c r="M117" s="4">
        <v>0</v>
      </c>
      <c r="N117" s="5">
        <f>TRUNC(H117*M117, 1)</f>
        <v>0</v>
      </c>
      <c r="O117" s="4">
        <f t="shared" ref="O117:P119" si="19">I117+K117+M117</f>
        <v>0</v>
      </c>
      <c r="P117" s="5">
        <f t="shared" si="19"/>
        <v>0</v>
      </c>
      <c r="Q117" s="1" t="s">
        <v>13</v>
      </c>
      <c r="S117" t="s">
        <v>54</v>
      </c>
      <c r="T117" t="s">
        <v>1327</v>
      </c>
      <c r="U117" t="s">
        <v>13</v>
      </c>
      <c r="V117">
        <v>0</v>
      </c>
    </row>
    <row r="118" spans="1:22" x14ac:dyDescent="0.2">
      <c r="A118" s="1" t="s">
        <v>80</v>
      </c>
      <c r="B118" s="6" t="s">
        <v>1312</v>
      </c>
      <c r="C118" s="1" t="s">
        <v>1317</v>
      </c>
      <c r="D118" s="1" t="s">
        <v>1325</v>
      </c>
      <c r="E118" s="1" t="s">
        <v>1318</v>
      </c>
      <c r="F118" s="1" t="s">
        <v>1315</v>
      </c>
      <c r="G118" s="6" t="s">
        <v>1316</v>
      </c>
      <c r="H118" s="3">
        <v>0.21</v>
      </c>
      <c r="I118" s="5">
        <v>0</v>
      </c>
      <c r="J118" s="4">
        <f>TRUNC(H118*I118, 1)</f>
        <v>0</v>
      </c>
      <c r="K118" s="4">
        <f>노무!E4</f>
        <v>0</v>
      </c>
      <c r="L118" s="5">
        <f>TRUNC(H118*K118, 1)</f>
        <v>0</v>
      </c>
      <c r="M118" s="4">
        <v>0</v>
      </c>
      <c r="N118" s="5">
        <f>TRUNC(H118*M118, 1)</f>
        <v>0</v>
      </c>
      <c r="O118" s="4">
        <f t="shared" si="19"/>
        <v>0</v>
      </c>
      <c r="P118" s="5">
        <f t="shared" si="19"/>
        <v>0</v>
      </c>
      <c r="Q118" s="1" t="s">
        <v>13</v>
      </c>
      <c r="S118" t="s">
        <v>54</v>
      </c>
      <c r="T118" t="s">
        <v>1327</v>
      </c>
      <c r="U118" t="s">
        <v>13</v>
      </c>
      <c r="V118">
        <v>0</v>
      </c>
    </row>
    <row r="119" spans="1:22" x14ac:dyDescent="0.2">
      <c r="A119" s="1" t="s">
        <v>80</v>
      </c>
      <c r="B119" s="6" t="s">
        <v>1306</v>
      </c>
      <c r="C119" s="1" t="s">
        <v>1307</v>
      </c>
      <c r="D119" s="1" t="s">
        <v>13</v>
      </c>
      <c r="E119" s="1" t="s">
        <v>1345</v>
      </c>
      <c r="F119" s="1" t="s">
        <v>1347</v>
      </c>
      <c r="G119" s="6" t="s">
        <v>1310</v>
      </c>
      <c r="H119" s="3">
        <v>1</v>
      </c>
      <c r="I119" s="5">
        <v>0</v>
      </c>
      <c r="J119" s="4">
        <f>TRUNC(H119*I119, 1)</f>
        <v>0</v>
      </c>
      <c r="K119" s="4">
        <f>TRUNC((L117+L118)*90*0.01, 1)</f>
        <v>0</v>
      </c>
      <c r="L119" s="5">
        <f>TRUNC(H119*K119, 1)</f>
        <v>0</v>
      </c>
      <c r="M119" s="4">
        <v>0</v>
      </c>
      <c r="N119" s="5">
        <f>TRUNC(H119*M119, 1)</f>
        <v>0</v>
      </c>
      <c r="O119" s="4">
        <f t="shared" si="19"/>
        <v>0</v>
      </c>
      <c r="P119" s="5">
        <f t="shared" si="19"/>
        <v>0</v>
      </c>
      <c r="Q119" s="1" t="s">
        <v>13</v>
      </c>
      <c r="S119" t="s">
        <v>54</v>
      </c>
      <c r="T119" t="s">
        <v>54</v>
      </c>
      <c r="U119">
        <v>90</v>
      </c>
      <c r="V119">
        <v>1</v>
      </c>
    </row>
    <row r="120" spans="1:22" x14ac:dyDescent="0.2">
      <c r="A120" s="1" t="s">
        <v>13</v>
      </c>
      <c r="B120" s="6" t="s">
        <v>13</v>
      </c>
      <c r="C120" s="1" t="s">
        <v>13</v>
      </c>
      <c r="D120" s="1" t="s">
        <v>13</v>
      </c>
      <c r="E120" s="1" t="s">
        <v>1311</v>
      </c>
      <c r="F120" s="1" t="s">
        <v>13</v>
      </c>
      <c r="G120" s="6" t="s">
        <v>13</v>
      </c>
      <c r="H120" s="3">
        <v>0</v>
      </c>
      <c r="I120" s="1" t="s">
        <v>13</v>
      </c>
      <c r="J120" s="4">
        <f>TRUNC(SUMPRODUCT(J117:J119, V117:V119), 0)</f>
        <v>0</v>
      </c>
      <c r="K120" s="1" t="s">
        <v>13</v>
      </c>
      <c r="L120" s="5">
        <f>TRUNC(SUMPRODUCT(L117:L119, V117:V119), 0)</f>
        <v>0</v>
      </c>
      <c r="M120" s="1" t="s">
        <v>13</v>
      </c>
      <c r="N120" s="5">
        <f>TRUNC(SUMPRODUCT(N117:N119, V117:V119), 0)</f>
        <v>0</v>
      </c>
      <c r="O120" s="1" t="s">
        <v>13</v>
      </c>
      <c r="P120" s="5">
        <f>J120+L120+N120</f>
        <v>0</v>
      </c>
      <c r="Q120" s="1" t="s">
        <v>13</v>
      </c>
      <c r="S120" t="s">
        <v>13</v>
      </c>
      <c r="T120" t="s">
        <v>13</v>
      </c>
      <c r="U120" t="s">
        <v>13</v>
      </c>
      <c r="V120">
        <v>1</v>
      </c>
    </row>
    <row r="121" spans="1:22" x14ac:dyDescent="0.2">
      <c r="A121" s="1" t="s">
        <v>13</v>
      </c>
      <c r="B121" s="6" t="s">
        <v>13</v>
      </c>
      <c r="C121" s="1" t="s">
        <v>13</v>
      </c>
      <c r="D121" s="1" t="s">
        <v>13</v>
      </c>
      <c r="E121" s="1" t="s">
        <v>13</v>
      </c>
      <c r="F121" s="1" t="s">
        <v>13</v>
      </c>
      <c r="G121" s="6" t="s">
        <v>13</v>
      </c>
      <c r="H121" s="3">
        <v>0</v>
      </c>
      <c r="I121" s="1" t="s">
        <v>13</v>
      </c>
      <c r="J121" s="1" t="s">
        <v>13</v>
      </c>
      <c r="K121" s="1" t="s">
        <v>13</v>
      </c>
      <c r="L121" s="1" t="s">
        <v>13</v>
      </c>
      <c r="M121" s="1" t="s">
        <v>13</v>
      </c>
      <c r="N121" s="1" t="s">
        <v>13</v>
      </c>
      <c r="O121" s="1" t="s">
        <v>13</v>
      </c>
      <c r="P121" s="1" t="s">
        <v>13</v>
      </c>
      <c r="Q121" s="1" t="s">
        <v>13</v>
      </c>
      <c r="S121" t="s">
        <v>13</v>
      </c>
      <c r="T121" t="s">
        <v>13</v>
      </c>
      <c r="U121" t="s">
        <v>13</v>
      </c>
      <c r="V121">
        <v>1</v>
      </c>
    </row>
    <row r="122" spans="1:22" x14ac:dyDescent="0.2">
      <c r="A122" s="1" t="s">
        <v>82</v>
      </c>
      <c r="B122" s="6" t="s">
        <v>13</v>
      </c>
      <c r="C122" s="1" t="s">
        <v>13</v>
      </c>
      <c r="D122" s="1" t="s">
        <v>13</v>
      </c>
      <c r="E122" s="1" t="s">
        <v>75</v>
      </c>
      <c r="F122" s="1" t="s">
        <v>83</v>
      </c>
      <c r="G122" s="6" t="s">
        <v>77</v>
      </c>
      <c r="H122" s="3">
        <v>0</v>
      </c>
      <c r="I122" s="1" t="s">
        <v>13</v>
      </c>
      <c r="J122" s="1" t="s">
        <v>13</v>
      </c>
      <c r="K122" s="1" t="s">
        <v>13</v>
      </c>
      <c r="L122" s="1" t="s">
        <v>13</v>
      </c>
      <c r="M122" s="1" t="s">
        <v>13</v>
      </c>
      <c r="N122" s="1" t="s">
        <v>13</v>
      </c>
      <c r="O122" s="1" t="s">
        <v>13</v>
      </c>
      <c r="P122" s="1" t="s">
        <v>13</v>
      </c>
      <c r="Q122" s="1" t="s">
        <v>13</v>
      </c>
      <c r="S122" t="s">
        <v>13</v>
      </c>
      <c r="T122" t="s">
        <v>13</v>
      </c>
      <c r="U122" t="s">
        <v>13</v>
      </c>
      <c r="V122">
        <v>1</v>
      </c>
    </row>
    <row r="123" spans="1:22" x14ac:dyDescent="0.2">
      <c r="A123" s="1" t="s">
        <v>82</v>
      </c>
      <c r="B123" s="6" t="s">
        <v>1312</v>
      </c>
      <c r="C123" s="1" t="s">
        <v>1313</v>
      </c>
      <c r="D123" s="1" t="s">
        <v>1325</v>
      </c>
      <c r="E123" s="1" t="s">
        <v>1314</v>
      </c>
      <c r="F123" s="1" t="s">
        <v>1315</v>
      </c>
      <c r="G123" s="6" t="s">
        <v>1316</v>
      </c>
      <c r="H123" s="3">
        <v>0.57999999999999996</v>
      </c>
      <c r="I123" s="5">
        <v>0</v>
      </c>
      <c r="J123" s="4">
        <f>TRUNC(H123*I123, 1)</f>
        <v>0</v>
      </c>
      <c r="K123" s="4">
        <f>노무!E8</f>
        <v>0</v>
      </c>
      <c r="L123" s="5">
        <f>TRUNC(H123*K123, 1)</f>
        <v>0</v>
      </c>
      <c r="M123" s="4">
        <v>0</v>
      </c>
      <c r="N123" s="5">
        <f>TRUNC(H123*M123, 1)</f>
        <v>0</v>
      </c>
      <c r="O123" s="4">
        <f t="shared" ref="O123:P125" si="20">I123+K123+M123</f>
        <v>0</v>
      </c>
      <c r="P123" s="5">
        <f t="shared" si="20"/>
        <v>0</v>
      </c>
      <c r="Q123" s="1" t="s">
        <v>13</v>
      </c>
      <c r="S123" t="s">
        <v>54</v>
      </c>
      <c r="T123" t="s">
        <v>1327</v>
      </c>
      <c r="U123" t="s">
        <v>13</v>
      </c>
      <c r="V123">
        <v>0</v>
      </c>
    </row>
    <row r="124" spans="1:22" x14ac:dyDescent="0.2">
      <c r="A124" s="1" t="s">
        <v>82</v>
      </c>
      <c r="B124" s="6" t="s">
        <v>1312</v>
      </c>
      <c r="C124" s="1" t="s">
        <v>1317</v>
      </c>
      <c r="D124" s="1" t="s">
        <v>1325</v>
      </c>
      <c r="E124" s="1" t="s">
        <v>1318</v>
      </c>
      <c r="F124" s="1" t="s">
        <v>1315</v>
      </c>
      <c r="G124" s="6" t="s">
        <v>1316</v>
      </c>
      <c r="H124" s="3">
        <v>0.23</v>
      </c>
      <c r="I124" s="5">
        <v>0</v>
      </c>
      <c r="J124" s="4">
        <f>TRUNC(H124*I124, 1)</f>
        <v>0</v>
      </c>
      <c r="K124" s="4">
        <f>노무!E4</f>
        <v>0</v>
      </c>
      <c r="L124" s="5">
        <f>TRUNC(H124*K124, 1)</f>
        <v>0</v>
      </c>
      <c r="M124" s="4">
        <v>0</v>
      </c>
      <c r="N124" s="5">
        <f>TRUNC(H124*M124, 1)</f>
        <v>0</v>
      </c>
      <c r="O124" s="4">
        <f t="shared" si="20"/>
        <v>0</v>
      </c>
      <c r="P124" s="5">
        <f t="shared" si="20"/>
        <v>0</v>
      </c>
      <c r="Q124" s="1" t="s">
        <v>13</v>
      </c>
      <c r="S124" t="s">
        <v>54</v>
      </c>
      <c r="T124" t="s">
        <v>1327</v>
      </c>
      <c r="U124" t="s">
        <v>13</v>
      </c>
      <c r="V124">
        <v>0</v>
      </c>
    </row>
    <row r="125" spans="1:22" x14ac:dyDescent="0.2">
      <c r="A125" s="1" t="s">
        <v>82</v>
      </c>
      <c r="B125" s="6" t="s">
        <v>1306</v>
      </c>
      <c r="C125" s="1" t="s">
        <v>1307</v>
      </c>
      <c r="D125" s="1" t="s">
        <v>13</v>
      </c>
      <c r="E125" s="1" t="s">
        <v>1345</v>
      </c>
      <c r="F125" s="1" t="s">
        <v>1346</v>
      </c>
      <c r="G125" s="6" t="s">
        <v>1310</v>
      </c>
      <c r="H125" s="3">
        <v>1</v>
      </c>
      <c r="I125" s="5">
        <v>0</v>
      </c>
      <c r="J125" s="4">
        <f>TRUNC(H125*I125, 1)</f>
        <v>0</v>
      </c>
      <c r="K125" s="4">
        <f>TRUNC((L123+L124)*120*0.01, 1)</f>
        <v>0</v>
      </c>
      <c r="L125" s="5">
        <f>TRUNC(H125*K125, 1)</f>
        <v>0</v>
      </c>
      <c r="M125" s="4">
        <v>0</v>
      </c>
      <c r="N125" s="5">
        <f>TRUNC(H125*M125, 1)</f>
        <v>0</v>
      </c>
      <c r="O125" s="4">
        <f t="shared" si="20"/>
        <v>0</v>
      </c>
      <c r="P125" s="5">
        <f t="shared" si="20"/>
        <v>0</v>
      </c>
      <c r="Q125" s="1" t="s">
        <v>13</v>
      </c>
      <c r="S125" t="s">
        <v>54</v>
      </c>
      <c r="T125" t="s">
        <v>54</v>
      </c>
      <c r="U125">
        <v>120</v>
      </c>
      <c r="V125">
        <v>1</v>
      </c>
    </row>
    <row r="126" spans="1:22" x14ac:dyDescent="0.2">
      <c r="A126" s="1" t="s">
        <v>13</v>
      </c>
      <c r="B126" s="6" t="s">
        <v>13</v>
      </c>
      <c r="C126" s="1" t="s">
        <v>13</v>
      </c>
      <c r="D126" s="1" t="s">
        <v>13</v>
      </c>
      <c r="E126" s="1" t="s">
        <v>1311</v>
      </c>
      <c r="F126" s="1" t="s">
        <v>13</v>
      </c>
      <c r="G126" s="6" t="s">
        <v>13</v>
      </c>
      <c r="H126" s="3">
        <v>0</v>
      </c>
      <c r="I126" s="1" t="s">
        <v>13</v>
      </c>
      <c r="J126" s="4">
        <f>TRUNC(SUMPRODUCT(J123:J125, V123:V125), 0)</f>
        <v>0</v>
      </c>
      <c r="K126" s="1" t="s">
        <v>13</v>
      </c>
      <c r="L126" s="5">
        <f>TRUNC(SUMPRODUCT(L123:L125, V123:V125), 0)</f>
        <v>0</v>
      </c>
      <c r="M126" s="1" t="s">
        <v>13</v>
      </c>
      <c r="N126" s="5">
        <f>TRUNC(SUMPRODUCT(N123:N125, V123:V125), 0)</f>
        <v>0</v>
      </c>
      <c r="O126" s="1" t="s">
        <v>13</v>
      </c>
      <c r="P126" s="5">
        <f>J126+L126+N126</f>
        <v>0</v>
      </c>
      <c r="Q126" s="1" t="s">
        <v>13</v>
      </c>
      <c r="S126" t="s">
        <v>13</v>
      </c>
      <c r="T126" t="s">
        <v>13</v>
      </c>
      <c r="U126" t="s">
        <v>13</v>
      </c>
      <c r="V126">
        <v>1</v>
      </c>
    </row>
    <row r="127" spans="1:22" x14ac:dyDescent="0.2">
      <c r="A127" s="1" t="s">
        <v>13</v>
      </c>
      <c r="B127" s="6" t="s">
        <v>13</v>
      </c>
      <c r="C127" s="1" t="s">
        <v>13</v>
      </c>
      <c r="D127" s="1" t="s">
        <v>13</v>
      </c>
      <c r="E127" s="1" t="s">
        <v>13</v>
      </c>
      <c r="F127" s="1" t="s">
        <v>13</v>
      </c>
      <c r="G127" s="6" t="s">
        <v>13</v>
      </c>
      <c r="H127" s="3">
        <v>0</v>
      </c>
      <c r="I127" s="1" t="s">
        <v>13</v>
      </c>
      <c r="J127" s="1" t="s">
        <v>13</v>
      </c>
      <c r="K127" s="1" t="s">
        <v>13</v>
      </c>
      <c r="L127" s="1" t="s">
        <v>13</v>
      </c>
      <c r="M127" s="1" t="s">
        <v>13</v>
      </c>
      <c r="N127" s="1" t="s">
        <v>13</v>
      </c>
      <c r="O127" s="1" t="s">
        <v>13</v>
      </c>
      <c r="P127" s="1" t="s">
        <v>13</v>
      </c>
      <c r="Q127" s="1" t="s">
        <v>13</v>
      </c>
      <c r="S127" t="s">
        <v>13</v>
      </c>
      <c r="T127" t="s">
        <v>13</v>
      </c>
      <c r="U127" t="s">
        <v>13</v>
      </c>
      <c r="V127">
        <v>1</v>
      </c>
    </row>
    <row r="128" spans="1:22" x14ac:dyDescent="0.2">
      <c r="A128" s="1" t="s">
        <v>84</v>
      </c>
      <c r="B128" s="6" t="s">
        <v>13</v>
      </c>
      <c r="C128" s="1" t="s">
        <v>13</v>
      </c>
      <c r="D128" s="1" t="s">
        <v>13</v>
      </c>
      <c r="E128" s="1" t="s">
        <v>79</v>
      </c>
      <c r="F128" s="1" t="s">
        <v>83</v>
      </c>
      <c r="G128" s="6" t="s">
        <v>77</v>
      </c>
      <c r="H128" s="3">
        <v>0</v>
      </c>
      <c r="I128" s="1" t="s">
        <v>13</v>
      </c>
      <c r="J128" s="1" t="s">
        <v>13</v>
      </c>
      <c r="K128" s="1" t="s">
        <v>13</v>
      </c>
      <c r="L128" s="1" t="s">
        <v>13</v>
      </c>
      <c r="M128" s="1" t="s">
        <v>13</v>
      </c>
      <c r="N128" s="1" t="s">
        <v>13</v>
      </c>
      <c r="O128" s="1" t="s">
        <v>13</v>
      </c>
      <c r="P128" s="1" t="s">
        <v>13</v>
      </c>
      <c r="Q128" s="1" t="s">
        <v>13</v>
      </c>
      <c r="S128" t="s">
        <v>13</v>
      </c>
      <c r="T128" t="s">
        <v>13</v>
      </c>
      <c r="U128" t="s">
        <v>13</v>
      </c>
      <c r="V128">
        <v>1</v>
      </c>
    </row>
    <row r="129" spans="1:22" x14ac:dyDescent="0.2">
      <c r="A129" s="1" t="s">
        <v>84</v>
      </c>
      <c r="B129" s="6" t="s">
        <v>1312</v>
      </c>
      <c r="C129" s="1" t="s">
        <v>1313</v>
      </c>
      <c r="D129" s="1" t="s">
        <v>13</v>
      </c>
      <c r="E129" s="1" t="s">
        <v>1314</v>
      </c>
      <c r="F129" s="1" t="s">
        <v>1315</v>
      </c>
      <c r="G129" s="6" t="s">
        <v>1316</v>
      </c>
      <c r="H129" s="3">
        <v>0.57999999999999996</v>
      </c>
      <c r="I129" s="5">
        <v>0</v>
      </c>
      <c r="J129" s="4">
        <f>TRUNC(H129*I129, 1)</f>
        <v>0</v>
      </c>
      <c r="K129" s="4">
        <f>노무!E8</f>
        <v>0</v>
      </c>
      <c r="L129" s="5">
        <f>TRUNC(H129*K129, 1)</f>
        <v>0</v>
      </c>
      <c r="M129" s="4">
        <v>0</v>
      </c>
      <c r="N129" s="5">
        <f>TRUNC(H129*M129, 1)</f>
        <v>0</v>
      </c>
      <c r="O129" s="4">
        <f>I129+K129+M129</f>
        <v>0</v>
      </c>
      <c r="P129" s="5">
        <f>J129+L129+N129</f>
        <v>0</v>
      </c>
      <c r="Q129" s="1" t="s">
        <v>13</v>
      </c>
      <c r="S129" t="s">
        <v>54</v>
      </c>
      <c r="T129" t="s">
        <v>54</v>
      </c>
      <c r="U129" t="s">
        <v>13</v>
      </c>
      <c r="V129">
        <v>1</v>
      </c>
    </row>
    <row r="130" spans="1:22" x14ac:dyDescent="0.2">
      <c r="A130" s="1" t="s">
        <v>84</v>
      </c>
      <c r="B130" s="6" t="s">
        <v>1312</v>
      </c>
      <c r="C130" s="1" t="s">
        <v>1317</v>
      </c>
      <c r="D130" s="1" t="s">
        <v>13</v>
      </c>
      <c r="E130" s="1" t="s">
        <v>1318</v>
      </c>
      <c r="F130" s="1" t="s">
        <v>1315</v>
      </c>
      <c r="G130" s="6" t="s">
        <v>1316</v>
      </c>
      <c r="H130" s="3">
        <v>0.23</v>
      </c>
      <c r="I130" s="5">
        <v>0</v>
      </c>
      <c r="J130" s="4">
        <f>TRUNC(H130*I130, 1)</f>
        <v>0</v>
      </c>
      <c r="K130" s="4">
        <f>노무!E4</f>
        <v>0</v>
      </c>
      <c r="L130" s="5">
        <f>TRUNC(H130*K130, 1)</f>
        <v>0</v>
      </c>
      <c r="M130" s="4">
        <v>0</v>
      </c>
      <c r="N130" s="5">
        <f>TRUNC(H130*M130, 1)</f>
        <v>0</v>
      </c>
      <c r="O130" s="4">
        <f>I130+K130+M130</f>
        <v>0</v>
      </c>
      <c r="P130" s="5">
        <f>J130+L130+N130</f>
        <v>0</v>
      </c>
      <c r="Q130" s="1" t="s">
        <v>13</v>
      </c>
      <c r="S130" t="s">
        <v>54</v>
      </c>
      <c r="T130" t="s">
        <v>54</v>
      </c>
      <c r="U130" t="s">
        <v>13</v>
      </c>
      <c r="V130">
        <v>1</v>
      </c>
    </row>
    <row r="131" spans="1:22" x14ac:dyDescent="0.2">
      <c r="A131" s="1" t="s">
        <v>13</v>
      </c>
      <c r="B131" s="6" t="s">
        <v>13</v>
      </c>
      <c r="C131" s="1" t="s">
        <v>13</v>
      </c>
      <c r="D131" s="1" t="s">
        <v>13</v>
      </c>
      <c r="E131" s="1" t="s">
        <v>1311</v>
      </c>
      <c r="F131" s="1" t="s">
        <v>13</v>
      </c>
      <c r="G131" s="6" t="s">
        <v>13</v>
      </c>
      <c r="H131" s="3">
        <v>0</v>
      </c>
      <c r="I131" s="1" t="s">
        <v>13</v>
      </c>
      <c r="J131" s="4">
        <f>TRUNC(SUMPRODUCT(J129:J130, V129:V130), 0)</f>
        <v>0</v>
      </c>
      <c r="K131" s="1" t="s">
        <v>13</v>
      </c>
      <c r="L131" s="5">
        <f>TRUNC(SUMPRODUCT(L129:L130, V129:V130), 0)</f>
        <v>0</v>
      </c>
      <c r="M131" s="1" t="s">
        <v>13</v>
      </c>
      <c r="N131" s="5">
        <f>TRUNC(SUMPRODUCT(N129:N130, V129:V130), 0)</f>
        <v>0</v>
      </c>
      <c r="O131" s="1" t="s">
        <v>13</v>
      </c>
      <c r="P131" s="5">
        <f>J131+L131+N131</f>
        <v>0</v>
      </c>
      <c r="Q131" s="1" t="s">
        <v>13</v>
      </c>
      <c r="S131" t="s">
        <v>13</v>
      </c>
      <c r="T131" t="s">
        <v>13</v>
      </c>
      <c r="U131" t="s">
        <v>13</v>
      </c>
      <c r="V131">
        <v>1</v>
      </c>
    </row>
    <row r="132" spans="1:22" x14ac:dyDescent="0.2">
      <c r="A132" s="1" t="s">
        <v>13</v>
      </c>
      <c r="B132" s="6" t="s">
        <v>13</v>
      </c>
      <c r="C132" s="1" t="s">
        <v>13</v>
      </c>
      <c r="D132" s="1" t="s">
        <v>13</v>
      </c>
      <c r="E132" s="1" t="s">
        <v>13</v>
      </c>
      <c r="F132" s="1" t="s">
        <v>13</v>
      </c>
      <c r="G132" s="6" t="s">
        <v>13</v>
      </c>
      <c r="H132" s="3">
        <v>0</v>
      </c>
      <c r="I132" s="1" t="s">
        <v>13</v>
      </c>
      <c r="J132" s="1" t="s">
        <v>13</v>
      </c>
      <c r="K132" s="1" t="s">
        <v>13</v>
      </c>
      <c r="L132" s="1" t="s">
        <v>13</v>
      </c>
      <c r="M132" s="1" t="s">
        <v>13</v>
      </c>
      <c r="N132" s="1" t="s">
        <v>13</v>
      </c>
      <c r="O132" s="1" t="s">
        <v>13</v>
      </c>
      <c r="P132" s="1" t="s">
        <v>13</v>
      </c>
      <c r="Q132" s="1" t="s">
        <v>13</v>
      </c>
      <c r="S132" t="s">
        <v>13</v>
      </c>
      <c r="T132" t="s">
        <v>13</v>
      </c>
      <c r="U132" t="s">
        <v>13</v>
      </c>
      <c r="V132">
        <v>1</v>
      </c>
    </row>
    <row r="133" spans="1:22" x14ac:dyDescent="0.2">
      <c r="A133" s="1" t="s">
        <v>85</v>
      </c>
      <c r="B133" s="6" t="s">
        <v>13</v>
      </c>
      <c r="C133" s="1" t="s">
        <v>13</v>
      </c>
      <c r="D133" s="1" t="s">
        <v>13</v>
      </c>
      <c r="E133" s="1" t="s">
        <v>81</v>
      </c>
      <c r="F133" s="1" t="s">
        <v>83</v>
      </c>
      <c r="G133" s="6" t="s">
        <v>77</v>
      </c>
      <c r="H133" s="3">
        <v>0</v>
      </c>
      <c r="I133" s="1" t="s">
        <v>13</v>
      </c>
      <c r="J133" s="1" t="s">
        <v>13</v>
      </c>
      <c r="K133" s="1" t="s">
        <v>13</v>
      </c>
      <c r="L133" s="1" t="s">
        <v>13</v>
      </c>
      <c r="M133" s="1" t="s">
        <v>13</v>
      </c>
      <c r="N133" s="1" t="s">
        <v>13</v>
      </c>
      <c r="O133" s="1" t="s">
        <v>13</v>
      </c>
      <c r="P133" s="1" t="s">
        <v>13</v>
      </c>
      <c r="Q133" s="1" t="s">
        <v>13</v>
      </c>
      <c r="S133" t="s">
        <v>13</v>
      </c>
      <c r="T133" t="s">
        <v>13</v>
      </c>
      <c r="U133" t="s">
        <v>13</v>
      </c>
      <c r="V133">
        <v>1</v>
      </c>
    </row>
    <row r="134" spans="1:22" x14ac:dyDescent="0.2">
      <c r="A134" s="1" t="s">
        <v>85</v>
      </c>
      <c r="B134" s="6" t="s">
        <v>1312</v>
      </c>
      <c r="C134" s="1" t="s">
        <v>1313</v>
      </c>
      <c r="D134" s="1" t="s">
        <v>1325</v>
      </c>
      <c r="E134" s="1" t="s">
        <v>1314</v>
      </c>
      <c r="F134" s="1" t="s">
        <v>1315</v>
      </c>
      <c r="G134" s="6" t="s">
        <v>1316</v>
      </c>
      <c r="H134" s="3">
        <v>0.57999999999999996</v>
      </c>
      <c r="I134" s="5">
        <v>0</v>
      </c>
      <c r="J134" s="4">
        <f>TRUNC(H134*I134, 1)</f>
        <v>0</v>
      </c>
      <c r="K134" s="4">
        <f>노무!E8</f>
        <v>0</v>
      </c>
      <c r="L134" s="5">
        <f>TRUNC(H134*K134, 1)</f>
        <v>0</v>
      </c>
      <c r="M134" s="4">
        <v>0</v>
      </c>
      <c r="N134" s="5">
        <f>TRUNC(H134*M134, 1)</f>
        <v>0</v>
      </c>
      <c r="O134" s="4">
        <f t="shared" ref="O134:P136" si="21">I134+K134+M134</f>
        <v>0</v>
      </c>
      <c r="P134" s="5">
        <f t="shared" si="21"/>
        <v>0</v>
      </c>
      <c r="Q134" s="1" t="s">
        <v>13</v>
      </c>
      <c r="S134" t="s">
        <v>54</v>
      </c>
      <c r="T134" t="s">
        <v>1327</v>
      </c>
      <c r="U134" t="s">
        <v>13</v>
      </c>
      <c r="V134">
        <v>0</v>
      </c>
    </row>
    <row r="135" spans="1:22" x14ac:dyDescent="0.2">
      <c r="A135" s="1" t="s">
        <v>85</v>
      </c>
      <c r="B135" s="6" t="s">
        <v>1312</v>
      </c>
      <c r="C135" s="1" t="s">
        <v>1317</v>
      </c>
      <c r="D135" s="1" t="s">
        <v>1325</v>
      </c>
      <c r="E135" s="1" t="s">
        <v>1318</v>
      </c>
      <c r="F135" s="1" t="s">
        <v>1315</v>
      </c>
      <c r="G135" s="6" t="s">
        <v>1316</v>
      </c>
      <c r="H135" s="3">
        <v>0.23</v>
      </c>
      <c r="I135" s="5">
        <v>0</v>
      </c>
      <c r="J135" s="4">
        <f>TRUNC(H135*I135, 1)</f>
        <v>0</v>
      </c>
      <c r="K135" s="4">
        <f>노무!E4</f>
        <v>0</v>
      </c>
      <c r="L135" s="5">
        <f>TRUNC(H135*K135, 1)</f>
        <v>0</v>
      </c>
      <c r="M135" s="4">
        <v>0</v>
      </c>
      <c r="N135" s="5">
        <f>TRUNC(H135*M135, 1)</f>
        <v>0</v>
      </c>
      <c r="O135" s="4">
        <f t="shared" si="21"/>
        <v>0</v>
      </c>
      <c r="P135" s="5">
        <f t="shared" si="21"/>
        <v>0</v>
      </c>
      <c r="Q135" s="1" t="s">
        <v>13</v>
      </c>
      <c r="S135" t="s">
        <v>54</v>
      </c>
      <c r="T135" t="s">
        <v>1327</v>
      </c>
      <c r="U135" t="s">
        <v>13</v>
      </c>
      <c r="V135">
        <v>0</v>
      </c>
    </row>
    <row r="136" spans="1:22" x14ac:dyDescent="0.2">
      <c r="A136" s="1" t="s">
        <v>85</v>
      </c>
      <c r="B136" s="6" t="s">
        <v>1306</v>
      </c>
      <c r="C136" s="1" t="s">
        <v>1307</v>
      </c>
      <c r="D136" s="1" t="s">
        <v>13</v>
      </c>
      <c r="E136" s="1" t="s">
        <v>1345</v>
      </c>
      <c r="F136" s="1" t="s">
        <v>1347</v>
      </c>
      <c r="G136" s="6" t="s">
        <v>1310</v>
      </c>
      <c r="H136" s="3">
        <v>1</v>
      </c>
      <c r="I136" s="5">
        <v>0</v>
      </c>
      <c r="J136" s="4">
        <f>TRUNC(H136*I136, 1)</f>
        <v>0</v>
      </c>
      <c r="K136" s="4">
        <f>TRUNC((L134+L135)*90*0.01, 1)</f>
        <v>0</v>
      </c>
      <c r="L136" s="5">
        <f>TRUNC(H136*K136, 1)</f>
        <v>0</v>
      </c>
      <c r="M136" s="4">
        <v>0</v>
      </c>
      <c r="N136" s="5">
        <f>TRUNC(H136*M136, 1)</f>
        <v>0</v>
      </c>
      <c r="O136" s="4">
        <f t="shared" si="21"/>
        <v>0</v>
      </c>
      <c r="P136" s="5">
        <f t="shared" si="21"/>
        <v>0</v>
      </c>
      <c r="Q136" s="1" t="s">
        <v>13</v>
      </c>
      <c r="S136" t="s">
        <v>54</v>
      </c>
      <c r="T136" t="s">
        <v>54</v>
      </c>
      <c r="U136">
        <v>90</v>
      </c>
      <c r="V136">
        <v>1</v>
      </c>
    </row>
    <row r="137" spans="1:22" x14ac:dyDescent="0.2">
      <c r="A137" s="1" t="s">
        <v>13</v>
      </c>
      <c r="B137" s="6" t="s">
        <v>13</v>
      </c>
      <c r="C137" s="1" t="s">
        <v>13</v>
      </c>
      <c r="D137" s="1" t="s">
        <v>13</v>
      </c>
      <c r="E137" s="1" t="s">
        <v>1311</v>
      </c>
      <c r="F137" s="1" t="s">
        <v>13</v>
      </c>
      <c r="G137" s="6" t="s">
        <v>13</v>
      </c>
      <c r="H137" s="3">
        <v>0</v>
      </c>
      <c r="I137" s="1" t="s">
        <v>13</v>
      </c>
      <c r="J137" s="4">
        <f>TRUNC(SUMPRODUCT(J134:J136, V134:V136), 0)</f>
        <v>0</v>
      </c>
      <c r="K137" s="1" t="s">
        <v>13</v>
      </c>
      <c r="L137" s="5">
        <f>TRUNC(SUMPRODUCT(L134:L136, V134:V136), 0)</f>
        <v>0</v>
      </c>
      <c r="M137" s="1" t="s">
        <v>13</v>
      </c>
      <c r="N137" s="5">
        <f>TRUNC(SUMPRODUCT(N134:N136, V134:V136), 0)</f>
        <v>0</v>
      </c>
      <c r="O137" s="1" t="s">
        <v>13</v>
      </c>
      <c r="P137" s="5">
        <f>J137+L137+N137</f>
        <v>0</v>
      </c>
      <c r="Q137" s="1" t="s">
        <v>13</v>
      </c>
      <c r="S137" t="s">
        <v>13</v>
      </c>
      <c r="T137" t="s">
        <v>13</v>
      </c>
      <c r="U137" t="s">
        <v>13</v>
      </c>
      <c r="V137">
        <v>1</v>
      </c>
    </row>
    <row r="138" spans="1:22" x14ac:dyDescent="0.2">
      <c r="A138" s="1" t="s">
        <v>13</v>
      </c>
      <c r="B138" s="6" t="s">
        <v>13</v>
      </c>
      <c r="C138" s="1" t="s">
        <v>13</v>
      </c>
      <c r="D138" s="1" t="s">
        <v>13</v>
      </c>
      <c r="E138" s="1" t="s">
        <v>13</v>
      </c>
      <c r="F138" s="1" t="s">
        <v>13</v>
      </c>
      <c r="G138" s="6" t="s">
        <v>13</v>
      </c>
      <c r="H138" s="3">
        <v>0</v>
      </c>
      <c r="I138" s="1" t="s">
        <v>13</v>
      </c>
      <c r="J138" s="1" t="s">
        <v>13</v>
      </c>
      <c r="K138" s="1" t="s">
        <v>13</v>
      </c>
      <c r="L138" s="1" t="s">
        <v>13</v>
      </c>
      <c r="M138" s="1" t="s">
        <v>13</v>
      </c>
      <c r="N138" s="1" t="s">
        <v>13</v>
      </c>
      <c r="O138" s="1" t="s">
        <v>13</v>
      </c>
      <c r="P138" s="1" t="s">
        <v>13</v>
      </c>
      <c r="Q138" s="1" t="s">
        <v>13</v>
      </c>
      <c r="S138" t="s">
        <v>13</v>
      </c>
      <c r="T138" t="s">
        <v>13</v>
      </c>
      <c r="U138" t="s">
        <v>13</v>
      </c>
      <c r="V138">
        <v>1</v>
      </c>
    </row>
    <row r="139" spans="1:22" x14ac:dyDescent="0.2">
      <c r="A139" s="1" t="s">
        <v>86</v>
      </c>
      <c r="B139" s="6" t="s">
        <v>13</v>
      </c>
      <c r="C139" s="1" t="s">
        <v>13</v>
      </c>
      <c r="D139" s="1" t="s">
        <v>13</v>
      </c>
      <c r="E139" s="1" t="s">
        <v>75</v>
      </c>
      <c r="F139" s="1" t="s">
        <v>87</v>
      </c>
      <c r="G139" s="6" t="s">
        <v>77</v>
      </c>
      <c r="H139" s="3">
        <v>0</v>
      </c>
      <c r="I139" s="1" t="s">
        <v>13</v>
      </c>
      <c r="J139" s="1" t="s">
        <v>13</v>
      </c>
      <c r="K139" s="1" t="s">
        <v>13</v>
      </c>
      <c r="L139" s="1" t="s">
        <v>13</v>
      </c>
      <c r="M139" s="1" t="s">
        <v>13</v>
      </c>
      <c r="N139" s="1" t="s">
        <v>13</v>
      </c>
      <c r="O139" s="1" t="s">
        <v>13</v>
      </c>
      <c r="P139" s="1" t="s">
        <v>13</v>
      </c>
      <c r="Q139" s="1" t="s">
        <v>13</v>
      </c>
      <c r="S139" t="s">
        <v>13</v>
      </c>
      <c r="T139" t="s">
        <v>13</v>
      </c>
      <c r="U139" t="s">
        <v>13</v>
      </c>
      <c r="V139">
        <v>1</v>
      </c>
    </row>
    <row r="140" spans="1:22" x14ac:dyDescent="0.2">
      <c r="A140" s="1" t="s">
        <v>86</v>
      </c>
      <c r="B140" s="6" t="s">
        <v>1312</v>
      </c>
      <c r="C140" s="1" t="s">
        <v>1313</v>
      </c>
      <c r="D140" s="1" t="s">
        <v>1325</v>
      </c>
      <c r="E140" s="1" t="s">
        <v>1314</v>
      </c>
      <c r="F140" s="1" t="s">
        <v>1315</v>
      </c>
      <c r="G140" s="6" t="s">
        <v>1316</v>
      </c>
      <c r="H140" s="3">
        <v>0.63</v>
      </c>
      <c r="I140" s="5">
        <v>0</v>
      </c>
      <c r="J140" s="4">
        <f>TRUNC(H140*I140, 1)</f>
        <v>0</v>
      </c>
      <c r="K140" s="4">
        <f>노무!E8</f>
        <v>0</v>
      </c>
      <c r="L140" s="5">
        <f>TRUNC(H140*K140, 1)</f>
        <v>0</v>
      </c>
      <c r="M140" s="4">
        <v>0</v>
      </c>
      <c r="N140" s="5">
        <f>TRUNC(H140*M140, 1)</f>
        <v>0</v>
      </c>
      <c r="O140" s="4">
        <f t="shared" ref="O140:P142" si="22">I140+K140+M140</f>
        <v>0</v>
      </c>
      <c r="P140" s="5">
        <f t="shared" si="22"/>
        <v>0</v>
      </c>
      <c r="Q140" s="1" t="s">
        <v>13</v>
      </c>
      <c r="S140" t="s">
        <v>54</v>
      </c>
      <c r="T140" t="s">
        <v>1327</v>
      </c>
      <c r="U140" t="s">
        <v>13</v>
      </c>
      <c r="V140">
        <v>0</v>
      </c>
    </row>
    <row r="141" spans="1:22" x14ac:dyDescent="0.2">
      <c r="A141" s="1" t="s">
        <v>86</v>
      </c>
      <c r="B141" s="6" t="s">
        <v>1312</v>
      </c>
      <c r="C141" s="1" t="s">
        <v>1317</v>
      </c>
      <c r="D141" s="1" t="s">
        <v>1325</v>
      </c>
      <c r="E141" s="1" t="s">
        <v>1318</v>
      </c>
      <c r="F141" s="1" t="s">
        <v>1315</v>
      </c>
      <c r="G141" s="6" t="s">
        <v>1316</v>
      </c>
      <c r="H141" s="3">
        <v>0.25</v>
      </c>
      <c r="I141" s="5">
        <v>0</v>
      </c>
      <c r="J141" s="4">
        <f>TRUNC(H141*I141, 1)</f>
        <v>0</v>
      </c>
      <c r="K141" s="4">
        <f>노무!E4</f>
        <v>0</v>
      </c>
      <c r="L141" s="5">
        <f>TRUNC(H141*K141, 1)</f>
        <v>0</v>
      </c>
      <c r="M141" s="4">
        <v>0</v>
      </c>
      <c r="N141" s="5">
        <f>TRUNC(H141*M141, 1)</f>
        <v>0</v>
      </c>
      <c r="O141" s="4">
        <f t="shared" si="22"/>
        <v>0</v>
      </c>
      <c r="P141" s="5">
        <f t="shared" si="22"/>
        <v>0</v>
      </c>
      <c r="Q141" s="1" t="s">
        <v>13</v>
      </c>
      <c r="S141" t="s">
        <v>54</v>
      </c>
      <c r="T141" t="s">
        <v>1327</v>
      </c>
      <c r="U141" t="s">
        <v>13</v>
      </c>
      <c r="V141">
        <v>0</v>
      </c>
    </row>
    <row r="142" spans="1:22" x14ac:dyDescent="0.2">
      <c r="A142" s="1" t="s">
        <v>86</v>
      </c>
      <c r="B142" s="6" t="s">
        <v>1306</v>
      </c>
      <c r="C142" s="1" t="s">
        <v>1307</v>
      </c>
      <c r="D142" s="1" t="s">
        <v>13</v>
      </c>
      <c r="E142" s="1" t="s">
        <v>1345</v>
      </c>
      <c r="F142" s="1" t="s">
        <v>1346</v>
      </c>
      <c r="G142" s="6" t="s">
        <v>1310</v>
      </c>
      <c r="H142" s="3">
        <v>1</v>
      </c>
      <c r="I142" s="5">
        <v>0</v>
      </c>
      <c r="J142" s="4">
        <f>TRUNC(H142*I142, 1)</f>
        <v>0</v>
      </c>
      <c r="K142" s="4">
        <f>TRUNC((L140+L141)*120*0.01, 1)</f>
        <v>0</v>
      </c>
      <c r="L142" s="5">
        <f>TRUNC(H142*K142, 1)</f>
        <v>0</v>
      </c>
      <c r="M142" s="4">
        <v>0</v>
      </c>
      <c r="N142" s="5">
        <f>TRUNC(H142*M142, 1)</f>
        <v>0</v>
      </c>
      <c r="O142" s="4">
        <f t="shared" si="22"/>
        <v>0</v>
      </c>
      <c r="P142" s="5">
        <f t="shared" si="22"/>
        <v>0</v>
      </c>
      <c r="Q142" s="1" t="s">
        <v>13</v>
      </c>
      <c r="S142" t="s">
        <v>54</v>
      </c>
      <c r="T142" t="s">
        <v>54</v>
      </c>
      <c r="U142">
        <v>120</v>
      </c>
      <c r="V142">
        <v>1</v>
      </c>
    </row>
    <row r="143" spans="1:22" x14ac:dyDescent="0.2">
      <c r="A143" s="1" t="s">
        <v>13</v>
      </c>
      <c r="B143" s="6" t="s">
        <v>13</v>
      </c>
      <c r="C143" s="1" t="s">
        <v>13</v>
      </c>
      <c r="D143" s="1" t="s">
        <v>13</v>
      </c>
      <c r="E143" s="1" t="s">
        <v>1311</v>
      </c>
      <c r="F143" s="1" t="s">
        <v>13</v>
      </c>
      <c r="G143" s="6" t="s">
        <v>13</v>
      </c>
      <c r="H143" s="3">
        <v>0</v>
      </c>
      <c r="I143" s="1" t="s">
        <v>13</v>
      </c>
      <c r="J143" s="4">
        <f>TRUNC(SUMPRODUCT(J140:J142, V140:V142), 0)</f>
        <v>0</v>
      </c>
      <c r="K143" s="1" t="s">
        <v>13</v>
      </c>
      <c r="L143" s="5">
        <f>TRUNC(SUMPRODUCT(L140:L142, V140:V142), 0)</f>
        <v>0</v>
      </c>
      <c r="M143" s="1" t="s">
        <v>13</v>
      </c>
      <c r="N143" s="5">
        <f>TRUNC(SUMPRODUCT(N140:N142, V140:V142), 0)</f>
        <v>0</v>
      </c>
      <c r="O143" s="1" t="s">
        <v>13</v>
      </c>
      <c r="P143" s="5">
        <f>J143+L143+N143</f>
        <v>0</v>
      </c>
      <c r="Q143" s="1" t="s">
        <v>13</v>
      </c>
      <c r="S143" t="s">
        <v>13</v>
      </c>
      <c r="T143" t="s">
        <v>13</v>
      </c>
      <c r="U143" t="s">
        <v>13</v>
      </c>
      <c r="V143">
        <v>1</v>
      </c>
    </row>
    <row r="144" spans="1:22" x14ac:dyDescent="0.2">
      <c r="A144" s="1" t="s">
        <v>13</v>
      </c>
      <c r="B144" s="6" t="s">
        <v>13</v>
      </c>
      <c r="C144" s="1" t="s">
        <v>13</v>
      </c>
      <c r="D144" s="1" t="s">
        <v>13</v>
      </c>
      <c r="E144" s="1" t="s">
        <v>13</v>
      </c>
      <c r="F144" s="1" t="s">
        <v>13</v>
      </c>
      <c r="G144" s="6" t="s">
        <v>13</v>
      </c>
      <c r="H144" s="3">
        <v>0</v>
      </c>
      <c r="I144" s="1" t="s">
        <v>13</v>
      </c>
      <c r="J144" s="1" t="s">
        <v>13</v>
      </c>
      <c r="K144" s="1" t="s">
        <v>13</v>
      </c>
      <c r="L144" s="1" t="s">
        <v>13</v>
      </c>
      <c r="M144" s="1" t="s">
        <v>13</v>
      </c>
      <c r="N144" s="1" t="s">
        <v>13</v>
      </c>
      <c r="O144" s="1" t="s">
        <v>13</v>
      </c>
      <c r="P144" s="1" t="s">
        <v>13</v>
      </c>
      <c r="Q144" s="1" t="s">
        <v>13</v>
      </c>
      <c r="S144" t="s">
        <v>13</v>
      </c>
      <c r="T144" t="s">
        <v>13</v>
      </c>
      <c r="U144" t="s">
        <v>13</v>
      </c>
      <c r="V144">
        <v>1</v>
      </c>
    </row>
    <row r="145" spans="1:22" x14ac:dyDescent="0.2">
      <c r="A145" s="1" t="s">
        <v>88</v>
      </c>
      <c r="B145" s="6" t="s">
        <v>13</v>
      </c>
      <c r="C145" s="1" t="s">
        <v>13</v>
      </c>
      <c r="D145" s="1" t="s">
        <v>13</v>
      </c>
      <c r="E145" s="1" t="s">
        <v>79</v>
      </c>
      <c r="F145" s="1" t="s">
        <v>87</v>
      </c>
      <c r="G145" s="6" t="s">
        <v>77</v>
      </c>
      <c r="H145" s="3">
        <v>0</v>
      </c>
      <c r="I145" s="1" t="s">
        <v>13</v>
      </c>
      <c r="J145" s="1" t="s">
        <v>13</v>
      </c>
      <c r="K145" s="1" t="s">
        <v>13</v>
      </c>
      <c r="L145" s="1" t="s">
        <v>13</v>
      </c>
      <c r="M145" s="1" t="s">
        <v>13</v>
      </c>
      <c r="N145" s="1" t="s">
        <v>13</v>
      </c>
      <c r="O145" s="1" t="s">
        <v>13</v>
      </c>
      <c r="P145" s="1" t="s">
        <v>13</v>
      </c>
      <c r="Q145" s="1" t="s">
        <v>13</v>
      </c>
      <c r="S145" t="s">
        <v>13</v>
      </c>
      <c r="T145" t="s">
        <v>13</v>
      </c>
      <c r="U145" t="s">
        <v>13</v>
      </c>
      <c r="V145">
        <v>1</v>
      </c>
    </row>
    <row r="146" spans="1:22" x14ac:dyDescent="0.2">
      <c r="A146" s="1" t="s">
        <v>88</v>
      </c>
      <c r="B146" s="6" t="s">
        <v>1312</v>
      </c>
      <c r="C146" s="1" t="s">
        <v>1313</v>
      </c>
      <c r="D146" s="1" t="s">
        <v>13</v>
      </c>
      <c r="E146" s="1" t="s">
        <v>1314</v>
      </c>
      <c r="F146" s="1" t="s">
        <v>1315</v>
      </c>
      <c r="G146" s="6" t="s">
        <v>1316</v>
      </c>
      <c r="H146" s="3">
        <v>0.63</v>
      </c>
      <c r="I146" s="5">
        <v>0</v>
      </c>
      <c r="J146" s="4">
        <f>TRUNC(H146*I146, 1)</f>
        <v>0</v>
      </c>
      <c r="K146" s="4">
        <f>노무!E8</f>
        <v>0</v>
      </c>
      <c r="L146" s="5">
        <f>TRUNC(H146*K146, 1)</f>
        <v>0</v>
      </c>
      <c r="M146" s="4">
        <v>0</v>
      </c>
      <c r="N146" s="5">
        <f>TRUNC(H146*M146, 1)</f>
        <v>0</v>
      </c>
      <c r="O146" s="4">
        <f>I146+K146+M146</f>
        <v>0</v>
      </c>
      <c r="P146" s="5">
        <f>J146+L146+N146</f>
        <v>0</v>
      </c>
      <c r="Q146" s="1" t="s">
        <v>13</v>
      </c>
      <c r="S146" t="s">
        <v>54</v>
      </c>
      <c r="T146" t="s">
        <v>54</v>
      </c>
      <c r="U146" t="s">
        <v>13</v>
      </c>
      <c r="V146">
        <v>1</v>
      </c>
    </row>
    <row r="147" spans="1:22" x14ac:dyDescent="0.2">
      <c r="A147" s="1" t="s">
        <v>88</v>
      </c>
      <c r="B147" s="6" t="s">
        <v>1312</v>
      </c>
      <c r="C147" s="1" t="s">
        <v>1317</v>
      </c>
      <c r="D147" s="1" t="s">
        <v>13</v>
      </c>
      <c r="E147" s="1" t="s">
        <v>1318</v>
      </c>
      <c r="F147" s="1" t="s">
        <v>1315</v>
      </c>
      <c r="G147" s="6" t="s">
        <v>1316</v>
      </c>
      <c r="H147" s="3">
        <v>0.25</v>
      </c>
      <c r="I147" s="5">
        <v>0</v>
      </c>
      <c r="J147" s="4">
        <f>TRUNC(H147*I147, 1)</f>
        <v>0</v>
      </c>
      <c r="K147" s="4">
        <f>노무!E4</f>
        <v>0</v>
      </c>
      <c r="L147" s="5">
        <f>TRUNC(H147*K147, 1)</f>
        <v>0</v>
      </c>
      <c r="M147" s="4">
        <v>0</v>
      </c>
      <c r="N147" s="5">
        <f>TRUNC(H147*M147, 1)</f>
        <v>0</v>
      </c>
      <c r="O147" s="4">
        <f>I147+K147+M147</f>
        <v>0</v>
      </c>
      <c r="P147" s="5">
        <f>J147+L147+N147</f>
        <v>0</v>
      </c>
      <c r="Q147" s="1" t="s">
        <v>13</v>
      </c>
      <c r="S147" t="s">
        <v>54</v>
      </c>
      <c r="T147" t="s">
        <v>54</v>
      </c>
      <c r="U147" t="s">
        <v>13</v>
      </c>
      <c r="V147">
        <v>1</v>
      </c>
    </row>
    <row r="148" spans="1:22" x14ac:dyDescent="0.2">
      <c r="A148" s="1" t="s">
        <v>13</v>
      </c>
      <c r="B148" s="6" t="s">
        <v>13</v>
      </c>
      <c r="C148" s="1" t="s">
        <v>13</v>
      </c>
      <c r="D148" s="1" t="s">
        <v>13</v>
      </c>
      <c r="E148" s="1" t="s">
        <v>1311</v>
      </c>
      <c r="F148" s="1" t="s">
        <v>13</v>
      </c>
      <c r="G148" s="6" t="s">
        <v>13</v>
      </c>
      <c r="H148" s="3">
        <v>0</v>
      </c>
      <c r="I148" s="1" t="s">
        <v>13</v>
      </c>
      <c r="J148" s="4">
        <f>TRUNC(SUMPRODUCT(J146:J147, V146:V147), 0)</f>
        <v>0</v>
      </c>
      <c r="K148" s="1" t="s">
        <v>13</v>
      </c>
      <c r="L148" s="5">
        <f>TRUNC(SUMPRODUCT(L146:L147, V146:V147), 0)</f>
        <v>0</v>
      </c>
      <c r="M148" s="1" t="s">
        <v>13</v>
      </c>
      <c r="N148" s="5">
        <f>TRUNC(SUMPRODUCT(N146:N147, V146:V147), 0)</f>
        <v>0</v>
      </c>
      <c r="O148" s="1" t="s">
        <v>13</v>
      </c>
      <c r="P148" s="5">
        <f>J148+L148+N148</f>
        <v>0</v>
      </c>
      <c r="Q148" s="1" t="s">
        <v>13</v>
      </c>
      <c r="S148" t="s">
        <v>13</v>
      </c>
      <c r="T148" t="s">
        <v>13</v>
      </c>
      <c r="U148" t="s">
        <v>13</v>
      </c>
      <c r="V148">
        <v>1</v>
      </c>
    </row>
    <row r="149" spans="1:22" x14ac:dyDescent="0.2">
      <c r="A149" s="1" t="s">
        <v>13</v>
      </c>
      <c r="B149" s="6" t="s">
        <v>13</v>
      </c>
      <c r="C149" s="1" t="s">
        <v>13</v>
      </c>
      <c r="D149" s="1" t="s">
        <v>13</v>
      </c>
      <c r="E149" s="1" t="s">
        <v>13</v>
      </c>
      <c r="F149" s="1" t="s">
        <v>13</v>
      </c>
      <c r="G149" s="6" t="s">
        <v>13</v>
      </c>
      <c r="H149" s="3">
        <v>0</v>
      </c>
      <c r="I149" s="1" t="s">
        <v>13</v>
      </c>
      <c r="J149" s="1" t="s">
        <v>13</v>
      </c>
      <c r="K149" s="1" t="s">
        <v>13</v>
      </c>
      <c r="L149" s="1" t="s">
        <v>13</v>
      </c>
      <c r="M149" s="1" t="s">
        <v>13</v>
      </c>
      <c r="N149" s="1" t="s">
        <v>13</v>
      </c>
      <c r="O149" s="1" t="s">
        <v>13</v>
      </c>
      <c r="P149" s="1" t="s">
        <v>13</v>
      </c>
      <c r="Q149" s="1" t="s">
        <v>13</v>
      </c>
      <c r="S149" t="s">
        <v>13</v>
      </c>
      <c r="T149" t="s">
        <v>13</v>
      </c>
      <c r="U149" t="s">
        <v>13</v>
      </c>
      <c r="V149">
        <v>1</v>
      </c>
    </row>
    <row r="150" spans="1:22" x14ac:dyDescent="0.2">
      <c r="A150" s="1" t="s">
        <v>89</v>
      </c>
      <c r="B150" s="6" t="s">
        <v>13</v>
      </c>
      <c r="C150" s="1" t="s">
        <v>13</v>
      </c>
      <c r="D150" s="1" t="s">
        <v>13</v>
      </c>
      <c r="E150" s="1" t="s">
        <v>81</v>
      </c>
      <c r="F150" s="1" t="s">
        <v>87</v>
      </c>
      <c r="G150" s="6" t="s">
        <v>77</v>
      </c>
      <c r="H150" s="3">
        <v>0</v>
      </c>
      <c r="I150" s="1" t="s">
        <v>13</v>
      </c>
      <c r="J150" s="1" t="s">
        <v>13</v>
      </c>
      <c r="K150" s="1" t="s">
        <v>13</v>
      </c>
      <c r="L150" s="1" t="s">
        <v>13</v>
      </c>
      <c r="M150" s="1" t="s">
        <v>13</v>
      </c>
      <c r="N150" s="1" t="s">
        <v>13</v>
      </c>
      <c r="O150" s="1" t="s">
        <v>13</v>
      </c>
      <c r="P150" s="1" t="s">
        <v>13</v>
      </c>
      <c r="Q150" s="1" t="s">
        <v>13</v>
      </c>
      <c r="S150" t="s">
        <v>13</v>
      </c>
      <c r="T150" t="s">
        <v>13</v>
      </c>
      <c r="U150" t="s">
        <v>13</v>
      </c>
      <c r="V150">
        <v>1</v>
      </c>
    </row>
    <row r="151" spans="1:22" x14ac:dyDescent="0.2">
      <c r="A151" s="1" t="s">
        <v>89</v>
      </c>
      <c r="B151" s="6" t="s">
        <v>1312</v>
      </c>
      <c r="C151" s="1" t="s">
        <v>1313</v>
      </c>
      <c r="D151" s="1" t="s">
        <v>1325</v>
      </c>
      <c r="E151" s="1" t="s">
        <v>1314</v>
      </c>
      <c r="F151" s="1" t="s">
        <v>1315</v>
      </c>
      <c r="G151" s="6" t="s">
        <v>1316</v>
      </c>
      <c r="H151" s="3">
        <v>0.63</v>
      </c>
      <c r="I151" s="5">
        <v>0</v>
      </c>
      <c r="J151" s="4">
        <f>TRUNC(H151*I151, 1)</f>
        <v>0</v>
      </c>
      <c r="K151" s="4">
        <f>노무!E8</f>
        <v>0</v>
      </c>
      <c r="L151" s="5">
        <f>TRUNC(H151*K151, 1)</f>
        <v>0</v>
      </c>
      <c r="M151" s="4">
        <v>0</v>
      </c>
      <c r="N151" s="5">
        <f>TRUNC(H151*M151, 1)</f>
        <v>0</v>
      </c>
      <c r="O151" s="4">
        <f t="shared" ref="O151:P153" si="23">I151+K151+M151</f>
        <v>0</v>
      </c>
      <c r="P151" s="5">
        <f t="shared" si="23"/>
        <v>0</v>
      </c>
      <c r="Q151" s="1" t="s">
        <v>13</v>
      </c>
      <c r="S151" t="s">
        <v>54</v>
      </c>
      <c r="T151" t="s">
        <v>1327</v>
      </c>
      <c r="U151" t="s">
        <v>13</v>
      </c>
      <c r="V151">
        <v>0</v>
      </c>
    </row>
    <row r="152" spans="1:22" x14ac:dyDescent="0.2">
      <c r="A152" s="1" t="s">
        <v>89</v>
      </c>
      <c r="B152" s="6" t="s">
        <v>1312</v>
      </c>
      <c r="C152" s="1" t="s">
        <v>1317</v>
      </c>
      <c r="D152" s="1" t="s">
        <v>1325</v>
      </c>
      <c r="E152" s="1" t="s">
        <v>1318</v>
      </c>
      <c r="F152" s="1" t="s">
        <v>1315</v>
      </c>
      <c r="G152" s="6" t="s">
        <v>1316</v>
      </c>
      <c r="H152" s="3">
        <v>0.25</v>
      </c>
      <c r="I152" s="5">
        <v>0</v>
      </c>
      <c r="J152" s="4">
        <f>TRUNC(H152*I152, 1)</f>
        <v>0</v>
      </c>
      <c r="K152" s="4">
        <f>노무!E4</f>
        <v>0</v>
      </c>
      <c r="L152" s="5">
        <f>TRUNC(H152*K152, 1)</f>
        <v>0</v>
      </c>
      <c r="M152" s="4">
        <v>0</v>
      </c>
      <c r="N152" s="5">
        <f>TRUNC(H152*M152, 1)</f>
        <v>0</v>
      </c>
      <c r="O152" s="4">
        <f t="shared" si="23"/>
        <v>0</v>
      </c>
      <c r="P152" s="5">
        <f t="shared" si="23"/>
        <v>0</v>
      </c>
      <c r="Q152" s="1" t="s">
        <v>13</v>
      </c>
      <c r="S152" t="s">
        <v>54</v>
      </c>
      <c r="T152" t="s">
        <v>1327</v>
      </c>
      <c r="U152" t="s">
        <v>13</v>
      </c>
      <c r="V152">
        <v>0</v>
      </c>
    </row>
    <row r="153" spans="1:22" x14ac:dyDescent="0.2">
      <c r="A153" s="1" t="s">
        <v>89</v>
      </c>
      <c r="B153" s="6" t="s">
        <v>1306</v>
      </c>
      <c r="C153" s="1" t="s">
        <v>1307</v>
      </c>
      <c r="D153" s="1" t="s">
        <v>13</v>
      </c>
      <c r="E153" s="1" t="s">
        <v>1345</v>
      </c>
      <c r="F153" s="1" t="s">
        <v>1347</v>
      </c>
      <c r="G153" s="6" t="s">
        <v>1310</v>
      </c>
      <c r="H153" s="3">
        <v>1</v>
      </c>
      <c r="I153" s="5">
        <v>0</v>
      </c>
      <c r="J153" s="4">
        <f>TRUNC(H153*I153, 1)</f>
        <v>0</v>
      </c>
      <c r="K153" s="4">
        <f>TRUNC((L151+L152)*90*0.01, 1)</f>
        <v>0</v>
      </c>
      <c r="L153" s="5">
        <f>TRUNC(H153*K153, 1)</f>
        <v>0</v>
      </c>
      <c r="M153" s="4">
        <v>0</v>
      </c>
      <c r="N153" s="5">
        <f>TRUNC(H153*M153, 1)</f>
        <v>0</v>
      </c>
      <c r="O153" s="4">
        <f t="shared" si="23"/>
        <v>0</v>
      </c>
      <c r="P153" s="5">
        <f t="shared" si="23"/>
        <v>0</v>
      </c>
      <c r="Q153" s="1" t="s">
        <v>13</v>
      </c>
      <c r="S153" t="s">
        <v>54</v>
      </c>
      <c r="T153" t="s">
        <v>54</v>
      </c>
      <c r="U153">
        <v>90</v>
      </c>
      <c r="V153">
        <v>1</v>
      </c>
    </row>
    <row r="154" spans="1:22" x14ac:dyDescent="0.2">
      <c r="A154" s="1" t="s">
        <v>13</v>
      </c>
      <c r="B154" s="6" t="s">
        <v>13</v>
      </c>
      <c r="C154" s="1" t="s">
        <v>13</v>
      </c>
      <c r="D154" s="1" t="s">
        <v>13</v>
      </c>
      <c r="E154" s="1" t="s">
        <v>1311</v>
      </c>
      <c r="F154" s="1" t="s">
        <v>13</v>
      </c>
      <c r="G154" s="6" t="s">
        <v>13</v>
      </c>
      <c r="H154" s="3">
        <v>0</v>
      </c>
      <c r="I154" s="1" t="s">
        <v>13</v>
      </c>
      <c r="J154" s="4">
        <f>TRUNC(SUMPRODUCT(J151:J153, V151:V153), 0)</f>
        <v>0</v>
      </c>
      <c r="K154" s="1" t="s">
        <v>13</v>
      </c>
      <c r="L154" s="5">
        <f>TRUNC(SUMPRODUCT(L151:L153, V151:V153), 0)</f>
        <v>0</v>
      </c>
      <c r="M154" s="1" t="s">
        <v>13</v>
      </c>
      <c r="N154" s="5">
        <f>TRUNC(SUMPRODUCT(N151:N153, V151:V153), 0)</f>
        <v>0</v>
      </c>
      <c r="O154" s="1" t="s">
        <v>13</v>
      </c>
      <c r="P154" s="5">
        <f>J154+L154+N154</f>
        <v>0</v>
      </c>
      <c r="Q154" s="1" t="s">
        <v>13</v>
      </c>
      <c r="S154" t="s">
        <v>13</v>
      </c>
      <c r="T154" t="s">
        <v>13</v>
      </c>
      <c r="U154" t="s">
        <v>13</v>
      </c>
      <c r="V154">
        <v>1</v>
      </c>
    </row>
    <row r="155" spans="1:22" x14ac:dyDescent="0.2">
      <c r="A155" s="1" t="s">
        <v>13</v>
      </c>
      <c r="B155" s="6" t="s">
        <v>13</v>
      </c>
      <c r="C155" s="1" t="s">
        <v>13</v>
      </c>
      <c r="D155" s="1" t="s">
        <v>13</v>
      </c>
      <c r="E155" s="1" t="s">
        <v>13</v>
      </c>
      <c r="F155" s="1" t="s">
        <v>13</v>
      </c>
      <c r="G155" s="6" t="s">
        <v>13</v>
      </c>
      <c r="H155" s="3">
        <v>0</v>
      </c>
      <c r="I155" s="1" t="s">
        <v>13</v>
      </c>
      <c r="J155" s="1" t="s">
        <v>13</v>
      </c>
      <c r="K155" s="1" t="s">
        <v>13</v>
      </c>
      <c r="L155" s="1" t="s">
        <v>13</v>
      </c>
      <c r="M155" s="1" t="s">
        <v>13</v>
      </c>
      <c r="N155" s="1" t="s">
        <v>13</v>
      </c>
      <c r="O155" s="1" t="s">
        <v>13</v>
      </c>
      <c r="P155" s="1" t="s">
        <v>13</v>
      </c>
      <c r="Q155" s="1" t="s">
        <v>13</v>
      </c>
      <c r="S155" t="s">
        <v>13</v>
      </c>
      <c r="T155" t="s">
        <v>13</v>
      </c>
      <c r="U155" t="s">
        <v>13</v>
      </c>
      <c r="V155">
        <v>1</v>
      </c>
    </row>
    <row r="156" spans="1:22" x14ac:dyDescent="0.2">
      <c r="A156" s="1" t="s">
        <v>90</v>
      </c>
      <c r="B156" s="6" t="s">
        <v>13</v>
      </c>
      <c r="C156" s="1" t="s">
        <v>13</v>
      </c>
      <c r="D156" s="1" t="s">
        <v>13</v>
      </c>
      <c r="E156" s="1" t="s">
        <v>91</v>
      </c>
      <c r="F156" s="1" t="s">
        <v>92</v>
      </c>
      <c r="G156" s="6" t="s">
        <v>93</v>
      </c>
      <c r="H156" s="3">
        <v>0</v>
      </c>
      <c r="I156" s="1" t="s">
        <v>13</v>
      </c>
      <c r="J156" s="1" t="s">
        <v>13</v>
      </c>
      <c r="K156" s="1" t="s">
        <v>13</v>
      </c>
      <c r="L156" s="1" t="s">
        <v>13</v>
      </c>
      <c r="M156" s="1" t="s">
        <v>13</v>
      </c>
      <c r="N156" s="1" t="s">
        <v>13</v>
      </c>
      <c r="O156" s="1" t="s">
        <v>13</v>
      </c>
      <c r="P156" s="1" t="s">
        <v>13</v>
      </c>
      <c r="Q156" s="1" t="s">
        <v>13</v>
      </c>
      <c r="S156" t="s">
        <v>13</v>
      </c>
      <c r="T156" t="s">
        <v>13</v>
      </c>
      <c r="U156" t="s">
        <v>13</v>
      </c>
      <c r="V156">
        <v>1</v>
      </c>
    </row>
    <row r="157" spans="1:22" x14ac:dyDescent="0.2">
      <c r="A157" s="1" t="s">
        <v>90</v>
      </c>
      <c r="B157" s="6" t="s">
        <v>1312</v>
      </c>
      <c r="C157" s="1" t="s">
        <v>1313</v>
      </c>
      <c r="D157" s="1" t="s">
        <v>13</v>
      </c>
      <c r="E157" s="1" t="s">
        <v>1314</v>
      </c>
      <c r="F157" s="1" t="s">
        <v>1315</v>
      </c>
      <c r="G157" s="6" t="s">
        <v>1316</v>
      </c>
      <c r="H157" s="3">
        <v>0.02</v>
      </c>
      <c r="I157" s="5">
        <v>0</v>
      </c>
      <c r="J157" s="4">
        <f>TRUNC(H157*I157, 1)</f>
        <v>0</v>
      </c>
      <c r="K157" s="4">
        <f>노무!E8</f>
        <v>0</v>
      </c>
      <c r="L157" s="5">
        <f>TRUNC(H157*K157, 1)</f>
        <v>0</v>
      </c>
      <c r="M157" s="4">
        <v>0</v>
      </c>
      <c r="N157" s="5">
        <f>TRUNC(H157*M157, 1)</f>
        <v>0</v>
      </c>
      <c r="O157" s="4">
        <f>I157+K157+M157</f>
        <v>0</v>
      </c>
      <c r="P157" s="5">
        <f>J157+L157+N157</f>
        <v>0</v>
      </c>
      <c r="Q157" s="1" t="s">
        <v>13</v>
      </c>
      <c r="S157" t="s">
        <v>54</v>
      </c>
      <c r="T157" t="s">
        <v>54</v>
      </c>
      <c r="U157" t="s">
        <v>13</v>
      </c>
      <c r="V157">
        <v>1</v>
      </c>
    </row>
    <row r="158" spans="1:22" x14ac:dyDescent="0.2">
      <c r="A158" s="1" t="s">
        <v>90</v>
      </c>
      <c r="B158" s="6" t="s">
        <v>1312</v>
      </c>
      <c r="C158" s="1" t="s">
        <v>1317</v>
      </c>
      <c r="D158" s="1" t="s">
        <v>13</v>
      </c>
      <c r="E158" s="1" t="s">
        <v>1318</v>
      </c>
      <c r="F158" s="1" t="s">
        <v>1315</v>
      </c>
      <c r="G158" s="6" t="s">
        <v>1316</v>
      </c>
      <c r="H158" s="3">
        <v>0.01</v>
      </c>
      <c r="I158" s="5">
        <v>0</v>
      </c>
      <c r="J158" s="4">
        <f>TRUNC(H158*I158, 1)</f>
        <v>0</v>
      </c>
      <c r="K158" s="4">
        <f>노무!E4</f>
        <v>0</v>
      </c>
      <c r="L158" s="5">
        <f>TRUNC(H158*K158, 1)</f>
        <v>0</v>
      </c>
      <c r="M158" s="4">
        <v>0</v>
      </c>
      <c r="N158" s="5">
        <f>TRUNC(H158*M158, 1)</f>
        <v>0</v>
      </c>
      <c r="O158" s="4">
        <f>I158+K158+M158</f>
        <v>0</v>
      </c>
      <c r="P158" s="5">
        <f>J158+L158+N158</f>
        <v>0</v>
      </c>
      <c r="Q158" s="1" t="s">
        <v>13</v>
      </c>
      <c r="S158" t="s">
        <v>54</v>
      </c>
      <c r="T158" t="s">
        <v>54</v>
      </c>
      <c r="U158" t="s">
        <v>13</v>
      </c>
      <c r="V158">
        <v>1</v>
      </c>
    </row>
    <row r="159" spans="1:22" x14ac:dyDescent="0.2">
      <c r="A159" s="1" t="s">
        <v>13</v>
      </c>
      <c r="B159" s="6" t="s">
        <v>13</v>
      </c>
      <c r="C159" s="1" t="s">
        <v>13</v>
      </c>
      <c r="D159" s="1" t="s">
        <v>13</v>
      </c>
      <c r="E159" s="1" t="s">
        <v>1311</v>
      </c>
      <c r="F159" s="1" t="s">
        <v>13</v>
      </c>
      <c r="G159" s="6" t="s">
        <v>13</v>
      </c>
      <c r="H159" s="3">
        <v>0</v>
      </c>
      <c r="I159" s="1" t="s">
        <v>13</v>
      </c>
      <c r="J159" s="4">
        <f>TRUNC(SUMPRODUCT(J157:J158, V157:V158), 0)</f>
        <v>0</v>
      </c>
      <c r="K159" s="1" t="s">
        <v>13</v>
      </c>
      <c r="L159" s="5">
        <f>TRUNC(SUMPRODUCT(L157:L158, V157:V158), 0)</f>
        <v>0</v>
      </c>
      <c r="M159" s="1" t="s">
        <v>13</v>
      </c>
      <c r="N159" s="5">
        <f>TRUNC(SUMPRODUCT(N157:N158, V157:V158), 0)</f>
        <v>0</v>
      </c>
      <c r="O159" s="1" t="s">
        <v>13</v>
      </c>
      <c r="P159" s="5">
        <f>J159+L159+N159</f>
        <v>0</v>
      </c>
      <c r="Q159" s="1" t="s">
        <v>13</v>
      </c>
      <c r="S159" t="s">
        <v>13</v>
      </c>
      <c r="T159" t="s">
        <v>13</v>
      </c>
      <c r="U159" t="s">
        <v>13</v>
      </c>
      <c r="V159">
        <v>1</v>
      </c>
    </row>
    <row r="160" spans="1:22" x14ac:dyDescent="0.2">
      <c r="A160" s="1" t="s">
        <v>13</v>
      </c>
      <c r="B160" s="6" t="s">
        <v>13</v>
      </c>
      <c r="C160" s="1" t="s">
        <v>13</v>
      </c>
      <c r="D160" s="1" t="s">
        <v>13</v>
      </c>
      <c r="E160" s="1" t="s">
        <v>13</v>
      </c>
      <c r="F160" s="1" t="s">
        <v>13</v>
      </c>
      <c r="G160" s="6" t="s">
        <v>13</v>
      </c>
      <c r="H160" s="3">
        <v>0</v>
      </c>
      <c r="I160" s="1" t="s">
        <v>13</v>
      </c>
      <c r="J160" s="1" t="s">
        <v>13</v>
      </c>
      <c r="K160" s="1" t="s">
        <v>13</v>
      </c>
      <c r="L160" s="1" t="s">
        <v>13</v>
      </c>
      <c r="M160" s="1" t="s">
        <v>13</v>
      </c>
      <c r="N160" s="1" t="s">
        <v>13</v>
      </c>
      <c r="O160" s="1" t="s">
        <v>13</v>
      </c>
      <c r="P160" s="1" t="s">
        <v>13</v>
      </c>
      <c r="Q160" s="1" t="s">
        <v>13</v>
      </c>
      <c r="S160" t="s">
        <v>13</v>
      </c>
      <c r="T160" t="s">
        <v>13</v>
      </c>
      <c r="U160" t="s">
        <v>13</v>
      </c>
      <c r="V160">
        <v>1</v>
      </c>
    </row>
    <row r="161" spans="1:22" x14ac:dyDescent="0.2">
      <c r="A161" s="1" t="s">
        <v>94</v>
      </c>
      <c r="B161" s="6" t="s">
        <v>13</v>
      </c>
      <c r="C161" s="1" t="s">
        <v>13</v>
      </c>
      <c r="D161" s="1" t="s">
        <v>13</v>
      </c>
      <c r="E161" s="1" t="s">
        <v>95</v>
      </c>
      <c r="F161" s="1" t="s">
        <v>96</v>
      </c>
      <c r="G161" s="6" t="s">
        <v>77</v>
      </c>
      <c r="H161" s="3">
        <v>0</v>
      </c>
      <c r="I161" s="1" t="s">
        <v>13</v>
      </c>
      <c r="J161" s="1" t="s">
        <v>13</v>
      </c>
      <c r="K161" s="1" t="s">
        <v>13</v>
      </c>
      <c r="L161" s="1" t="s">
        <v>13</v>
      </c>
      <c r="M161" s="1" t="s">
        <v>13</v>
      </c>
      <c r="N161" s="1" t="s">
        <v>13</v>
      </c>
      <c r="O161" s="1" t="s">
        <v>13</v>
      </c>
      <c r="P161" s="1" t="s">
        <v>13</v>
      </c>
      <c r="Q161" s="1" t="s">
        <v>13</v>
      </c>
      <c r="S161" t="s">
        <v>13</v>
      </c>
      <c r="T161" t="s">
        <v>13</v>
      </c>
      <c r="U161" t="s">
        <v>13</v>
      </c>
      <c r="V161">
        <v>1</v>
      </c>
    </row>
    <row r="162" spans="1:22" x14ac:dyDescent="0.2">
      <c r="A162" s="1" t="s">
        <v>94</v>
      </c>
      <c r="B162" s="6" t="s">
        <v>1312</v>
      </c>
      <c r="C162" s="1" t="s">
        <v>1313</v>
      </c>
      <c r="D162" s="1" t="s">
        <v>1325</v>
      </c>
      <c r="E162" s="1" t="s">
        <v>1314</v>
      </c>
      <c r="F162" s="1" t="s">
        <v>1315</v>
      </c>
      <c r="G162" s="6" t="s">
        <v>1316</v>
      </c>
      <c r="H162" s="3">
        <v>0.57999999999999996</v>
      </c>
      <c r="I162" s="5">
        <v>0</v>
      </c>
      <c r="J162" s="4">
        <f>TRUNC(H162*I162, 1)</f>
        <v>0</v>
      </c>
      <c r="K162" s="4">
        <f>노무!E8</f>
        <v>0</v>
      </c>
      <c r="L162" s="5">
        <f>TRUNC(H162*K162, 1)</f>
        <v>0</v>
      </c>
      <c r="M162" s="4">
        <v>0</v>
      </c>
      <c r="N162" s="5">
        <f>TRUNC(H162*M162, 1)</f>
        <v>0</v>
      </c>
      <c r="O162" s="4">
        <f t="shared" ref="O162:P166" si="24">I162+K162+M162</f>
        <v>0</v>
      </c>
      <c r="P162" s="5">
        <f t="shared" si="24"/>
        <v>0</v>
      </c>
      <c r="Q162" s="1" t="s">
        <v>13</v>
      </c>
      <c r="S162" t="s">
        <v>54</v>
      </c>
      <c r="T162" t="s">
        <v>1327</v>
      </c>
      <c r="U162" t="s">
        <v>13</v>
      </c>
      <c r="V162">
        <v>0</v>
      </c>
    </row>
    <row r="163" spans="1:22" x14ac:dyDescent="0.2">
      <c r="A163" s="1" t="s">
        <v>94</v>
      </c>
      <c r="B163" s="6" t="s">
        <v>1312</v>
      </c>
      <c r="C163" s="1" t="s">
        <v>1317</v>
      </c>
      <c r="D163" s="1" t="s">
        <v>1325</v>
      </c>
      <c r="E163" s="1" t="s">
        <v>1318</v>
      </c>
      <c r="F163" s="1" t="s">
        <v>1315</v>
      </c>
      <c r="G163" s="6" t="s">
        <v>1316</v>
      </c>
      <c r="H163" s="3">
        <v>0.18</v>
      </c>
      <c r="I163" s="5">
        <v>0</v>
      </c>
      <c r="J163" s="4">
        <f>TRUNC(H163*I163, 1)</f>
        <v>0</v>
      </c>
      <c r="K163" s="4">
        <f>노무!E4</f>
        <v>0</v>
      </c>
      <c r="L163" s="5">
        <f>TRUNC(H163*K163, 1)</f>
        <v>0</v>
      </c>
      <c r="M163" s="4">
        <v>0</v>
      </c>
      <c r="N163" s="5">
        <f>TRUNC(H163*M163, 1)</f>
        <v>0</v>
      </c>
      <c r="O163" s="4">
        <f t="shared" si="24"/>
        <v>0</v>
      </c>
      <c r="P163" s="5">
        <f t="shared" si="24"/>
        <v>0</v>
      </c>
      <c r="Q163" s="1" t="s">
        <v>13</v>
      </c>
      <c r="S163" t="s">
        <v>54</v>
      </c>
      <c r="T163" t="s">
        <v>1327</v>
      </c>
      <c r="U163" t="s">
        <v>13</v>
      </c>
      <c r="V163">
        <v>0</v>
      </c>
    </row>
    <row r="164" spans="1:22" x14ac:dyDescent="0.2">
      <c r="A164" s="1" t="s">
        <v>94</v>
      </c>
      <c r="B164" s="6" t="s">
        <v>1306</v>
      </c>
      <c r="C164" s="1" t="s">
        <v>1307</v>
      </c>
      <c r="D164" s="1" t="s">
        <v>13</v>
      </c>
      <c r="E164" s="1" t="s">
        <v>1345</v>
      </c>
      <c r="F164" s="1" t="s">
        <v>1346</v>
      </c>
      <c r="G164" s="6" t="s">
        <v>1310</v>
      </c>
      <c r="H164" s="3">
        <v>1</v>
      </c>
      <c r="I164" s="5">
        <v>0</v>
      </c>
      <c r="J164" s="4">
        <f>TRUNC(H164*I164, 1)</f>
        <v>0</v>
      </c>
      <c r="K164" s="4">
        <f>TRUNC((L162+L163)*120*0.01, 1)</f>
        <v>0</v>
      </c>
      <c r="L164" s="5">
        <f>TRUNC(H164*K164, 1)</f>
        <v>0</v>
      </c>
      <c r="M164" s="4">
        <v>0</v>
      </c>
      <c r="N164" s="5">
        <f>TRUNC(H164*M164, 1)</f>
        <v>0</v>
      </c>
      <c r="O164" s="4">
        <f t="shared" si="24"/>
        <v>0</v>
      </c>
      <c r="P164" s="5">
        <f t="shared" si="24"/>
        <v>0</v>
      </c>
      <c r="Q164" s="1" t="s">
        <v>13</v>
      </c>
      <c r="S164" t="s">
        <v>54</v>
      </c>
      <c r="T164" t="s">
        <v>54</v>
      </c>
      <c r="U164">
        <v>120</v>
      </c>
      <c r="V164">
        <v>1</v>
      </c>
    </row>
    <row r="165" spans="1:22" x14ac:dyDescent="0.2">
      <c r="A165" s="1" t="s">
        <v>94</v>
      </c>
      <c r="B165" s="6" t="s">
        <v>1331</v>
      </c>
      <c r="C165" s="1" t="s">
        <v>1348</v>
      </c>
      <c r="D165" s="1" t="s">
        <v>13</v>
      </c>
      <c r="E165" s="1" t="s">
        <v>1333</v>
      </c>
      <c r="F165" s="1" t="s">
        <v>1349</v>
      </c>
      <c r="G165" s="6" t="s">
        <v>1335</v>
      </c>
      <c r="H165" s="3">
        <v>0.17</v>
      </c>
      <c r="I165" s="4">
        <f>기계경비!H31</f>
        <v>0</v>
      </c>
      <c r="J165" s="4">
        <f>TRUNC(H165*I165, 1)</f>
        <v>0</v>
      </c>
      <c r="K165" s="4">
        <f>기계경비!I31</f>
        <v>0</v>
      </c>
      <c r="L165" s="5">
        <f>TRUNC(H165*K165, 1)</f>
        <v>0</v>
      </c>
      <c r="M165" s="4">
        <f>기계경비!J31</f>
        <v>0</v>
      </c>
      <c r="N165" s="5">
        <f>TRUNC(H165*M165, 1)</f>
        <v>0</v>
      </c>
      <c r="O165" s="4">
        <f t="shared" si="24"/>
        <v>0</v>
      </c>
      <c r="P165" s="5">
        <f t="shared" si="24"/>
        <v>0</v>
      </c>
      <c r="Q165" s="1" t="s">
        <v>13</v>
      </c>
      <c r="S165" t="s">
        <v>54</v>
      </c>
      <c r="T165" t="s">
        <v>54</v>
      </c>
      <c r="U165" t="s">
        <v>13</v>
      </c>
      <c r="V165">
        <v>1</v>
      </c>
    </row>
    <row r="166" spans="1:22" x14ac:dyDescent="0.2">
      <c r="A166" s="1" t="s">
        <v>94</v>
      </c>
      <c r="B166" s="6" t="s">
        <v>1331</v>
      </c>
      <c r="C166" s="1" t="s">
        <v>1348</v>
      </c>
      <c r="D166" s="1" t="s">
        <v>13</v>
      </c>
      <c r="E166" s="1" t="s">
        <v>1333</v>
      </c>
      <c r="F166" s="1" t="s">
        <v>1349</v>
      </c>
      <c r="G166" s="6" t="s">
        <v>1335</v>
      </c>
      <c r="H166" s="3">
        <v>3.4000000000000002E-2</v>
      </c>
      <c r="I166" s="4">
        <f>기계경비!H31</f>
        <v>0</v>
      </c>
      <c r="J166" s="4">
        <f>TRUNC(H166*I166, 1)</f>
        <v>0</v>
      </c>
      <c r="K166" s="4">
        <f>기계경비!I31</f>
        <v>0</v>
      </c>
      <c r="L166" s="5">
        <f>TRUNC(H166*K166, 1)</f>
        <v>0</v>
      </c>
      <c r="M166" s="4">
        <f>기계경비!J31</f>
        <v>0</v>
      </c>
      <c r="N166" s="5">
        <f>TRUNC(H166*M166, 1)</f>
        <v>0</v>
      </c>
      <c r="O166" s="4">
        <f t="shared" si="24"/>
        <v>0</v>
      </c>
      <c r="P166" s="5">
        <f t="shared" si="24"/>
        <v>0</v>
      </c>
      <c r="Q166" s="1" t="s">
        <v>13</v>
      </c>
      <c r="S166" t="s">
        <v>54</v>
      </c>
      <c r="T166" t="s">
        <v>54</v>
      </c>
      <c r="U166" t="s">
        <v>13</v>
      </c>
      <c r="V166">
        <v>1</v>
      </c>
    </row>
    <row r="167" spans="1:22" x14ac:dyDescent="0.2">
      <c r="A167" s="1" t="s">
        <v>13</v>
      </c>
      <c r="B167" s="6" t="s">
        <v>13</v>
      </c>
      <c r="C167" s="1" t="s">
        <v>13</v>
      </c>
      <c r="D167" s="1" t="s">
        <v>13</v>
      </c>
      <c r="E167" s="1" t="s">
        <v>1311</v>
      </c>
      <c r="F167" s="1" t="s">
        <v>13</v>
      </c>
      <c r="G167" s="6" t="s">
        <v>13</v>
      </c>
      <c r="H167" s="3">
        <v>0</v>
      </c>
      <c r="I167" s="1" t="s">
        <v>13</v>
      </c>
      <c r="J167" s="4">
        <f>TRUNC(SUMPRODUCT(J162:J166, V162:V166), 0)</f>
        <v>0</v>
      </c>
      <c r="K167" s="1" t="s">
        <v>13</v>
      </c>
      <c r="L167" s="5">
        <f>TRUNC(SUMPRODUCT(L162:L166, V162:V166), 0)</f>
        <v>0</v>
      </c>
      <c r="M167" s="1" t="s">
        <v>13</v>
      </c>
      <c r="N167" s="5">
        <f>TRUNC(SUMPRODUCT(N162:N166, V162:V166), 0)</f>
        <v>0</v>
      </c>
      <c r="O167" s="1" t="s">
        <v>13</v>
      </c>
      <c r="P167" s="5">
        <f>J167+L167+N167</f>
        <v>0</v>
      </c>
      <c r="Q167" s="1" t="s">
        <v>13</v>
      </c>
      <c r="S167" t="s">
        <v>13</v>
      </c>
      <c r="T167" t="s">
        <v>13</v>
      </c>
      <c r="U167" t="s">
        <v>13</v>
      </c>
      <c r="V167">
        <v>1</v>
      </c>
    </row>
    <row r="168" spans="1:22" x14ac:dyDescent="0.2">
      <c r="A168" s="1" t="s">
        <v>13</v>
      </c>
      <c r="B168" s="6" t="s">
        <v>13</v>
      </c>
      <c r="C168" s="1" t="s">
        <v>13</v>
      </c>
      <c r="D168" s="1" t="s">
        <v>13</v>
      </c>
      <c r="E168" s="1" t="s">
        <v>13</v>
      </c>
      <c r="F168" s="1" t="s">
        <v>13</v>
      </c>
      <c r="G168" s="6" t="s">
        <v>13</v>
      </c>
      <c r="H168" s="3">
        <v>0</v>
      </c>
      <c r="I168" s="1" t="s">
        <v>13</v>
      </c>
      <c r="J168" s="1" t="s">
        <v>13</v>
      </c>
      <c r="K168" s="1" t="s">
        <v>13</v>
      </c>
      <c r="L168" s="1" t="s">
        <v>13</v>
      </c>
      <c r="M168" s="1" t="s">
        <v>13</v>
      </c>
      <c r="N168" s="1" t="s">
        <v>13</v>
      </c>
      <c r="O168" s="1" t="s">
        <v>13</v>
      </c>
      <c r="P168" s="1" t="s">
        <v>13</v>
      </c>
      <c r="Q168" s="1" t="s">
        <v>13</v>
      </c>
      <c r="S168" t="s">
        <v>13</v>
      </c>
      <c r="T168" t="s">
        <v>13</v>
      </c>
      <c r="U168" t="s">
        <v>13</v>
      </c>
      <c r="V168">
        <v>1</v>
      </c>
    </row>
    <row r="169" spans="1:22" x14ac:dyDescent="0.2">
      <c r="A169" s="1" t="s">
        <v>97</v>
      </c>
      <c r="B169" s="6" t="s">
        <v>13</v>
      </c>
      <c r="C169" s="1" t="s">
        <v>13</v>
      </c>
      <c r="D169" s="1" t="s">
        <v>13</v>
      </c>
      <c r="E169" s="1" t="s">
        <v>98</v>
      </c>
      <c r="F169" s="1" t="s">
        <v>96</v>
      </c>
      <c r="G169" s="6" t="s">
        <v>77</v>
      </c>
      <c r="H169" s="3">
        <v>0</v>
      </c>
      <c r="I169" s="1" t="s">
        <v>13</v>
      </c>
      <c r="J169" s="1" t="s">
        <v>13</v>
      </c>
      <c r="K169" s="1" t="s">
        <v>13</v>
      </c>
      <c r="L169" s="1" t="s">
        <v>13</v>
      </c>
      <c r="M169" s="1" t="s">
        <v>13</v>
      </c>
      <c r="N169" s="1" t="s">
        <v>13</v>
      </c>
      <c r="O169" s="1" t="s">
        <v>13</v>
      </c>
      <c r="P169" s="1" t="s">
        <v>13</v>
      </c>
      <c r="Q169" s="1" t="s">
        <v>13</v>
      </c>
      <c r="S169" t="s">
        <v>13</v>
      </c>
      <c r="T169" t="s">
        <v>13</v>
      </c>
      <c r="U169" t="s">
        <v>13</v>
      </c>
      <c r="V169">
        <v>1</v>
      </c>
    </row>
    <row r="170" spans="1:22" x14ac:dyDescent="0.2">
      <c r="A170" s="1" t="s">
        <v>97</v>
      </c>
      <c r="B170" s="6" t="s">
        <v>1312</v>
      </c>
      <c r="C170" s="1" t="s">
        <v>1313</v>
      </c>
      <c r="D170" s="1" t="s">
        <v>13</v>
      </c>
      <c r="E170" s="1" t="s">
        <v>1314</v>
      </c>
      <c r="F170" s="1" t="s">
        <v>1315</v>
      </c>
      <c r="G170" s="6" t="s">
        <v>1316</v>
      </c>
      <c r="H170" s="3">
        <v>0.57999999999999996</v>
      </c>
      <c r="I170" s="5">
        <v>0</v>
      </c>
      <c r="J170" s="4">
        <f>TRUNC(H170*I170, 1)</f>
        <v>0</v>
      </c>
      <c r="K170" s="4">
        <f>노무!E8</f>
        <v>0</v>
      </c>
      <c r="L170" s="5">
        <f>TRUNC(H170*K170, 1)</f>
        <v>0</v>
      </c>
      <c r="M170" s="4">
        <v>0</v>
      </c>
      <c r="N170" s="5">
        <f>TRUNC(H170*M170, 1)</f>
        <v>0</v>
      </c>
      <c r="O170" s="4">
        <f t="shared" ref="O170:P172" si="25">I170+K170+M170</f>
        <v>0</v>
      </c>
      <c r="P170" s="5">
        <f t="shared" si="25"/>
        <v>0</v>
      </c>
      <c r="Q170" s="1" t="s">
        <v>13</v>
      </c>
      <c r="S170" t="s">
        <v>54</v>
      </c>
      <c r="T170" t="s">
        <v>54</v>
      </c>
      <c r="U170" t="s">
        <v>13</v>
      </c>
      <c r="V170">
        <v>1</v>
      </c>
    </row>
    <row r="171" spans="1:22" x14ac:dyDescent="0.2">
      <c r="A171" s="1" t="s">
        <v>97</v>
      </c>
      <c r="B171" s="6" t="s">
        <v>1312</v>
      </c>
      <c r="C171" s="1" t="s">
        <v>1317</v>
      </c>
      <c r="D171" s="1" t="s">
        <v>13</v>
      </c>
      <c r="E171" s="1" t="s">
        <v>1318</v>
      </c>
      <c r="F171" s="1" t="s">
        <v>1315</v>
      </c>
      <c r="G171" s="6" t="s">
        <v>1316</v>
      </c>
      <c r="H171" s="3">
        <v>0.18</v>
      </c>
      <c r="I171" s="5">
        <v>0</v>
      </c>
      <c r="J171" s="4">
        <f>TRUNC(H171*I171, 1)</f>
        <v>0</v>
      </c>
      <c r="K171" s="4">
        <f>노무!E4</f>
        <v>0</v>
      </c>
      <c r="L171" s="5">
        <f>TRUNC(H171*K171, 1)</f>
        <v>0</v>
      </c>
      <c r="M171" s="4">
        <v>0</v>
      </c>
      <c r="N171" s="5">
        <f>TRUNC(H171*M171, 1)</f>
        <v>0</v>
      </c>
      <c r="O171" s="4">
        <f t="shared" si="25"/>
        <v>0</v>
      </c>
      <c r="P171" s="5">
        <f t="shared" si="25"/>
        <v>0</v>
      </c>
      <c r="Q171" s="1" t="s">
        <v>13</v>
      </c>
      <c r="S171" t="s">
        <v>54</v>
      </c>
      <c r="T171" t="s">
        <v>54</v>
      </c>
      <c r="U171" t="s">
        <v>13</v>
      </c>
      <c r="V171">
        <v>1</v>
      </c>
    </row>
    <row r="172" spans="1:22" x14ac:dyDescent="0.2">
      <c r="A172" s="1" t="s">
        <v>97</v>
      </c>
      <c r="B172" s="6" t="s">
        <v>1331</v>
      </c>
      <c r="C172" s="1" t="s">
        <v>1348</v>
      </c>
      <c r="D172" s="1" t="s">
        <v>13</v>
      </c>
      <c r="E172" s="1" t="s">
        <v>1333</v>
      </c>
      <c r="F172" s="1" t="s">
        <v>1349</v>
      </c>
      <c r="G172" s="6" t="s">
        <v>1335</v>
      </c>
      <c r="H172" s="3">
        <v>0.17</v>
      </c>
      <c r="I172" s="4">
        <f>기계경비!H31</f>
        <v>0</v>
      </c>
      <c r="J172" s="4">
        <f>TRUNC(H172*I172, 1)</f>
        <v>0</v>
      </c>
      <c r="K172" s="4">
        <f>기계경비!I31</f>
        <v>0</v>
      </c>
      <c r="L172" s="5">
        <f>TRUNC(H172*K172, 1)</f>
        <v>0</v>
      </c>
      <c r="M172" s="4">
        <f>기계경비!J31</f>
        <v>0</v>
      </c>
      <c r="N172" s="5">
        <f>TRUNC(H172*M172, 1)</f>
        <v>0</v>
      </c>
      <c r="O172" s="4">
        <f t="shared" si="25"/>
        <v>0</v>
      </c>
      <c r="P172" s="5">
        <f t="shared" si="25"/>
        <v>0</v>
      </c>
      <c r="Q172" s="1" t="s">
        <v>13</v>
      </c>
      <c r="S172" t="s">
        <v>54</v>
      </c>
      <c r="T172" t="s">
        <v>54</v>
      </c>
      <c r="U172" t="s">
        <v>13</v>
      </c>
      <c r="V172">
        <v>1</v>
      </c>
    </row>
    <row r="173" spans="1:22" x14ac:dyDescent="0.2">
      <c r="A173" s="1" t="s">
        <v>13</v>
      </c>
      <c r="B173" s="6" t="s">
        <v>13</v>
      </c>
      <c r="C173" s="1" t="s">
        <v>13</v>
      </c>
      <c r="D173" s="1" t="s">
        <v>13</v>
      </c>
      <c r="E173" s="1" t="s">
        <v>1311</v>
      </c>
      <c r="F173" s="1" t="s">
        <v>13</v>
      </c>
      <c r="G173" s="6" t="s">
        <v>13</v>
      </c>
      <c r="H173" s="3">
        <v>0</v>
      </c>
      <c r="I173" s="1" t="s">
        <v>13</v>
      </c>
      <c r="J173" s="4">
        <f>TRUNC(SUMPRODUCT(J170:J172, V170:V172), 0)</f>
        <v>0</v>
      </c>
      <c r="K173" s="1" t="s">
        <v>13</v>
      </c>
      <c r="L173" s="5">
        <f>TRUNC(SUMPRODUCT(L170:L172, V170:V172), 0)</f>
        <v>0</v>
      </c>
      <c r="M173" s="1" t="s">
        <v>13</v>
      </c>
      <c r="N173" s="5">
        <f>TRUNC(SUMPRODUCT(N170:N172, V170:V172), 0)</f>
        <v>0</v>
      </c>
      <c r="O173" s="1" t="s">
        <v>13</v>
      </c>
      <c r="P173" s="5">
        <f>J173+L173+N173</f>
        <v>0</v>
      </c>
      <c r="Q173" s="1" t="s">
        <v>13</v>
      </c>
      <c r="S173" t="s">
        <v>13</v>
      </c>
      <c r="T173" t="s">
        <v>13</v>
      </c>
      <c r="U173" t="s">
        <v>13</v>
      </c>
      <c r="V173">
        <v>1</v>
      </c>
    </row>
    <row r="174" spans="1:22" x14ac:dyDescent="0.2">
      <c r="A174" s="1" t="s">
        <v>13</v>
      </c>
      <c r="B174" s="6" t="s">
        <v>13</v>
      </c>
      <c r="C174" s="1" t="s">
        <v>13</v>
      </c>
      <c r="D174" s="1" t="s">
        <v>13</v>
      </c>
      <c r="E174" s="1" t="s">
        <v>13</v>
      </c>
      <c r="F174" s="1" t="s">
        <v>13</v>
      </c>
      <c r="G174" s="6" t="s">
        <v>13</v>
      </c>
      <c r="H174" s="3">
        <v>0</v>
      </c>
      <c r="I174" s="1" t="s">
        <v>13</v>
      </c>
      <c r="J174" s="1" t="s">
        <v>13</v>
      </c>
      <c r="K174" s="1" t="s">
        <v>13</v>
      </c>
      <c r="L174" s="1" t="s">
        <v>13</v>
      </c>
      <c r="M174" s="1" t="s">
        <v>13</v>
      </c>
      <c r="N174" s="1" t="s">
        <v>13</v>
      </c>
      <c r="O174" s="1" t="s">
        <v>13</v>
      </c>
      <c r="P174" s="1" t="s">
        <v>13</v>
      </c>
      <c r="Q174" s="1" t="s">
        <v>13</v>
      </c>
      <c r="S174" t="s">
        <v>13</v>
      </c>
      <c r="T174" t="s">
        <v>13</v>
      </c>
      <c r="U174" t="s">
        <v>13</v>
      </c>
      <c r="V174">
        <v>1</v>
      </c>
    </row>
    <row r="175" spans="1:22" x14ac:dyDescent="0.2">
      <c r="A175" s="1" t="s">
        <v>99</v>
      </c>
      <c r="B175" s="6" t="s">
        <v>13</v>
      </c>
      <c r="C175" s="1" t="s">
        <v>13</v>
      </c>
      <c r="D175" s="1" t="s">
        <v>13</v>
      </c>
      <c r="E175" s="1" t="s">
        <v>100</v>
      </c>
      <c r="F175" s="1" t="s">
        <v>96</v>
      </c>
      <c r="G175" s="6" t="s">
        <v>77</v>
      </c>
      <c r="H175" s="3">
        <v>0</v>
      </c>
      <c r="I175" s="1" t="s">
        <v>13</v>
      </c>
      <c r="J175" s="1" t="s">
        <v>13</v>
      </c>
      <c r="K175" s="1" t="s">
        <v>13</v>
      </c>
      <c r="L175" s="1" t="s">
        <v>13</v>
      </c>
      <c r="M175" s="1" t="s">
        <v>13</v>
      </c>
      <c r="N175" s="1" t="s">
        <v>13</v>
      </c>
      <c r="O175" s="1" t="s">
        <v>13</v>
      </c>
      <c r="P175" s="1" t="s">
        <v>13</v>
      </c>
      <c r="Q175" s="1" t="s">
        <v>13</v>
      </c>
      <c r="S175" t="s">
        <v>13</v>
      </c>
      <c r="T175" t="s">
        <v>13</v>
      </c>
      <c r="U175" t="s">
        <v>13</v>
      </c>
      <c r="V175">
        <v>1</v>
      </c>
    </row>
    <row r="176" spans="1:22" x14ac:dyDescent="0.2">
      <c r="A176" s="1" t="s">
        <v>99</v>
      </c>
      <c r="B176" s="6" t="s">
        <v>1312</v>
      </c>
      <c r="C176" s="1" t="s">
        <v>1313</v>
      </c>
      <c r="D176" s="1" t="s">
        <v>1325</v>
      </c>
      <c r="E176" s="1" t="s">
        <v>1314</v>
      </c>
      <c r="F176" s="1" t="s">
        <v>1315</v>
      </c>
      <c r="G176" s="6" t="s">
        <v>1316</v>
      </c>
      <c r="H176" s="3">
        <v>0.57999999999999996</v>
      </c>
      <c r="I176" s="5">
        <v>0</v>
      </c>
      <c r="J176" s="4">
        <f>TRUNC(H176*I176, 1)</f>
        <v>0</v>
      </c>
      <c r="K176" s="4">
        <f>노무!E8</f>
        <v>0</v>
      </c>
      <c r="L176" s="5">
        <f>TRUNC(H176*K176, 1)</f>
        <v>0</v>
      </c>
      <c r="M176" s="4">
        <v>0</v>
      </c>
      <c r="N176" s="5">
        <f>TRUNC(H176*M176, 1)</f>
        <v>0</v>
      </c>
      <c r="O176" s="4">
        <f t="shared" ref="O176:P180" si="26">I176+K176+M176</f>
        <v>0</v>
      </c>
      <c r="P176" s="5">
        <f t="shared" si="26"/>
        <v>0</v>
      </c>
      <c r="Q176" s="1" t="s">
        <v>13</v>
      </c>
      <c r="S176" t="s">
        <v>54</v>
      </c>
      <c r="T176" t="s">
        <v>1327</v>
      </c>
      <c r="U176" t="s">
        <v>13</v>
      </c>
      <c r="V176">
        <v>0</v>
      </c>
    </row>
    <row r="177" spans="1:22" x14ac:dyDescent="0.2">
      <c r="A177" s="1" t="s">
        <v>99</v>
      </c>
      <c r="B177" s="6" t="s">
        <v>1312</v>
      </c>
      <c r="C177" s="1" t="s">
        <v>1317</v>
      </c>
      <c r="D177" s="1" t="s">
        <v>1325</v>
      </c>
      <c r="E177" s="1" t="s">
        <v>1318</v>
      </c>
      <c r="F177" s="1" t="s">
        <v>1315</v>
      </c>
      <c r="G177" s="6" t="s">
        <v>1316</v>
      </c>
      <c r="H177" s="3">
        <v>0.18</v>
      </c>
      <c r="I177" s="5">
        <v>0</v>
      </c>
      <c r="J177" s="4">
        <f>TRUNC(H177*I177, 1)</f>
        <v>0</v>
      </c>
      <c r="K177" s="4">
        <f>노무!E4</f>
        <v>0</v>
      </c>
      <c r="L177" s="5">
        <f>TRUNC(H177*K177, 1)</f>
        <v>0</v>
      </c>
      <c r="M177" s="4">
        <v>0</v>
      </c>
      <c r="N177" s="5">
        <f>TRUNC(H177*M177, 1)</f>
        <v>0</v>
      </c>
      <c r="O177" s="4">
        <f t="shared" si="26"/>
        <v>0</v>
      </c>
      <c r="P177" s="5">
        <f t="shared" si="26"/>
        <v>0</v>
      </c>
      <c r="Q177" s="1" t="s">
        <v>13</v>
      </c>
      <c r="S177" t="s">
        <v>54</v>
      </c>
      <c r="T177" t="s">
        <v>1327</v>
      </c>
      <c r="U177" t="s">
        <v>13</v>
      </c>
      <c r="V177">
        <v>0</v>
      </c>
    </row>
    <row r="178" spans="1:22" x14ac:dyDescent="0.2">
      <c r="A178" s="1" t="s">
        <v>99</v>
      </c>
      <c r="B178" s="6" t="s">
        <v>1306</v>
      </c>
      <c r="C178" s="1" t="s">
        <v>1307</v>
      </c>
      <c r="D178" s="1" t="s">
        <v>13</v>
      </c>
      <c r="E178" s="1" t="s">
        <v>1345</v>
      </c>
      <c r="F178" s="1" t="s">
        <v>1347</v>
      </c>
      <c r="G178" s="6" t="s">
        <v>1310</v>
      </c>
      <c r="H178" s="3">
        <v>1</v>
      </c>
      <c r="I178" s="5">
        <v>0</v>
      </c>
      <c r="J178" s="4">
        <f>TRUNC(H178*I178, 1)</f>
        <v>0</v>
      </c>
      <c r="K178" s="4">
        <f>TRUNC((L176+L177)*90*0.01, 1)</f>
        <v>0</v>
      </c>
      <c r="L178" s="5">
        <f>TRUNC(H178*K178, 1)</f>
        <v>0</v>
      </c>
      <c r="M178" s="4">
        <v>0</v>
      </c>
      <c r="N178" s="5">
        <f>TRUNC(H178*M178, 1)</f>
        <v>0</v>
      </c>
      <c r="O178" s="4">
        <f t="shared" si="26"/>
        <v>0</v>
      </c>
      <c r="P178" s="5">
        <f t="shared" si="26"/>
        <v>0</v>
      </c>
      <c r="Q178" s="1" t="s">
        <v>13</v>
      </c>
      <c r="S178" t="s">
        <v>54</v>
      </c>
      <c r="T178" t="s">
        <v>54</v>
      </c>
      <c r="U178">
        <v>90</v>
      </c>
      <c r="V178">
        <v>1</v>
      </c>
    </row>
    <row r="179" spans="1:22" x14ac:dyDescent="0.2">
      <c r="A179" s="1" t="s">
        <v>99</v>
      </c>
      <c r="B179" s="6" t="s">
        <v>1331</v>
      </c>
      <c r="C179" s="1" t="s">
        <v>1348</v>
      </c>
      <c r="D179" s="1" t="s">
        <v>13</v>
      </c>
      <c r="E179" s="1" t="s">
        <v>1333</v>
      </c>
      <c r="F179" s="1" t="s">
        <v>1349</v>
      </c>
      <c r="G179" s="6" t="s">
        <v>1335</v>
      </c>
      <c r="H179" s="3">
        <v>0.17</v>
      </c>
      <c r="I179" s="4">
        <f>기계경비!H31</f>
        <v>0</v>
      </c>
      <c r="J179" s="4">
        <f>TRUNC(H179*I179, 1)</f>
        <v>0</v>
      </c>
      <c r="K179" s="4">
        <f>기계경비!I31</f>
        <v>0</v>
      </c>
      <c r="L179" s="5">
        <f>TRUNC(H179*K179, 1)</f>
        <v>0</v>
      </c>
      <c r="M179" s="4">
        <f>기계경비!J31</f>
        <v>0</v>
      </c>
      <c r="N179" s="5">
        <f>TRUNC(H179*M179, 1)</f>
        <v>0</v>
      </c>
      <c r="O179" s="4">
        <f t="shared" si="26"/>
        <v>0</v>
      </c>
      <c r="P179" s="5">
        <f t="shared" si="26"/>
        <v>0</v>
      </c>
      <c r="Q179" s="1" t="s">
        <v>13</v>
      </c>
      <c r="S179" t="s">
        <v>54</v>
      </c>
      <c r="T179" t="s">
        <v>54</v>
      </c>
      <c r="U179" t="s">
        <v>13</v>
      </c>
      <c r="V179">
        <v>1</v>
      </c>
    </row>
    <row r="180" spans="1:22" x14ac:dyDescent="0.2">
      <c r="A180" s="1" t="s">
        <v>99</v>
      </c>
      <c r="B180" s="6" t="s">
        <v>1331</v>
      </c>
      <c r="C180" s="1" t="s">
        <v>1348</v>
      </c>
      <c r="D180" s="1" t="s">
        <v>13</v>
      </c>
      <c r="E180" s="1" t="s">
        <v>1333</v>
      </c>
      <c r="F180" s="1" t="s">
        <v>1349</v>
      </c>
      <c r="G180" s="6" t="s">
        <v>1335</v>
      </c>
      <c r="H180" s="3">
        <v>-1.7000000000000001E-2</v>
      </c>
      <c r="I180" s="4">
        <f>기계경비!H31</f>
        <v>0</v>
      </c>
      <c r="J180" s="4">
        <f>TRUNC(H180*I180, 1)</f>
        <v>0</v>
      </c>
      <c r="K180" s="4">
        <f>기계경비!I31</f>
        <v>0</v>
      </c>
      <c r="L180" s="5">
        <f>TRUNC(H180*K180, 1)</f>
        <v>0</v>
      </c>
      <c r="M180" s="4">
        <f>기계경비!J31</f>
        <v>0</v>
      </c>
      <c r="N180" s="5">
        <f>TRUNC(H180*M180, 1)</f>
        <v>0</v>
      </c>
      <c r="O180" s="4">
        <f t="shared" si="26"/>
        <v>0</v>
      </c>
      <c r="P180" s="5">
        <f t="shared" si="26"/>
        <v>0</v>
      </c>
      <c r="Q180" s="1" t="s">
        <v>13</v>
      </c>
      <c r="S180" t="s">
        <v>54</v>
      </c>
      <c r="T180" t="s">
        <v>54</v>
      </c>
      <c r="U180" t="s">
        <v>13</v>
      </c>
      <c r="V180">
        <v>1</v>
      </c>
    </row>
    <row r="181" spans="1:22" x14ac:dyDescent="0.2">
      <c r="A181" s="1" t="s">
        <v>13</v>
      </c>
      <c r="B181" s="6" t="s">
        <v>13</v>
      </c>
      <c r="C181" s="1" t="s">
        <v>13</v>
      </c>
      <c r="D181" s="1" t="s">
        <v>13</v>
      </c>
      <c r="E181" s="1" t="s">
        <v>1311</v>
      </c>
      <c r="F181" s="1" t="s">
        <v>13</v>
      </c>
      <c r="G181" s="6" t="s">
        <v>13</v>
      </c>
      <c r="H181" s="3">
        <v>0</v>
      </c>
      <c r="I181" s="1" t="s">
        <v>13</v>
      </c>
      <c r="J181" s="4">
        <f>TRUNC(SUMPRODUCT(J176:J180, V176:V180), 0)</f>
        <v>0</v>
      </c>
      <c r="K181" s="1" t="s">
        <v>13</v>
      </c>
      <c r="L181" s="5">
        <f>TRUNC(SUMPRODUCT(L176:L180, V176:V180), 0)</f>
        <v>0</v>
      </c>
      <c r="M181" s="1" t="s">
        <v>13</v>
      </c>
      <c r="N181" s="5">
        <f>TRUNC(SUMPRODUCT(N176:N180, V176:V180), 0)</f>
        <v>0</v>
      </c>
      <c r="O181" s="1" t="s">
        <v>13</v>
      </c>
      <c r="P181" s="5">
        <f>J181+L181+N181</f>
        <v>0</v>
      </c>
      <c r="Q181" s="1" t="s">
        <v>13</v>
      </c>
      <c r="S181" t="s">
        <v>13</v>
      </c>
      <c r="T181" t="s">
        <v>13</v>
      </c>
      <c r="U181" t="s">
        <v>13</v>
      </c>
      <c r="V181">
        <v>1</v>
      </c>
    </row>
    <row r="182" spans="1:22" x14ac:dyDescent="0.2">
      <c r="A182" s="1" t="s">
        <v>13</v>
      </c>
      <c r="B182" s="6" t="s">
        <v>13</v>
      </c>
      <c r="C182" s="1" t="s">
        <v>13</v>
      </c>
      <c r="D182" s="1" t="s">
        <v>13</v>
      </c>
      <c r="E182" s="1" t="s">
        <v>13</v>
      </c>
      <c r="F182" s="1" t="s">
        <v>13</v>
      </c>
      <c r="G182" s="6" t="s">
        <v>13</v>
      </c>
      <c r="H182" s="3">
        <v>0</v>
      </c>
      <c r="I182" s="1" t="s">
        <v>13</v>
      </c>
      <c r="J182" s="1" t="s">
        <v>13</v>
      </c>
      <c r="K182" s="1" t="s">
        <v>13</v>
      </c>
      <c r="L182" s="1" t="s">
        <v>13</v>
      </c>
      <c r="M182" s="1" t="s">
        <v>13</v>
      </c>
      <c r="N182" s="1" t="s">
        <v>13</v>
      </c>
      <c r="O182" s="1" t="s">
        <v>13</v>
      </c>
      <c r="P182" s="1" t="s">
        <v>13</v>
      </c>
      <c r="Q182" s="1" t="s">
        <v>13</v>
      </c>
      <c r="S182" t="s">
        <v>13</v>
      </c>
      <c r="T182" t="s">
        <v>13</v>
      </c>
      <c r="U182" t="s">
        <v>13</v>
      </c>
      <c r="V182">
        <v>1</v>
      </c>
    </row>
    <row r="183" spans="1:22" x14ac:dyDescent="0.2">
      <c r="A183" s="1" t="s">
        <v>101</v>
      </c>
      <c r="B183" s="6" t="s">
        <v>13</v>
      </c>
      <c r="C183" s="1" t="s">
        <v>13</v>
      </c>
      <c r="D183" s="1" t="s">
        <v>13</v>
      </c>
      <c r="E183" s="1" t="s">
        <v>95</v>
      </c>
      <c r="F183" s="1" t="s">
        <v>102</v>
      </c>
      <c r="G183" s="6" t="s">
        <v>77</v>
      </c>
      <c r="H183" s="3">
        <v>0</v>
      </c>
      <c r="I183" s="1" t="s">
        <v>13</v>
      </c>
      <c r="J183" s="1" t="s">
        <v>13</v>
      </c>
      <c r="K183" s="1" t="s">
        <v>13</v>
      </c>
      <c r="L183" s="1" t="s">
        <v>13</v>
      </c>
      <c r="M183" s="1" t="s">
        <v>13</v>
      </c>
      <c r="N183" s="1" t="s">
        <v>13</v>
      </c>
      <c r="O183" s="1" t="s">
        <v>13</v>
      </c>
      <c r="P183" s="1" t="s">
        <v>13</v>
      </c>
      <c r="Q183" s="1" t="s">
        <v>13</v>
      </c>
      <c r="S183" t="s">
        <v>13</v>
      </c>
      <c r="T183" t="s">
        <v>13</v>
      </c>
      <c r="U183" t="s">
        <v>13</v>
      </c>
      <c r="V183">
        <v>1</v>
      </c>
    </row>
    <row r="184" spans="1:22" x14ac:dyDescent="0.2">
      <c r="A184" s="1" t="s">
        <v>101</v>
      </c>
      <c r="B184" s="6" t="s">
        <v>1312</v>
      </c>
      <c r="C184" s="1" t="s">
        <v>1313</v>
      </c>
      <c r="D184" s="1" t="s">
        <v>1325</v>
      </c>
      <c r="E184" s="1" t="s">
        <v>1314</v>
      </c>
      <c r="F184" s="1" t="s">
        <v>1315</v>
      </c>
      <c r="G184" s="6" t="s">
        <v>1316</v>
      </c>
      <c r="H184" s="3">
        <v>0.68</v>
      </c>
      <c r="I184" s="5">
        <v>0</v>
      </c>
      <c r="J184" s="4">
        <f>TRUNC(H184*I184, 1)</f>
        <v>0</v>
      </c>
      <c r="K184" s="4">
        <f>노무!E8</f>
        <v>0</v>
      </c>
      <c r="L184" s="5">
        <f>TRUNC(H184*K184, 1)</f>
        <v>0</v>
      </c>
      <c r="M184" s="4">
        <v>0</v>
      </c>
      <c r="N184" s="5">
        <f>TRUNC(H184*M184, 1)</f>
        <v>0</v>
      </c>
      <c r="O184" s="4">
        <f t="shared" ref="O184:P188" si="27">I184+K184+M184</f>
        <v>0</v>
      </c>
      <c r="P184" s="5">
        <f t="shared" si="27"/>
        <v>0</v>
      </c>
      <c r="Q184" s="1" t="s">
        <v>13</v>
      </c>
      <c r="S184" t="s">
        <v>54</v>
      </c>
      <c r="T184" t="s">
        <v>1327</v>
      </c>
      <c r="U184" t="s">
        <v>13</v>
      </c>
      <c r="V184">
        <v>0</v>
      </c>
    </row>
    <row r="185" spans="1:22" x14ac:dyDescent="0.2">
      <c r="A185" s="1" t="s">
        <v>101</v>
      </c>
      <c r="B185" s="6" t="s">
        <v>1312</v>
      </c>
      <c r="C185" s="1" t="s">
        <v>1317</v>
      </c>
      <c r="D185" s="1" t="s">
        <v>1325</v>
      </c>
      <c r="E185" s="1" t="s">
        <v>1318</v>
      </c>
      <c r="F185" s="1" t="s">
        <v>1315</v>
      </c>
      <c r="G185" s="6" t="s">
        <v>1316</v>
      </c>
      <c r="H185" s="3">
        <v>0.21</v>
      </c>
      <c r="I185" s="5">
        <v>0</v>
      </c>
      <c r="J185" s="4">
        <f>TRUNC(H185*I185, 1)</f>
        <v>0</v>
      </c>
      <c r="K185" s="4">
        <f>노무!E4</f>
        <v>0</v>
      </c>
      <c r="L185" s="5">
        <f>TRUNC(H185*K185, 1)</f>
        <v>0</v>
      </c>
      <c r="M185" s="4">
        <v>0</v>
      </c>
      <c r="N185" s="5">
        <f>TRUNC(H185*M185, 1)</f>
        <v>0</v>
      </c>
      <c r="O185" s="4">
        <f t="shared" si="27"/>
        <v>0</v>
      </c>
      <c r="P185" s="5">
        <f t="shared" si="27"/>
        <v>0</v>
      </c>
      <c r="Q185" s="1" t="s">
        <v>13</v>
      </c>
      <c r="S185" t="s">
        <v>54</v>
      </c>
      <c r="T185" t="s">
        <v>1327</v>
      </c>
      <c r="U185" t="s">
        <v>13</v>
      </c>
      <c r="V185">
        <v>0</v>
      </c>
    </row>
    <row r="186" spans="1:22" x14ac:dyDescent="0.2">
      <c r="A186" s="1" t="s">
        <v>101</v>
      </c>
      <c r="B186" s="6" t="s">
        <v>1306</v>
      </c>
      <c r="C186" s="1" t="s">
        <v>1307</v>
      </c>
      <c r="D186" s="1" t="s">
        <v>13</v>
      </c>
      <c r="E186" s="1" t="s">
        <v>1345</v>
      </c>
      <c r="F186" s="1" t="s">
        <v>1346</v>
      </c>
      <c r="G186" s="6" t="s">
        <v>1310</v>
      </c>
      <c r="H186" s="3">
        <v>1</v>
      </c>
      <c r="I186" s="5">
        <v>0</v>
      </c>
      <c r="J186" s="4">
        <f>TRUNC(H186*I186, 1)</f>
        <v>0</v>
      </c>
      <c r="K186" s="4">
        <f>TRUNC((L184+L185)*120*0.01, 1)</f>
        <v>0</v>
      </c>
      <c r="L186" s="5">
        <f>TRUNC(H186*K186, 1)</f>
        <v>0</v>
      </c>
      <c r="M186" s="4">
        <v>0</v>
      </c>
      <c r="N186" s="5">
        <f>TRUNC(H186*M186, 1)</f>
        <v>0</v>
      </c>
      <c r="O186" s="4">
        <f t="shared" si="27"/>
        <v>0</v>
      </c>
      <c r="P186" s="5">
        <f t="shared" si="27"/>
        <v>0</v>
      </c>
      <c r="Q186" s="1" t="s">
        <v>13</v>
      </c>
      <c r="S186" t="s">
        <v>54</v>
      </c>
      <c r="T186" t="s">
        <v>54</v>
      </c>
      <c r="U186">
        <v>120</v>
      </c>
      <c r="V186">
        <v>1</v>
      </c>
    </row>
    <row r="187" spans="1:22" x14ac:dyDescent="0.2">
      <c r="A187" s="1" t="s">
        <v>101</v>
      </c>
      <c r="B187" s="6" t="s">
        <v>1331</v>
      </c>
      <c r="C187" s="1" t="s">
        <v>1348</v>
      </c>
      <c r="D187" s="1" t="s">
        <v>13</v>
      </c>
      <c r="E187" s="1" t="s">
        <v>1333</v>
      </c>
      <c r="F187" s="1" t="s">
        <v>1349</v>
      </c>
      <c r="G187" s="6" t="s">
        <v>1335</v>
      </c>
      <c r="H187" s="3">
        <v>0.25</v>
      </c>
      <c r="I187" s="4">
        <f>기계경비!H31</f>
        <v>0</v>
      </c>
      <c r="J187" s="4">
        <f>TRUNC(H187*I187, 1)</f>
        <v>0</v>
      </c>
      <c r="K187" s="4">
        <f>기계경비!I31</f>
        <v>0</v>
      </c>
      <c r="L187" s="5">
        <f>TRUNC(H187*K187, 1)</f>
        <v>0</v>
      </c>
      <c r="M187" s="4">
        <f>기계경비!J31</f>
        <v>0</v>
      </c>
      <c r="N187" s="5">
        <f>TRUNC(H187*M187, 1)</f>
        <v>0</v>
      </c>
      <c r="O187" s="4">
        <f t="shared" si="27"/>
        <v>0</v>
      </c>
      <c r="P187" s="5">
        <f t="shared" si="27"/>
        <v>0</v>
      </c>
      <c r="Q187" s="1" t="s">
        <v>13</v>
      </c>
      <c r="S187" t="s">
        <v>54</v>
      </c>
      <c r="T187" t="s">
        <v>54</v>
      </c>
      <c r="U187" t="s">
        <v>13</v>
      </c>
      <c r="V187">
        <v>1</v>
      </c>
    </row>
    <row r="188" spans="1:22" x14ac:dyDescent="0.2">
      <c r="A188" s="1" t="s">
        <v>101</v>
      </c>
      <c r="B188" s="6" t="s">
        <v>1331</v>
      </c>
      <c r="C188" s="1" t="s">
        <v>1348</v>
      </c>
      <c r="D188" s="1" t="s">
        <v>13</v>
      </c>
      <c r="E188" s="1" t="s">
        <v>1333</v>
      </c>
      <c r="F188" s="1" t="s">
        <v>1349</v>
      </c>
      <c r="G188" s="6" t="s">
        <v>1335</v>
      </c>
      <c r="H188" s="3">
        <v>0.05</v>
      </c>
      <c r="I188" s="4">
        <f>기계경비!H31</f>
        <v>0</v>
      </c>
      <c r="J188" s="4">
        <f>TRUNC(H188*I188, 1)</f>
        <v>0</v>
      </c>
      <c r="K188" s="4">
        <f>기계경비!I31</f>
        <v>0</v>
      </c>
      <c r="L188" s="5">
        <f>TRUNC(H188*K188, 1)</f>
        <v>0</v>
      </c>
      <c r="M188" s="4">
        <f>기계경비!J31</f>
        <v>0</v>
      </c>
      <c r="N188" s="5">
        <f>TRUNC(H188*M188, 1)</f>
        <v>0</v>
      </c>
      <c r="O188" s="4">
        <f t="shared" si="27"/>
        <v>0</v>
      </c>
      <c r="P188" s="5">
        <f t="shared" si="27"/>
        <v>0</v>
      </c>
      <c r="Q188" s="1" t="s">
        <v>13</v>
      </c>
      <c r="S188" t="s">
        <v>54</v>
      </c>
      <c r="T188" t="s">
        <v>54</v>
      </c>
      <c r="U188" t="s">
        <v>13</v>
      </c>
      <c r="V188">
        <v>1</v>
      </c>
    </row>
    <row r="189" spans="1:22" x14ac:dyDescent="0.2">
      <c r="A189" s="1" t="s">
        <v>13</v>
      </c>
      <c r="B189" s="6" t="s">
        <v>13</v>
      </c>
      <c r="C189" s="1" t="s">
        <v>13</v>
      </c>
      <c r="D189" s="1" t="s">
        <v>13</v>
      </c>
      <c r="E189" s="1" t="s">
        <v>1311</v>
      </c>
      <c r="F189" s="1" t="s">
        <v>13</v>
      </c>
      <c r="G189" s="6" t="s">
        <v>13</v>
      </c>
      <c r="H189" s="3">
        <v>0</v>
      </c>
      <c r="I189" s="1" t="s">
        <v>13</v>
      </c>
      <c r="J189" s="4">
        <f>TRUNC(SUMPRODUCT(J184:J188, V184:V188), 0)</f>
        <v>0</v>
      </c>
      <c r="K189" s="1" t="s">
        <v>13</v>
      </c>
      <c r="L189" s="5">
        <f>TRUNC(SUMPRODUCT(L184:L188, V184:V188), 0)</f>
        <v>0</v>
      </c>
      <c r="M189" s="1" t="s">
        <v>13</v>
      </c>
      <c r="N189" s="5">
        <f>TRUNC(SUMPRODUCT(N184:N188, V184:V188), 0)</f>
        <v>0</v>
      </c>
      <c r="O189" s="1" t="s">
        <v>13</v>
      </c>
      <c r="P189" s="5">
        <f>J189+L189+N189</f>
        <v>0</v>
      </c>
      <c r="Q189" s="1" t="s">
        <v>13</v>
      </c>
      <c r="S189" t="s">
        <v>13</v>
      </c>
      <c r="T189" t="s">
        <v>13</v>
      </c>
      <c r="U189" t="s">
        <v>13</v>
      </c>
      <c r="V189">
        <v>1</v>
      </c>
    </row>
    <row r="190" spans="1:22" x14ac:dyDescent="0.2">
      <c r="A190" s="1" t="s">
        <v>13</v>
      </c>
      <c r="B190" s="6" t="s">
        <v>13</v>
      </c>
      <c r="C190" s="1" t="s">
        <v>13</v>
      </c>
      <c r="D190" s="1" t="s">
        <v>13</v>
      </c>
      <c r="E190" s="1" t="s">
        <v>13</v>
      </c>
      <c r="F190" s="1" t="s">
        <v>13</v>
      </c>
      <c r="G190" s="6" t="s">
        <v>13</v>
      </c>
      <c r="H190" s="3">
        <v>0</v>
      </c>
      <c r="I190" s="1" t="s">
        <v>13</v>
      </c>
      <c r="J190" s="1" t="s">
        <v>13</v>
      </c>
      <c r="K190" s="1" t="s">
        <v>13</v>
      </c>
      <c r="L190" s="1" t="s">
        <v>13</v>
      </c>
      <c r="M190" s="1" t="s">
        <v>13</v>
      </c>
      <c r="N190" s="1" t="s">
        <v>13</v>
      </c>
      <c r="O190" s="1" t="s">
        <v>13</v>
      </c>
      <c r="P190" s="1" t="s">
        <v>13</v>
      </c>
      <c r="Q190" s="1" t="s">
        <v>13</v>
      </c>
      <c r="S190" t="s">
        <v>13</v>
      </c>
      <c r="T190" t="s">
        <v>13</v>
      </c>
      <c r="U190" t="s">
        <v>13</v>
      </c>
      <c r="V190">
        <v>1</v>
      </c>
    </row>
    <row r="191" spans="1:22" x14ac:dyDescent="0.2">
      <c r="A191" s="1" t="s">
        <v>103</v>
      </c>
      <c r="B191" s="6" t="s">
        <v>13</v>
      </c>
      <c r="C191" s="1" t="s">
        <v>13</v>
      </c>
      <c r="D191" s="1" t="s">
        <v>13</v>
      </c>
      <c r="E191" s="1" t="s">
        <v>98</v>
      </c>
      <c r="F191" s="1" t="s">
        <v>102</v>
      </c>
      <c r="G191" s="6" t="s">
        <v>77</v>
      </c>
      <c r="H191" s="3">
        <v>0</v>
      </c>
      <c r="I191" s="1" t="s">
        <v>13</v>
      </c>
      <c r="J191" s="1" t="s">
        <v>13</v>
      </c>
      <c r="K191" s="1" t="s">
        <v>13</v>
      </c>
      <c r="L191" s="1" t="s">
        <v>13</v>
      </c>
      <c r="M191" s="1" t="s">
        <v>13</v>
      </c>
      <c r="N191" s="1" t="s">
        <v>13</v>
      </c>
      <c r="O191" s="1" t="s">
        <v>13</v>
      </c>
      <c r="P191" s="1" t="s">
        <v>13</v>
      </c>
      <c r="Q191" s="1" t="s">
        <v>13</v>
      </c>
      <c r="S191" t="s">
        <v>13</v>
      </c>
      <c r="T191" t="s">
        <v>13</v>
      </c>
      <c r="U191" t="s">
        <v>13</v>
      </c>
      <c r="V191">
        <v>1</v>
      </c>
    </row>
    <row r="192" spans="1:22" x14ac:dyDescent="0.2">
      <c r="A192" s="1" t="s">
        <v>103</v>
      </c>
      <c r="B192" s="6" t="s">
        <v>1312</v>
      </c>
      <c r="C192" s="1" t="s">
        <v>1313</v>
      </c>
      <c r="D192" s="1" t="s">
        <v>13</v>
      </c>
      <c r="E192" s="1" t="s">
        <v>1314</v>
      </c>
      <c r="F192" s="1" t="s">
        <v>1315</v>
      </c>
      <c r="G192" s="6" t="s">
        <v>1316</v>
      </c>
      <c r="H192" s="3">
        <v>0.68</v>
      </c>
      <c r="I192" s="5">
        <v>0</v>
      </c>
      <c r="J192" s="4">
        <f>TRUNC(H192*I192, 1)</f>
        <v>0</v>
      </c>
      <c r="K192" s="4">
        <f>노무!E8</f>
        <v>0</v>
      </c>
      <c r="L192" s="5">
        <f>TRUNC(H192*K192, 1)</f>
        <v>0</v>
      </c>
      <c r="M192" s="4">
        <v>0</v>
      </c>
      <c r="N192" s="5">
        <f>TRUNC(H192*M192, 1)</f>
        <v>0</v>
      </c>
      <c r="O192" s="4">
        <f t="shared" ref="O192:P194" si="28">I192+K192+M192</f>
        <v>0</v>
      </c>
      <c r="P192" s="5">
        <f t="shared" si="28"/>
        <v>0</v>
      </c>
      <c r="Q192" s="1" t="s">
        <v>13</v>
      </c>
      <c r="S192" t="s">
        <v>54</v>
      </c>
      <c r="T192" t="s">
        <v>54</v>
      </c>
      <c r="U192" t="s">
        <v>13</v>
      </c>
      <c r="V192">
        <v>1</v>
      </c>
    </row>
    <row r="193" spans="1:22" x14ac:dyDescent="0.2">
      <c r="A193" s="1" t="s">
        <v>103</v>
      </c>
      <c r="B193" s="6" t="s">
        <v>1312</v>
      </c>
      <c r="C193" s="1" t="s">
        <v>1317</v>
      </c>
      <c r="D193" s="1" t="s">
        <v>13</v>
      </c>
      <c r="E193" s="1" t="s">
        <v>1318</v>
      </c>
      <c r="F193" s="1" t="s">
        <v>1315</v>
      </c>
      <c r="G193" s="6" t="s">
        <v>1316</v>
      </c>
      <c r="H193" s="3">
        <v>0.21</v>
      </c>
      <c r="I193" s="5">
        <v>0</v>
      </c>
      <c r="J193" s="4">
        <f>TRUNC(H193*I193, 1)</f>
        <v>0</v>
      </c>
      <c r="K193" s="4">
        <f>노무!E4</f>
        <v>0</v>
      </c>
      <c r="L193" s="5">
        <f>TRUNC(H193*K193, 1)</f>
        <v>0</v>
      </c>
      <c r="M193" s="4">
        <v>0</v>
      </c>
      <c r="N193" s="5">
        <f>TRUNC(H193*M193, 1)</f>
        <v>0</v>
      </c>
      <c r="O193" s="4">
        <f t="shared" si="28"/>
        <v>0</v>
      </c>
      <c r="P193" s="5">
        <f t="shared" si="28"/>
        <v>0</v>
      </c>
      <c r="Q193" s="1" t="s">
        <v>13</v>
      </c>
      <c r="S193" t="s">
        <v>54</v>
      </c>
      <c r="T193" t="s">
        <v>54</v>
      </c>
      <c r="U193" t="s">
        <v>13</v>
      </c>
      <c r="V193">
        <v>1</v>
      </c>
    </row>
    <row r="194" spans="1:22" x14ac:dyDescent="0.2">
      <c r="A194" s="1" t="s">
        <v>103</v>
      </c>
      <c r="B194" s="6" t="s">
        <v>1331</v>
      </c>
      <c r="C194" s="1" t="s">
        <v>1348</v>
      </c>
      <c r="D194" s="1" t="s">
        <v>13</v>
      </c>
      <c r="E194" s="1" t="s">
        <v>1333</v>
      </c>
      <c r="F194" s="1" t="s">
        <v>1349</v>
      </c>
      <c r="G194" s="6" t="s">
        <v>1335</v>
      </c>
      <c r="H194" s="3">
        <v>0.25</v>
      </c>
      <c r="I194" s="4">
        <f>기계경비!H31</f>
        <v>0</v>
      </c>
      <c r="J194" s="4">
        <f>TRUNC(H194*I194, 1)</f>
        <v>0</v>
      </c>
      <c r="K194" s="4">
        <f>기계경비!I31</f>
        <v>0</v>
      </c>
      <c r="L194" s="5">
        <f>TRUNC(H194*K194, 1)</f>
        <v>0</v>
      </c>
      <c r="M194" s="4">
        <f>기계경비!J31</f>
        <v>0</v>
      </c>
      <c r="N194" s="5">
        <f>TRUNC(H194*M194, 1)</f>
        <v>0</v>
      </c>
      <c r="O194" s="4">
        <f t="shared" si="28"/>
        <v>0</v>
      </c>
      <c r="P194" s="5">
        <f t="shared" si="28"/>
        <v>0</v>
      </c>
      <c r="Q194" s="1" t="s">
        <v>13</v>
      </c>
      <c r="S194" t="s">
        <v>54</v>
      </c>
      <c r="T194" t="s">
        <v>54</v>
      </c>
      <c r="U194" t="s">
        <v>13</v>
      </c>
      <c r="V194">
        <v>1</v>
      </c>
    </row>
    <row r="195" spans="1:22" x14ac:dyDescent="0.2">
      <c r="A195" s="1" t="s">
        <v>13</v>
      </c>
      <c r="B195" s="6" t="s">
        <v>13</v>
      </c>
      <c r="C195" s="1" t="s">
        <v>13</v>
      </c>
      <c r="D195" s="1" t="s">
        <v>13</v>
      </c>
      <c r="E195" s="1" t="s">
        <v>1311</v>
      </c>
      <c r="F195" s="1" t="s">
        <v>13</v>
      </c>
      <c r="G195" s="6" t="s">
        <v>13</v>
      </c>
      <c r="H195" s="3">
        <v>0</v>
      </c>
      <c r="I195" s="1" t="s">
        <v>13</v>
      </c>
      <c r="J195" s="4">
        <f>TRUNC(SUMPRODUCT(J192:J194, V192:V194), 0)</f>
        <v>0</v>
      </c>
      <c r="K195" s="1" t="s">
        <v>13</v>
      </c>
      <c r="L195" s="5">
        <f>TRUNC(SUMPRODUCT(L192:L194, V192:V194), 0)</f>
        <v>0</v>
      </c>
      <c r="M195" s="1" t="s">
        <v>13</v>
      </c>
      <c r="N195" s="5">
        <f>TRUNC(SUMPRODUCT(N192:N194, V192:V194), 0)</f>
        <v>0</v>
      </c>
      <c r="O195" s="1" t="s">
        <v>13</v>
      </c>
      <c r="P195" s="5">
        <f>J195+L195+N195</f>
        <v>0</v>
      </c>
      <c r="Q195" s="1" t="s">
        <v>13</v>
      </c>
      <c r="S195" t="s">
        <v>13</v>
      </c>
      <c r="T195" t="s">
        <v>13</v>
      </c>
      <c r="U195" t="s">
        <v>13</v>
      </c>
      <c r="V195">
        <v>1</v>
      </c>
    </row>
    <row r="196" spans="1:22" x14ac:dyDescent="0.2">
      <c r="A196" s="1" t="s">
        <v>13</v>
      </c>
      <c r="B196" s="6" t="s">
        <v>13</v>
      </c>
      <c r="C196" s="1" t="s">
        <v>13</v>
      </c>
      <c r="D196" s="1" t="s">
        <v>13</v>
      </c>
      <c r="E196" s="1" t="s">
        <v>13</v>
      </c>
      <c r="F196" s="1" t="s">
        <v>13</v>
      </c>
      <c r="G196" s="6" t="s">
        <v>13</v>
      </c>
      <c r="H196" s="3">
        <v>0</v>
      </c>
      <c r="I196" s="1" t="s">
        <v>13</v>
      </c>
      <c r="J196" s="1" t="s">
        <v>13</v>
      </c>
      <c r="K196" s="1" t="s">
        <v>13</v>
      </c>
      <c r="L196" s="1" t="s">
        <v>13</v>
      </c>
      <c r="M196" s="1" t="s">
        <v>13</v>
      </c>
      <c r="N196" s="1" t="s">
        <v>13</v>
      </c>
      <c r="O196" s="1" t="s">
        <v>13</v>
      </c>
      <c r="P196" s="1" t="s">
        <v>13</v>
      </c>
      <c r="Q196" s="1" t="s">
        <v>13</v>
      </c>
      <c r="S196" t="s">
        <v>13</v>
      </c>
      <c r="T196" t="s">
        <v>13</v>
      </c>
      <c r="U196" t="s">
        <v>13</v>
      </c>
      <c r="V196">
        <v>1</v>
      </c>
    </row>
    <row r="197" spans="1:22" x14ac:dyDescent="0.2">
      <c r="A197" s="1" t="s">
        <v>104</v>
      </c>
      <c r="B197" s="6" t="s">
        <v>13</v>
      </c>
      <c r="C197" s="1" t="s">
        <v>13</v>
      </c>
      <c r="D197" s="1" t="s">
        <v>13</v>
      </c>
      <c r="E197" s="1" t="s">
        <v>100</v>
      </c>
      <c r="F197" s="1" t="s">
        <v>102</v>
      </c>
      <c r="G197" s="6" t="s">
        <v>77</v>
      </c>
      <c r="H197" s="3">
        <v>0</v>
      </c>
      <c r="I197" s="1" t="s">
        <v>13</v>
      </c>
      <c r="J197" s="1" t="s">
        <v>13</v>
      </c>
      <c r="K197" s="1" t="s">
        <v>13</v>
      </c>
      <c r="L197" s="1" t="s">
        <v>13</v>
      </c>
      <c r="M197" s="1" t="s">
        <v>13</v>
      </c>
      <c r="N197" s="1" t="s">
        <v>13</v>
      </c>
      <c r="O197" s="1" t="s">
        <v>13</v>
      </c>
      <c r="P197" s="1" t="s">
        <v>13</v>
      </c>
      <c r="Q197" s="1" t="s">
        <v>13</v>
      </c>
      <c r="S197" t="s">
        <v>13</v>
      </c>
      <c r="T197" t="s">
        <v>13</v>
      </c>
      <c r="U197" t="s">
        <v>13</v>
      </c>
      <c r="V197">
        <v>1</v>
      </c>
    </row>
    <row r="198" spans="1:22" x14ac:dyDescent="0.2">
      <c r="A198" s="1" t="s">
        <v>104</v>
      </c>
      <c r="B198" s="6" t="s">
        <v>1312</v>
      </c>
      <c r="C198" s="1" t="s">
        <v>1313</v>
      </c>
      <c r="D198" s="1" t="s">
        <v>1325</v>
      </c>
      <c r="E198" s="1" t="s">
        <v>1314</v>
      </c>
      <c r="F198" s="1" t="s">
        <v>1315</v>
      </c>
      <c r="G198" s="6" t="s">
        <v>1316</v>
      </c>
      <c r="H198" s="3">
        <v>0.68</v>
      </c>
      <c r="I198" s="5">
        <v>0</v>
      </c>
      <c r="J198" s="4">
        <f>TRUNC(H198*I198, 1)</f>
        <v>0</v>
      </c>
      <c r="K198" s="4">
        <f>노무!E8</f>
        <v>0</v>
      </c>
      <c r="L198" s="5">
        <f>TRUNC(H198*K198, 1)</f>
        <v>0</v>
      </c>
      <c r="M198" s="4">
        <v>0</v>
      </c>
      <c r="N198" s="5">
        <f>TRUNC(H198*M198, 1)</f>
        <v>0</v>
      </c>
      <c r="O198" s="4">
        <f t="shared" ref="O198:P202" si="29">I198+K198+M198</f>
        <v>0</v>
      </c>
      <c r="P198" s="5">
        <f t="shared" si="29"/>
        <v>0</v>
      </c>
      <c r="Q198" s="1" t="s">
        <v>13</v>
      </c>
      <c r="S198" t="s">
        <v>54</v>
      </c>
      <c r="T198" t="s">
        <v>1327</v>
      </c>
      <c r="U198" t="s">
        <v>13</v>
      </c>
      <c r="V198">
        <v>0</v>
      </c>
    </row>
    <row r="199" spans="1:22" x14ac:dyDescent="0.2">
      <c r="A199" s="1" t="s">
        <v>104</v>
      </c>
      <c r="B199" s="6" t="s">
        <v>1312</v>
      </c>
      <c r="C199" s="1" t="s">
        <v>1317</v>
      </c>
      <c r="D199" s="1" t="s">
        <v>1325</v>
      </c>
      <c r="E199" s="1" t="s">
        <v>1318</v>
      </c>
      <c r="F199" s="1" t="s">
        <v>1315</v>
      </c>
      <c r="G199" s="6" t="s">
        <v>1316</v>
      </c>
      <c r="H199" s="3">
        <v>0.21</v>
      </c>
      <c r="I199" s="5">
        <v>0</v>
      </c>
      <c r="J199" s="4">
        <f>TRUNC(H199*I199, 1)</f>
        <v>0</v>
      </c>
      <c r="K199" s="4">
        <f>노무!E4</f>
        <v>0</v>
      </c>
      <c r="L199" s="5">
        <f>TRUNC(H199*K199, 1)</f>
        <v>0</v>
      </c>
      <c r="M199" s="4">
        <v>0</v>
      </c>
      <c r="N199" s="5">
        <f>TRUNC(H199*M199, 1)</f>
        <v>0</v>
      </c>
      <c r="O199" s="4">
        <f t="shared" si="29"/>
        <v>0</v>
      </c>
      <c r="P199" s="5">
        <f t="shared" si="29"/>
        <v>0</v>
      </c>
      <c r="Q199" s="1" t="s">
        <v>13</v>
      </c>
      <c r="S199" t="s">
        <v>54</v>
      </c>
      <c r="T199" t="s">
        <v>1327</v>
      </c>
      <c r="U199" t="s">
        <v>13</v>
      </c>
      <c r="V199">
        <v>0</v>
      </c>
    </row>
    <row r="200" spans="1:22" x14ac:dyDescent="0.2">
      <c r="A200" s="1" t="s">
        <v>104</v>
      </c>
      <c r="B200" s="6" t="s">
        <v>1306</v>
      </c>
      <c r="C200" s="1" t="s">
        <v>1307</v>
      </c>
      <c r="D200" s="1" t="s">
        <v>13</v>
      </c>
      <c r="E200" s="1" t="s">
        <v>1345</v>
      </c>
      <c r="F200" s="1" t="s">
        <v>1347</v>
      </c>
      <c r="G200" s="6" t="s">
        <v>1310</v>
      </c>
      <c r="H200" s="3">
        <v>1</v>
      </c>
      <c r="I200" s="5">
        <v>0</v>
      </c>
      <c r="J200" s="4">
        <f>TRUNC(H200*I200, 1)</f>
        <v>0</v>
      </c>
      <c r="K200" s="4">
        <f>TRUNC((L198+L199)*90*0.01, 1)</f>
        <v>0</v>
      </c>
      <c r="L200" s="5">
        <f>TRUNC(H200*K200, 1)</f>
        <v>0</v>
      </c>
      <c r="M200" s="4">
        <v>0</v>
      </c>
      <c r="N200" s="5">
        <f>TRUNC(H200*M200, 1)</f>
        <v>0</v>
      </c>
      <c r="O200" s="4">
        <f t="shared" si="29"/>
        <v>0</v>
      </c>
      <c r="P200" s="5">
        <f t="shared" si="29"/>
        <v>0</v>
      </c>
      <c r="Q200" s="1" t="s">
        <v>13</v>
      </c>
      <c r="S200" t="s">
        <v>54</v>
      </c>
      <c r="T200" t="s">
        <v>54</v>
      </c>
      <c r="U200">
        <v>90</v>
      </c>
      <c r="V200">
        <v>1</v>
      </c>
    </row>
    <row r="201" spans="1:22" x14ac:dyDescent="0.2">
      <c r="A201" s="1" t="s">
        <v>104</v>
      </c>
      <c r="B201" s="6" t="s">
        <v>1331</v>
      </c>
      <c r="C201" s="1" t="s">
        <v>1348</v>
      </c>
      <c r="D201" s="1" t="s">
        <v>13</v>
      </c>
      <c r="E201" s="1" t="s">
        <v>1333</v>
      </c>
      <c r="F201" s="1" t="s">
        <v>1349</v>
      </c>
      <c r="G201" s="6" t="s">
        <v>1335</v>
      </c>
      <c r="H201" s="3">
        <v>0.25</v>
      </c>
      <c r="I201" s="4">
        <f>기계경비!H31</f>
        <v>0</v>
      </c>
      <c r="J201" s="4">
        <f>TRUNC(H201*I201, 1)</f>
        <v>0</v>
      </c>
      <c r="K201" s="4">
        <f>기계경비!I31</f>
        <v>0</v>
      </c>
      <c r="L201" s="5">
        <f>TRUNC(H201*K201, 1)</f>
        <v>0</v>
      </c>
      <c r="M201" s="4">
        <f>기계경비!J31</f>
        <v>0</v>
      </c>
      <c r="N201" s="5">
        <f>TRUNC(H201*M201, 1)</f>
        <v>0</v>
      </c>
      <c r="O201" s="4">
        <f t="shared" si="29"/>
        <v>0</v>
      </c>
      <c r="P201" s="5">
        <f t="shared" si="29"/>
        <v>0</v>
      </c>
      <c r="Q201" s="1" t="s">
        <v>13</v>
      </c>
      <c r="S201" t="s">
        <v>54</v>
      </c>
      <c r="T201" t="s">
        <v>54</v>
      </c>
      <c r="U201" t="s">
        <v>13</v>
      </c>
      <c r="V201">
        <v>1</v>
      </c>
    </row>
    <row r="202" spans="1:22" x14ac:dyDescent="0.2">
      <c r="A202" s="1" t="s">
        <v>104</v>
      </c>
      <c r="B202" s="6" t="s">
        <v>1331</v>
      </c>
      <c r="C202" s="1" t="s">
        <v>1348</v>
      </c>
      <c r="D202" s="1" t="s">
        <v>13</v>
      </c>
      <c r="E202" s="1" t="s">
        <v>1333</v>
      </c>
      <c r="F202" s="1" t="s">
        <v>1349</v>
      </c>
      <c r="G202" s="6" t="s">
        <v>1335</v>
      </c>
      <c r="H202" s="3">
        <v>-2.5000000000000001E-2</v>
      </c>
      <c r="I202" s="4">
        <f>기계경비!H31</f>
        <v>0</v>
      </c>
      <c r="J202" s="4">
        <f>TRUNC(H202*I202, 1)</f>
        <v>0</v>
      </c>
      <c r="K202" s="4">
        <f>기계경비!I31</f>
        <v>0</v>
      </c>
      <c r="L202" s="5">
        <f>TRUNC(H202*K202, 1)</f>
        <v>0</v>
      </c>
      <c r="M202" s="4">
        <f>기계경비!J31</f>
        <v>0</v>
      </c>
      <c r="N202" s="5">
        <f>TRUNC(H202*M202, 1)</f>
        <v>0</v>
      </c>
      <c r="O202" s="4">
        <f t="shared" si="29"/>
        <v>0</v>
      </c>
      <c r="P202" s="5">
        <f t="shared" si="29"/>
        <v>0</v>
      </c>
      <c r="Q202" s="1" t="s">
        <v>13</v>
      </c>
      <c r="S202" t="s">
        <v>54</v>
      </c>
      <c r="T202" t="s">
        <v>54</v>
      </c>
      <c r="U202" t="s">
        <v>13</v>
      </c>
      <c r="V202">
        <v>1</v>
      </c>
    </row>
    <row r="203" spans="1:22" x14ac:dyDescent="0.2">
      <c r="A203" s="1" t="s">
        <v>13</v>
      </c>
      <c r="B203" s="6" t="s">
        <v>13</v>
      </c>
      <c r="C203" s="1" t="s">
        <v>13</v>
      </c>
      <c r="D203" s="1" t="s">
        <v>13</v>
      </c>
      <c r="E203" s="1" t="s">
        <v>1311</v>
      </c>
      <c r="F203" s="1" t="s">
        <v>13</v>
      </c>
      <c r="G203" s="6" t="s">
        <v>13</v>
      </c>
      <c r="H203" s="3">
        <v>0</v>
      </c>
      <c r="I203" s="1" t="s">
        <v>13</v>
      </c>
      <c r="J203" s="4">
        <f>TRUNC(SUMPRODUCT(J198:J202, V198:V202), 0)</f>
        <v>0</v>
      </c>
      <c r="K203" s="1" t="s">
        <v>13</v>
      </c>
      <c r="L203" s="5">
        <f>TRUNC(SUMPRODUCT(L198:L202, V198:V202), 0)</f>
        <v>0</v>
      </c>
      <c r="M203" s="1" t="s">
        <v>13</v>
      </c>
      <c r="N203" s="5">
        <f>TRUNC(SUMPRODUCT(N198:N202, V198:V202), 0)</f>
        <v>0</v>
      </c>
      <c r="O203" s="1" t="s">
        <v>13</v>
      </c>
      <c r="P203" s="5">
        <f>J203+L203+N203</f>
        <v>0</v>
      </c>
      <c r="Q203" s="1" t="s">
        <v>13</v>
      </c>
      <c r="S203" t="s">
        <v>13</v>
      </c>
      <c r="T203" t="s">
        <v>13</v>
      </c>
      <c r="U203" t="s">
        <v>13</v>
      </c>
      <c r="V203">
        <v>1</v>
      </c>
    </row>
    <row r="204" spans="1:22" x14ac:dyDescent="0.2">
      <c r="A204" s="1" t="s">
        <v>13</v>
      </c>
      <c r="B204" s="6" t="s">
        <v>13</v>
      </c>
      <c r="C204" s="1" t="s">
        <v>13</v>
      </c>
      <c r="D204" s="1" t="s">
        <v>13</v>
      </c>
      <c r="E204" s="1" t="s">
        <v>13</v>
      </c>
      <c r="F204" s="1" t="s">
        <v>13</v>
      </c>
      <c r="G204" s="6" t="s">
        <v>13</v>
      </c>
      <c r="H204" s="3">
        <v>0</v>
      </c>
      <c r="I204" s="1" t="s">
        <v>13</v>
      </c>
      <c r="J204" s="1" t="s">
        <v>13</v>
      </c>
      <c r="K204" s="1" t="s">
        <v>13</v>
      </c>
      <c r="L204" s="1" t="s">
        <v>13</v>
      </c>
      <c r="M204" s="1" t="s">
        <v>13</v>
      </c>
      <c r="N204" s="1" t="s">
        <v>13</v>
      </c>
      <c r="O204" s="1" t="s">
        <v>13</v>
      </c>
      <c r="P204" s="1" t="s">
        <v>13</v>
      </c>
      <c r="Q204" s="1" t="s">
        <v>13</v>
      </c>
      <c r="S204" t="s">
        <v>13</v>
      </c>
      <c r="T204" t="s">
        <v>13</v>
      </c>
      <c r="U204" t="s">
        <v>13</v>
      </c>
      <c r="V204">
        <v>1</v>
      </c>
    </row>
    <row r="205" spans="1:22" x14ac:dyDescent="0.2">
      <c r="A205" s="1" t="s">
        <v>105</v>
      </c>
      <c r="B205" s="6" t="s">
        <v>13</v>
      </c>
      <c r="C205" s="1" t="s">
        <v>13</v>
      </c>
      <c r="D205" s="1" t="s">
        <v>13</v>
      </c>
      <c r="E205" s="1" t="s">
        <v>95</v>
      </c>
      <c r="F205" s="1" t="s">
        <v>106</v>
      </c>
      <c r="G205" s="6" t="s">
        <v>77</v>
      </c>
      <c r="H205" s="3">
        <v>0</v>
      </c>
      <c r="I205" s="1" t="s">
        <v>13</v>
      </c>
      <c r="J205" s="1" t="s">
        <v>13</v>
      </c>
      <c r="K205" s="1" t="s">
        <v>13</v>
      </c>
      <c r="L205" s="1" t="s">
        <v>13</v>
      </c>
      <c r="M205" s="1" t="s">
        <v>13</v>
      </c>
      <c r="N205" s="1" t="s">
        <v>13</v>
      </c>
      <c r="O205" s="1" t="s">
        <v>13</v>
      </c>
      <c r="P205" s="1" t="s">
        <v>13</v>
      </c>
      <c r="Q205" s="1" t="s">
        <v>13</v>
      </c>
      <c r="S205" t="s">
        <v>13</v>
      </c>
      <c r="T205" t="s">
        <v>13</v>
      </c>
      <c r="U205" t="s">
        <v>13</v>
      </c>
      <c r="V205">
        <v>1</v>
      </c>
    </row>
    <row r="206" spans="1:22" x14ac:dyDescent="0.2">
      <c r="A206" s="1" t="s">
        <v>105</v>
      </c>
      <c r="B206" s="6" t="s">
        <v>1312</v>
      </c>
      <c r="C206" s="1" t="s">
        <v>1313</v>
      </c>
      <c r="D206" s="1" t="s">
        <v>1325</v>
      </c>
      <c r="E206" s="1" t="s">
        <v>1314</v>
      </c>
      <c r="F206" s="1" t="s">
        <v>1315</v>
      </c>
      <c r="G206" s="6" t="s">
        <v>1316</v>
      </c>
      <c r="H206" s="3">
        <v>0.87</v>
      </c>
      <c r="I206" s="5">
        <v>0</v>
      </c>
      <c r="J206" s="4">
        <f>TRUNC(H206*I206, 1)</f>
        <v>0</v>
      </c>
      <c r="K206" s="4">
        <f>노무!E8</f>
        <v>0</v>
      </c>
      <c r="L206" s="5">
        <f>TRUNC(H206*K206, 1)</f>
        <v>0</v>
      </c>
      <c r="M206" s="4">
        <v>0</v>
      </c>
      <c r="N206" s="5">
        <f>TRUNC(H206*M206, 1)</f>
        <v>0</v>
      </c>
      <c r="O206" s="4">
        <f t="shared" ref="O206:P210" si="30">I206+K206+M206</f>
        <v>0</v>
      </c>
      <c r="P206" s="5">
        <f t="shared" si="30"/>
        <v>0</v>
      </c>
      <c r="Q206" s="1" t="s">
        <v>13</v>
      </c>
      <c r="S206" t="s">
        <v>54</v>
      </c>
      <c r="T206" t="s">
        <v>1327</v>
      </c>
      <c r="U206" t="s">
        <v>13</v>
      </c>
      <c r="V206">
        <v>0</v>
      </c>
    </row>
    <row r="207" spans="1:22" x14ac:dyDescent="0.2">
      <c r="A207" s="1" t="s">
        <v>105</v>
      </c>
      <c r="B207" s="6" t="s">
        <v>1312</v>
      </c>
      <c r="C207" s="1" t="s">
        <v>1317</v>
      </c>
      <c r="D207" s="1" t="s">
        <v>1325</v>
      </c>
      <c r="E207" s="1" t="s">
        <v>1318</v>
      </c>
      <c r="F207" s="1" t="s">
        <v>1315</v>
      </c>
      <c r="G207" s="6" t="s">
        <v>1316</v>
      </c>
      <c r="H207" s="3">
        <v>0.27</v>
      </c>
      <c r="I207" s="5">
        <v>0</v>
      </c>
      <c r="J207" s="4">
        <f>TRUNC(H207*I207, 1)</f>
        <v>0</v>
      </c>
      <c r="K207" s="4">
        <f>노무!E4</f>
        <v>0</v>
      </c>
      <c r="L207" s="5">
        <f>TRUNC(H207*K207, 1)</f>
        <v>0</v>
      </c>
      <c r="M207" s="4">
        <v>0</v>
      </c>
      <c r="N207" s="5">
        <f>TRUNC(H207*M207, 1)</f>
        <v>0</v>
      </c>
      <c r="O207" s="4">
        <f t="shared" si="30"/>
        <v>0</v>
      </c>
      <c r="P207" s="5">
        <f t="shared" si="30"/>
        <v>0</v>
      </c>
      <c r="Q207" s="1" t="s">
        <v>13</v>
      </c>
      <c r="S207" t="s">
        <v>54</v>
      </c>
      <c r="T207" t="s">
        <v>1327</v>
      </c>
      <c r="U207" t="s">
        <v>13</v>
      </c>
      <c r="V207">
        <v>0</v>
      </c>
    </row>
    <row r="208" spans="1:22" x14ac:dyDescent="0.2">
      <c r="A208" s="1" t="s">
        <v>105</v>
      </c>
      <c r="B208" s="6" t="s">
        <v>1306</v>
      </c>
      <c r="C208" s="1" t="s">
        <v>1307</v>
      </c>
      <c r="D208" s="1" t="s">
        <v>13</v>
      </c>
      <c r="E208" s="1" t="s">
        <v>1345</v>
      </c>
      <c r="F208" s="1" t="s">
        <v>1346</v>
      </c>
      <c r="G208" s="6" t="s">
        <v>1310</v>
      </c>
      <c r="H208" s="3">
        <v>1</v>
      </c>
      <c r="I208" s="5">
        <v>0</v>
      </c>
      <c r="J208" s="4">
        <f>TRUNC(H208*I208, 1)</f>
        <v>0</v>
      </c>
      <c r="K208" s="4">
        <f>TRUNC((L206+L207)*120*0.01, 1)</f>
        <v>0</v>
      </c>
      <c r="L208" s="5">
        <f>TRUNC(H208*K208, 1)</f>
        <v>0</v>
      </c>
      <c r="M208" s="4">
        <v>0</v>
      </c>
      <c r="N208" s="5">
        <f>TRUNC(H208*M208, 1)</f>
        <v>0</v>
      </c>
      <c r="O208" s="4">
        <f t="shared" si="30"/>
        <v>0</v>
      </c>
      <c r="P208" s="5">
        <f t="shared" si="30"/>
        <v>0</v>
      </c>
      <c r="Q208" s="1" t="s">
        <v>13</v>
      </c>
      <c r="S208" t="s">
        <v>54</v>
      </c>
      <c r="T208" t="s">
        <v>54</v>
      </c>
      <c r="U208">
        <v>120</v>
      </c>
      <c r="V208">
        <v>1</v>
      </c>
    </row>
    <row r="209" spans="1:22" x14ac:dyDescent="0.2">
      <c r="A209" s="1" t="s">
        <v>105</v>
      </c>
      <c r="B209" s="6" t="s">
        <v>1331</v>
      </c>
      <c r="C209" s="1" t="s">
        <v>1350</v>
      </c>
      <c r="D209" s="1" t="s">
        <v>13</v>
      </c>
      <c r="E209" s="1" t="s">
        <v>1333</v>
      </c>
      <c r="F209" s="1" t="s">
        <v>1351</v>
      </c>
      <c r="G209" s="6" t="s">
        <v>1335</v>
      </c>
      <c r="H209" s="3">
        <v>0.28000000000000003</v>
      </c>
      <c r="I209" s="4">
        <f>기계경비!H32</f>
        <v>0</v>
      </c>
      <c r="J209" s="4">
        <f>TRUNC(H209*I209, 1)</f>
        <v>0</v>
      </c>
      <c r="K209" s="4">
        <f>기계경비!I32</f>
        <v>0</v>
      </c>
      <c r="L209" s="5">
        <f>TRUNC(H209*K209, 1)</f>
        <v>0</v>
      </c>
      <c r="M209" s="4">
        <f>기계경비!J32</f>
        <v>0</v>
      </c>
      <c r="N209" s="5">
        <f>TRUNC(H209*M209, 1)</f>
        <v>0</v>
      </c>
      <c r="O209" s="4">
        <f t="shared" si="30"/>
        <v>0</v>
      </c>
      <c r="P209" s="5">
        <f t="shared" si="30"/>
        <v>0</v>
      </c>
      <c r="Q209" s="1" t="s">
        <v>13</v>
      </c>
      <c r="S209" t="s">
        <v>54</v>
      </c>
      <c r="T209" t="s">
        <v>54</v>
      </c>
      <c r="U209" t="s">
        <v>13</v>
      </c>
      <c r="V209">
        <v>1</v>
      </c>
    </row>
    <row r="210" spans="1:22" x14ac:dyDescent="0.2">
      <c r="A210" s="1" t="s">
        <v>105</v>
      </c>
      <c r="B210" s="6" t="s">
        <v>1331</v>
      </c>
      <c r="C210" s="1" t="s">
        <v>1350</v>
      </c>
      <c r="D210" s="1" t="s">
        <v>13</v>
      </c>
      <c r="E210" s="1" t="s">
        <v>1333</v>
      </c>
      <c r="F210" s="1" t="s">
        <v>1351</v>
      </c>
      <c r="G210" s="6" t="s">
        <v>1335</v>
      </c>
      <c r="H210" s="3">
        <v>5.6000000000000001E-2</v>
      </c>
      <c r="I210" s="4">
        <f>기계경비!H32</f>
        <v>0</v>
      </c>
      <c r="J210" s="4">
        <f>TRUNC(H210*I210, 1)</f>
        <v>0</v>
      </c>
      <c r="K210" s="4">
        <f>기계경비!I32</f>
        <v>0</v>
      </c>
      <c r="L210" s="5">
        <f>TRUNC(H210*K210, 1)</f>
        <v>0</v>
      </c>
      <c r="M210" s="4">
        <f>기계경비!J32</f>
        <v>0</v>
      </c>
      <c r="N210" s="5">
        <f>TRUNC(H210*M210, 1)</f>
        <v>0</v>
      </c>
      <c r="O210" s="4">
        <f t="shared" si="30"/>
        <v>0</v>
      </c>
      <c r="P210" s="5">
        <f t="shared" si="30"/>
        <v>0</v>
      </c>
      <c r="Q210" s="1" t="s">
        <v>13</v>
      </c>
      <c r="S210" t="s">
        <v>54</v>
      </c>
      <c r="T210" t="s">
        <v>54</v>
      </c>
      <c r="U210" t="s">
        <v>13</v>
      </c>
      <c r="V210">
        <v>1</v>
      </c>
    </row>
    <row r="211" spans="1:22" x14ac:dyDescent="0.2">
      <c r="A211" s="1" t="s">
        <v>13</v>
      </c>
      <c r="B211" s="6" t="s">
        <v>13</v>
      </c>
      <c r="C211" s="1" t="s">
        <v>13</v>
      </c>
      <c r="D211" s="1" t="s">
        <v>13</v>
      </c>
      <c r="E211" s="1" t="s">
        <v>1311</v>
      </c>
      <c r="F211" s="1" t="s">
        <v>13</v>
      </c>
      <c r="G211" s="6" t="s">
        <v>13</v>
      </c>
      <c r="H211" s="3">
        <v>0</v>
      </c>
      <c r="I211" s="1" t="s">
        <v>13</v>
      </c>
      <c r="J211" s="4">
        <f>TRUNC(SUMPRODUCT(J206:J210, V206:V210), 0)</f>
        <v>0</v>
      </c>
      <c r="K211" s="1" t="s">
        <v>13</v>
      </c>
      <c r="L211" s="5">
        <f>TRUNC(SUMPRODUCT(L206:L210, V206:V210), 0)</f>
        <v>0</v>
      </c>
      <c r="M211" s="1" t="s">
        <v>13</v>
      </c>
      <c r="N211" s="5">
        <f>TRUNC(SUMPRODUCT(N206:N210, V206:V210), 0)</f>
        <v>0</v>
      </c>
      <c r="O211" s="1" t="s">
        <v>13</v>
      </c>
      <c r="P211" s="5">
        <f>J211+L211+N211</f>
        <v>0</v>
      </c>
      <c r="Q211" s="1" t="s">
        <v>13</v>
      </c>
      <c r="S211" t="s">
        <v>13</v>
      </c>
      <c r="T211" t="s">
        <v>13</v>
      </c>
      <c r="U211" t="s">
        <v>13</v>
      </c>
      <c r="V211">
        <v>1</v>
      </c>
    </row>
    <row r="212" spans="1:22" x14ac:dyDescent="0.2">
      <c r="A212" s="1" t="s">
        <v>13</v>
      </c>
      <c r="B212" s="6" t="s">
        <v>13</v>
      </c>
      <c r="C212" s="1" t="s">
        <v>13</v>
      </c>
      <c r="D212" s="1" t="s">
        <v>13</v>
      </c>
      <c r="E212" s="1" t="s">
        <v>13</v>
      </c>
      <c r="F212" s="1" t="s">
        <v>13</v>
      </c>
      <c r="G212" s="6" t="s">
        <v>13</v>
      </c>
      <c r="H212" s="3">
        <v>0</v>
      </c>
      <c r="I212" s="1" t="s">
        <v>13</v>
      </c>
      <c r="J212" s="1" t="s">
        <v>13</v>
      </c>
      <c r="K212" s="1" t="s">
        <v>13</v>
      </c>
      <c r="L212" s="1" t="s">
        <v>13</v>
      </c>
      <c r="M212" s="1" t="s">
        <v>13</v>
      </c>
      <c r="N212" s="1" t="s">
        <v>13</v>
      </c>
      <c r="O212" s="1" t="s">
        <v>13</v>
      </c>
      <c r="P212" s="1" t="s">
        <v>13</v>
      </c>
      <c r="Q212" s="1" t="s">
        <v>13</v>
      </c>
      <c r="S212" t="s">
        <v>13</v>
      </c>
      <c r="T212" t="s">
        <v>13</v>
      </c>
      <c r="U212" t="s">
        <v>13</v>
      </c>
      <c r="V212">
        <v>1</v>
      </c>
    </row>
    <row r="213" spans="1:22" x14ac:dyDescent="0.2">
      <c r="A213" s="1" t="s">
        <v>107</v>
      </c>
      <c r="B213" s="6" t="s">
        <v>13</v>
      </c>
      <c r="C213" s="1" t="s">
        <v>13</v>
      </c>
      <c r="D213" s="1" t="s">
        <v>13</v>
      </c>
      <c r="E213" s="1" t="s">
        <v>98</v>
      </c>
      <c r="F213" s="1" t="s">
        <v>106</v>
      </c>
      <c r="G213" s="6" t="s">
        <v>77</v>
      </c>
      <c r="H213" s="3">
        <v>0</v>
      </c>
      <c r="I213" s="1" t="s">
        <v>13</v>
      </c>
      <c r="J213" s="1" t="s">
        <v>13</v>
      </c>
      <c r="K213" s="1" t="s">
        <v>13</v>
      </c>
      <c r="L213" s="1" t="s">
        <v>13</v>
      </c>
      <c r="M213" s="1" t="s">
        <v>13</v>
      </c>
      <c r="N213" s="1" t="s">
        <v>13</v>
      </c>
      <c r="O213" s="1" t="s">
        <v>13</v>
      </c>
      <c r="P213" s="1" t="s">
        <v>13</v>
      </c>
      <c r="Q213" s="1" t="s">
        <v>13</v>
      </c>
      <c r="S213" t="s">
        <v>13</v>
      </c>
      <c r="T213" t="s">
        <v>13</v>
      </c>
      <c r="U213" t="s">
        <v>13</v>
      </c>
      <c r="V213">
        <v>1</v>
      </c>
    </row>
    <row r="214" spans="1:22" x14ac:dyDescent="0.2">
      <c r="A214" s="1" t="s">
        <v>107</v>
      </c>
      <c r="B214" s="6" t="s">
        <v>1312</v>
      </c>
      <c r="C214" s="1" t="s">
        <v>1313</v>
      </c>
      <c r="D214" s="1" t="s">
        <v>13</v>
      </c>
      <c r="E214" s="1" t="s">
        <v>1314</v>
      </c>
      <c r="F214" s="1" t="s">
        <v>1315</v>
      </c>
      <c r="G214" s="6" t="s">
        <v>1316</v>
      </c>
      <c r="H214" s="3">
        <v>0.87</v>
      </c>
      <c r="I214" s="5">
        <v>0</v>
      </c>
      <c r="J214" s="4">
        <f>TRUNC(H214*I214, 1)</f>
        <v>0</v>
      </c>
      <c r="K214" s="4">
        <f>노무!E8</f>
        <v>0</v>
      </c>
      <c r="L214" s="5">
        <f>TRUNC(H214*K214, 1)</f>
        <v>0</v>
      </c>
      <c r="M214" s="4">
        <v>0</v>
      </c>
      <c r="N214" s="5">
        <f>TRUNC(H214*M214, 1)</f>
        <v>0</v>
      </c>
      <c r="O214" s="4">
        <f t="shared" ref="O214:P216" si="31">I214+K214+M214</f>
        <v>0</v>
      </c>
      <c r="P214" s="5">
        <f t="shared" si="31"/>
        <v>0</v>
      </c>
      <c r="Q214" s="1" t="s">
        <v>13</v>
      </c>
      <c r="S214" t="s">
        <v>54</v>
      </c>
      <c r="T214" t="s">
        <v>54</v>
      </c>
      <c r="U214" t="s">
        <v>13</v>
      </c>
      <c r="V214">
        <v>1</v>
      </c>
    </row>
    <row r="215" spans="1:22" x14ac:dyDescent="0.2">
      <c r="A215" s="1" t="s">
        <v>107</v>
      </c>
      <c r="B215" s="6" t="s">
        <v>1312</v>
      </c>
      <c r="C215" s="1" t="s">
        <v>1317</v>
      </c>
      <c r="D215" s="1" t="s">
        <v>13</v>
      </c>
      <c r="E215" s="1" t="s">
        <v>1318</v>
      </c>
      <c r="F215" s="1" t="s">
        <v>1315</v>
      </c>
      <c r="G215" s="6" t="s">
        <v>1316</v>
      </c>
      <c r="H215" s="3">
        <v>0.27</v>
      </c>
      <c r="I215" s="5">
        <v>0</v>
      </c>
      <c r="J215" s="4">
        <f>TRUNC(H215*I215, 1)</f>
        <v>0</v>
      </c>
      <c r="K215" s="4">
        <f>노무!E4</f>
        <v>0</v>
      </c>
      <c r="L215" s="5">
        <f>TRUNC(H215*K215, 1)</f>
        <v>0</v>
      </c>
      <c r="M215" s="4">
        <v>0</v>
      </c>
      <c r="N215" s="5">
        <f>TRUNC(H215*M215, 1)</f>
        <v>0</v>
      </c>
      <c r="O215" s="4">
        <f t="shared" si="31"/>
        <v>0</v>
      </c>
      <c r="P215" s="5">
        <f t="shared" si="31"/>
        <v>0</v>
      </c>
      <c r="Q215" s="1" t="s">
        <v>13</v>
      </c>
      <c r="S215" t="s">
        <v>54</v>
      </c>
      <c r="T215" t="s">
        <v>54</v>
      </c>
      <c r="U215" t="s">
        <v>13</v>
      </c>
      <c r="V215">
        <v>1</v>
      </c>
    </row>
    <row r="216" spans="1:22" x14ac:dyDescent="0.2">
      <c r="A216" s="1" t="s">
        <v>107</v>
      </c>
      <c r="B216" s="6" t="s">
        <v>1331</v>
      </c>
      <c r="C216" s="1" t="s">
        <v>1350</v>
      </c>
      <c r="D216" s="1" t="s">
        <v>13</v>
      </c>
      <c r="E216" s="1" t="s">
        <v>1333</v>
      </c>
      <c r="F216" s="1" t="s">
        <v>1351</v>
      </c>
      <c r="G216" s="6" t="s">
        <v>1335</v>
      </c>
      <c r="H216" s="3">
        <v>0.28000000000000003</v>
      </c>
      <c r="I216" s="4">
        <f>기계경비!H32</f>
        <v>0</v>
      </c>
      <c r="J216" s="4">
        <f>TRUNC(H216*I216, 1)</f>
        <v>0</v>
      </c>
      <c r="K216" s="4">
        <f>기계경비!I32</f>
        <v>0</v>
      </c>
      <c r="L216" s="5">
        <f>TRUNC(H216*K216, 1)</f>
        <v>0</v>
      </c>
      <c r="M216" s="4">
        <f>기계경비!J32</f>
        <v>0</v>
      </c>
      <c r="N216" s="5">
        <f>TRUNC(H216*M216, 1)</f>
        <v>0</v>
      </c>
      <c r="O216" s="4">
        <f t="shared" si="31"/>
        <v>0</v>
      </c>
      <c r="P216" s="5">
        <f t="shared" si="31"/>
        <v>0</v>
      </c>
      <c r="Q216" s="1" t="s">
        <v>13</v>
      </c>
      <c r="S216" t="s">
        <v>54</v>
      </c>
      <c r="T216" t="s">
        <v>54</v>
      </c>
      <c r="U216" t="s">
        <v>13</v>
      </c>
      <c r="V216">
        <v>1</v>
      </c>
    </row>
    <row r="217" spans="1:22" x14ac:dyDescent="0.2">
      <c r="A217" s="1" t="s">
        <v>13</v>
      </c>
      <c r="B217" s="6" t="s">
        <v>13</v>
      </c>
      <c r="C217" s="1" t="s">
        <v>13</v>
      </c>
      <c r="D217" s="1" t="s">
        <v>13</v>
      </c>
      <c r="E217" s="1" t="s">
        <v>1311</v>
      </c>
      <c r="F217" s="1" t="s">
        <v>13</v>
      </c>
      <c r="G217" s="6" t="s">
        <v>13</v>
      </c>
      <c r="H217" s="3">
        <v>0</v>
      </c>
      <c r="I217" s="1" t="s">
        <v>13</v>
      </c>
      <c r="J217" s="4">
        <f>TRUNC(SUMPRODUCT(J214:J216, V214:V216), 0)</f>
        <v>0</v>
      </c>
      <c r="K217" s="1" t="s">
        <v>13</v>
      </c>
      <c r="L217" s="5">
        <f>TRUNC(SUMPRODUCT(L214:L216, V214:V216), 0)</f>
        <v>0</v>
      </c>
      <c r="M217" s="1" t="s">
        <v>13</v>
      </c>
      <c r="N217" s="5">
        <f>TRUNC(SUMPRODUCT(N214:N216, V214:V216), 0)</f>
        <v>0</v>
      </c>
      <c r="O217" s="1" t="s">
        <v>13</v>
      </c>
      <c r="P217" s="5">
        <f>J217+L217+N217</f>
        <v>0</v>
      </c>
      <c r="Q217" s="1" t="s">
        <v>13</v>
      </c>
      <c r="S217" t="s">
        <v>13</v>
      </c>
      <c r="T217" t="s">
        <v>13</v>
      </c>
      <c r="U217" t="s">
        <v>13</v>
      </c>
      <c r="V217">
        <v>1</v>
      </c>
    </row>
    <row r="218" spans="1:22" x14ac:dyDescent="0.2">
      <c r="A218" s="1" t="s">
        <v>13</v>
      </c>
      <c r="B218" s="6" t="s">
        <v>13</v>
      </c>
      <c r="C218" s="1" t="s">
        <v>13</v>
      </c>
      <c r="D218" s="1" t="s">
        <v>13</v>
      </c>
      <c r="E218" s="1" t="s">
        <v>13</v>
      </c>
      <c r="F218" s="1" t="s">
        <v>13</v>
      </c>
      <c r="G218" s="6" t="s">
        <v>13</v>
      </c>
      <c r="H218" s="3">
        <v>0</v>
      </c>
      <c r="I218" s="1" t="s">
        <v>13</v>
      </c>
      <c r="J218" s="1" t="s">
        <v>13</v>
      </c>
      <c r="K218" s="1" t="s">
        <v>13</v>
      </c>
      <c r="L218" s="1" t="s">
        <v>13</v>
      </c>
      <c r="M218" s="1" t="s">
        <v>13</v>
      </c>
      <c r="N218" s="1" t="s">
        <v>13</v>
      </c>
      <c r="O218" s="1" t="s">
        <v>13</v>
      </c>
      <c r="P218" s="1" t="s">
        <v>13</v>
      </c>
      <c r="Q218" s="1" t="s">
        <v>13</v>
      </c>
      <c r="S218" t="s">
        <v>13</v>
      </c>
      <c r="T218" t="s">
        <v>13</v>
      </c>
      <c r="U218" t="s">
        <v>13</v>
      </c>
      <c r="V218">
        <v>1</v>
      </c>
    </row>
    <row r="219" spans="1:22" x14ac:dyDescent="0.2">
      <c r="A219" s="1" t="s">
        <v>108</v>
      </c>
      <c r="B219" s="6" t="s">
        <v>13</v>
      </c>
      <c r="C219" s="1" t="s">
        <v>13</v>
      </c>
      <c r="D219" s="1" t="s">
        <v>13</v>
      </c>
      <c r="E219" s="1" t="s">
        <v>100</v>
      </c>
      <c r="F219" s="1" t="s">
        <v>106</v>
      </c>
      <c r="G219" s="6" t="s">
        <v>77</v>
      </c>
      <c r="H219" s="3">
        <v>0</v>
      </c>
      <c r="I219" s="1" t="s">
        <v>13</v>
      </c>
      <c r="J219" s="1" t="s">
        <v>13</v>
      </c>
      <c r="K219" s="1" t="s">
        <v>13</v>
      </c>
      <c r="L219" s="1" t="s">
        <v>13</v>
      </c>
      <c r="M219" s="1" t="s">
        <v>13</v>
      </c>
      <c r="N219" s="1" t="s">
        <v>13</v>
      </c>
      <c r="O219" s="1" t="s">
        <v>13</v>
      </c>
      <c r="P219" s="1" t="s">
        <v>13</v>
      </c>
      <c r="Q219" s="1" t="s">
        <v>13</v>
      </c>
      <c r="S219" t="s">
        <v>13</v>
      </c>
      <c r="T219" t="s">
        <v>13</v>
      </c>
      <c r="U219" t="s">
        <v>13</v>
      </c>
      <c r="V219">
        <v>1</v>
      </c>
    </row>
    <row r="220" spans="1:22" x14ac:dyDescent="0.2">
      <c r="A220" s="1" t="s">
        <v>108</v>
      </c>
      <c r="B220" s="6" t="s">
        <v>1312</v>
      </c>
      <c r="C220" s="1" t="s">
        <v>1313</v>
      </c>
      <c r="D220" s="1" t="s">
        <v>1325</v>
      </c>
      <c r="E220" s="1" t="s">
        <v>1314</v>
      </c>
      <c r="F220" s="1" t="s">
        <v>1315</v>
      </c>
      <c r="G220" s="6" t="s">
        <v>1316</v>
      </c>
      <c r="H220" s="3">
        <v>0.87</v>
      </c>
      <c r="I220" s="5">
        <v>0</v>
      </c>
      <c r="J220" s="4">
        <f>TRUNC(H220*I220, 1)</f>
        <v>0</v>
      </c>
      <c r="K220" s="4">
        <f>노무!E8</f>
        <v>0</v>
      </c>
      <c r="L220" s="5">
        <f>TRUNC(H220*K220, 1)</f>
        <v>0</v>
      </c>
      <c r="M220" s="4">
        <v>0</v>
      </c>
      <c r="N220" s="5">
        <f>TRUNC(H220*M220, 1)</f>
        <v>0</v>
      </c>
      <c r="O220" s="4">
        <f t="shared" ref="O220:P224" si="32">I220+K220+M220</f>
        <v>0</v>
      </c>
      <c r="P220" s="5">
        <f t="shared" si="32"/>
        <v>0</v>
      </c>
      <c r="Q220" s="1" t="s">
        <v>13</v>
      </c>
      <c r="S220" t="s">
        <v>54</v>
      </c>
      <c r="T220" t="s">
        <v>1327</v>
      </c>
      <c r="U220" t="s">
        <v>13</v>
      </c>
      <c r="V220">
        <v>0</v>
      </c>
    </row>
    <row r="221" spans="1:22" x14ac:dyDescent="0.2">
      <c r="A221" s="1" t="s">
        <v>108</v>
      </c>
      <c r="B221" s="6" t="s">
        <v>1312</v>
      </c>
      <c r="C221" s="1" t="s">
        <v>1317</v>
      </c>
      <c r="D221" s="1" t="s">
        <v>1325</v>
      </c>
      <c r="E221" s="1" t="s">
        <v>1318</v>
      </c>
      <c r="F221" s="1" t="s">
        <v>1315</v>
      </c>
      <c r="G221" s="6" t="s">
        <v>1316</v>
      </c>
      <c r="H221" s="3">
        <v>0.27</v>
      </c>
      <c r="I221" s="5">
        <v>0</v>
      </c>
      <c r="J221" s="4">
        <f>TRUNC(H221*I221, 1)</f>
        <v>0</v>
      </c>
      <c r="K221" s="4">
        <f>노무!E4</f>
        <v>0</v>
      </c>
      <c r="L221" s="5">
        <f>TRUNC(H221*K221, 1)</f>
        <v>0</v>
      </c>
      <c r="M221" s="4">
        <v>0</v>
      </c>
      <c r="N221" s="5">
        <f>TRUNC(H221*M221, 1)</f>
        <v>0</v>
      </c>
      <c r="O221" s="4">
        <f t="shared" si="32"/>
        <v>0</v>
      </c>
      <c r="P221" s="5">
        <f t="shared" si="32"/>
        <v>0</v>
      </c>
      <c r="Q221" s="1" t="s">
        <v>13</v>
      </c>
      <c r="S221" t="s">
        <v>54</v>
      </c>
      <c r="T221" t="s">
        <v>1327</v>
      </c>
      <c r="U221" t="s">
        <v>13</v>
      </c>
      <c r="V221">
        <v>0</v>
      </c>
    </row>
    <row r="222" spans="1:22" x14ac:dyDescent="0.2">
      <c r="A222" s="1" t="s">
        <v>108</v>
      </c>
      <c r="B222" s="6" t="s">
        <v>1306</v>
      </c>
      <c r="C222" s="1" t="s">
        <v>1307</v>
      </c>
      <c r="D222" s="1" t="s">
        <v>13</v>
      </c>
      <c r="E222" s="1" t="s">
        <v>1345</v>
      </c>
      <c r="F222" s="1" t="s">
        <v>1347</v>
      </c>
      <c r="G222" s="6" t="s">
        <v>1310</v>
      </c>
      <c r="H222" s="3">
        <v>1</v>
      </c>
      <c r="I222" s="5">
        <v>0</v>
      </c>
      <c r="J222" s="4">
        <f>TRUNC(H222*I222, 1)</f>
        <v>0</v>
      </c>
      <c r="K222" s="4">
        <f>TRUNC((L220+L221)*90*0.01, 1)</f>
        <v>0</v>
      </c>
      <c r="L222" s="5">
        <f>TRUNC(H222*K222, 1)</f>
        <v>0</v>
      </c>
      <c r="M222" s="4">
        <v>0</v>
      </c>
      <c r="N222" s="5">
        <f>TRUNC(H222*M222, 1)</f>
        <v>0</v>
      </c>
      <c r="O222" s="4">
        <f t="shared" si="32"/>
        <v>0</v>
      </c>
      <c r="P222" s="5">
        <f t="shared" si="32"/>
        <v>0</v>
      </c>
      <c r="Q222" s="1" t="s">
        <v>13</v>
      </c>
      <c r="S222" t="s">
        <v>54</v>
      </c>
      <c r="T222" t="s">
        <v>54</v>
      </c>
      <c r="U222">
        <v>90</v>
      </c>
      <c r="V222">
        <v>1</v>
      </c>
    </row>
    <row r="223" spans="1:22" x14ac:dyDescent="0.2">
      <c r="A223" s="1" t="s">
        <v>108</v>
      </c>
      <c r="B223" s="6" t="s">
        <v>1331</v>
      </c>
      <c r="C223" s="1" t="s">
        <v>1350</v>
      </c>
      <c r="D223" s="1" t="s">
        <v>13</v>
      </c>
      <c r="E223" s="1" t="s">
        <v>1333</v>
      </c>
      <c r="F223" s="1" t="s">
        <v>1351</v>
      </c>
      <c r="G223" s="6" t="s">
        <v>1335</v>
      </c>
      <c r="H223" s="3">
        <v>0.28000000000000003</v>
      </c>
      <c r="I223" s="4">
        <f>기계경비!H32</f>
        <v>0</v>
      </c>
      <c r="J223" s="4">
        <f>TRUNC(H223*I223, 1)</f>
        <v>0</v>
      </c>
      <c r="K223" s="4">
        <f>기계경비!I32</f>
        <v>0</v>
      </c>
      <c r="L223" s="5">
        <f>TRUNC(H223*K223, 1)</f>
        <v>0</v>
      </c>
      <c r="M223" s="4">
        <f>기계경비!J32</f>
        <v>0</v>
      </c>
      <c r="N223" s="5">
        <f>TRUNC(H223*M223, 1)</f>
        <v>0</v>
      </c>
      <c r="O223" s="4">
        <f t="shared" si="32"/>
        <v>0</v>
      </c>
      <c r="P223" s="5">
        <f t="shared" si="32"/>
        <v>0</v>
      </c>
      <c r="Q223" s="1" t="s">
        <v>13</v>
      </c>
      <c r="S223" t="s">
        <v>54</v>
      </c>
      <c r="T223" t="s">
        <v>54</v>
      </c>
      <c r="U223" t="s">
        <v>13</v>
      </c>
      <c r="V223">
        <v>1</v>
      </c>
    </row>
    <row r="224" spans="1:22" x14ac:dyDescent="0.2">
      <c r="A224" s="1" t="s">
        <v>108</v>
      </c>
      <c r="B224" s="6" t="s">
        <v>1331</v>
      </c>
      <c r="C224" s="1" t="s">
        <v>1350</v>
      </c>
      <c r="D224" s="1" t="s">
        <v>13</v>
      </c>
      <c r="E224" s="1" t="s">
        <v>1333</v>
      </c>
      <c r="F224" s="1" t="s">
        <v>1351</v>
      </c>
      <c r="G224" s="6" t="s">
        <v>1335</v>
      </c>
      <c r="H224" s="3">
        <v>-2.8000000000000001E-2</v>
      </c>
      <c r="I224" s="4">
        <f>기계경비!H32</f>
        <v>0</v>
      </c>
      <c r="J224" s="4">
        <f>TRUNC(H224*I224, 1)</f>
        <v>0</v>
      </c>
      <c r="K224" s="4">
        <f>기계경비!I32</f>
        <v>0</v>
      </c>
      <c r="L224" s="5">
        <f>TRUNC(H224*K224, 1)</f>
        <v>0</v>
      </c>
      <c r="M224" s="4">
        <f>기계경비!J32</f>
        <v>0</v>
      </c>
      <c r="N224" s="5">
        <f>TRUNC(H224*M224, 1)</f>
        <v>0</v>
      </c>
      <c r="O224" s="4">
        <f t="shared" si="32"/>
        <v>0</v>
      </c>
      <c r="P224" s="5">
        <f t="shared" si="32"/>
        <v>0</v>
      </c>
      <c r="Q224" s="1" t="s">
        <v>13</v>
      </c>
      <c r="S224" t="s">
        <v>54</v>
      </c>
      <c r="T224" t="s">
        <v>54</v>
      </c>
      <c r="U224" t="s">
        <v>13</v>
      </c>
      <c r="V224">
        <v>1</v>
      </c>
    </row>
    <row r="225" spans="1:22" x14ac:dyDescent="0.2">
      <c r="A225" s="1" t="s">
        <v>13</v>
      </c>
      <c r="B225" s="6" t="s">
        <v>13</v>
      </c>
      <c r="C225" s="1" t="s">
        <v>13</v>
      </c>
      <c r="D225" s="1" t="s">
        <v>13</v>
      </c>
      <c r="E225" s="1" t="s">
        <v>1311</v>
      </c>
      <c r="F225" s="1" t="s">
        <v>13</v>
      </c>
      <c r="G225" s="6" t="s">
        <v>13</v>
      </c>
      <c r="H225" s="3">
        <v>0</v>
      </c>
      <c r="I225" s="1" t="s">
        <v>13</v>
      </c>
      <c r="J225" s="4">
        <f>TRUNC(SUMPRODUCT(J220:J224, V220:V224), 0)</f>
        <v>0</v>
      </c>
      <c r="K225" s="1" t="s">
        <v>13</v>
      </c>
      <c r="L225" s="5">
        <f>TRUNC(SUMPRODUCT(L220:L224, V220:V224), 0)</f>
        <v>0</v>
      </c>
      <c r="M225" s="1" t="s">
        <v>13</v>
      </c>
      <c r="N225" s="5">
        <f>TRUNC(SUMPRODUCT(N220:N224, V220:V224), 0)</f>
        <v>0</v>
      </c>
      <c r="O225" s="1" t="s">
        <v>13</v>
      </c>
      <c r="P225" s="5">
        <f>J225+L225+N225</f>
        <v>0</v>
      </c>
      <c r="Q225" s="1" t="s">
        <v>13</v>
      </c>
      <c r="S225" t="s">
        <v>13</v>
      </c>
      <c r="T225" t="s">
        <v>13</v>
      </c>
      <c r="U225" t="s">
        <v>13</v>
      </c>
      <c r="V225">
        <v>1</v>
      </c>
    </row>
    <row r="226" spans="1:22" x14ac:dyDescent="0.2">
      <c r="A226" s="1" t="s">
        <v>13</v>
      </c>
      <c r="B226" s="6" t="s">
        <v>13</v>
      </c>
      <c r="C226" s="1" t="s">
        <v>13</v>
      </c>
      <c r="D226" s="1" t="s">
        <v>13</v>
      </c>
      <c r="E226" s="1" t="s">
        <v>13</v>
      </c>
      <c r="F226" s="1" t="s">
        <v>13</v>
      </c>
      <c r="G226" s="6" t="s">
        <v>13</v>
      </c>
      <c r="H226" s="3">
        <v>0</v>
      </c>
      <c r="I226" s="1" t="s">
        <v>13</v>
      </c>
      <c r="J226" s="1" t="s">
        <v>13</v>
      </c>
      <c r="K226" s="1" t="s">
        <v>13</v>
      </c>
      <c r="L226" s="1" t="s">
        <v>13</v>
      </c>
      <c r="M226" s="1" t="s">
        <v>13</v>
      </c>
      <c r="N226" s="1" t="s">
        <v>13</v>
      </c>
      <c r="O226" s="1" t="s">
        <v>13</v>
      </c>
      <c r="P226" s="1" t="s">
        <v>13</v>
      </c>
      <c r="Q226" s="1" t="s">
        <v>13</v>
      </c>
      <c r="S226" t="s">
        <v>13</v>
      </c>
      <c r="T226" t="s">
        <v>13</v>
      </c>
      <c r="U226" t="s">
        <v>13</v>
      </c>
      <c r="V226">
        <v>1</v>
      </c>
    </row>
    <row r="227" spans="1:22" x14ac:dyDescent="0.2">
      <c r="A227" s="1" t="s">
        <v>109</v>
      </c>
      <c r="B227" s="6" t="s">
        <v>13</v>
      </c>
      <c r="C227" s="1" t="s">
        <v>13</v>
      </c>
      <c r="D227" s="1" t="s">
        <v>13</v>
      </c>
      <c r="E227" s="1" t="s">
        <v>110</v>
      </c>
      <c r="F227" s="1" t="s">
        <v>96</v>
      </c>
      <c r="G227" s="6" t="s">
        <v>111</v>
      </c>
      <c r="H227" s="3">
        <v>0</v>
      </c>
      <c r="I227" s="1" t="s">
        <v>13</v>
      </c>
      <c r="J227" s="1" t="s">
        <v>13</v>
      </c>
      <c r="K227" s="1" t="s">
        <v>13</v>
      </c>
      <c r="L227" s="1" t="s">
        <v>13</v>
      </c>
      <c r="M227" s="1" t="s">
        <v>13</v>
      </c>
      <c r="N227" s="1" t="s">
        <v>13</v>
      </c>
      <c r="O227" s="1" t="s">
        <v>13</v>
      </c>
      <c r="P227" s="1" t="s">
        <v>13</v>
      </c>
      <c r="Q227" s="1" t="s">
        <v>13</v>
      </c>
      <c r="S227" t="s">
        <v>13</v>
      </c>
      <c r="T227" t="s">
        <v>13</v>
      </c>
      <c r="U227" t="s">
        <v>13</v>
      </c>
      <c r="V227">
        <v>1</v>
      </c>
    </row>
    <row r="228" spans="1:22" x14ac:dyDescent="0.2">
      <c r="A228" s="1" t="s">
        <v>109</v>
      </c>
      <c r="B228" s="6" t="s">
        <v>1312</v>
      </c>
      <c r="C228" s="1" t="s">
        <v>1352</v>
      </c>
      <c r="D228" s="1" t="s">
        <v>13</v>
      </c>
      <c r="E228" s="1" t="s">
        <v>1353</v>
      </c>
      <c r="F228" s="1" t="s">
        <v>1315</v>
      </c>
      <c r="G228" s="6" t="s">
        <v>1316</v>
      </c>
      <c r="H228" s="3">
        <v>0.05</v>
      </c>
      <c r="I228" s="5">
        <v>0</v>
      </c>
      <c r="J228" s="4">
        <f>TRUNC(H228*I228, 1)</f>
        <v>0</v>
      </c>
      <c r="K228" s="4">
        <f>노무!E7</f>
        <v>0</v>
      </c>
      <c r="L228" s="5">
        <f>TRUNC(H228*K228, 1)</f>
        <v>0</v>
      </c>
      <c r="M228" s="4">
        <v>0</v>
      </c>
      <c r="N228" s="5">
        <f>TRUNC(H228*M228, 1)</f>
        <v>0</v>
      </c>
      <c r="O228" s="4">
        <f t="shared" ref="O228:P230" si="33">I228+K228+M228</f>
        <v>0</v>
      </c>
      <c r="P228" s="5">
        <f t="shared" si="33"/>
        <v>0</v>
      </c>
      <c r="Q228" s="1" t="s">
        <v>13</v>
      </c>
      <c r="S228" t="s">
        <v>54</v>
      </c>
      <c r="T228" t="s">
        <v>54</v>
      </c>
      <c r="U228" t="s">
        <v>13</v>
      </c>
      <c r="V228">
        <v>1</v>
      </c>
    </row>
    <row r="229" spans="1:22" x14ac:dyDescent="0.2">
      <c r="A229" s="1" t="s">
        <v>109</v>
      </c>
      <c r="B229" s="6" t="s">
        <v>1312</v>
      </c>
      <c r="C229" s="1" t="s">
        <v>1317</v>
      </c>
      <c r="D229" s="1" t="s">
        <v>13</v>
      </c>
      <c r="E229" s="1" t="s">
        <v>1318</v>
      </c>
      <c r="F229" s="1" t="s">
        <v>1315</v>
      </c>
      <c r="G229" s="6" t="s">
        <v>1316</v>
      </c>
      <c r="H229" s="3">
        <v>0.02</v>
      </c>
      <c r="I229" s="5">
        <v>0</v>
      </c>
      <c r="J229" s="4">
        <f>TRUNC(H229*I229, 1)</f>
        <v>0</v>
      </c>
      <c r="K229" s="4">
        <f>노무!E4</f>
        <v>0</v>
      </c>
      <c r="L229" s="5">
        <f>TRUNC(H229*K229, 1)</f>
        <v>0</v>
      </c>
      <c r="M229" s="4">
        <v>0</v>
      </c>
      <c r="N229" s="5">
        <f>TRUNC(H229*M229, 1)</f>
        <v>0</v>
      </c>
      <c r="O229" s="4">
        <f t="shared" si="33"/>
        <v>0</v>
      </c>
      <c r="P229" s="5">
        <f t="shared" si="33"/>
        <v>0</v>
      </c>
      <c r="Q229" s="1" t="s">
        <v>13</v>
      </c>
      <c r="S229" t="s">
        <v>54</v>
      </c>
      <c r="T229" t="s">
        <v>54</v>
      </c>
      <c r="U229" t="s">
        <v>13</v>
      </c>
      <c r="V229">
        <v>1</v>
      </c>
    </row>
    <row r="230" spans="1:22" x14ac:dyDescent="0.2">
      <c r="A230" s="1" t="s">
        <v>109</v>
      </c>
      <c r="B230" s="6" t="s">
        <v>1306</v>
      </c>
      <c r="C230" s="1" t="s">
        <v>1307</v>
      </c>
      <c r="D230" s="1" t="s">
        <v>13</v>
      </c>
      <c r="E230" s="1" t="s">
        <v>1319</v>
      </c>
      <c r="F230" s="1" t="s">
        <v>1330</v>
      </c>
      <c r="G230" s="6" t="s">
        <v>1310</v>
      </c>
      <c r="H230" s="3">
        <v>1</v>
      </c>
      <c r="I230" s="4">
        <f>TRUNC((L228+L229)*2*0.01, 1)</f>
        <v>0</v>
      </c>
      <c r="J230" s="4">
        <f>TRUNC(H230*I230, 1)</f>
        <v>0</v>
      </c>
      <c r="K230" s="4">
        <v>0</v>
      </c>
      <c r="L230" s="5">
        <f>TRUNC(H230*K230, 1)</f>
        <v>0</v>
      </c>
      <c r="M230" s="4">
        <v>0</v>
      </c>
      <c r="N230" s="5">
        <f>TRUNC(H230*M230, 1)</f>
        <v>0</v>
      </c>
      <c r="O230" s="4">
        <f t="shared" si="33"/>
        <v>0</v>
      </c>
      <c r="P230" s="5">
        <f t="shared" si="33"/>
        <v>0</v>
      </c>
      <c r="Q230" s="1" t="s">
        <v>13</v>
      </c>
      <c r="S230" t="s">
        <v>54</v>
      </c>
      <c r="T230" t="s">
        <v>54</v>
      </c>
      <c r="U230">
        <v>2</v>
      </c>
      <c r="V230">
        <v>1</v>
      </c>
    </row>
    <row r="231" spans="1:22" x14ac:dyDescent="0.2">
      <c r="A231" s="1" t="s">
        <v>13</v>
      </c>
      <c r="B231" s="6" t="s">
        <v>13</v>
      </c>
      <c r="C231" s="1" t="s">
        <v>13</v>
      </c>
      <c r="D231" s="1" t="s">
        <v>13</v>
      </c>
      <c r="E231" s="1" t="s">
        <v>1311</v>
      </c>
      <c r="F231" s="1" t="s">
        <v>13</v>
      </c>
      <c r="G231" s="6" t="s">
        <v>13</v>
      </c>
      <c r="H231" s="3">
        <v>0</v>
      </c>
      <c r="I231" s="1" t="s">
        <v>13</v>
      </c>
      <c r="J231" s="4">
        <f>TRUNC(SUMPRODUCT(J228:J230, V228:V230), 0)</f>
        <v>0</v>
      </c>
      <c r="K231" s="1" t="s">
        <v>13</v>
      </c>
      <c r="L231" s="5">
        <f>TRUNC(SUMPRODUCT(L228:L230, V228:V230), 0)</f>
        <v>0</v>
      </c>
      <c r="M231" s="1" t="s">
        <v>13</v>
      </c>
      <c r="N231" s="5">
        <f>TRUNC(SUMPRODUCT(N228:N230, V228:V230), 0)</f>
        <v>0</v>
      </c>
      <c r="O231" s="1" t="s">
        <v>13</v>
      </c>
      <c r="P231" s="5">
        <f>J231+L231+N231</f>
        <v>0</v>
      </c>
      <c r="Q231" s="1" t="s">
        <v>13</v>
      </c>
      <c r="S231" t="s">
        <v>13</v>
      </c>
      <c r="T231" t="s">
        <v>13</v>
      </c>
      <c r="U231" t="s">
        <v>13</v>
      </c>
      <c r="V231">
        <v>1</v>
      </c>
    </row>
    <row r="232" spans="1:22" x14ac:dyDescent="0.2">
      <c r="A232" s="1" t="s">
        <v>13</v>
      </c>
      <c r="B232" s="6" t="s">
        <v>13</v>
      </c>
      <c r="C232" s="1" t="s">
        <v>13</v>
      </c>
      <c r="D232" s="1" t="s">
        <v>13</v>
      </c>
      <c r="E232" s="1" t="s">
        <v>13</v>
      </c>
      <c r="F232" s="1" t="s">
        <v>13</v>
      </c>
      <c r="G232" s="6" t="s">
        <v>13</v>
      </c>
      <c r="H232" s="3">
        <v>0</v>
      </c>
      <c r="I232" s="1" t="s">
        <v>13</v>
      </c>
      <c r="J232" s="1" t="s">
        <v>13</v>
      </c>
      <c r="K232" s="1" t="s">
        <v>13</v>
      </c>
      <c r="L232" s="1" t="s">
        <v>13</v>
      </c>
      <c r="M232" s="1" t="s">
        <v>13</v>
      </c>
      <c r="N232" s="1" t="s">
        <v>13</v>
      </c>
      <c r="O232" s="1" t="s">
        <v>13</v>
      </c>
      <c r="P232" s="1" t="s">
        <v>13</v>
      </c>
      <c r="Q232" s="1" t="s">
        <v>13</v>
      </c>
      <c r="S232" t="s">
        <v>13</v>
      </c>
      <c r="T232" t="s">
        <v>13</v>
      </c>
      <c r="U232" t="s">
        <v>13</v>
      </c>
      <c r="V232">
        <v>1</v>
      </c>
    </row>
    <row r="233" spans="1:22" x14ac:dyDescent="0.2">
      <c r="A233" s="1" t="s">
        <v>112</v>
      </c>
      <c r="B233" s="6" t="s">
        <v>13</v>
      </c>
      <c r="C233" s="1" t="s">
        <v>13</v>
      </c>
      <c r="D233" s="1" t="s">
        <v>13</v>
      </c>
      <c r="E233" s="1" t="s">
        <v>110</v>
      </c>
      <c r="F233" s="1" t="s">
        <v>102</v>
      </c>
      <c r="G233" s="6" t="s">
        <v>111</v>
      </c>
      <c r="H233" s="3">
        <v>0</v>
      </c>
      <c r="I233" s="1" t="s">
        <v>13</v>
      </c>
      <c r="J233" s="1" t="s">
        <v>13</v>
      </c>
      <c r="K233" s="1" t="s">
        <v>13</v>
      </c>
      <c r="L233" s="1" t="s">
        <v>13</v>
      </c>
      <c r="M233" s="1" t="s">
        <v>13</v>
      </c>
      <c r="N233" s="1" t="s">
        <v>13</v>
      </c>
      <c r="O233" s="1" t="s">
        <v>13</v>
      </c>
      <c r="P233" s="1" t="s">
        <v>13</v>
      </c>
      <c r="Q233" s="1" t="s">
        <v>13</v>
      </c>
      <c r="S233" t="s">
        <v>13</v>
      </c>
      <c r="T233" t="s">
        <v>13</v>
      </c>
      <c r="U233" t="s">
        <v>13</v>
      </c>
      <c r="V233">
        <v>1</v>
      </c>
    </row>
    <row r="234" spans="1:22" x14ac:dyDescent="0.2">
      <c r="A234" s="1" t="s">
        <v>112</v>
      </c>
      <c r="B234" s="6" t="s">
        <v>1312</v>
      </c>
      <c r="C234" s="1" t="s">
        <v>1352</v>
      </c>
      <c r="D234" s="1" t="s">
        <v>13</v>
      </c>
      <c r="E234" s="1" t="s">
        <v>1353</v>
      </c>
      <c r="F234" s="1" t="s">
        <v>1315</v>
      </c>
      <c r="G234" s="6" t="s">
        <v>1316</v>
      </c>
      <c r="H234" s="3">
        <v>0.06</v>
      </c>
      <c r="I234" s="5">
        <v>0</v>
      </c>
      <c r="J234" s="4">
        <f>TRUNC(H234*I234, 1)</f>
        <v>0</v>
      </c>
      <c r="K234" s="4">
        <f>노무!E7</f>
        <v>0</v>
      </c>
      <c r="L234" s="5">
        <f>TRUNC(H234*K234, 1)</f>
        <v>0</v>
      </c>
      <c r="M234" s="4">
        <v>0</v>
      </c>
      <c r="N234" s="5">
        <f>TRUNC(H234*M234, 1)</f>
        <v>0</v>
      </c>
      <c r="O234" s="4">
        <f t="shared" ref="O234:P236" si="34">I234+K234+M234</f>
        <v>0</v>
      </c>
      <c r="P234" s="5">
        <f t="shared" si="34"/>
        <v>0</v>
      </c>
      <c r="Q234" s="1" t="s">
        <v>13</v>
      </c>
      <c r="S234" t="s">
        <v>54</v>
      </c>
      <c r="T234" t="s">
        <v>54</v>
      </c>
      <c r="U234" t="s">
        <v>13</v>
      </c>
      <c r="V234">
        <v>1</v>
      </c>
    </row>
    <row r="235" spans="1:22" x14ac:dyDescent="0.2">
      <c r="A235" s="1" t="s">
        <v>112</v>
      </c>
      <c r="B235" s="6" t="s">
        <v>1312</v>
      </c>
      <c r="C235" s="1" t="s">
        <v>1317</v>
      </c>
      <c r="D235" s="1" t="s">
        <v>13</v>
      </c>
      <c r="E235" s="1" t="s">
        <v>1318</v>
      </c>
      <c r="F235" s="1" t="s">
        <v>1315</v>
      </c>
      <c r="G235" s="6" t="s">
        <v>1316</v>
      </c>
      <c r="H235" s="3">
        <v>0.02</v>
      </c>
      <c r="I235" s="5">
        <v>0</v>
      </c>
      <c r="J235" s="4">
        <f>TRUNC(H235*I235, 1)</f>
        <v>0</v>
      </c>
      <c r="K235" s="4">
        <f>노무!E4</f>
        <v>0</v>
      </c>
      <c r="L235" s="5">
        <f>TRUNC(H235*K235, 1)</f>
        <v>0</v>
      </c>
      <c r="M235" s="4">
        <v>0</v>
      </c>
      <c r="N235" s="5">
        <f>TRUNC(H235*M235, 1)</f>
        <v>0</v>
      </c>
      <c r="O235" s="4">
        <f t="shared" si="34"/>
        <v>0</v>
      </c>
      <c r="P235" s="5">
        <f t="shared" si="34"/>
        <v>0</v>
      </c>
      <c r="Q235" s="1" t="s">
        <v>13</v>
      </c>
      <c r="S235" t="s">
        <v>54</v>
      </c>
      <c r="T235" t="s">
        <v>54</v>
      </c>
      <c r="U235" t="s">
        <v>13</v>
      </c>
      <c r="V235">
        <v>1</v>
      </c>
    </row>
    <row r="236" spans="1:22" x14ac:dyDescent="0.2">
      <c r="A236" s="1" t="s">
        <v>112</v>
      </c>
      <c r="B236" s="6" t="s">
        <v>1306</v>
      </c>
      <c r="C236" s="1" t="s">
        <v>1307</v>
      </c>
      <c r="D236" s="1" t="s">
        <v>13</v>
      </c>
      <c r="E236" s="1" t="s">
        <v>1319</v>
      </c>
      <c r="F236" s="1" t="s">
        <v>1330</v>
      </c>
      <c r="G236" s="6" t="s">
        <v>1310</v>
      </c>
      <c r="H236" s="3">
        <v>1</v>
      </c>
      <c r="I236" s="4">
        <f>TRUNC((L234+L235)*2*0.01, 1)</f>
        <v>0</v>
      </c>
      <c r="J236" s="4">
        <f>TRUNC(H236*I236, 1)</f>
        <v>0</v>
      </c>
      <c r="K236" s="4">
        <v>0</v>
      </c>
      <c r="L236" s="5">
        <f>TRUNC(H236*K236, 1)</f>
        <v>0</v>
      </c>
      <c r="M236" s="4">
        <v>0</v>
      </c>
      <c r="N236" s="5">
        <f>TRUNC(H236*M236, 1)</f>
        <v>0</v>
      </c>
      <c r="O236" s="4">
        <f t="shared" si="34"/>
        <v>0</v>
      </c>
      <c r="P236" s="5">
        <f t="shared" si="34"/>
        <v>0</v>
      </c>
      <c r="Q236" s="1" t="s">
        <v>13</v>
      </c>
      <c r="S236" t="s">
        <v>54</v>
      </c>
      <c r="T236" t="s">
        <v>54</v>
      </c>
      <c r="U236">
        <v>2</v>
      </c>
      <c r="V236">
        <v>1</v>
      </c>
    </row>
    <row r="237" spans="1:22" x14ac:dyDescent="0.2">
      <c r="A237" s="1" t="s">
        <v>13</v>
      </c>
      <c r="B237" s="6" t="s">
        <v>13</v>
      </c>
      <c r="C237" s="1" t="s">
        <v>13</v>
      </c>
      <c r="D237" s="1" t="s">
        <v>13</v>
      </c>
      <c r="E237" s="1" t="s">
        <v>1311</v>
      </c>
      <c r="F237" s="1" t="s">
        <v>13</v>
      </c>
      <c r="G237" s="6" t="s">
        <v>13</v>
      </c>
      <c r="H237" s="3">
        <v>0</v>
      </c>
      <c r="I237" s="1" t="s">
        <v>13</v>
      </c>
      <c r="J237" s="4">
        <f>TRUNC(SUMPRODUCT(J234:J236, V234:V236), 0)</f>
        <v>0</v>
      </c>
      <c r="K237" s="1" t="s">
        <v>13</v>
      </c>
      <c r="L237" s="5">
        <f>TRUNC(SUMPRODUCT(L234:L236, V234:V236), 0)</f>
        <v>0</v>
      </c>
      <c r="M237" s="1" t="s">
        <v>13</v>
      </c>
      <c r="N237" s="5">
        <f>TRUNC(SUMPRODUCT(N234:N236, V234:V236), 0)</f>
        <v>0</v>
      </c>
      <c r="O237" s="1" t="s">
        <v>13</v>
      </c>
      <c r="P237" s="5">
        <f>J237+L237+N237</f>
        <v>0</v>
      </c>
      <c r="Q237" s="1" t="s">
        <v>13</v>
      </c>
      <c r="S237" t="s">
        <v>13</v>
      </c>
      <c r="T237" t="s">
        <v>13</v>
      </c>
      <c r="U237" t="s">
        <v>13</v>
      </c>
      <c r="V237">
        <v>1</v>
      </c>
    </row>
    <row r="238" spans="1:22" x14ac:dyDescent="0.2">
      <c r="A238" s="1" t="s">
        <v>13</v>
      </c>
      <c r="B238" s="6" t="s">
        <v>13</v>
      </c>
      <c r="C238" s="1" t="s">
        <v>13</v>
      </c>
      <c r="D238" s="1" t="s">
        <v>13</v>
      </c>
      <c r="E238" s="1" t="s">
        <v>13</v>
      </c>
      <c r="F238" s="1" t="s">
        <v>13</v>
      </c>
      <c r="G238" s="6" t="s">
        <v>13</v>
      </c>
      <c r="H238" s="3">
        <v>0</v>
      </c>
      <c r="I238" s="1" t="s">
        <v>13</v>
      </c>
      <c r="J238" s="1" t="s">
        <v>13</v>
      </c>
      <c r="K238" s="1" t="s">
        <v>13</v>
      </c>
      <c r="L238" s="1" t="s">
        <v>13</v>
      </c>
      <c r="M238" s="1" t="s">
        <v>13</v>
      </c>
      <c r="N238" s="1" t="s">
        <v>13</v>
      </c>
      <c r="O238" s="1" t="s">
        <v>13</v>
      </c>
      <c r="P238" s="1" t="s">
        <v>13</v>
      </c>
      <c r="Q238" s="1" t="s">
        <v>13</v>
      </c>
      <c r="S238" t="s">
        <v>13</v>
      </c>
      <c r="T238" t="s">
        <v>13</v>
      </c>
      <c r="U238" t="s">
        <v>13</v>
      </c>
      <c r="V238">
        <v>1</v>
      </c>
    </row>
    <row r="239" spans="1:22" x14ac:dyDescent="0.2">
      <c r="A239" s="1" t="s">
        <v>113</v>
      </c>
      <c r="B239" s="6" t="s">
        <v>13</v>
      </c>
      <c r="C239" s="1" t="s">
        <v>13</v>
      </c>
      <c r="D239" s="1" t="s">
        <v>13</v>
      </c>
      <c r="E239" s="1" t="s">
        <v>110</v>
      </c>
      <c r="F239" s="1" t="s">
        <v>106</v>
      </c>
      <c r="G239" s="6" t="s">
        <v>111</v>
      </c>
      <c r="H239" s="3">
        <v>0</v>
      </c>
      <c r="I239" s="1" t="s">
        <v>13</v>
      </c>
      <c r="J239" s="1" t="s">
        <v>13</v>
      </c>
      <c r="K239" s="1" t="s">
        <v>13</v>
      </c>
      <c r="L239" s="1" t="s">
        <v>13</v>
      </c>
      <c r="M239" s="1" t="s">
        <v>13</v>
      </c>
      <c r="N239" s="1" t="s">
        <v>13</v>
      </c>
      <c r="O239" s="1" t="s">
        <v>13</v>
      </c>
      <c r="P239" s="1" t="s">
        <v>13</v>
      </c>
      <c r="Q239" s="1" t="s">
        <v>13</v>
      </c>
      <c r="S239" t="s">
        <v>13</v>
      </c>
      <c r="T239" t="s">
        <v>13</v>
      </c>
      <c r="U239" t="s">
        <v>13</v>
      </c>
      <c r="V239">
        <v>1</v>
      </c>
    </row>
    <row r="240" spans="1:22" x14ac:dyDescent="0.2">
      <c r="A240" s="1" t="s">
        <v>113</v>
      </c>
      <c r="B240" s="6" t="s">
        <v>1312</v>
      </c>
      <c r="C240" s="1" t="s">
        <v>1352</v>
      </c>
      <c r="D240" s="1" t="s">
        <v>13</v>
      </c>
      <c r="E240" s="1" t="s">
        <v>1353</v>
      </c>
      <c r="F240" s="1" t="s">
        <v>1315</v>
      </c>
      <c r="G240" s="6" t="s">
        <v>1316</v>
      </c>
      <c r="H240" s="3">
        <v>7.0000000000000007E-2</v>
      </c>
      <c r="I240" s="5">
        <v>0</v>
      </c>
      <c r="J240" s="4">
        <f>TRUNC(H240*I240, 1)</f>
        <v>0</v>
      </c>
      <c r="K240" s="4">
        <f>노무!E7</f>
        <v>0</v>
      </c>
      <c r="L240" s="5">
        <f>TRUNC(H240*K240, 1)</f>
        <v>0</v>
      </c>
      <c r="M240" s="4">
        <v>0</v>
      </c>
      <c r="N240" s="5">
        <f>TRUNC(H240*M240, 1)</f>
        <v>0</v>
      </c>
      <c r="O240" s="4">
        <f t="shared" ref="O240:P242" si="35">I240+K240+M240</f>
        <v>0</v>
      </c>
      <c r="P240" s="5">
        <f t="shared" si="35"/>
        <v>0</v>
      </c>
      <c r="Q240" s="1" t="s">
        <v>13</v>
      </c>
      <c r="S240" t="s">
        <v>54</v>
      </c>
      <c r="T240" t="s">
        <v>54</v>
      </c>
      <c r="U240" t="s">
        <v>13</v>
      </c>
      <c r="V240">
        <v>1</v>
      </c>
    </row>
    <row r="241" spans="1:22" x14ac:dyDescent="0.2">
      <c r="A241" s="1" t="s">
        <v>113</v>
      </c>
      <c r="B241" s="6" t="s">
        <v>1312</v>
      </c>
      <c r="C241" s="1" t="s">
        <v>1317</v>
      </c>
      <c r="D241" s="1" t="s">
        <v>13</v>
      </c>
      <c r="E241" s="1" t="s">
        <v>1318</v>
      </c>
      <c r="F241" s="1" t="s">
        <v>1315</v>
      </c>
      <c r="G241" s="6" t="s">
        <v>1316</v>
      </c>
      <c r="H241" s="3">
        <v>0.02</v>
      </c>
      <c r="I241" s="5">
        <v>0</v>
      </c>
      <c r="J241" s="4">
        <f>TRUNC(H241*I241, 1)</f>
        <v>0</v>
      </c>
      <c r="K241" s="4">
        <f>노무!E4</f>
        <v>0</v>
      </c>
      <c r="L241" s="5">
        <f>TRUNC(H241*K241, 1)</f>
        <v>0</v>
      </c>
      <c r="M241" s="4">
        <v>0</v>
      </c>
      <c r="N241" s="5">
        <f>TRUNC(H241*M241, 1)</f>
        <v>0</v>
      </c>
      <c r="O241" s="4">
        <f t="shared" si="35"/>
        <v>0</v>
      </c>
      <c r="P241" s="5">
        <f t="shared" si="35"/>
        <v>0</v>
      </c>
      <c r="Q241" s="1" t="s">
        <v>13</v>
      </c>
      <c r="S241" t="s">
        <v>54</v>
      </c>
      <c r="T241" t="s">
        <v>54</v>
      </c>
      <c r="U241" t="s">
        <v>13</v>
      </c>
      <c r="V241">
        <v>1</v>
      </c>
    </row>
    <row r="242" spans="1:22" x14ac:dyDescent="0.2">
      <c r="A242" s="1" t="s">
        <v>113</v>
      </c>
      <c r="B242" s="6" t="s">
        <v>1306</v>
      </c>
      <c r="C242" s="1" t="s">
        <v>1307</v>
      </c>
      <c r="D242" s="1" t="s">
        <v>13</v>
      </c>
      <c r="E242" s="1" t="s">
        <v>1319</v>
      </c>
      <c r="F242" s="1" t="s">
        <v>1354</v>
      </c>
      <c r="G242" s="6" t="s">
        <v>1310</v>
      </c>
      <c r="H242" s="3">
        <v>1</v>
      </c>
      <c r="I242" s="4">
        <f>TRUNC((J240+L240+N240+J241+L241+N241)*2*0.01, 1)</f>
        <v>0</v>
      </c>
      <c r="J242" s="4">
        <f>TRUNC(H242*I242, 1)</f>
        <v>0</v>
      </c>
      <c r="K242" s="4">
        <v>0</v>
      </c>
      <c r="L242" s="5">
        <f>TRUNC(H242*K242, 1)</f>
        <v>0</v>
      </c>
      <c r="M242" s="4">
        <v>0</v>
      </c>
      <c r="N242" s="5">
        <f>TRUNC(H242*M242, 1)</f>
        <v>0</v>
      </c>
      <c r="O242" s="4">
        <f t="shared" si="35"/>
        <v>0</v>
      </c>
      <c r="P242" s="5">
        <f t="shared" si="35"/>
        <v>0</v>
      </c>
      <c r="Q242" s="1" t="s">
        <v>13</v>
      </c>
      <c r="S242" t="s">
        <v>54</v>
      </c>
      <c r="T242" t="s">
        <v>54</v>
      </c>
      <c r="U242">
        <v>2</v>
      </c>
      <c r="V242">
        <v>1</v>
      </c>
    </row>
    <row r="243" spans="1:22" x14ac:dyDescent="0.2">
      <c r="A243" s="1" t="s">
        <v>13</v>
      </c>
      <c r="B243" s="6" t="s">
        <v>13</v>
      </c>
      <c r="C243" s="1" t="s">
        <v>13</v>
      </c>
      <c r="D243" s="1" t="s">
        <v>13</v>
      </c>
      <c r="E243" s="1" t="s">
        <v>1311</v>
      </c>
      <c r="F243" s="1" t="s">
        <v>13</v>
      </c>
      <c r="G243" s="6" t="s">
        <v>13</v>
      </c>
      <c r="H243" s="3">
        <v>0</v>
      </c>
      <c r="I243" s="1" t="s">
        <v>13</v>
      </c>
      <c r="J243" s="4">
        <f>TRUNC(SUMPRODUCT(J240:J242, V240:V242), 0)</f>
        <v>0</v>
      </c>
      <c r="K243" s="1" t="s">
        <v>13</v>
      </c>
      <c r="L243" s="5">
        <f>TRUNC(SUMPRODUCT(L240:L242, V240:V242), 0)</f>
        <v>0</v>
      </c>
      <c r="M243" s="1" t="s">
        <v>13</v>
      </c>
      <c r="N243" s="5">
        <f>TRUNC(SUMPRODUCT(N240:N242, V240:V242), 0)</f>
        <v>0</v>
      </c>
      <c r="O243" s="1" t="s">
        <v>13</v>
      </c>
      <c r="P243" s="5">
        <f>J243+L243+N243</f>
        <v>0</v>
      </c>
      <c r="Q243" s="1" t="s">
        <v>13</v>
      </c>
      <c r="S243" t="s">
        <v>13</v>
      </c>
      <c r="T243" t="s">
        <v>13</v>
      </c>
      <c r="U243" t="s">
        <v>13</v>
      </c>
      <c r="V243">
        <v>1</v>
      </c>
    </row>
    <row r="244" spans="1:22" x14ac:dyDescent="0.2">
      <c r="A244" s="1" t="s">
        <v>13</v>
      </c>
      <c r="B244" s="6" t="s">
        <v>13</v>
      </c>
      <c r="C244" s="1" t="s">
        <v>13</v>
      </c>
      <c r="D244" s="1" t="s">
        <v>13</v>
      </c>
      <c r="E244" s="1" t="s">
        <v>13</v>
      </c>
      <c r="F244" s="1" t="s">
        <v>13</v>
      </c>
      <c r="G244" s="6" t="s">
        <v>13</v>
      </c>
      <c r="H244" s="3">
        <v>0</v>
      </c>
      <c r="I244" s="1" t="s">
        <v>13</v>
      </c>
      <c r="J244" s="1" t="s">
        <v>13</v>
      </c>
      <c r="K244" s="1" t="s">
        <v>13</v>
      </c>
      <c r="L244" s="1" t="s">
        <v>13</v>
      </c>
      <c r="M244" s="1" t="s">
        <v>13</v>
      </c>
      <c r="N244" s="1" t="s">
        <v>13</v>
      </c>
      <c r="O244" s="1" t="s">
        <v>13</v>
      </c>
      <c r="P244" s="1" t="s">
        <v>13</v>
      </c>
      <c r="Q244" s="1" t="s">
        <v>13</v>
      </c>
      <c r="S244" t="s">
        <v>13</v>
      </c>
      <c r="T244" t="s">
        <v>13</v>
      </c>
      <c r="U244" t="s">
        <v>13</v>
      </c>
      <c r="V244">
        <v>1</v>
      </c>
    </row>
    <row r="245" spans="1:22" x14ac:dyDescent="0.2">
      <c r="A245" s="1" t="s">
        <v>114</v>
      </c>
      <c r="B245" s="6" t="s">
        <v>13</v>
      </c>
      <c r="C245" s="1" t="s">
        <v>13</v>
      </c>
      <c r="D245" s="1" t="s">
        <v>13</v>
      </c>
      <c r="E245" s="1" t="s">
        <v>115</v>
      </c>
      <c r="F245" s="1" t="s">
        <v>96</v>
      </c>
      <c r="G245" s="6" t="s">
        <v>111</v>
      </c>
      <c r="H245" s="3">
        <v>0</v>
      </c>
      <c r="I245" s="1" t="s">
        <v>13</v>
      </c>
      <c r="J245" s="1" t="s">
        <v>13</v>
      </c>
      <c r="K245" s="1" t="s">
        <v>13</v>
      </c>
      <c r="L245" s="1" t="s">
        <v>13</v>
      </c>
      <c r="M245" s="1" t="s">
        <v>13</v>
      </c>
      <c r="N245" s="1" t="s">
        <v>13</v>
      </c>
      <c r="O245" s="1" t="s">
        <v>13</v>
      </c>
      <c r="P245" s="1" t="s">
        <v>13</v>
      </c>
      <c r="Q245" s="1" t="s">
        <v>13</v>
      </c>
      <c r="S245" t="s">
        <v>13</v>
      </c>
      <c r="T245" t="s">
        <v>13</v>
      </c>
      <c r="U245" t="s">
        <v>13</v>
      </c>
      <c r="V245">
        <v>1</v>
      </c>
    </row>
    <row r="246" spans="1:22" x14ac:dyDescent="0.2">
      <c r="A246" s="1" t="s">
        <v>114</v>
      </c>
      <c r="B246" s="6" t="s">
        <v>1312</v>
      </c>
      <c r="C246" s="1" t="s">
        <v>1352</v>
      </c>
      <c r="D246" s="1" t="s">
        <v>13</v>
      </c>
      <c r="E246" s="1" t="s">
        <v>1353</v>
      </c>
      <c r="F246" s="1" t="s">
        <v>1315</v>
      </c>
      <c r="G246" s="6" t="s">
        <v>1316</v>
      </c>
      <c r="H246" s="3">
        <v>0.04</v>
      </c>
      <c r="I246" s="5">
        <v>0</v>
      </c>
      <c r="J246" s="4">
        <f>TRUNC(H246*I246, 1)</f>
        <v>0</v>
      </c>
      <c r="K246" s="4">
        <f>노무!E7</f>
        <v>0</v>
      </c>
      <c r="L246" s="5">
        <f>TRUNC(H246*K246, 1)</f>
        <v>0</v>
      </c>
      <c r="M246" s="4">
        <v>0</v>
      </c>
      <c r="N246" s="5">
        <f>TRUNC(H246*M246, 1)</f>
        <v>0</v>
      </c>
      <c r="O246" s="4">
        <f>I246+K246+M246</f>
        <v>0</v>
      </c>
      <c r="P246" s="5">
        <f>J246+L246+N246</f>
        <v>0</v>
      </c>
      <c r="Q246" s="1" t="s">
        <v>13</v>
      </c>
      <c r="S246" t="s">
        <v>54</v>
      </c>
      <c r="T246" t="s">
        <v>54</v>
      </c>
      <c r="U246" t="s">
        <v>13</v>
      </c>
      <c r="V246">
        <v>1</v>
      </c>
    </row>
    <row r="247" spans="1:22" x14ac:dyDescent="0.2">
      <c r="A247" s="1" t="s">
        <v>114</v>
      </c>
      <c r="B247" s="6" t="s">
        <v>1312</v>
      </c>
      <c r="C247" s="1" t="s">
        <v>1317</v>
      </c>
      <c r="D247" s="1" t="s">
        <v>13</v>
      </c>
      <c r="E247" s="1" t="s">
        <v>1318</v>
      </c>
      <c r="F247" s="1" t="s">
        <v>1315</v>
      </c>
      <c r="G247" s="6" t="s">
        <v>1316</v>
      </c>
      <c r="H247" s="3">
        <v>0.01</v>
      </c>
      <c r="I247" s="5">
        <v>0</v>
      </c>
      <c r="J247" s="4">
        <f>TRUNC(H247*I247, 1)</f>
        <v>0</v>
      </c>
      <c r="K247" s="4">
        <f>노무!E4</f>
        <v>0</v>
      </c>
      <c r="L247" s="5">
        <f>TRUNC(H247*K247, 1)</f>
        <v>0</v>
      </c>
      <c r="M247" s="4">
        <v>0</v>
      </c>
      <c r="N247" s="5">
        <f>TRUNC(H247*M247, 1)</f>
        <v>0</v>
      </c>
      <c r="O247" s="4">
        <f>I247+K247+M247</f>
        <v>0</v>
      </c>
      <c r="P247" s="5">
        <f>J247+L247+N247</f>
        <v>0</v>
      </c>
      <c r="Q247" s="1" t="s">
        <v>13</v>
      </c>
      <c r="S247" t="s">
        <v>54</v>
      </c>
      <c r="T247" t="s">
        <v>54</v>
      </c>
      <c r="U247" t="s">
        <v>13</v>
      </c>
      <c r="V247">
        <v>1</v>
      </c>
    </row>
    <row r="248" spans="1:22" x14ac:dyDescent="0.2">
      <c r="A248" s="1" t="s">
        <v>13</v>
      </c>
      <c r="B248" s="6" t="s">
        <v>13</v>
      </c>
      <c r="C248" s="1" t="s">
        <v>13</v>
      </c>
      <c r="D248" s="1" t="s">
        <v>13</v>
      </c>
      <c r="E248" s="1" t="s">
        <v>1311</v>
      </c>
      <c r="F248" s="1" t="s">
        <v>13</v>
      </c>
      <c r="G248" s="6" t="s">
        <v>13</v>
      </c>
      <c r="H248" s="3">
        <v>0</v>
      </c>
      <c r="I248" s="1" t="s">
        <v>13</v>
      </c>
      <c r="J248" s="4">
        <f>TRUNC(SUMPRODUCT(J246:J247, V246:V247), 0)</f>
        <v>0</v>
      </c>
      <c r="K248" s="1" t="s">
        <v>13</v>
      </c>
      <c r="L248" s="5">
        <f>TRUNC(SUMPRODUCT(L246:L247, V246:V247), 0)</f>
        <v>0</v>
      </c>
      <c r="M248" s="1" t="s">
        <v>13</v>
      </c>
      <c r="N248" s="5">
        <f>TRUNC(SUMPRODUCT(N246:N247, V246:V247), 0)</f>
        <v>0</v>
      </c>
      <c r="O248" s="1" t="s">
        <v>13</v>
      </c>
      <c r="P248" s="5">
        <f>J248+L248+N248</f>
        <v>0</v>
      </c>
      <c r="Q248" s="1" t="s">
        <v>13</v>
      </c>
      <c r="S248" t="s">
        <v>13</v>
      </c>
      <c r="T248" t="s">
        <v>13</v>
      </c>
      <c r="U248" t="s">
        <v>13</v>
      </c>
      <c r="V248">
        <v>1</v>
      </c>
    </row>
    <row r="249" spans="1:22" x14ac:dyDescent="0.2">
      <c r="A249" s="1" t="s">
        <v>13</v>
      </c>
      <c r="B249" s="6" t="s">
        <v>13</v>
      </c>
      <c r="C249" s="1" t="s">
        <v>13</v>
      </c>
      <c r="D249" s="1" t="s">
        <v>13</v>
      </c>
      <c r="E249" s="1" t="s">
        <v>13</v>
      </c>
      <c r="F249" s="1" t="s">
        <v>13</v>
      </c>
      <c r="G249" s="6" t="s">
        <v>13</v>
      </c>
      <c r="H249" s="3">
        <v>0</v>
      </c>
      <c r="I249" s="1" t="s">
        <v>13</v>
      </c>
      <c r="J249" s="1" t="s">
        <v>13</v>
      </c>
      <c r="K249" s="1" t="s">
        <v>13</v>
      </c>
      <c r="L249" s="1" t="s">
        <v>13</v>
      </c>
      <c r="M249" s="1" t="s">
        <v>13</v>
      </c>
      <c r="N249" s="1" t="s">
        <v>13</v>
      </c>
      <c r="O249" s="1" t="s">
        <v>13</v>
      </c>
      <c r="P249" s="1" t="s">
        <v>13</v>
      </c>
      <c r="Q249" s="1" t="s">
        <v>13</v>
      </c>
      <c r="S249" t="s">
        <v>13</v>
      </c>
      <c r="T249" t="s">
        <v>13</v>
      </c>
      <c r="U249" t="s">
        <v>13</v>
      </c>
      <c r="V249">
        <v>1</v>
      </c>
    </row>
    <row r="250" spans="1:22" x14ac:dyDescent="0.2">
      <c r="A250" s="1" t="s">
        <v>116</v>
      </c>
      <c r="B250" s="6" t="s">
        <v>13</v>
      </c>
      <c r="C250" s="1" t="s">
        <v>13</v>
      </c>
      <c r="D250" s="1" t="s">
        <v>13</v>
      </c>
      <c r="E250" s="1" t="s">
        <v>115</v>
      </c>
      <c r="F250" s="1" t="s">
        <v>102</v>
      </c>
      <c r="G250" s="6" t="s">
        <v>111</v>
      </c>
      <c r="H250" s="3">
        <v>0</v>
      </c>
      <c r="I250" s="1" t="s">
        <v>13</v>
      </c>
      <c r="J250" s="1" t="s">
        <v>13</v>
      </c>
      <c r="K250" s="1" t="s">
        <v>13</v>
      </c>
      <c r="L250" s="1" t="s">
        <v>13</v>
      </c>
      <c r="M250" s="1" t="s">
        <v>13</v>
      </c>
      <c r="N250" s="1" t="s">
        <v>13</v>
      </c>
      <c r="O250" s="1" t="s">
        <v>13</v>
      </c>
      <c r="P250" s="1" t="s">
        <v>13</v>
      </c>
      <c r="Q250" s="1" t="s">
        <v>13</v>
      </c>
      <c r="S250" t="s">
        <v>13</v>
      </c>
      <c r="T250" t="s">
        <v>13</v>
      </c>
      <c r="U250" t="s">
        <v>13</v>
      </c>
      <c r="V250">
        <v>1</v>
      </c>
    </row>
    <row r="251" spans="1:22" x14ac:dyDescent="0.2">
      <c r="A251" s="1" t="s">
        <v>116</v>
      </c>
      <c r="B251" s="6" t="s">
        <v>1312</v>
      </c>
      <c r="C251" s="1" t="s">
        <v>1352</v>
      </c>
      <c r="D251" s="1" t="s">
        <v>13</v>
      </c>
      <c r="E251" s="1" t="s">
        <v>1353</v>
      </c>
      <c r="F251" s="1" t="s">
        <v>1315</v>
      </c>
      <c r="G251" s="6" t="s">
        <v>1316</v>
      </c>
      <c r="H251" s="3">
        <v>0.05</v>
      </c>
      <c r="I251" s="5">
        <v>0</v>
      </c>
      <c r="J251" s="4">
        <f>TRUNC(H251*I251, 1)</f>
        <v>0</v>
      </c>
      <c r="K251" s="4">
        <f>노무!E7</f>
        <v>0</v>
      </c>
      <c r="L251" s="5">
        <f>TRUNC(H251*K251, 1)</f>
        <v>0</v>
      </c>
      <c r="M251" s="4">
        <v>0</v>
      </c>
      <c r="N251" s="5">
        <f>TRUNC(H251*M251, 1)</f>
        <v>0</v>
      </c>
      <c r="O251" s="4">
        <f>I251+K251+M251</f>
        <v>0</v>
      </c>
      <c r="P251" s="5">
        <f>J251+L251+N251</f>
        <v>0</v>
      </c>
      <c r="Q251" s="1" t="s">
        <v>13</v>
      </c>
      <c r="S251" t="s">
        <v>54</v>
      </c>
      <c r="T251" t="s">
        <v>54</v>
      </c>
      <c r="U251" t="s">
        <v>13</v>
      </c>
      <c r="V251">
        <v>1</v>
      </c>
    </row>
    <row r="252" spans="1:22" x14ac:dyDescent="0.2">
      <c r="A252" s="1" t="s">
        <v>116</v>
      </c>
      <c r="B252" s="6" t="s">
        <v>1312</v>
      </c>
      <c r="C252" s="1" t="s">
        <v>1317</v>
      </c>
      <c r="D252" s="1" t="s">
        <v>13</v>
      </c>
      <c r="E252" s="1" t="s">
        <v>1318</v>
      </c>
      <c r="F252" s="1" t="s">
        <v>1315</v>
      </c>
      <c r="G252" s="6" t="s">
        <v>1316</v>
      </c>
      <c r="H252" s="3">
        <v>0.01</v>
      </c>
      <c r="I252" s="5">
        <v>0</v>
      </c>
      <c r="J252" s="4">
        <f>TRUNC(H252*I252, 1)</f>
        <v>0</v>
      </c>
      <c r="K252" s="4">
        <f>노무!E4</f>
        <v>0</v>
      </c>
      <c r="L252" s="5">
        <f>TRUNC(H252*K252, 1)</f>
        <v>0</v>
      </c>
      <c r="M252" s="4">
        <v>0</v>
      </c>
      <c r="N252" s="5">
        <f>TRUNC(H252*M252, 1)</f>
        <v>0</v>
      </c>
      <c r="O252" s="4">
        <f>I252+K252+M252</f>
        <v>0</v>
      </c>
      <c r="P252" s="5">
        <f>J252+L252+N252</f>
        <v>0</v>
      </c>
      <c r="Q252" s="1" t="s">
        <v>13</v>
      </c>
      <c r="S252" t="s">
        <v>54</v>
      </c>
      <c r="T252" t="s">
        <v>54</v>
      </c>
      <c r="U252" t="s">
        <v>13</v>
      </c>
      <c r="V252">
        <v>1</v>
      </c>
    </row>
    <row r="253" spans="1:22" x14ac:dyDescent="0.2">
      <c r="A253" s="1" t="s">
        <v>13</v>
      </c>
      <c r="B253" s="6" t="s">
        <v>13</v>
      </c>
      <c r="C253" s="1" t="s">
        <v>13</v>
      </c>
      <c r="D253" s="1" t="s">
        <v>13</v>
      </c>
      <c r="E253" s="1" t="s">
        <v>1311</v>
      </c>
      <c r="F253" s="1" t="s">
        <v>13</v>
      </c>
      <c r="G253" s="6" t="s">
        <v>13</v>
      </c>
      <c r="H253" s="3">
        <v>0</v>
      </c>
      <c r="I253" s="1" t="s">
        <v>13</v>
      </c>
      <c r="J253" s="4">
        <f>TRUNC(SUMPRODUCT(J251:J252, V251:V252), 0)</f>
        <v>0</v>
      </c>
      <c r="K253" s="1" t="s">
        <v>13</v>
      </c>
      <c r="L253" s="5">
        <f>TRUNC(SUMPRODUCT(L251:L252, V251:V252), 0)</f>
        <v>0</v>
      </c>
      <c r="M253" s="1" t="s">
        <v>13</v>
      </c>
      <c r="N253" s="5">
        <f>TRUNC(SUMPRODUCT(N251:N252, V251:V252), 0)</f>
        <v>0</v>
      </c>
      <c r="O253" s="1" t="s">
        <v>13</v>
      </c>
      <c r="P253" s="5">
        <f>J253+L253+N253</f>
        <v>0</v>
      </c>
      <c r="Q253" s="1" t="s">
        <v>13</v>
      </c>
      <c r="S253" t="s">
        <v>13</v>
      </c>
      <c r="T253" t="s">
        <v>13</v>
      </c>
      <c r="U253" t="s">
        <v>13</v>
      </c>
      <c r="V253">
        <v>1</v>
      </c>
    </row>
    <row r="254" spans="1:22" x14ac:dyDescent="0.2">
      <c r="A254" s="1" t="s">
        <v>13</v>
      </c>
      <c r="B254" s="6" t="s">
        <v>13</v>
      </c>
      <c r="C254" s="1" t="s">
        <v>13</v>
      </c>
      <c r="D254" s="1" t="s">
        <v>13</v>
      </c>
      <c r="E254" s="1" t="s">
        <v>13</v>
      </c>
      <c r="F254" s="1" t="s">
        <v>13</v>
      </c>
      <c r="G254" s="6" t="s">
        <v>13</v>
      </c>
      <c r="H254" s="3">
        <v>0</v>
      </c>
      <c r="I254" s="1" t="s">
        <v>13</v>
      </c>
      <c r="J254" s="1" t="s">
        <v>13</v>
      </c>
      <c r="K254" s="1" t="s">
        <v>13</v>
      </c>
      <c r="L254" s="1" t="s">
        <v>13</v>
      </c>
      <c r="M254" s="1" t="s">
        <v>13</v>
      </c>
      <c r="N254" s="1" t="s">
        <v>13</v>
      </c>
      <c r="O254" s="1" t="s">
        <v>13</v>
      </c>
      <c r="P254" s="1" t="s">
        <v>13</v>
      </c>
      <c r="Q254" s="1" t="s">
        <v>13</v>
      </c>
      <c r="S254" t="s">
        <v>13</v>
      </c>
      <c r="T254" t="s">
        <v>13</v>
      </c>
      <c r="U254" t="s">
        <v>13</v>
      </c>
      <c r="V254">
        <v>1</v>
      </c>
    </row>
    <row r="255" spans="1:22" x14ac:dyDescent="0.2">
      <c r="A255" s="1" t="s">
        <v>117</v>
      </c>
      <c r="B255" s="6" t="s">
        <v>13</v>
      </c>
      <c r="C255" s="1" t="s">
        <v>13</v>
      </c>
      <c r="D255" s="1" t="s">
        <v>13</v>
      </c>
      <c r="E255" s="1" t="s">
        <v>115</v>
      </c>
      <c r="F255" s="1" t="s">
        <v>106</v>
      </c>
      <c r="G255" s="6" t="s">
        <v>111</v>
      </c>
      <c r="H255" s="3">
        <v>0</v>
      </c>
      <c r="I255" s="1" t="s">
        <v>13</v>
      </c>
      <c r="J255" s="1" t="s">
        <v>13</v>
      </c>
      <c r="K255" s="1" t="s">
        <v>13</v>
      </c>
      <c r="L255" s="1" t="s">
        <v>13</v>
      </c>
      <c r="M255" s="1" t="s">
        <v>13</v>
      </c>
      <c r="N255" s="1" t="s">
        <v>13</v>
      </c>
      <c r="O255" s="1" t="s">
        <v>13</v>
      </c>
      <c r="P255" s="1" t="s">
        <v>13</v>
      </c>
      <c r="Q255" s="1" t="s">
        <v>13</v>
      </c>
      <c r="S255" t="s">
        <v>13</v>
      </c>
      <c r="T255" t="s">
        <v>13</v>
      </c>
      <c r="U255" t="s">
        <v>13</v>
      </c>
      <c r="V255">
        <v>1</v>
      </c>
    </row>
    <row r="256" spans="1:22" x14ac:dyDescent="0.2">
      <c r="A256" s="1" t="s">
        <v>117</v>
      </c>
      <c r="B256" s="6" t="s">
        <v>1312</v>
      </c>
      <c r="C256" s="1" t="s">
        <v>1352</v>
      </c>
      <c r="D256" s="1" t="s">
        <v>13</v>
      </c>
      <c r="E256" s="1" t="s">
        <v>1353</v>
      </c>
      <c r="F256" s="1" t="s">
        <v>1315</v>
      </c>
      <c r="G256" s="6" t="s">
        <v>1316</v>
      </c>
      <c r="H256" s="3">
        <v>0.06</v>
      </c>
      <c r="I256" s="5">
        <v>0</v>
      </c>
      <c r="J256" s="4">
        <f>TRUNC(H256*I256, 1)</f>
        <v>0</v>
      </c>
      <c r="K256" s="4">
        <f>노무!E7</f>
        <v>0</v>
      </c>
      <c r="L256" s="5">
        <f>TRUNC(H256*K256, 1)</f>
        <v>0</v>
      </c>
      <c r="M256" s="4">
        <v>0</v>
      </c>
      <c r="N256" s="5">
        <f>TRUNC(H256*M256, 1)</f>
        <v>0</v>
      </c>
      <c r="O256" s="4">
        <f>I256+K256+M256</f>
        <v>0</v>
      </c>
      <c r="P256" s="5">
        <f>J256+L256+N256</f>
        <v>0</v>
      </c>
      <c r="Q256" s="1" t="s">
        <v>13</v>
      </c>
      <c r="S256" t="s">
        <v>54</v>
      </c>
      <c r="T256" t="s">
        <v>54</v>
      </c>
      <c r="U256" t="s">
        <v>13</v>
      </c>
      <c r="V256">
        <v>1</v>
      </c>
    </row>
    <row r="257" spans="1:22" x14ac:dyDescent="0.2">
      <c r="A257" s="1" t="s">
        <v>117</v>
      </c>
      <c r="B257" s="6" t="s">
        <v>1312</v>
      </c>
      <c r="C257" s="1" t="s">
        <v>1317</v>
      </c>
      <c r="D257" s="1" t="s">
        <v>13</v>
      </c>
      <c r="E257" s="1" t="s">
        <v>1318</v>
      </c>
      <c r="F257" s="1" t="s">
        <v>1315</v>
      </c>
      <c r="G257" s="6" t="s">
        <v>1316</v>
      </c>
      <c r="H257" s="3">
        <v>0.01</v>
      </c>
      <c r="I257" s="5">
        <v>0</v>
      </c>
      <c r="J257" s="4">
        <f>TRUNC(H257*I257, 1)</f>
        <v>0</v>
      </c>
      <c r="K257" s="4">
        <f>노무!E4</f>
        <v>0</v>
      </c>
      <c r="L257" s="5">
        <f>TRUNC(H257*K257, 1)</f>
        <v>0</v>
      </c>
      <c r="M257" s="4">
        <v>0</v>
      </c>
      <c r="N257" s="5">
        <f>TRUNC(H257*M257, 1)</f>
        <v>0</v>
      </c>
      <c r="O257" s="4">
        <f>I257+K257+M257</f>
        <v>0</v>
      </c>
      <c r="P257" s="5">
        <f>J257+L257+N257</f>
        <v>0</v>
      </c>
      <c r="Q257" s="1" t="s">
        <v>13</v>
      </c>
      <c r="S257" t="s">
        <v>54</v>
      </c>
      <c r="T257" t="s">
        <v>54</v>
      </c>
      <c r="U257" t="s">
        <v>13</v>
      </c>
      <c r="V257">
        <v>1</v>
      </c>
    </row>
    <row r="258" spans="1:22" x14ac:dyDescent="0.2">
      <c r="A258" s="1" t="s">
        <v>13</v>
      </c>
      <c r="B258" s="6" t="s">
        <v>13</v>
      </c>
      <c r="C258" s="1" t="s">
        <v>13</v>
      </c>
      <c r="D258" s="1" t="s">
        <v>13</v>
      </c>
      <c r="E258" s="1" t="s">
        <v>1311</v>
      </c>
      <c r="F258" s="1" t="s">
        <v>13</v>
      </c>
      <c r="G258" s="6" t="s">
        <v>13</v>
      </c>
      <c r="H258" s="3">
        <v>0</v>
      </c>
      <c r="I258" s="1" t="s">
        <v>13</v>
      </c>
      <c r="J258" s="4">
        <f>TRUNC(SUMPRODUCT(J256:J257, V256:V257), 0)</f>
        <v>0</v>
      </c>
      <c r="K258" s="1" t="s">
        <v>13</v>
      </c>
      <c r="L258" s="5">
        <f>TRUNC(SUMPRODUCT(L256:L257, V256:V257), 0)</f>
        <v>0</v>
      </c>
      <c r="M258" s="1" t="s">
        <v>13</v>
      </c>
      <c r="N258" s="5">
        <f>TRUNC(SUMPRODUCT(N256:N257, V256:V257), 0)</f>
        <v>0</v>
      </c>
      <c r="O258" s="1" t="s">
        <v>13</v>
      </c>
      <c r="P258" s="5">
        <f>J258+L258+N258</f>
        <v>0</v>
      </c>
      <c r="Q258" s="1" t="s">
        <v>13</v>
      </c>
      <c r="S258" t="s">
        <v>13</v>
      </c>
      <c r="T258" t="s">
        <v>13</v>
      </c>
      <c r="U258" t="s">
        <v>13</v>
      </c>
      <c r="V258">
        <v>1</v>
      </c>
    </row>
    <row r="259" spans="1:22" x14ac:dyDescent="0.2">
      <c r="A259" s="1" t="s">
        <v>13</v>
      </c>
      <c r="B259" s="6" t="s">
        <v>13</v>
      </c>
      <c r="C259" s="1" t="s">
        <v>13</v>
      </c>
      <c r="D259" s="1" t="s">
        <v>13</v>
      </c>
      <c r="E259" s="1" t="s">
        <v>13</v>
      </c>
      <c r="F259" s="1" t="s">
        <v>13</v>
      </c>
      <c r="G259" s="6" t="s">
        <v>13</v>
      </c>
      <c r="H259" s="3">
        <v>0</v>
      </c>
      <c r="I259" s="1" t="s">
        <v>13</v>
      </c>
      <c r="J259" s="1" t="s">
        <v>13</v>
      </c>
      <c r="K259" s="1" t="s">
        <v>13</v>
      </c>
      <c r="L259" s="1" t="s">
        <v>13</v>
      </c>
      <c r="M259" s="1" t="s">
        <v>13</v>
      </c>
      <c r="N259" s="1" t="s">
        <v>13</v>
      </c>
      <c r="O259" s="1" t="s">
        <v>13</v>
      </c>
      <c r="P259" s="1" t="s">
        <v>13</v>
      </c>
      <c r="Q259" s="1" t="s">
        <v>13</v>
      </c>
      <c r="S259" t="s">
        <v>13</v>
      </c>
      <c r="T259" t="s">
        <v>13</v>
      </c>
      <c r="U259" t="s">
        <v>13</v>
      </c>
      <c r="V259">
        <v>1</v>
      </c>
    </row>
    <row r="260" spans="1:22" x14ac:dyDescent="0.2">
      <c r="A260" s="1" t="s">
        <v>118</v>
      </c>
      <c r="B260" s="6" t="s">
        <v>13</v>
      </c>
      <c r="C260" s="1" t="s">
        <v>13</v>
      </c>
      <c r="D260" s="1" t="s">
        <v>13</v>
      </c>
      <c r="E260" s="1" t="s">
        <v>119</v>
      </c>
      <c r="F260" s="1" t="s">
        <v>120</v>
      </c>
      <c r="G260" s="6" t="s">
        <v>121</v>
      </c>
      <c r="H260" s="3">
        <v>0</v>
      </c>
      <c r="I260" s="1" t="s">
        <v>13</v>
      </c>
      <c r="J260" s="1" t="s">
        <v>13</v>
      </c>
      <c r="K260" s="1" t="s">
        <v>13</v>
      </c>
      <c r="L260" s="1" t="s">
        <v>13</v>
      </c>
      <c r="M260" s="1" t="s">
        <v>13</v>
      </c>
      <c r="N260" s="1" t="s">
        <v>13</v>
      </c>
      <c r="O260" s="1" t="s">
        <v>13</v>
      </c>
      <c r="P260" s="1" t="s">
        <v>13</v>
      </c>
      <c r="Q260" s="1" t="s">
        <v>13</v>
      </c>
      <c r="S260" t="s">
        <v>13</v>
      </c>
      <c r="T260" t="s">
        <v>13</v>
      </c>
      <c r="U260" t="s">
        <v>13</v>
      </c>
      <c r="V260">
        <v>1</v>
      </c>
    </row>
    <row r="261" spans="1:22" x14ac:dyDescent="0.2">
      <c r="A261" s="1" t="s">
        <v>118</v>
      </c>
      <c r="B261" s="6" t="s">
        <v>1312</v>
      </c>
      <c r="C261" s="1" t="s">
        <v>1352</v>
      </c>
      <c r="D261" s="1" t="s">
        <v>13</v>
      </c>
      <c r="E261" s="1" t="s">
        <v>1353</v>
      </c>
      <c r="F261" s="1" t="s">
        <v>1315</v>
      </c>
      <c r="G261" s="6" t="s">
        <v>1316</v>
      </c>
      <c r="H261" s="3">
        <v>0.25</v>
      </c>
      <c r="I261" s="5">
        <v>0</v>
      </c>
      <c r="J261" s="4">
        <f>TRUNC(H261*I261, 1)</f>
        <v>0</v>
      </c>
      <c r="K261" s="4">
        <f>노무!E7</f>
        <v>0</v>
      </c>
      <c r="L261" s="5">
        <f>TRUNC(H261*K261, 1)</f>
        <v>0</v>
      </c>
      <c r="M261" s="4">
        <v>0</v>
      </c>
      <c r="N261" s="5">
        <f>TRUNC(H261*M261, 1)</f>
        <v>0</v>
      </c>
      <c r="O261" s="4">
        <f>I261+K261+M261</f>
        <v>0</v>
      </c>
      <c r="P261" s="5">
        <f>J261+L261+N261</f>
        <v>0</v>
      </c>
      <c r="Q261" s="1" t="s">
        <v>13</v>
      </c>
      <c r="S261" t="s">
        <v>54</v>
      </c>
      <c r="T261" t="s">
        <v>54</v>
      </c>
      <c r="U261" t="s">
        <v>13</v>
      </c>
      <c r="V261">
        <v>1</v>
      </c>
    </row>
    <row r="262" spans="1:22" x14ac:dyDescent="0.2">
      <c r="A262" s="1" t="s">
        <v>118</v>
      </c>
      <c r="B262" s="6" t="s">
        <v>1312</v>
      </c>
      <c r="C262" s="1" t="s">
        <v>1317</v>
      </c>
      <c r="D262" s="1" t="s">
        <v>13</v>
      </c>
      <c r="E262" s="1" t="s">
        <v>1318</v>
      </c>
      <c r="F262" s="1" t="s">
        <v>1315</v>
      </c>
      <c r="G262" s="6" t="s">
        <v>1316</v>
      </c>
      <c r="H262" s="3">
        <v>0.14000000000000001</v>
      </c>
      <c r="I262" s="5">
        <v>0</v>
      </c>
      <c r="J262" s="4">
        <f>TRUNC(H262*I262, 1)</f>
        <v>0</v>
      </c>
      <c r="K262" s="4">
        <f>노무!E4</f>
        <v>0</v>
      </c>
      <c r="L262" s="5">
        <f>TRUNC(H262*K262, 1)</f>
        <v>0</v>
      </c>
      <c r="M262" s="4">
        <v>0</v>
      </c>
      <c r="N262" s="5">
        <f>TRUNC(H262*M262, 1)</f>
        <v>0</v>
      </c>
      <c r="O262" s="4">
        <f>I262+K262+M262</f>
        <v>0</v>
      </c>
      <c r="P262" s="5">
        <f>J262+L262+N262</f>
        <v>0</v>
      </c>
      <c r="Q262" s="1" t="s">
        <v>13</v>
      </c>
      <c r="S262" t="s">
        <v>54</v>
      </c>
      <c r="T262" t="s">
        <v>54</v>
      </c>
      <c r="U262" t="s">
        <v>13</v>
      </c>
      <c r="V262">
        <v>1</v>
      </c>
    </row>
    <row r="263" spans="1:22" x14ac:dyDescent="0.2">
      <c r="A263" s="1" t="s">
        <v>13</v>
      </c>
      <c r="B263" s="6" t="s">
        <v>13</v>
      </c>
      <c r="C263" s="1" t="s">
        <v>13</v>
      </c>
      <c r="D263" s="1" t="s">
        <v>13</v>
      </c>
      <c r="E263" s="1" t="s">
        <v>1311</v>
      </c>
      <c r="F263" s="1" t="s">
        <v>13</v>
      </c>
      <c r="G263" s="6" t="s">
        <v>13</v>
      </c>
      <c r="H263" s="3">
        <v>0</v>
      </c>
      <c r="I263" s="1" t="s">
        <v>13</v>
      </c>
      <c r="J263" s="4">
        <f>TRUNC(SUMPRODUCT(J261:J262, V261:V262), 0)</f>
        <v>0</v>
      </c>
      <c r="K263" s="1" t="s">
        <v>13</v>
      </c>
      <c r="L263" s="5">
        <f>TRUNC(SUMPRODUCT(L261:L262, V261:V262), 0)</f>
        <v>0</v>
      </c>
      <c r="M263" s="1" t="s">
        <v>13</v>
      </c>
      <c r="N263" s="5">
        <f>TRUNC(SUMPRODUCT(N261:N262, V261:V262), 0)</f>
        <v>0</v>
      </c>
      <c r="O263" s="1" t="s">
        <v>13</v>
      </c>
      <c r="P263" s="5">
        <f>J263+L263+N263</f>
        <v>0</v>
      </c>
      <c r="Q263" s="1" t="s">
        <v>13</v>
      </c>
      <c r="S263" t="s">
        <v>13</v>
      </c>
      <c r="T263" t="s">
        <v>13</v>
      </c>
      <c r="U263" t="s">
        <v>13</v>
      </c>
      <c r="V263">
        <v>1</v>
      </c>
    </row>
    <row r="264" spans="1:22" x14ac:dyDescent="0.2">
      <c r="A264" s="1" t="s">
        <v>13</v>
      </c>
      <c r="B264" s="6" t="s">
        <v>13</v>
      </c>
      <c r="C264" s="1" t="s">
        <v>13</v>
      </c>
      <c r="D264" s="1" t="s">
        <v>13</v>
      </c>
      <c r="E264" s="1" t="s">
        <v>13</v>
      </c>
      <c r="F264" s="1" t="s">
        <v>13</v>
      </c>
      <c r="G264" s="6" t="s">
        <v>13</v>
      </c>
      <c r="H264" s="3">
        <v>0</v>
      </c>
      <c r="I264" s="1" t="s">
        <v>13</v>
      </c>
      <c r="J264" s="1" t="s">
        <v>13</v>
      </c>
      <c r="K264" s="1" t="s">
        <v>13</v>
      </c>
      <c r="L264" s="1" t="s">
        <v>13</v>
      </c>
      <c r="M264" s="1" t="s">
        <v>13</v>
      </c>
      <c r="N264" s="1" t="s">
        <v>13</v>
      </c>
      <c r="O264" s="1" t="s">
        <v>13</v>
      </c>
      <c r="P264" s="1" t="s">
        <v>13</v>
      </c>
      <c r="Q264" s="1" t="s">
        <v>13</v>
      </c>
      <c r="S264" t="s">
        <v>13</v>
      </c>
      <c r="T264" t="s">
        <v>13</v>
      </c>
      <c r="U264" t="s">
        <v>13</v>
      </c>
      <c r="V264">
        <v>1</v>
      </c>
    </row>
    <row r="265" spans="1:22" x14ac:dyDescent="0.2">
      <c r="A265" s="1" t="s">
        <v>122</v>
      </c>
      <c r="B265" s="6" t="s">
        <v>13</v>
      </c>
      <c r="C265" s="1" t="s">
        <v>13</v>
      </c>
      <c r="D265" s="1" t="s">
        <v>13</v>
      </c>
      <c r="E265" s="1" t="s">
        <v>119</v>
      </c>
      <c r="F265" s="1" t="s">
        <v>123</v>
      </c>
      <c r="G265" s="6" t="s">
        <v>121</v>
      </c>
      <c r="H265" s="3">
        <v>0</v>
      </c>
      <c r="I265" s="1" t="s">
        <v>13</v>
      </c>
      <c r="J265" s="1" t="s">
        <v>13</v>
      </c>
      <c r="K265" s="1" t="s">
        <v>13</v>
      </c>
      <c r="L265" s="1" t="s">
        <v>13</v>
      </c>
      <c r="M265" s="1" t="s">
        <v>13</v>
      </c>
      <c r="N265" s="1" t="s">
        <v>13</v>
      </c>
      <c r="O265" s="1" t="s">
        <v>13</v>
      </c>
      <c r="P265" s="1" t="s">
        <v>13</v>
      </c>
      <c r="Q265" s="1" t="s">
        <v>13</v>
      </c>
      <c r="S265" t="s">
        <v>13</v>
      </c>
      <c r="T265" t="s">
        <v>13</v>
      </c>
      <c r="U265" t="s">
        <v>13</v>
      </c>
      <c r="V265">
        <v>1</v>
      </c>
    </row>
    <row r="266" spans="1:22" x14ac:dyDescent="0.2">
      <c r="A266" s="1" t="s">
        <v>122</v>
      </c>
      <c r="B266" s="6" t="s">
        <v>1312</v>
      </c>
      <c r="C266" s="1" t="s">
        <v>1352</v>
      </c>
      <c r="D266" s="1" t="s">
        <v>13</v>
      </c>
      <c r="E266" s="1" t="s">
        <v>1353</v>
      </c>
      <c r="F266" s="1" t="s">
        <v>1315</v>
      </c>
      <c r="G266" s="6" t="s">
        <v>1316</v>
      </c>
      <c r="H266" s="3">
        <v>0.41</v>
      </c>
      <c r="I266" s="5">
        <v>0</v>
      </c>
      <c r="J266" s="4">
        <f>TRUNC(H266*I266, 1)</f>
        <v>0</v>
      </c>
      <c r="K266" s="4">
        <f>노무!E7</f>
        <v>0</v>
      </c>
      <c r="L266" s="5">
        <f>TRUNC(H266*K266, 1)</f>
        <v>0</v>
      </c>
      <c r="M266" s="4">
        <v>0</v>
      </c>
      <c r="N266" s="5">
        <f>TRUNC(H266*M266, 1)</f>
        <v>0</v>
      </c>
      <c r="O266" s="4">
        <f>I266+K266+M266</f>
        <v>0</v>
      </c>
      <c r="P266" s="5">
        <f>J266+L266+N266</f>
        <v>0</v>
      </c>
      <c r="Q266" s="1" t="s">
        <v>13</v>
      </c>
      <c r="S266" t="s">
        <v>54</v>
      </c>
      <c r="T266" t="s">
        <v>54</v>
      </c>
      <c r="U266" t="s">
        <v>13</v>
      </c>
      <c r="V266">
        <v>1</v>
      </c>
    </row>
    <row r="267" spans="1:22" x14ac:dyDescent="0.2">
      <c r="A267" s="1" t="s">
        <v>122</v>
      </c>
      <c r="B267" s="6" t="s">
        <v>1312</v>
      </c>
      <c r="C267" s="1" t="s">
        <v>1317</v>
      </c>
      <c r="D267" s="1" t="s">
        <v>13</v>
      </c>
      <c r="E267" s="1" t="s">
        <v>1318</v>
      </c>
      <c r="F267" s="1" t="s">
        <v>1315</v>
      </c>
      <c r="G267" s="6" t="s">
        <v>1316</v>
      </c>
      <c r="H267" s="3">
        <v>0.24</v>
      </c>
      <c r="I267" s="5">
        <v>0</v>
      </c>
      <c r="J267" s="4">
        <f>TRUNC(H267*I267, 1)</f>
        <v>0</v>
      </c>
      <c r="K267" s="4">
        <f>노무!E4</f>
        <v>0</v>
      </c>
      <c r="L267" s="5">
        <f>TRUNC(H267*K267, 1)</f>
        <v>0</v>
      </c>
      <c r="M267" s="4">
        <v>0</v>
      </c>
      <c r="N267" s="5">
        <f>TRUNC(H267*M267, 1)</f>
        <v>0</v>
      </c>
      <c r="O267" s="4">
        <f>I267+K267+M267</f>
        <v>0</v>
      </c>
      <c r="P267" s="5">
        <f>J267+L267+N267</f>
        <v>0</v>
      </c>
      <c r="Q267" s="1" t="s">
        <v>13</v>
      </c>
      <c r="S267" t="s">
        <v>54</v>
      </c>
      <c r="T267" t="s">
        <v>54</v>
      </c>
      <c r="U267" t="s">
        <v>13</v>
      </c>
      <c r="V267">
        <v>1</v>
      </c>
    </row>
    <row r="268" spans="1:22" x14ac:dyDescent="0.2">
      <c r="A268" s="1" t="s">
        <v>13</v>
      </c>
      <c r="B268" s="6" t="s">
        <v>13</v>
      </c>
      <c r="C268" s="1" t="s">
        <v>13</v>
      </c>
      <c r="D268" s="1" t="s">
        <v>13</v>
      </c>
      <c r="E268" s="1" t="s">
        <v>1311</v>
      </c>
      <c r="F268" s="1" t="s">
        <v>13</v>
      </c>
      <c r="G268" s="6" t="s">
        <v>13</v>
      </c>
      <c r="H268" s="3">
        <v>0</v>
      </c>
      <c r="I268" s="1" t="s">
        <v>13</v>
      </c>
      <c r="J268" s="4">
        <f>TRUNC(SUMPRODUCT(J266:J267, V266:V267), 0)</f>
        <v>0</v>
      </c>
      <c r="K268" s="1" t="s">
        <v>13</v>
      </c>
      <c r="L268" s="5">
        <f>TRUNC(SUMPRODUCT(L266:L267, V266:V267), 0)</f>
        <v>0</v>
      </c>
      <c r="M268" s="1" t="s">
        <v>13</v>
      </c>
      <c r="N268" s="5">
        <f>TRUNC(SUMPRODUCT(N266:N267, V266:V267), 0)</f>
        <v>0</v>
      </c>
      <c r="O268" s="1" t="s">
        <v>13</v>
      </c>
      <c r="P268" s="5">
        <f>J268+L268+N268</f>
        <v>0</v>
      </c>
      <c r="Q268" s="1" t="s">
        <v>13</v>
      </c>
      <c r="S268" t="s">
        <v>13</v>
      </c>
      <c r="T268" t="s">
        <v>13</v>
      </c>
      <c r="U268" t="s">
        <v>13</v>
      </c>
      <c r="V268">
        <v>1</v>
      </c>
    </row>
    <row r="269" spans="1:22" x14ac:dyDescent="0.2">
      <c r="A269" s="1" t="s">
        <v>13</v>
      </c>
      <c r="B269" s="6" t="s">
        <v>13</v>
      </c>
      <c r="C269" s="1" t="s">
        <v>13</v>
      </c>
      <c r="D269" s="1" t="s">
        <v>13</v>
      </c>
      <c r="E269" s="1" t="s">
        <v>13</v>
      </c>
      <c r="F269" s="1" t="s">
        <v>13</v>
      </c>
      <c r="G269" s="6" t="s">
        <v>13</v>
      </c>
      <c r="H269" s="3">
        <v>0</v>
      </c>
      <c r="I269" s="1" t="s">
        <v>13</v>
      </c>
      <c r="J269" s="1" t="s">
        <v>13</v>
      </c>
      <c r="K269" s="1" t="s">
        <v>13</v>
      </c>
      <c r="L269" s="1" t="s">
        <v>13</v>
      </c>
      <c r="M269" s="1" t="s">
        <v>13</v>
      </c>
      <c r="N269" s="1" t="s">
        <v>13</v>
      </c>
      <c r="O269" s="1" t="s">
        <v>13</v>
      </c>
      <c r="P269" s="1" t="s">
        <v>13</v>
      </c>
      <c r="Q269" s="1" t="s">
        <v>13</v>
      </c>
      <c r="S269" t="s">
        <v>13</v>
      </c>
      <c r="T269" t="s">
        <v>13</v>
      </c>
      <c r="U269" t="s">
        <v>13</v>
      </c>
      <c r="V269">
        <v>1</v>
      </c>
    </row>
    <row r="270" spans="1:22" x14ac:dyDescent="0.2">
      <c r="A270" s="1" t="s">
        <v>124</v>
      </c>
      <c r="B270" s="6" t="s">
        <v>13</v>
      </c>
      <c r="C270" s="1" t="s">
        <v>13</v>
      </c>
      <c r="D270" s="1" t="s">
        <v>13</v>
      </c>
      <c r="E270" s="1" t="s">
        <v>125</v>
      </c>
      <c r="F270" s="1" t="s">
        <v>126</v>
      </c>
      <c r="G270" s="6" t="s">
        <v>127</v>
      </c>
      <c r="H270" s="3">
        <v>0</v>
      </c>
      <c r="I270" s="1" t="s">
        <v>13</v>
      </c>
      <c r="J270" s="1" t="s">
        <v>13</v>
      </c>
      <c r="K270" s="1" t="s">
        <v>13</v>
      </c>
      <c r="L270" s="1" t="s">
        <v>13</v>
      </c>
      <c r="M270" s="1" t="s">
        <v>13</v>
      </c>
      <c r="N270" s="1" t="s">
        <v>13</v>
      </c>
      <c r="O270" s="1" t="s">
        <v>13</v>
      </c>
      <c r="P270" s="1" t="s">
        <v>13</v>
      </c>
      <c r="Q270" s="1" t="s">
        <v>13</v>
      </c>
      <c r="S270" t="s">
        <v>13</v>
      </c>
      <c r="T270" t="s">
        <v>13</v>
      </c>
      <c r="U270" t="s">
        <v>13</v>
      </c>
      <c r="V270">
        <v>1</v>
      </c>
    </row>
    <row r="271" spans="1:22" x14ac:dyDescent="0.2">
      <c r="A271" s="1" t="s">
        <v>124</v>
      </c>
      <c r="B271" s="6" t="s">
        <v>1312</v>
      </c>
      <c r="C271" s="1" t="s">
        <v>1352</v>
      </c>
      <c r="D271" s="1" t="s">
        <v>13</v>
      </c>
      <c r="E271" s="1" t="s">
        <v>1353</v>
      </c>
      <c r="F271" s="1" t="s">
        <v>1315</v>
      </c>
      <c r="G271" s="6" t="s">
        <v>1316</v>
      </c>
      <c r="H271" s="3">
        <v>0.45</v>
      </c>
      <c r="I271" s="5">
        <v>0</v>
      </c>
      <c r="J271" s="4">
        <f>TRUNC(H271*I271, 1)</f>
        <v>0</v>
      </c>
      <c r="K271" s="4">
        <f>노무!E7</f>
        <v>0</v>
      </c>
      <c r="L271" s="5">
        <f>TRUNC(H271*K271, 1)</f>
        <v>0</v>
      </c>
      <c r="M271" s="4">
        <v>0</v>
      </c>
      <c r="N271" s="5">
        <f>TRUNC(H271*M271, 1)</f>
        <v>0</v>
      </c>
      <c r="O271" s="4">
        <f>I271+K271+M271</f>
        <v>0</v>
      </c>
      <c r="P271" s="5">
        <f>J271+L271+N271</f>
        <v>0</v>
      </c>
      <c r="Q271" s="1" t="s">
        <v>13</v>
      </c>
      <c r="S271" t="s">
        <v>54</v>
      </c>
      <c r="T271" t="s">
        <v>54</v>
      </c>
      <c r="U271" t="s">
        <v>13</v>
      </c>
      <c r="V271">
        <v>1</v>
      </c>
    </row>
    <row r="272" spans="1:22" x14ac:dyDescent="0.2">
      <c r="A272" s="1" t="s">
        <v>13</v>
      </c>
      <c r="B272" s="6" t="s">
        <v>13</v>
      </c>
      <c r="C272" s="1" t="s">
        <v>13</v>
      </c>
      <c r="D272" s="1" t="s">
        <v>13</v>
      </c>
      <c r="E272" s="1" t="s">
        <v>1311</v>
      </c>
      <c r="F272" s="1" t="s">
        <v>13</v>
      </c>
      <c r="G272" s="6" t="s">
        <v>13</v>
      </c>
      <c r="H272" s="3">
        <v>0</v>
      </c>
      <c r="I272" s="1" t="s">
        <v>13</v>
      </c>
      <c r="J272" s="4">
        <f>TRUNC(J271*V271, 0)</f>
        <v>0</v>
      </c>
      <c r="K272" s="1" t="s">
        <v>13</v>
      </c>
      <c r="L272" s="5">
        <f>TRUNC(L271*V271, 0)</f>
        <v>0</v>
      </c>
      <c r="M272" s="1" t="s">
        <v>13</v>
      </c>
      <c r="N272" s="5">
        <f>TRUNC(N271*V271, 0)</f>
        <v>0</v>
      </c>
      <c r="O272" s="1" t="s">
        <v>13</v>
      </c>
      <c r="P272" s="5">
        <f>J272+L272+N272</f>
        <v>0</v>
      </c>
      <c r="Q272" s="1" t="s">
        <v>13</v>
      </c>
      <c r="S272" t="s">
        <v>13</v>
      </c>
      <c r="T272" t="s">
        <v>13</v>
      </c>
      <c r="U272" t="s">
        <v>13</v>
      </c>
      <c r="V272">
        <v>1</v>
      </c>
    </row>
    <row r="273" spans="1:22" x14ac:dyDescent="0.2">
      <c r="A273" s="1" t="s">
        <v>13</v>
      </c>
      <c r="B273" s="6" t="s">
        <v>13</v>
      </c>
      <c r="C273" s="1" t="s">
        <v>13</v>
      </c>
      <c r="D273" s="1" t="s">
        <v>13</v>
      </c>
      <c r="E273" s="1" t="s">
        <v>13</v>
      </c>
      <c r="F273" s="1" t="s">
        <v>13</v>
      </c>
      <c r="G273" s="6" t="s">
        <v>13</v>
      </c>
      <c r="H273" s="3">
        <v>0</v>
      </c>
      <c r="I273" s="1" t="s">
        <v>13</v>
      </c>
      <c r="J273" s="1" t="s">
        <v>13</v>
      </c>
      <c r="K273" s="1" t="s">
        <v>13</v>
      </c>
      <c r="L273" s="1" t="s">
        <v>13</v>
      </c>
      <c r="M273" s="1" t="s">
        <v>13</v>
      </c>
      <c r="N273" s="1" t="s">
        <v>13</v>
      </c>
      <c r="O273" s="1" t="s">
        <v>13</v>
      </c>
      <c r="P273" s="1" t="s">
        <v>13</v>
      </c>
      <c r="Q273" s="1" t="s">
        <v>13</v>
      </c>
      <c r="S273" t="s">
        <v>13</v>
      </c>
      <c r="T273" t="s">
        <v>13</v>
      </c>
      <c r="U273" t="s">
        <v>13</v>
      </c>
      <c r="V273">
        <v>1</v>
      </c>
    </row>
    <row r="274" spans="1:22" x14ac:dyDescent="0.2">
      <c r="A274" s="1" t="s">
        <v>128</v>
      </c>
      <c r="B274" s="6" t="s">
        <v>13</v>
      </c>
      <c r="C274" s="1" t="s">
        <v>13</v>
      </c>
      <c r="D274" s="1" t="s">
        <v>13</v>
      </c>
      <c r="E274" s="1" t="s">
        <v>129</v>
      </c>
      <c r="F274" s="1" t="s">
        <v>126</v>
      </c>
      <c r="G274" s="6" t="s">
        <v>127</v>
      </c>
      <c r="H274" s="3">
        <v>0</v>
      </c>
      <c r="I274" s="1" t="s">
        <v>13</v>
      </c>
      <c r="J274" s="1" t="s">
        <v>13</v>
      </c>
      <c r="K274" s="1" t="s">
        <v>13</v>
      </c>
      <c r="L274" s="1" t="s">
        <v>13</v>
      </c>
      <c r="M274" s="1" t="s">
        <v>13</v>
      </c>
      <c r="N274" s="1" t="s">
        <v>13</v>
      </c>
      <c r="O274" s="1" t="s">
        <v>13</v>
      </c>
      <c r="P274" s="1" t="s">
        <v>13</v>
      </c>
      <c r="Q274" s="1" t="s">
        <v>13</v>
      </c>
      <c r="S274" t="s">
        <v>13</v>
      </c>
      <c r="T274" t="s">
        <v>13</v>
      </c>
      <c r="U274" t="s">
        <v>13</v>
      </c>
      <c r="V274">
        <v>1</v>
      </c>
    </row>
    <row r="275" spans="1:22" x14ac:dyDescent="0.2">
      <c r="A275" s="1" t="s">
        <v>128</v>
      </c>
      <c r="B275" s="6" t="s">
        <v>1312</v>
      </c>
      <c r="C275" s="1" t="s">
        <v>1352</v>
      </c>
      <c r="D275" s="1" t="s">
        <v>13</v>
      </c>
      <c r="E275" s="1" t="s">
        <v>1353</v>
      </c>
      <c r="F275" s="1" t="s">
        <v>1315</v>
      </c>
      <c r="G275" s="6" t="s">
        <v>1316</v>
      </c>
      <c r="H275" s="3">
        <v>0.34</v>
      </c>
      <c r="I275" s="5">
        <v>0</v>
      </c>
      <c r="J275" s="4">
        <f>TRUNC(H275*I275, 1)</f>
        <v>0</v>
      </c>
      <c r="K275" s="4">
        <f>노무!E7</f>
        <v>0</v>
      </c>
      <c r="L275" s="5">
        <f>TRUNC(H275*K275, 1)</f>
        <v>0</v>
      </c>
      <c r="M275" s="4">
        <v>0</v>
      </c>
      <c r="N275" s="5">
        <f>TRUNC(H275*M275, 1)</f>
        <v>0</v>
      </c>
      <c r="O275" s="4">
        <f>I275+K275+M275</f>
        <v>0</v>
      </c>
      <c r="P275" s="5">
        <f>J275+L275+N275</f>
        <v>0</v>
      </c>
      <c r="Q275" s="1" t="s">
        <v>13</v>
      </c>
      <c r="S275" t="s">
        <v>54</v>
      </c>
      <c r="T275" t="s">
        <v>54</v>
      </c>
      <c r="U275" t="s">
        <v>13</v>
      </c>
      <c r="V275">
        <v>1</v>
      </c>
    </row>
    <row r="276" spans="1:22" x14ac:dyDescent="0.2">
      <c r="A276" s="1" t="s">
        <v>13</v>
      </c>
      <c r="B276" s="6" t="s">
        <v>13</v>
      </c>
      <c r="C276" s="1" t="s">
        <v>13</v>
      </c>
      <c r="D276" s="1" t="s">
        <v>13</v>
      </c>
      <c r="E276" s="1" t="s">
        <v>1311</v>
      </c>
      <c r="F276" s="1" t="s">
        <v>13</v>
      </c>
      <c r="G276" s="6" t="s">
        <v>13</v>
      </c>
      <c r="H276" s="3">
        <v>0</v>
      </c>
      <c r="I276" s="1" t="s">
        <v>13</v>
      </c>
      <c r="J276" s="4">
        <f>TRUNC(J275*V275, 0)</f>
        <v>0</v>
      </c>
      <c r="K276" s="1" t="s">
        <v>13</v>
      </c>
      <c r="L276" s="5">
        <f>TRUNC(L275*V275, 0)</f>
        <v>0</v>
      </c>
      <c r="M276" s="1" t="s">
        <v>13</v>
      </c>
      <c r="N276" s="5">
        <f>TRUNC(N275*V275, 0)</f>
        <v>0</v>
      </c>
      <c r="O276" s="1" t="s">
        <v>13</v>
      </c>
      <c r="P276" s="5">
        <f>J276+L276+N276</f>
        <v>0</v>
      </c>
      <c r="Q276" s="1" t="s">
        <v>13</v>
      </c>
      <c r="S276" t="s">
        <v>13</v>
      </c>
      <c r="T276" t="s">
        <v>13</v>
      </c>
      <c r="U276" t="s">
        <v>13</v>
      </c>
      <c r="V276">
        <v>1</v>
      </c>
    </row>
    <row r="277" spans="1:22" x14ac:dyDescent="0.2">
      <c r="A277" s="1" t="s">
        <v>13</v>
      </c>
      <c r="B277" s="6" t="s">
        <v>13</v>
      </c>
      <c r="C277" s="1" t="s">
        <v>13</v>
      </c>
      <c r="D277" s="1" t="s">
        <v>13</v>
      </c>
      <c r="E277" s="1" t="s">
        <v>13</v>
      </c>
      <c r="F277" s="1" t="s">
        <v>13</v>
      </c>
      <c r="G277" s="6" t="s">
        <v>13</v>
      </c>
      <c r="H277" s="3">
        <v>0</v>
      </c>
      <c r="I277" s="1" t="s">
        <v>13</v>
      </c>
      <c r="J277" s="1" t="s">
        <v>13</v>
      </c>
      <c r="K277" s="1" t="s">
        <v>13</v>
      </c>
      <c r="L277" s="1" t="s">
        <v>13</v>
      </c>
      <c r="M277" s="1" t="s">
        <v>13</v>
      </c>
      <c r="N277" s="1" t="s">
        <v>13</v>
      </c>
      <c r="O277" s="1" t="s">
        <v>13</v>
      </c>
      <c r="P277" s="1" t="s">
        <v>13</v>
      </c>
      <c r="Q277" s="1" t="s">
        <v>13</v>
      </c>
      <c r="S277" t="s">
        <v>13</v>
      </c>
      <c r="T277" t="s">
        <v>13</v>
      </c>
      <c r="U277" t="s">
        <v>13</v>
      </c>
      <c r="V277">
        <v>1</v>
      </c>
    </row>
    <row r="278" spans="1:22" x14ac:dyDescent="0.2">
      <c r="A278" s="1" t="s">
        <v>130</v>
      </c>
      <c r="B278" s="6" t="s">
        <v>13</v>
      </c>
      <c r="C278" s="1" t="s">
        <v>13</v>
      </c>
      <c r="D278" s="1" t="s">
        <v>13</v>
      </c>
      <c r="E278" s="1" t="s">
        <v>125</v>
      </c>
      <c r="F278" s="1" t="s">
        <v>131</v>
      </c>
      <c r="G278" s="6" t="s">
        <v>127</v>
      </c>
      <c r="H278" s="3">
        <v>0</v>
      </c>
      <c r="I278" s="1" t="s">
        <v>13</v>
      </c>
      <c r="J278" s="1" t="s">
        <v>13</v>
      </c>
      <c r="K278" s="1" t="s">
        <v>13</v>
      </c>
      <c r="L278" s="1" t="s">
        <v>13</v>
      </c>
      <c r="M278" s="1" t="s">
        <v>13</v>
      </c>
      <c r="N278" s="1" t="s">
        <v>13</v>
      </c>
      <c r="O278" s="1" t="s">
        <v>13</v>
      </c>
      <c r="P278" s="1" t="s">
        <v>13</v>
      </c>
      <c r="Q278" s="1" t="s">
        <v>13</v>
      </c>
      <c r="S278" t="s">
        <v>13</v>
      </c>
      <c r="T278" t="s">
        <v>13</v>
      </c>
      <c r="U278" t="s">
        <v>13</v>
      </c>
      <c r="V278">
        <v>1</v>
      </c>
    </row>
    <row r="279" spans="1:22" x14ac:dyDescent="0.2">
      <c r="A279" s="1" t="s">
        <v>130</v>
      </c>
      <c r="B279" s="6" t="s">
        <v>1312</v>
      </c>
      <c r="C279" s="1" t="s">
        <v>1352</v>
      </c>
      <c r="D279" s="1" t="s">
        <v>13</v>
      </c>
      <c r="E279" s="1" t="s">
        <v>1353</v>
      </c>
      <c r="F279" s="1" t="s">
        <v>1315</v>
      </c>
      <c r="G279" s="6" t="s">
        <v>1316</v>
      </c>
      <c r="H279" s="3">
        <v>0.34</v>
      </c>
      <c r="I279" s="5">
        <v>0</v>
      </c>
      <c r="J279" s="4">
        <f>TRUNC(H279*I279, 1)</f>
        <v>0</v>
      </c>
      <c r="K279" s="4">
        <f>노무!E7</f>
        <v>0</v>
      </c>
      <c r="L279" s="5">
        <f>TRUNC(H279*K279, 1)</f>
        <v>0</v>
      </c>
      <c r="M279" s="4">
        <v>0</v>
      </c>
      <c r="N279" s="5">
        <f>TRUNC(H279*M279, 1)</f>
        <v>0</v>
      </c>
      <c r="O279" s="4">
        <f>I279+K279+M279</f>
        <v>0</v>
      </c>
      <c r="P279" s="5">
        <f>J279+L279+N279</f>
        <v>0</v>
      </c>
      <c r="Q279" s="1" t="s">
        <v>13</v>
      </c>
      <c r="S279" t="s">
        <v>54</v>
      </c>
      <c r="T279" t="s">
        <v>54</v>
      </c>
      <c r="U279" t="s">
        <v>13</v>
      </c>
      <c r="V279">
        <v>1</v>
      </c>
    </row>
    <row r="280" spans="1:22" x14ac:dyDescent="0.2">
      <c r="A280" s="1" t="s">
        <v>13</v>
      </c>
      <c r="B280" s="6" t="s">
        <v>13</v>
      </c>
      <c r="C280" s="1" t="s">
        <v>13</v>
      </c>
      <c r="D280" s="1" t="s">
        <v>13</v>
      </c>
      <c r="E280" s="1" t="s">
        <v>1311</v>
      </c>
      <c r="F280" s="1" t="s">
        <v>13</v>
      </c>
      <c r="G280" s="6" t="s">
        <v>13</v>
      </c>
      <c r="H280" s="3">
        <v>0</v>
      </c>
      <c r="I280" s="1" t="s">
        <v>13</v>
      </c>
      <c r="J280" s="4">
        <f>TRUNC(J279*V279, 0)</f>
        <v>0</v>
      </c>
      <c r="K280" s="1" t="s">
        <v>13</v>
      </c>
      <c r="L280" s="5">
        <f>TRUNC(L279*V279, 0)</f>
        <v>0</v>
      </c>
      <c r="M280" s="1" t="s">
        <v>13</v>
      </c>
      <c r="N280" s="5">
        <f>TRUNC(N279*V279, 0)</f>
        <v>0</v>
      </c>
      <c r="O280" s="1" t="s">
        <v>13</v>
      </c>
      <c r="P280" s="5">
        <f>J280+L280+N280</f>
        <v>0</v>
      </c>
      <c r="Q280" s="1" t="s">
        <v>13</v>
      </c>
      <c r="S280" t="s">
        <v>13</v>
      </c>
      <c r="T280" t="s">
        <v>13</v>
      </c>
      <c r="U280" t="s">
        <v>13</v>
      </c>
      <c r="V280">
        <v>1</v>
      </c>
    </row>
    <row r="281" spans="1:22" x14ac:dyDescent="0.2">
      <c r="A281" s="1" t="s">
        <v>13</v>
      </c>
      <c r="B281" s="6" t="s">
        <v>13</v>
      </c>
      <c r="C281" s="1" t="s">
        <v>13</v>
      </c>
      <c r="D281" s="1" t="s">
        <v>13</v>
      </c>
      <c r="E281" s="1" t="s">
        <v>13</v>
      </c>
      <c r="F281" s="1" t="s">
        <v>13</v>
      </c>
      <c r="G281" s="6" t="s">
        <v>13</v>
      </c>
      <c r="H281" s="3">
        <v>0</v>
      </c>
      <c r="I281" s="1" t="s">
        <v>13</v>
      </c>
      <c r="J281" s="1" t="s">
        <v>13</v>
      </c>
      <c r="K281" s="1" t="s">
        <v>13</v>
      </c>
      <c r="L281" s="1" t="s">
        <v>13</v>
      </c>
      <c r="M281" s="1" t="s">
        <v>13</v>
      </c>
      <c r="N281" s="1" t="s">
        <v>13</v>
      </c>
      <c r="O281" s="1" t="s">
        <v>13</v>
      </c>
      <c r="P281" s="1" t="s">
        <v>13</v>
      </c>
      <c r="Q281" s="1" t="s">
        <v>13</v>
      </c>
      <c r="S281" t="s">
        <v>13</v>
      </c>
      <c r="T281" t="s">
        <v>13</v>
      </c>
      <c r="U281" t="s">
        <v>13</v>
      </c>
      <c r="V281">
        <v>1</v>
      </c>
    </row>
    <row r="282" spans="1:22" x14ac:dyDescent="0.2">
      <c r="A282" s="1" t="s">
        <v>132</v>
      </c>
      <c r="B282" s="6" t="s">
        <v>13</v>
      </c>
      <c r="C282" s="1" t="s">
        <v>13</v>
      </c>
      <c r="D282" s="1" t="s">
        <v>13</v>
      </c>
      <c r="E282" s="1" t="s">
        <v>129</v>
      </c>
      <c r="F282" s="1" t="s">
        <v>131</v>
      </c>
      <c r="G282" s="6" t="s">
        <v>127</v>
      </c>
      <c r="H282" s="3">
        <v>0</v>
      </c>
      <c r="I282" s="1" t="s">
        <v>13</v>
      </c>
      <c r="J282" s="1" t="s">
        <v>13</v>
      </c>
      <c r="K282" s="1" t="s">
        <v>13</v>
      </c>
      <c r="L282" s="1" t="s">
        <v>13</v>
      </c>
      <c r="M282" s="1" t="s">
        <v>13</v>
      </c>
      <c r="N282" s="1" t="s">
        <v>13</v>
      </c>
      <c r="O282" s="1" t="s">
        <v>13</v>
      </c>
      <c r="P282" s="1" t="s">
        <v>13</v>
      </c>
      <c r="Q282" s="1" t="s">
        <v>13</v>
      </c>
      <c r="S282" t="s">
        <v>13</v>
      </c>
      <c r="T282" t="s">
        <v>13</v>
      </c>
      <c r="U282" t="s">
        <v>13</v>
      </c>
      <c r="V282">
        <v>1</v>
      </c>
    </row>
    <row r="283" spans="1:22" x14ac:dyDescent="0.2">
      <c r="A283" s="1" t="s">
        <v>132</v>
      </c>
      <c r="B283" s="6" t="s">
        <v>1312</v>
      </c>
      <c r="C283" s="1" t="s">
        <v>1352</v>
      </c>
      <c r="D283" s="1" t="s">
        <v>13</v>
      </c>
      <c r="E283" s="1" t="s">
        <v>1353</v>
      </c>
      <c r="F283" s="1" t="s">
        <v>1315</v>
      </c>
      <c r="G283" s="6" t="s">
        <v>1316</v>
      </c>
      <c r="H283" s="3">
        <v>0.26</v>
      </c>
      <c r="I283" s="5">
        <v>0</v>
      </c>
      <c r="J283" s="4">
        <f>TRUNC(H283*I283, 1)</f>
        <v>0</v>
      </c>
      <c r="K283" s="4">
        <f>노무!E7</f>
        <v>0</v>
      </c>
      <c r="L283" s="5">
        <f>TRUNC(H283*K283, 1)</f>
        <v>0</v>
      </c>
      <c r="M283" s="4">
        <v>0</v>
      </c>
      <c r="N283" s="5">
        <f>TRUNC(H283*M283, 1)</f>
        <v>0</v>
      </c>
      <c r="O283" s="4">
        <f>I283+K283+M283</f>
        <v>0</v>
      </c>
      <c r="P283" s="5">
        <f>J283+L283+N283</f>
        <v>0</v>
      </c>
      <c r="Q283" s="1" t="s">
        <v>13</v>
      </c>
      <c r="S283" t="s">
        <v>54</v>
      </c>
      <c r="T283" t="s">
        <v>54</v>
      </c>
      <c r="U283" t="s">
        <v>13</v>
      </c>
      <c r="V283">
        <v>1</v>
      </c>
    </row>
    <row r="284" spans="1:22" x14ac:dyDescent="0.2">
      <c r="A284" s="1" t="s">
        <v>13</v>
      </c>
      <c r="B284" s="6" t="s">
        <v>13</v>
      </c>
      <c r="C284" s="1" t="s">
        <v>13</v>
      </c>
      <c r="D284" s="1" t="s">
        <v>13</v>
      </c>
      <c r="E284" s="1" t="s">
        <v>1311</v>
      </c>
      <c r="F284" s="1" t="s">
        <v>13</v>
      </c>
      <c r="G284" s="6" t="s">
        <v>13</v>
      </c>
      <c r="H284" s="3">
        <v>0</v>
      </c>
      <c r="I284" s="1" t="s">
        <v>13</v>
      </c>
      <c r="J284" s="4">
        <f>TRUNC(J283*V283, 0)</f>
        <v>0</v>
      </c>
      <c r="K284" s="1" t="s">
        <v>13</v>
      </c>
      <c r="L284" s="5">
        <f>TRUNC(L283*V283, 0)</f>
        <v>0</v>
      </c>
      <c r="M284" s="1" t="s">
        <v>13</v>
      </c>
      <c r="N284" s="5">
        <f>TRUNC(N283*V283, 0)</f>
        <v>0</v>
      </c>
      <c r="O284" s="1" t="s">
        <v>13</v>
      </c>
      <c r="P284" s="5">
        <f>J284+L284+N284</f>
        <v>0</v>
      </c>
      <c r="Q284" s="1" t="s">
        <v>13</v>
      </c>
      <c r="S284" t="s">
        <v>13</v>
      </c>
      <c r="T284" t="s">
        <v>13</v>
      </c>
      <c r="U284" t="s">
        <v>13</v>
      </c>
      <c r="V284">
        <v>1</v>
      </c>
    </row>
    <row r="285" spans="1:22" x14ac:dyDescent="0.2">
      <c r="A285" s="1" t="s">
        <v>13</v>
      </c>
      <c r="B285" s="6" t="s">
        <v>13</v>
      </c>
      <c r="C285" s="1" t="s">
        <v>13</v>
      </c>
      <c r="D285" s="1" t="s">
        <v>13</v>
      </c>
      <c r="E285" s="1" t="s">
        <v>13</v>
      </c>
      <c r="F285" s="1" t="s">
        <v>13</v>
      </c>
      <c r="G285" s="6" t="s">
        <v>13</v>
      </c>
      <c r="H285" s="3">
        <v>0</v>
      </c>
      <c r="I285" s="1" t="s">
        <v>13</v>
      </c>
      <c r="J285" s="1" t="s">
        <v>13</v>
      </c>
      <c r="K285" s="1" t="s">
        <v>13</v>
      </c>
      <c r="L285" s="1" t="s">
        <v>13</v>
      </c>
      <c r="M285" s="1" t="s">
        <v>13</v>
      </c>
      <c r="N285" s="1" t="s">
        <v>13</v>
      </c>
      <c r="O285" s="1" t="s">
        <v>13</v>
      </c>
      <c r="P285" s="1" t="s">
        <v>13</v>
      </c>
      <c r="Q285" s="1" t="s">
        <v>13</v>
      </c>
      <c r="S285" t="s">
        <v>13</v>
      </c>
      <c r="T285" t="s">
        <v>13</v>
      </c>
      <c r="U285" t="s">
        <v>13</v>
      </c>
      <c r="V285">
        <v>1</v>
      </c>
    </row>
    <row r="286" spans="1:22" x14ac:dyDescent="0.2">
      <c r="A286" s="1" t="s">
        <v>133</v>
      </c>
      <c r="B286" s="6" t="s">
        <v>13</v>
      </c>
      <c r="C286" s="1" t="s">
        <v>13</v>
      </c>
      <c r="D286" s="1" t="s">
        <v>13</v>
      </c>
      <c r="E286" s="1" t="s">
        <v>134</v>
      </c>
      <c r="F286" s="1" t="s">
        <v>135</v>
      </c>
      <c r="G286" s="6" t="s">
        <v>136</v>
      </c>
      <c r="H286" s="3">
        <v>0</v>
      </c>
      <c r="I286" s="1" t="s">
        <v>13</v>
      </c>
      <c r="J286" s="1" t="s">
        <v>13</v>
      </c>
      <c r="K286" s="1" t="s">
        <v>13</v>
      </c>
      <c r="L286" s="1" t="s">
        <v>13</v>
      </c>
      <c r="M286" s="1" t="s">
        <v>13</v>
      </c>
      <c r="N286" s="1" t="s">
        <v>13</v>
      </c>
      <c r="O286" s="1" t="s">
        <v>13</v>
      </c>
      <c r="P286" s="1" t="s">
        <v>13</v>
      </c>
      <c r="Q286" s="1" t="s">
        <v>13</v>
      </c>
      <c r="S286" t="s">
        <v>13</v>
      </c>
      <c r="T286" t="s">
        <v>13</v>
      </c>
      <c r="U286" t="s">
        <v>13</v>
      </c>
      <c r="V286">
        <v>1</v>
      </c>
    </row>
    <row r="287" spans="1:22" x14ac:dyDescent="0.2">
      <c r="A287" s="1" t="s">
        <v>133</v>
      </c>
      <c r="B287" s="6" t="s">
        <v>1312</v>
      </c>
      <c r="C287" s="1" t="s">
        <v>1355</v>
      </c>
      <c r="D287" s="1" t="s">
        <v>13</v>
      </c>
      <c r="E287" s="1" t="s">
        <v>1356</v>
      </c>
      <c r="F287" s="1" t="s">
        <v>1315</v>
      </c>
      <c r="G287" s="6" t="s">
        <v>1316</v>
      </c>
      <c r="H287" s="3">
        <v>0.12</v>
      </c>
      <c r="I287" s="5">
        <v>0</v>
      </c>
      <c r="J287" s="4">
        <f>TRUNC(H287*I287, 1)</f>
        <v>0</v>
      </c>
      <c r="K287" s="4">
        <f>노무!E5</f>
        <v>0</v>
      </c>
      <c r="L287" s="5">
        <f>TRUNC(H287*K287, 1)</f>
        <v>0</v>
      </c>
      <c r="M287" s="4">
        <v>0</v>
      </c>
      <c r="N287" s="5">
        <f>TRUNC(H287*M287, 1)</f>
        <v>0</v>
      </c>
      <c r="O287" s="4">
        <f t="shared" ref="O287:P290" si="36">I287+K287+M287</f>
        <v>0</v>
      </c>
      <c r="P287" s="5">
        <f t="shared" si="36"/>
        <v>0</v>
      </c>
      <c r="Q287" s="1" t="s">
        <v>13</v>
      </c>
      <c r="S287" t="s">
        <v>54</v>
      </c>
      <c r="T287" t="s">
        <v>54</v>
      </c>
      <c r="U287" t="s">
        <v>13</v>
      </c>
      <c r="V287">
        <v>1</v>
      </c>
    </row>
    <row r="288" spans="1:22" x14ac:dyDescent="0.2">
      <c r="A288" s="1" t="s">
        <v>133</v>
      </c>
      <c r="B288" s="6" t="s">
        <v>1312</v>
      </c>
      <c r="C288" s="1" t="s">
        <v>1317</v>
      </c>
      <c r="D288" s="1" t="s">
        <v>13</v>
      </c>
      <c r="E288" s="1" t="s">
        <v>1318</v>
      </c>
      <c r="F288" s="1" t="s">
        <v>1315</v>
      </c>
      <c r="G288" s="6" t="s">
        <v>1316</v>
      </c>
      <c r="H288" s="3">
        <v>0.06</v>
      </c>
      <c r="I288" s="5">
        <v>0</v>
      </c>
      <c r="J288" s="4">
        <f>TRUNC(H288*I288, 1)</f>
        <v>0</v>
      </c>
      <c r="K288" s="4">
        <f>노무!E4</f>
        <v>0</v>
      </c>
      <c r="L288" s="5">
        <f>TRUNC(H288*K288, 1)</f>
        <v>0</v>
      </c>
      <c r="M288" s="4">
        <v>0</v>
      </c>
      <c r="N288" s="5">
        <f>TRUNC(H288*M288, 1)</f>
        <v>0</v>
      </c>
      <c r="O288" s="4">
        <f t="shared" si="36"/>
        <v>0</v>
      </c>
      <c r="P288" s="5">
        <f t="shared" si="36"/>
        <v>0</v>
      </c>
      <c r="Q288" s="1" t="s">
        <v>13</v>
      </c>
      <c r="S288" t="s">
        <v>54</v>
      </c>
      <c r="T288" t="s">
        <v>54</v>
      </c>
      <c r="U288" t="s">
        <v>13</v>
      </c>
      <c r="V288">
        <v>1</v>
      </c>
    </row>
    <row r="289" spans="1:22" x14ac:dyDescent="0.2">
      <c r="A289" s="1" t="s">
        <v>133</v>
      </c>
      <c r="B289" s="6" t="s">
        <v>1312</v>
      </c>
      <c r="C289" s="1" t="s">
        <v>1352</v>
      </c>
      <c r="D289" s="1" t="s">
        <v>13</v>
      </c>
      <c r="E289" s="1" t="s">
        <v>1353</v>
      </c>
      <c r="F289" s="1" t="s">
        <v>1315</v>
      </c>
      <c r="G289" s="6" t="s">
        <v>1316</v>
      </c>
      <c r="H289" s="3">
        <v>0.11</v>
      </c>
      <c r="I289" s="5">
        <v>0</v>
      </c>
      <c r="J289" s="4">
        <f>TRUNC(H289*I289, 1)</f>
        <v>0</v>
      </c>
      <c r="K289" s="4">
        <f>노무!E7</f>
        <v>0</v>
      </c>
      <c r="L289" s="5">
        <f>TRUNC(H289*K289, 1)</f>
        <v>0</v>
      </c>
      <c r="M289" s="4">
        <v>0</v>
      </c>
      <c r="N289" s="5">
        <f>TRUNC(H289*M289, 1)</f>
        <v>0</v>
      </c>
      <c r="O289" s="4">
        <f t="shared" si="36"/>
        <v>0</v>
      </c>
      <c r="P289" s="5">
        <f t="shared" si="36"/>
        <v>0</v>
      </c>
      <c r="Q289" s="1" t="s">
        <v>13</v>
      </c>
      <c r="S289" t="s">
        <v>54</v>
      </c>
      <c r="T289" t="s">
        <v>54</v>
      </c>
      <c r="U289" t="s">
        <v>13</v>
      </c>
      <c r="V289">
        <v>1</v>
      </c>
    </row>
    <row r="290" spans="1:22" x14ac:dyDescent="0.2">
      <c r="A290" s="1" t="s">
        <v>133</v>
      </c>
      <c r="B290" s="6" t="s">
        <v>1331</v>
      </c>
      <c r="C290" s="1" t="s">
        <v>1357</v>
      </c>
      <c r="D290" s="1" t="s">
        <v>13</v>
      </c>
      <c r="E290" s="1" t="s">
        <v>1358</v>
      </c>
      <c r="F290" s="1" t="s">
        <v>1359</v>
      </c>
      <c r="G290" s="6" t="s">
        <v>1335</v>
      </c>
      <c r="H290" s="3">
        <v>7.0000000000000007E-2</v>
      </c>
      <c r="I290" s="4">
        <f>기계경비!H37</f>
        <v>0</v>
      </c>
      <c r="J290" s="4">
        <f>TRUNC(H290*I290, 1)</f>
        <v>0</v>
      </c>
      <c r="K290" s="4">
        <f>기계경비!I37</f>
        <v>0</v>
      </c>
      <c r="L290" s="5">
        <f>TRUNC(H290*K290, 1)</f>
        <v>0</v>
      </c>
      <c r="M290" s="4">
        <f>기계경비!J37</f>
        <v>0</v>
      </c>
      <c r="N290" s="5">
        <f>TRUNC(H290*M290, 1)</f>
        <v>0</v>
      </c>
      <c r="O290" s="4">
        <f t="shared" si="36"/>
        <v>0</v>
      </c>
      <c r="P290" s="5">
        <f t="shared" si="36"/>
        <v>0</v>
      </c>
      <c r="Q290" s="1" t="s">
        <v>13</v>
      </c>
      <c r="S290" t="s">
        <v>54</v>
      </c>
      <c r="T290" t="s">
        <v>54</v>
      </c>
      <c r="U290" t="s">
        <v>13</v>
      </c>
      <c r="V290">
        <v>1</v>
      </c>
    </row>
    <row r="291" spans="1:22" x14ac:dyDescent="0.2">
      <c r="A291" s="1" t="s">
        <v>13</v>
      </c>
      <c r="B291" s="6" t="s">
        <v>13</v>
      </c>
      <c r="C291" s="1" t="s">
        <v>13</v>
      </c>
      <c r="D291" s="1" t="s">
        <v>13</v>
      </c>
      <c r="E291" s="1" t="s">
        <v>1311</v>
      </c>
      <c r="F291" s="1" t="s">
        <v>13</v>
      </c>
      <c r="G291" s="6" t="s">
        <v>13</v>
      </c>
      <c r="H291" s="3">
        <v>0</v>
      </c>
      <c r="I291" s="1" t="s">
        <v>13</v>
      </c>
      <c r="J291" s="4">
        <f>TRUNC(SUMPRODUCT(J287:J290, V287:V290), 0)</f>
        <v>0</v>
      </c>
      <c r="K291" s="1" t="s">
        <v>13</v>
      </c>
      <c r="L291" s="5">
        <f>TRUNC(SUMPRODUCT(L287:L290, V287:V290), 0)</f>
        <v>0</v>
      </c>
      <c r="M291" s="1" t="s">
        <v>13</v>
      </c>
      <c r="N291" s="5">
        <f>TRUNC(SUMPRODUCT(N287:N290, V287:V290), 0)</f>
        <v>0</v>
      </c>
      <c r="O291" s="1" t="s">
        <v>13</v>
      </c>
      <c r="P291" s="5">
        <f>J291+L291+N291</f>
        <v>0</v>
      </c>
      <c r="Q291" s="1" t="s">
        <v>13</v>
      </c>
      <c r="S291" t="s">
        <v>13</v>
      </c>
      <c r="T291" t="s">
        <v>13</v>
      </c>
      <c r="U291" t="s">
        <v>13</v>
      </c>
      <c r="V291">
        <v>1</v>
      </c>
    </row>
    <row r="292" spans="1:22" x14ac:dyDescent="0.2">
      <c r="A292" s="1" t="s">
        <v>13</v>
      </c>
      <c r="B292" s="6" t="s">
        <v>13</v>
      </c>
      <c r="C292" s="1" t="s">
        <v>13</v>
      </c>
      <c r="D292" s="1" t="s">
        <v>13</v>
      </c>
      <c r="E292" s="1" t="s">
        <v>13</v>
      </c>
      <c r="F292" s="1" t="s">
        <v>13</v>
      </c>
      <c r="G292" s="6" t="s">
        <v>13</v>
      </c>
      <c r="H292" s="3">
        <v>0</v>
      </c>
      <c r="I292" s="1" t="s">
        <v>13</v>
      </c>
      <c r="J292" s="1" t="s">
        <v>13</v>
      </c>
      <c r="K292" s="1" t="s">
        <v>13</v>
      </c>
      <c r="L292" s="1" t="s">
        <v>13</v>
      </c>
      <c r="M292" s="1" t="s">
        <v>13</v>
      </c>
      <c r="N292" s="1" t="s">
        <v>13</v>
      </c>
      <c r="O292" s="1" t="s">
        <v>13</v>
      </c>
      <c r="P292" s="1" t="s">
        <v>13</v>
      </c>
      <c r="Q292" s="1" t="s">
        <v>13</v>
      </c>
      <c r="S292" t="s">
        <v>13</v>
      </c>
      <c r="T292" t="s">
        <v>13</v>
      </c>
      <c r="U292" t="s">
        <v>13</v>
      </c>
      <c r="V292">
        <v>1</v>
      </c>
    </row>
    <row r="293" spans="1:22" x14ac:dyDescent="0.2">
      <c r="A293" s="1" t="s">
        <v>137</v>
      </c>
      <c r="B293" s="6" t="s">
        <v>13</v>
      </c>
      <c r="C293" s="1" t="s">
        <v>13</v>
      </c>
      <c r="D293" s="1" t="s">
        <v>13</v>
      </c>
      <c r="E293" s="1" t="s">
        <v>138</v>
      </c>
      <c r="F293" s="1" t="s">
        <v>13</v>
      </c>
      <c r="G293" s="6" t="s">
        <v>139</v>
      </c>
      <c r="H293" s="3">
        <v>0</v>
      </c>
      <c r="I293" s="1" t="s">
        <v>13</v>
      </c>
      <c r="J293" s="1" t="s">
        <v>13</v>
      </c>
      <c r="K293" s="1" t="s">
        <v>13</v>
      </c>
      <c r="L293" s="1" t="s">
        <v>13</v>
      </c>
      <c r="M293" s="1" t="s">
        <v>13</v>
      </c>
      <c r="N293" s="1" t="s">
        <v>13</v>
      </c>
      <c r="O293" s="1" t="s">
        <v>13</v>
      </c>
      <c r="P293" s="1" t="s">
        <v>13</v>
      </c>
      <c r="Q293" s="1" t="s">
        <v>13</v>
      </c>
      <c r="S293" t="s">
        <v>13</v>
      </c>
      <c r="T293" t="s">
        <v>13</v>
      </c>
      <c r="U293" t="s">
        <v>13</v>
      </c>
      <c r="V293">
        <v>1</v>
      </c>
    </row>
    <row r="294" spans="1:22" x14ac:dyDescent="0.2">
      <c r="A294" s="1" t="s">
        <v>137</v>
      </c>
      <c r="B294" s="6" t="s">
        <v>1312</v>
      </c>
      <c r="C294" s="1" t="s">
        <v>1360</v>
      </c>
      <c r="D294" s="1" t="s">
        <v>13</v>
      </c>
      <c r="E294" s="1" t="s">
        <v>1361</v>
      </c>
      <c r="F294" s="1" t="s">
        <v>1315</v>
      </c>
      <c r="G294" s="6" t="s">
        <v>1316</v>
      </c>
      <c r="H294" s="3">
        <v>1</v>
      </c>
      <c r="I294" s="5">
        <v>0</v>
      </c>
      <c r="J294" s="4">
        <f>TRUNC(H294*I294, 1)</f>
        <v>0</v>
      </c>
      <c r="K294" s="4">
        <f>노무!E27</f>
        <v>0</v>
      </c>
      <c r="L294" s="5">
        <f>TRUNC(H294*K294, 1)</f>
        <v>0</v>
      </c>
      <c r="M294" s="4">
        <v>0</v>
      </c>
      <c r="N294" s="5">
        <f>TRUNC(H294*M294, 1)</f>
        <v>0</v>
      </c>
      <c r="O294" s="4">
        <f t="shared" ref="O294:P297" si="37">I294+K294+M294</f>
        <v>0</v>
      </c>
      <c r="P294" s="5">
        <f t="shared" si="37"/>
        <v>0</v>
      </c>
      <c r="Q294" s="1" t="s">
        <v>13</v>
      </c>
      <c r="S294" t="s">
        <v>54</v>
      </c>
      <c r="T294" t="s">
        <v>54</v>
      </c>
      <c r="U294" t="s">
        <v>13</v>
      </c>
      <c r="V294">
        <v>1</v>
      </c>
    </row>
    <row r="295" spans="1:22" x14ac:dyDescent="0.2">
      <c r="A295" s="1" t="s">
        <v>137</v>
      </c>
      <c r="B295" s="6" t="s">
        <v>1312</v>
      </c>
      <c r="C295" s="1" t="s">
        <v>1362</v>
      </c>
      <c r="D295" s="1" t="s">
        <v>13</v>
      </c>
      <c r="E295" s="1" t="s">
        <v>1363</v>
      </c>
      <c r="F295" s="1" t="s">
        <v>1315</v>
      </c>
      <c r="G295" s="6" t="s">
        <v>1316</v>
      </c>
      <c r="H295" s="3">
        <v>1</v>
      </c>
      <c r="I295" s="5">
        <v>0</v>
      </c>
      <c r="J295" s="4">
        <f>TRUNC(H295*I295, 1)</f>
        <v>0</v>
      </c>
      <c r="K295" s="4">
        <f>노무!E28</f>
        <v>0</v>
      </c>
      <c r="L295" s="5">
        <f>TRUNC(H295*K295, 1)</f>
        <v>0</v>
      </c>
      <c r="M295" s="4">
        <v>0</v>
      </c>
      <c r="N295" s="5">
        <f>TRUNC(H295*M295, 1)</f>
        <v>0</v>
      </c>
      <c r="O295" s="4">
        <f t="shared" si="37"/>
        <v>0</v>
      </c>
      <c r="P295" s="5">
        <f t="shared" si="37"/>
        <v>0</v>
      </c>
      <c r="Q295" s="1" t="s">
        <v>13</v>
      </c>
      <c r="S295" t="s">
        <v>54</v>
      </c>
      <c r="T295" t="s">
        <v>54</v>
      </c>
      <c r="U295" t="s">
        <v>13</v>
      </c>
      <c r="V295">
        <v>1</v>
      </c>
    </row>
    <row r="296" spans="1:22" x14ac:dyDescent="0.2">
      <c r="A296" s="1" t="s">
        <v>137</v>
      </c>
      <c r="B296" s="6" t="s">
        <v>1312</v>
      </c>
      <c r="C296" s="1" t="s">
        <v>1317</v>
      </c>
      <c r="D296" s="1" t="s">
        <v>13</v>
      </c>
      <c r="E296" s="1" t="s">
        <v>1318</v>
      </c>
      <c r="F296" s="1" t="s">
        <v>1315</v>
      </c>
      <c r="G296" s="6" t="s">
        <v>1316</v>
      </c>
      <c r="H296" s="3">
        <v>2</v>
      </c>
      <c r="I296" s="5">
        <v>0</v>
      </c>
      <c r="J296" s="4">
        <f>TRUNC(H296*I296, 1)</f>
        <v>0</v>
      </c>
      <c r="K296" s="4">
        <f>노무!E4</f>
        <v>0</v>
      </c>
      <c r="L296" s="5">
        <f>TRUNC(H296*K296, 1)</f>
        <v>0</v>
      </c>
      <c r="M296" s="4">
        <v>0</v>
      </c>
      <c r="N296" s="5">
        <f>TRUNC(H296*M296, 1)</f>
        <v>0</v>
      </c>
      <c r="O296" s="4">
        <f t="shared" si="37"/>
        <v>0</v>
      </c>
      <c r="P296" s="5">
        <f t="shared" si="37"/>
        <v>0</v>
      </c>
      <c r="Q296" s="1" t="s">
        <v>13</v>
      </c>
      <c r="S296" t="s">
        <v>54</v>
      </c>
      <c r="T296" t="s">
        <v>54</v>
      </c>
      <c r="U296" t="s">
        <v>13</v>
      </c>
      <c r="V296">
        <v>1</v>
      </c>
    </row>
    <row r="297" spans="1:22" x14ac:dyDescent="0.2">
      <c r="A297" s="1" t="s">
        <v>137</v>
      </c>
      <c r="B297" s="6" t="s">
        <v>1331</v>
      </c>
      <c r="C297" s="1" t="s">
        <v>1350</v>
      </c>
      <c r="D297" s="1" t="s">
        <v>13</v>
      </c>
      <c r="E297" s="1" t="s">
        <v>1333</v>
      </c>
      <c r="F297" s="1" t="s">
        <v>1351</v>
      </c>
      <c r="G297" s="6" t="s">
        <v>1335</v>
      </c>
      <c r="H297" s="3">
        <v>8</v>
      </c>
      <c r="I297" s="4">
        <f>기계경비!H32</f>
        <v>0</v>
      </c>
      <c r="J297" s="4">
        <f>TRUNC(H297*I297, 1)</f>
        <v>0</v>
      </c>
      <c r="K297" s="4">
        <f>기계경비!I32</f>
        <v>0</v>
      </c>
      <c r="L297" s="5">
        <f>TRUNC(H297*K297, 1)</f>
        <v>0</v>
      </c>
      <c r="M297" s="4">
        <f>기계경비!J32</f>
        <v>0</v>
      </c>
      <c r="N297" s="5">
        <f>TRUNC(H297*M297, 1)</f>
        <v>0</v>
      </c>
      <c r="O297" s="4">
        <f t="shared" si="37"/>
        <v>0</v>
      </c>
      <c r="P297" s="5">
        <f t="shared" si="37"/>
        <v>0</v>
      </c>
      <c r="Q297" s="1" t="s">
        <v>13</v>
      </c>
      <c r="S297" t="s">
        <v>54</v>
      </c>
      <c r="T297" t="s">
        <v>54</v>
      </c>
      <c r="U297" t="s">
        <v>13</v>
      </c>
      <c r="V297">
        <v>1</v>
      </c>
    </row>
    <row r="298" spans="1:22" x14ac:dyDescent="0.2">
      <c r="A298" s="1" t="s">
        <v>13</v>
      </c>
      <c r="B298" s="6" t="s">
        <v>13</v>
      </c>
      <c r="C298" s="1" t="s">
        <v>13</v>
      </c>
      <c r="D298" s="1" t="s">
        <v>13</v>
      </c>
      <c r="E298" s="1" t="s">
        <v>1311</v>
      </c>
      <c r="F298" s="1" t="s">
        <v>13</v>
      </c>
      <c r="G298" s="6" t="s">
        <v>13</v>
      </c>
      <c r="H298" s="3">
        <v>0</v>
      </c>
      <c r="I298" s="1" t="s">
        <v>13</v>
      </c>
      <c r="J298" s="4">
        <f>TRUNC(SUMPRODUCT(J294:J297, V294:V297), 0)</f>
        <v>0</v>
      </c>
      <c r="K298" s="1" t="s">
        <v>13</v>
      </c>
      <c r="L298" s="5">
        <f>TRUNC(SUMPRODUCT(L294:L297, V294:V297), 0)</f>
        <v>0</v>
      </c>
      <c r="M298" s="1" t="s">
        <v>13</v>
      </c>
      <c r="N298" s="5">
        <f>TRUNC(SUMPRODUCT(N294:N297, V294:V297), 0)</f>
        <v>0</v>
      </c>
      <c r="O298" s="1" t="s">
        <v>13</v>
      </c>
      <c r="P298" s="5">
        <f>J298+L298+N298</f>
        <v>0</v>
      </c>
      <c r="Q298" s="1" t="s">
        <v>13</v>
      </c>
      <c r="S298" t="s">
        <v>13</v>
      </c>
      <c r="T298" t="s">
        <v>13</v>
      </c>
      <c r="U298" t="s">
        <v>13</v>
      </c>
      <c r="V298">
        <v>1</v>
      </c>
    </row>
    <row r="299" spans="1:22" x14ac:dyDescent="0.2">
      <c r="A299" s="1" t="s">
        <v>13</v>
      </c>
      <c r="B299" s="6" t="s">
        <v>13</v>
      </c>
      <c r="C299" s="1" t="s">
        <v>13</v>
      </c>
      <c r="D299" s="1" t="s">
        <v>13</v>
      </c>
      <c r="E299" s="1" t="s">
        <v>13</v>
      </c>
      <c r="F299" s="1" t="s">
        <v>13</v>
      </c>
      <c r="G299" s="6" t="s">
        <v>13</v>
      </c>
      <c r="H299" s="3">
        <v>0</v>
      </c>
      <c r="I299" s="1" t="s">
        <v>13</v>
      </c>
      <c r="J299" s="1" t="s">
        <v>13</v>
      </c>
      <c r="K299" s="1" t="s">
        <v>13</v>
      </c>
      <c r="L299" s="1" t="s">
        <v>13</v>
      </c>
      <c r="M299" s="1" t="s">
        <v>13</v>
      </c>
      <c r="N299" s="1" t="s">
        <v>13</v>
      </c>
      <c r="O299" s="1" t="s">
        <v>13</v>
      </c>
      <c r="P299" s="1" t="s">
        <v>13</v>
      </c>
      <c r="Q299" s="1" t="s">
        <v>13</v>
      </c>
      <c r="S299" t="s">
        <v>13</v>
      </c>
      <c r="T299" t="s">
        <v>13</v>
      </c>
      <c r="U299" t="s">
        <v>13</v>
      </c>
      <c r="V299">
        <v>1</v>
      </c>
    </row>
    <row r="300" spans="1:22" x14ac:dyDescent="0.2">
      <c r="A300" s="1" t="s">
        <v>140</v>
      </c>
      <c r="B300" s="6" t="s">
        <v>13</v>
      </c>
      <c r="C300" s="1" t="s">
        <v>13</v>
      </c>
      <c r="D300" s="1" t="s">
        <v>13</v>
      </c>
      <c r="E300" s="1" t="s">
        <v>141</v>
      </c>
      <c r="F300" s="1" t="s">
        <v>142</v>
      </c>
      <c r="G300" s="6" t="s">
        <v>143</v>
      </c>
      <c r="H300" s="3">
        <v>0</v>
      </c>
      <c r="I300" s="1" t="s">
        <v>13</v>
      </c>
      <c r="J300" s="1" t="s">
        <v>13</v>
      </c>
      <c r="K300" s="1" t="s">
        <v>13</v>
      </c>
      <c r="L300" s="1" t="s">
        <v>13</v>
      </c>
      <c r="M300" s="1" t="s">
        <v>13</v>
      </c>
      <c r="N300" s="1" t="s">
        <v>13</v>
      </c>
      <c r="O300" s="1" t="s">
        <v>13</v>
      </c>
      <c r="P300" s="1" t="s">
        <v>13</v>
      </c>
      <c r="Q300" s="1" t="s">
        <v>13</v>
      </c>
      <c r="S300" t="s">
        <v>13</v>
      </c>
      <c r="T300" t="s">
        <v>13</v>
      </c>
      <c r="U300" t="s">
        <v>13</v>
      </c>
      <c r="V300">
        <v>1</v>
      </c>
    </row>
    <row r="301" spans="1:22" x14ac:dyDescent="0.2">
      <c r="A301" s="1" t="s">
        <v>140</v>
      </c>
      <c r="B301" s="6" t="s">
        <v>47</v>
      </c>
      <c r="C301" s="1" t="s">
        <v>137</v>
      </c>
      <c r="D301" s="1" t="s">
        <v>13</v>
      </c>
      <c r="E301" s="1" t="s">
        <v>138</v>
      </c>
      <c r="F301" s="1" t="s">
        <v>13</v>
      </c>
      <c r="G301" s="6" t="s">
        <v>139</v>
      </c>
      <c r="H301" s="3">
        <v>3</v>
      </c>
      <c r="I301" s="4">
        <f>일위대가!F52</f>
        <v>0</v>
      </c>
      <c r="J301" s="4">
        <f>TRUNC(H301*I301, 1)</f>
        <v>0</v>
      </c>
      <c r="K301" s="4">
        <f>일위대가!G52</f>
        <v>0</v>
      </c>
      <c r="L301" s="5">
        <f>TRUNC(H301*K301, 1)</f>
        <v>0</v>
      </c>
      <c r="M301" s="4">
        <f>일위대가!H52</f>
        <v>0</v>
      </c>
      <c r="N301" s="5">
        <f>TRUNC(H301*M301, 1)</f>
        <v>0</v>
      </c>
      <c r="O301" s="4">
        <f>I301+K301+M301</f>
        <v>0</v>
      </c>
      <c r="P301" s="5">
        <f>J301+L301+N301</f>
        <v>0</v>
      </c>
      <c r="Q301" s="1" t="s">
        <v>13</v>
      </c>
      <c r="S301" t="s">
        <v>54</v>
      </c>
      <c r="T301" t="s">
        <v>54</v>
      </c>
      <c r="U301" t="s">
        <v>13</v>
      </c>
      <c r="V301">
        <v>1</v>
      </c>
    </row>
    <row r="302" spans="1:22" x14ac:dyDescent="0.2">
      <c r="A302" s="1" t="s">
        <v>13</v>
      </c>
      <c r="B302" s="6" t="s">
        <v>13</v>
      </c>
      <c r="C302" s="1" t="s">
        <v>13</v>
      </c>
      <c r="D302" s="1" t="s">
        <v>13</v>
      </c>
      <c r="E302" s="1" t="s">
        <v>1311</v>
      </c>
      <c r="F302" s="1" t="s">
        <v>13</v>
      </c>
      <c r="G302" s="6" t="s">
        <v>13</v>
      </c>
      <c r="H302" s="3">
        <v>0</v>
      </c>
      <c r="I302" s="1" t="s">
        <v>13</v>
      </c>
      <c r="J302" s="4">
        <f>TRUNC(J301*V301, 0)</f>
        <v>0</v>
      </c>
      <c r="K302" s="1" t="s">
        <v>13</v>
      </c>
      <c r="L302" s="5">
        <f>TRUNC(L301*V301, 0)</f>
        <v>0</v>
      </c>
      <c r="M302" s="1" t="s">
        <v>13</v>
      </c>
      <c r="N302" s="5">
        <f>TRUNC(N301*V301, 0)</f>
        <v>0</v>
      </c>
      <c r="O302" s="1" t="s">
        <v>13</v>
      </c>
      <c r="P302" s="5">
        <f>J302+L302+N302</f>
        <v>0</v>
      </c>
      <c r="Q302" s="1" t="s">
        <v>13</v>
      </c>
      <c r="S302" t="s">
        <v>13</v>
      </c>
      <c r="T302" t="s">
        <v>13</v>
      </c>
      <c r="U302" t="s">
        <v>13</v>
      </c>
      <c r="V302">
        <v>1</v>
      </c>
    </row>
    <row r="303" spans="1:22" x14ac:dyDescent="0.2">
      <c r="A303" s="1" t="s">
        <v>13</v>
      </c>
      <c r="B303" s="6" t="s">
        <v>13</v>
      </c>
      <c r="C303" s="1" t="s">
        <v>13</v>
      </c>
      <c r="D303" s="1" t="s">
        <v>13</v>
      </c>
      <c r="E303" s="1" t="s">
        <v>13</v>
      </c>
      <c r="F303" s="1" t="s">
        <v>13</v>
      </c>
      <c r="G303" s="6" t="s">
        <v>13</v>
      </c>
      <c r="H303" s="3">
        <v>0</v>
      </c>
      <c r="I303" s="1" t="s">
        <v>13</v>
      </c>
      <c r="J303" s="1" t="s">
        <v>13</v>
      </c>
      <c r="K303" s="1" t="s">
        <v>13</v>
      </c>
      <c r="L303" s="1" t="s">
        <v>13</v>
      </c>
      <c r="M303" s="1" t="s">
        <v>13</v>
      </c>
      <c r="N303" s="1" t="s">
        <v>13</v>
      </c>
      <c r="O303" s="1" t="s">
        <v>13</v>
      </c>
      <c r="P303" s="1" t="s">
        <v>13</v>
      </c>
      <c r="Q303" s="1" t="s">
        <v>13</v>
      </c>
      <c r="S303" t="s">
        <v>13</v>
      </c>
      <c r="T303" t="s">
        <v>13</v>
      </c>
      <c r="U303" t="s">
        <v>13</v>
      </c>
      <c r="V303">
        <v>1</v>
      </c>
    </row>
    <row r="304" spans="1:22" x14ac:dyDescent="0.2">
      <c r="A304" s="1" t="s">
        <v>144</v>
      </c>
      <c r="B304" s="6" t="s">
        <v>13</v>
      </c>
      <c r="C304" s="1" t="s">
        <v>13</v>
      </c>
      <c r="D304" s="1" t="s">
        <v>13</v>
      </c>
      <c r="E304" s="1" t="s">
        <v>145</v>
      </c>
      <c r="F304" s="1" t="s">
        <v>146</v>
      </c>
      <c r="G304" s="6" t="s">
        <v>143</v>
      </c>
      <c r="H304" s="3">
        <v>0</v>
      </c>
      <c r="I304" s="1" t="s">
        <v>13</v>
      </c>
      <c r="J304" s="1" t="s">
        <v>13</v>
      </c>
      <c r="K304" s="1" t="s">
        <v>13</v>
      </c>
      <c r="L304" s="1" t="s">
        <v>13</v>
      </c>
      <c r="M304" s="1" t="s">
        <v>13</v>
      </c>
      <c r="N304" s="1" t="s">
        <v>13</v>
      </c>
      <c r="O304" s="1" t="s">
        <v>13</v>
      </c>
      <c r="P304" s="1" t="s">
        <v>13</v>
      </c>
      <c r="Q304" s="1" t="s">
        <v>13</v>
      </c>
      <c r="S304" t="s">
        <v>13</v>
      </c>
      <c r="T304" t="s">
        <v>13</v>
      </c>
      <c r="U304" t="s">
        <v>13</v>
      </c>
      <c r="V304">
        <v>1</v>
      </c>
    </row>
    <row r="305" spans="1:22" x14ac:dyDescent="0.2">
      <c r="A305" s="1" t="s">
        <v>144</v>
      </c>
      <c r="B305" s="6" t="s">
        <v>47</v>
      </c>
      <c r="C305" s="1" t="s">
        <v>137</v>
      </c>
      <c r="D305" s="1" t="s">
        <v>13</v>
      </c>
      <c r="E305" s="1" t="s">
        <v>138</v>
      </c>
      <c r="F305" s="1" t="s">
        <v>13</v>
      </c>
      <c r="G305" s="6" t="s">
        <v>139</v>
      </c>
      <c r="H305" s="3">
        <v>2</v>
      </c>
      <c r="I305" s="4">
        <f>일위대가!F52</f>
        <v>0</v>
      </c>
      <c r="J305" s="4">
        <f>TRUNC(H305*I305, 1)</f>
        <v>0</v>
      </c>
      <c r="K305" s="4">
        <f>일위대가!G52</f>
        <v>0</v>
      </c>
      <c r="L305" s="5">
        <f>TRUNC(H305*K305, 1)</f>
        <v>0</v>
      </c>
      <c r="M305" s="4">
        <f>일위대가!H52</f>
        <v>0</v>
      </c>
      <c r="N305" s="5">
        <f>TRUNC(H305*M305, 1)</f>
        <v>0</v>
      </c>
      <c r="O305" s="4">
        <f>I305+K305+M305</f>
        <v>0</v>
      </c>
      <c r="P305" s="5">
        <f>J305+L305+N305</f>
        <v>0</v>
      </c>
      <c r="Q305" s="1" t="s">
        <v>13</v>
      </c>
      <c r="S305" t="s">
        <v>54</v>
      </c>
      <c r="T305" t="s">
        <v>54</v>
      </c>
      <c r="U305" t="s">
        <v>13</v>
      </c>
      <c r="V305">
        <v>1</v>
      </c>
    </row>
    <row r="306" spans="1:22" x14ac:dyDescent="0.2">
      <c r="A306" s="1" t="s">
        <v>13</v>
      </c>
      <c r="B306" s="6" t="s">
        <v>13</v>
      </c>
      <c r="C306" s="1" t="s">
        <v>13</v>
      </c>
      <c r="D306" s="1" t="s">
        <v>13</v>
      </c>
      <c r="E306" s="1" t="s">
        <v>1311</v>
      </c>
      <c r="F306" s="1" t="s">
        <v>13</v>
      </c>
      <c r="G306" s="6" t="s">
        <v>13</v>
      </c>
      <c r="H306" s="3">
        <v>0</v>
      </c>
      <c r="I306" s="1" t="s">
        <v>13</v>
      </c>
      <c r="J306" s="4">
        <f>TRUNC(J305*V305, 0)</f>
        <v>0</v>
      </c>
      <c r="K306" s="1" t="s">
        <v>13</v>
      </c>
      <c r="L306" s="5">
        <f>TRUNC(L305*V305, 0)</f>
        <v>0</v>
      </c>
      <c r="M306" s="1" t="s">
        <v>13</v>
      </c>
      <c r="N306" s="5">
        <f>TRUNC(N305*V305, 0)</f>
        <v>0</v>
      </c>
      <c r="O306" s="1" t="s">
        <v>13</v>
      </c>
      <c r="P306" s="5">
        <f>J306+L306+N306</f>
        <v>0</v>
      </c>
      <c r="Q306" s="1" t="s">
        <v>13</v>
      </c>
      <c r="S306" t="s">
        <v>13</v>
      </c>
      <c r="T306" t="s">
        <v>13</v>
      </c>
      <c r="U306" t="s">
        <v>13</v>
      </c>
      <c r="V306">
        <v>1</v>
      </c>
    </row>
    <row r="307" spans="1:22" x14ac:dyDescent="0.2">
      <c r="A307" s="1" t="s">
        <v>13</v>
      </c>
      <c r="B307" s="6" t="s">
        <v>13</v>
      </c>
      <c r="C307" s="1" t="s">
        <v>13</v>
      </c>
      <c r="D307" s="1" t="s">
        <v>13</v>
      </c>
      <c r="E307" s="1" t="s">
        <v>13</v>
      </c>
      <c r="F307" s="1" t="s">
        <v>13</v>
      </c>
      <c r="G307" s="6" t="s">
        <v>13</v>
      </c>
      <c r="H307" s="3">
        <v>0</v>
      </c>
      <c r="I307" s="1" t="s">
        <v>13</v>
      </c>
      <c r="J307" s="1" t="s">
        <v>13</v>
      </c>
      <c r="K307" s="1" t="s">
        <v>13</v>
      </c>
      <c r="L307" s="1" t="s">
        <v>13</v>
      </c>
      <c r="M307" s="1" t="s">
        <v>13</v>
      </c>
      <c r="N307" s="1" t="s">
        <v>13</v>
      </c>
      <c r="O307" s="1" t="s">
        <v>13</v>
      </c>
      <c r="P307" s="1" t="s">
        <v>13</v>
      </c>
      <c r="Q307" s="1" t="s">
        <v>13</v>
      </c>
      <c r="S307" t="s">
        <v>13</v>
      </c>
      <c r="T307" t="s">
        <v>13</v>
      </c>
      <c r="U307" t="s">
        <v>13</v>
      </c>
      <c r="V307">
        <v>1</v>
      </c>
    </row>
    <row r="308" spans="1:22" x14ac:dyDescent="0.2">
      <c r="A308" s="1" t="s">
        <v>147</v>
      </c>
      <c r="B308" s="6" t="s">
        <v>13</v>
      </c>
      <c r="C308" s="1" t="s">
        <v>13</v>
      </c>
      <c r="D308" s="1" t="s">
        <v>13</v>
      </c>
      <c r="E308" s="1" t="s">
        <v>148</v>
      </c>
      <c r="F308" s="1" t="s">
        <v>149</v>
      </c>
      <c r="G308" s="6" t="s">
        <v>150</v>
      </c>
      <c r="H308" s="3">
        <v>0</v>
      </c>
      <c r="I308" s="1" t="s">
        <v>13</v>
      </c>
      <c r="J308" s="1" t="s">
        <v>13</v>
      </c>
      <c r="K308" s="1" t="s">
        <v>13</v>
      </c>
      <c r="L308" s="1" t="s">
        <v>13</v>
      </c>
      <c r="M308" s="1" t="s">
        <v>13</v>
      </c>
      <c r="N308" s="1" t="s">
        <v>13</v>
      </c>
      <c r="O308" s="1" t="s">
        <v>13</v>
      </c>
      <c r="P308" s="1" t="s">
        <v>13</v>
      </c>
      <c r="Q308" s="1" t="s">
        <v>13</v>
      </c>
      <c r="S308" t="s">
        <v>13</v>
      </c>
      <c r="T308" t="s">
        <v>13</v>
      </c>
      <c r="U308" t="s">
        <v>13</v>
      </c>
      <c r="V308">
        <v>1</v>
      </c>
    </row>
    <row r="309" spans="1:22" x14ac:dyDescent="0.2">
      <c r="A309" s="1" t="s">
        <v>147</v>
      </c>
      <c r="B309" s="6" t="s">
        <v>1312</v>
      </c>
      <c r="C309" s="1" t="s">
        <v>1364</v>
      </c>
      <c r="D309" s="1" t="s">
        <v>13</v>
      </c>
      <c r="E309" s="1" t="s">
        <v>1365</v>
      </c>
      <c r="F309" s="1" t="s">
        <v>1366</v>
      </c>
      <c r="G309" s="6" t="s">
        <v>1316</v>
      </c>
      <c r="H309" s="3">
        <v>1</v>
      </c>
      <c r="I309" s="5">
        <v>0</v>
      </c>
      <c r="J309" s="4">
        <f>TRUNC(H309*I309, 1)</f>
        <v>0</v>
      </c>
      <c r="K309" s="4">
        <f>노무!E29</f>
        <v>0</v>
      </c>
      <c r="L309" s="5">
        <f>TRUNC(H309*K309, 1)</f>
        <v>0</v>
      </c>
      <c r="M309" s="4">
        <v>0</v>
      </c>
      <c r="N309" s="5">
        <f>TRUNC(H309*M309, 1)</f>
        <v>0</v>
      </c>
      <c r="O309" s="4">
        <f t="shared" ref="O309:P312" si="38">I309+K309+M309</f>
        <v>0</v>
      </c>
      <c r="P309" s="5">
        <f t="shared" si="38"/>
        <v>0</v>
      </c>
      <c r="Q309" s="1" t="s">
        <v>13</v>
      </c>
      <c r="S309" t="s">
        <v>54</v>
      </c>
      <c r="T309" t="s">
        <v>54</v>
      </c>
      <c r="U309" t="s">
        <v>13</v>
      </c>
      <c r="V309">
        <v>1</v>
      </c>
    </row>
    <row r="310" spans="1:22" x14ac:dyDescent="0.2">
      <c r="A310" s="1" t="s">
        <v>147</v>
      </c>
      <c r="B310" s="6" t="s">
        <v>1312</v>
      </c>
      <c r="C310" s="1" t="s">
        <v>1355</v>
      </c>
      <c r="D310" s="1" t="s">
        <v>13</v>
      </c>
      <c r="E310" s="1" t="s">
        <v>1356</v>
      </c>
      <c r="F310" s="1" t="s">
        <v>1315</v>
      </c>
      <c r="G310" s="6" t="s">
        <v>1316</v>
      </c>
      <c r="H310" s="3">
        <v>2</v>
      </c>
      <c r="I310" s="5">
        <v>0</v>
      </c>
      <c r="J310" s="4">
        <f>TRUNC(H310*I310, 1)</f>
        <v>0</v>
      </c>
      <c r="K310" s="4">
        <f>노무!E5</f>
        <v>0</v>
      </c>
      <c r="L310" s="5">
        <f>TRUNC(H310*K310, 1)</f>
        <v>0</v>
      </c>
      <c r="M310" s="4">
        <v>0</v>
      </c>
      <c r="N310" s="5">
        <f>TRUNC(H310*M310, 1)</f>
        <v>0</v>
      </c>
      <c r="O310" s="4">
        <f t="shared" si="38"/>
        <v>0</v>
      </c>
      <c r="P310" s="5">
        <f t="shared" si="38"/>
        <v>0</v>
      </c>
      <c r="Q310" s="1" t="s">
        <v>13</v>
      </c>
      <c r="S310" t="s">
        <v>54</v>
      </c>
      <c r="T310" t="s">
        <v>54</v>
      </c>
      <c r="U310" t="s">
        <v>13</v>
      </c>
      <c r="V310">
        <v>1</v>
      </c>
    </row>
    <row r="311" spans="1:22" x14ac:dyDescent="0.2">
      <c r="A311" s="1" t="s">
        <v>147</v>
      </c>
      <c r="B311" s="6" t="s">
        <v>1312</v>
      </c>
      <c r="C311" s="1" t="s">
        <v>1317</v>
      </c>
      <c r="D311" s="1" t="s">
        <v>13</v>
      </c>
      <c r="E311" s="1" t="s">
        <v>1318</v>
      </c>
      <c r="F311" s="1" t="s">
        <v>1315</v>
      </c>
      <c r="G311" s="6" t="s">
        <v>1316</v>
      </c>
      <c r="H311" s="3">
        <v>1</v>
      </c>
      <c r="I311" s="5">
        <v>0</v>
      </c>
      <c r="J311" s="4">
        <f>TRUNC(H311*I311, 1)</f>
        <v>0</v>
      </c>
      <c r="K311" s="4">
        <f>노무!E4</f>
        <v>0</v>
      </c>
      <c r="L311" s="5">
        <f>TRUNC(H311*K311, 1)</f>
        <v>0</v>
      </c>
      <c r="M311" s="4">
        <v>0</v>
      </c>
      <c r="N311" s="5">
        <f>TRUNC(H311*M311, 1)</f>
        <v>0</v>
      </c>
      <c r="O311" s="4">
        <f t="shared" si="38"/>
        <v>0</v>
      </c>
      <c r="P311" s="5">
        <f t="shared" si="38"/>
        <v>0</v>
      </c>
      <c r="Q311" s="1" t="s">
        <v>13</v>
      </c>
      <c r="S311" t="s">
        <v>54</v>
      </c>
      <c r="T311" t="s">
        <v>54</v>
      </c>
      <c r="U311" t="s">
        <v>13</v>
      </c>
      <c r="V311">
        <v>1</v>
      </c>
    </row>
    <row r="312" spans="1:22" x14ac:dyDescent="0.2">
      <c r="A312" s="1" t="s">
        <v>147</v>
      </c>
      <c r="B312" s="6" t="s">
        <v>1312</v>
      </c>
      <c r="C312" s="1" t="s">
        <v>1328</v>
      </c>
      <c r="D312" s="1" t="s">
        <v>13</v>
      </c>
      <c r="E312" s="1" t="s">
        <v>1329</v>
      </c>
      <c r="F312" s="1" t="s">
        <v>1315</v>
      </c>
      <c r="G312" s="6" t="s">
        <v>1316</v>
      </c>
      <c r="H312" s="3">
        <v>2</v>
      </c>
      <c r="I312" s="5">
        <v>0</v>
      </c>
      <c r="J312" s="4">
        <f>TRUNC(H312*I312, 1)</f>
        <v>0</v>
      </c>
      <c r="K312" s="4">
        <f>노무!E12</f>
        <v>0</v>
      </c>
      <c r="L312" s="5">
        <f>TRUNC(H312*K312, 1)</f>
        <v>0</v>
      </c>
      <c r="M312" s="4">
        <v>0</v>
      </c>
      <c r="N312" s="5">
        <f>TRUNC(H312*M312, 1)</f>
        <v>0</v>
      </c>
      <c r="O312" s="4">
        <f t="shared" si="38"/>
        <v>0</v>
      </c>
      <c r="P312" s="5">
        <f t="shared" si="38"/>
        <v>0</v>
      </c>
      <c r="Q312" s="1" t="s">
        <v>13</v>
      </c>
      <c r="S312" t="s">
        <v>54</v>
      </c>
      <c r="T312" t="s">
        <v>54</v>
      </c>
      <c r="U312" t="s">
        <v>13</v>
      </c>
      <c r="V312">
        <v>1</v>
      </c>
    </row>
    <row r="313" spans="1:22" x14ac:dyDescent="0.2">
      <c r="A313" s="1" t="s">
        <v>13</v>
      </c>
      <c r="B313" s="6" t="s">
        <v>13</v>
      </c>
      <c r="C313" s="1" t="s">
        <v>13</v>
      </c>
      <c r="D313" s="1" t="s">
        <v>13</v>
      </c>
      <c r="E313" s="1" t="s">
        <v>1311</v>
      </c>
      <c r="F313" s="1" t="s">
        <v>13</v>
      </c>
      <c r="G313" s="6" t="s">
        <v>13</v>
      </c>
      <c r="H313" s="3">
        <v>0</v>
      </c>
      <c r="I313" s="1" t="s">
        <v>13</v>
      </c>
      <c r="J313" s="4">
        <f>TRUNC(SUMPRODUCT(J309:J312, V309:V312), 0)</f>
        <v>0</v>
      </c>
      <c r="K313" s="1" t="s">
        <v>13</v>
      </c>
      <c r="L313" s="5">
        <f>TRUNC(SUMPRODUCT(L309:L312, V309:V312), 0)</f>
        <v>0</v>
      </c>
      <c r="M313" s="1" t="s">
        <v>13</v>
      </c>
      <c r="N313" s="5">
        <f>TRUNC(SUMPRODUCT(N309:N312, V309:V312), 0)</f>
        <v>0</v>
      </c>
      <c r="O313" s="1" t="s">
        <v>13</v>
      </c>
      <c r="P313" s="5">
        <f>J313+L313+N313</f>
        <v>0</v>
      </c>
      <c r="Q313" s="1" t="s">
        <v>13</v>
      </c>
      <c r="S313" t="s">
        <v>13</v>
      </c>
      <c r="T313" t="s">
        <v>13</v>
      </c>
      <c r="U313" t="s">
        <v>13</v>
      </c>
      <c r="V313">
        <v>1</v>
      </c>
    </row>
    <row r="314" spans="1:22" x14ac:dyDescent="0.2">
      <c r="A314" s="1" t="s">
        <v>13</v>
      </c>
      <c r="B314" s="6" t="s">
        <v>13</v>
      </c>
      <c r="C314" s="1" t="s">
        <v>13</v>
      </c>
      <c r="D314" s="1" t="s">
        <v>13</v>
      </c>
      <c r="E314" s="1" t="s">
        <v>13</v>
      </c>
      <c r="F314" s="1" t="s">
        <v>13</v>
      </c>
      <c r="G314" s="6" t="s">
        <v>13</v>
      </c>
      <c r="H314" s="3">
        <v>0</v>
      </c>
      <c r="I314" s="1" t="s">
        <v>13</v>
      </c>
      <c r="J314" s="1" t="s">
        <v>13</v>
      </c>
      <c r="K314" s="1" t="s">
        <v>13</v>
      </c>
      <c r="L314" s="1" t="s">
        <v>13</v>
      </c>
      <c r="M314" s="1" t="s">
        <v>13</v>
      </c>
      <c r="N314" s="1" t="s">
        <v>13</v>
      </c>
      <c r="O314" s="1" t="s">
        <v>13</v>
      </c>
      <c r="P314" s="1" t="s">
        <v>13</v>
      </c>
      <c r="Q314" s="1" t="s">
        <v>13</v>
      </c>
      <c r="S314" t="s">
        <v>13</v>
      </c>
      <c r="T314" t="s">
        <v>13</v>
      </c>
      <c r="U314" t="s">
        <v>13</v>
      </c>
      <c r="V314">
        <v>1</v>
      </c>
    </row>
    <row r="315" spans="1:22" x14ac:dyDescent="0.2">
      <c r="A315" s="1" t="s">
        <v>151</v>
      </c>
      <c r="B315" s="6" t="s">
        <v>13</v>
      </c>
      <c r="C315" s="1" t="s">
        <v>13</v>
      </c>
      <c r="D315" s="1" t="s">
        <v>13</v>
      </c>
      <c r="E315" s="1" t="s">
        <v>148</v>
      </c>
      <c r="F315" s="1" t="s">
        <v>152</v>
      </c>
      <c r="G315" s="6" t="s">
        <v>150</v>
      </c>
      <c r="H315" s="3">
        <v>0</v>
      </c>
      <c r="I315" s="1" t="s">
        <v>13</v>
      </c>
      <c r="J315" s="1" t="s">
        <v>13</v>
      </c>
      <c r="K315" s="1" t="s">
        <v>13</v>
      </c>
      <c r="L315" s="1" t="s">
        <v>13</v>
      </c>
      <c r="M315" s="1" t="s">
        <v>13</v>
      </c>
      <c r="N315" s="1" t="s">
        <v>13</v>
      </c>
      <c r="O315" s="1" t="s">
        <v>13</v>
      </c>
      <c r="P315" s="1" t="s">
        <v>13</v>
      </c>
      <c r="Q315" s="1" t="s">
        <v>13</v>
      </c>
      <c r="S315" t="s">
        <v>13</v>
      </c>
      <c r="T315" t="s">
        <v>13</v>
      </c>
      <c r="U315" t="s">
        <v>13</v>
      </c>
      <c r="V315">
        <v>1</v>
      </c>
    </row>
    <row r="316" spans="1:22" x14ac:dyDescent="0.2">
      <c r="A316" s="1" t="s">
        <v>151</v>
      </c>
      <c r="B316" s="6" t="s">
        <v>1312</v>
      </c>
      <c r="C316" s="1" t="s">
        <v>1364</v>
      </c>
      <c r="D316" s="1" t="s">
        <v>13</v>
      </c>
      <c r="E316" s="1" t="s">
        <v>1365</v>
      </c>
      <c r="F316" s="1" t="s">
        <v>1366</v>
      </c>
      <c r="G316" s="6" t="s">
        <v>1316</v>
      </c>
      <c r="H316" s="3">
        <v>1</v>
      </c>
      <c r="I316" s="5">
        <v>0</v>
      </c>
      <c r="J316" s="4">
        <f>TRUNC(H316*I316, 1)</f>
        <v>0</v>
      </c>
      <c r="K316" s="4">
        <f>노무!E29</f>
        <v>0</v>
      </c>
      <c r="L316" s="5">
        <f>TRUNC(H316*K316, 1)</f>
        <v>0</v>
      </c>
      <c r="M316" s="4">
        <v>0</v>
      </c>
      <c r="N316" s="5">
        <f>TRUNC(H316*M316, 1)</f>
        <v>0</v>
      </c>
      <c r="O316" s="4">
        <f t="shared" ref="O316:P319" si="39">I316+K316+M316</f>
        <v>0</v>
      </c>
      <c r="P316" s="5">
        <f t="shared" si="39"/>
        <v>0</v>
      </c>
      <c r="Q316" s="1" t="s">
        <v>13</v>
      </c>
      <c r="S316" t="s">
        <v>54</v>
      </c>
      <c r="T316" t="s">
        <v>54</v>
      </c>
      <c r="U316" t="s">
        <v>13</v>
      </c>
      <c r="V316">
        <v>1</v>
      </c>
    </row>
    <row r="317" spans="1:22" x14ac:dyDescent="0.2">
      <c r="A317" s="1" t="s">
        <v>151</v>
      </c>
      <c r="B317" s="6" t="s">
        <v>1312</v>
      </c>
      <c r="C317" s="1" t="s">
        <v>1355</v>
      </c>
      <c r="D317" s="1" t="s">
        <v>13</v>
      </c>
      <c r="E317" s="1" t="s">
        <v>1356</v>
      </c>
      <c r="F317" s="1" t="s">
        <v>1315</v>
      </c>
      <c r="G317" s="6" t="s">
        <v>1316</v>
      </c>
      <c r="H317" s="3">
        <v>2</v>
      </c>
      <c r="I317" s="5">
        <v>0</v>
      </c>
      <c r="J317" s="4">
        <f>TRUNC(H317*I317, 1)</f>
        <v>0</v>
      </c>
      <c r="K317" s="4">
        <f>노무!E5</f>
        <v>0</v>
      </c>
      <c r="L317" s="5">
        <f>TRUNC(H317*K317, 1)</f>
        <v>0</v>
      </c>
      <c r="M317" s="4">
        <v>0</v>
      </c>
      <c r="N317" s="5">
        <f>TRUNC(H317*M317, 1)</f>
        <v>0</v>
      </c>
      <c r="O317" s="4">
        <f t="shared" si="39"/>
        <v>0</v>
      </c>
      <c r="P317" s="5">
        <f t="shared" si="39"/>
        <v>0</v>
      </c>
      <c r="Q317" s="1" t="s">
        <v>13</v>
      </c>
      <c r="S317" t="s">
        <v>54</v>
      </c>
      <c r="T317" t="s">
        <v>54</v>
      </c>
      <c r="U317" t="s">
        <v>13</v>
      </c>
      <c r="V317">
        <v>1</v>
      </c>
    </row>
    <row r="318" spans="1:22" x14ac:dyDescent="0.2">
      <c r="A318" s="1" t="s">
        <v>151</v>
      </c>
      <c r="B318" s="6" t="s">
        <v>1312</v>
      </c>
      <c r="C318" s="1" t="s">
        <v>1317</v>
      </c>
      <c r="D318" s="1" t="s">
        <v>13</v>
      </c>
      <c r="E318" s="1" t="s">
        <v>1318</v>
      </c>
      <c r="F318" s="1" t="s">
        <v>1315</v>
      </c>
      <c r="G318" s="6" t="s">
        <v>1316</v>
      </c>
      <c r="H318" s="3">
        <v>1</v>
      </c>
      <c r="I318" s="5">
        <v>0</v>
      </c>
      <c r="J318" s="4">
        <f>TRUNC(H318*I318, 1)</f>
        <v>0</v>
      </c>
      <c r="K318" s="4">
        <f>노무!E4</f>
        <v>0</v>
      </c>
      <c r="L318" s="5">
        <f>TRUNC(H318*K318, 1)</f>
        <v>0</v>
      </c>
      <c r="M318" s="4">
        <v>0</v>
      </c>
      <c r="N318" s="5">
        <f>TRUNC(H318*M318, 1)</f>
        <v>0</v>
      </c>
      <c r="O318" s="4">
        <f t="shared" si="39"/>
        <v>0</v>
      </c>
      <c r="P318" s="5">
        <f t="shared" si="39"/>
        <v>0</v>
      </c>
      <c r="Q318" s="1" t="s">
        <v>13</v>
      </c>
      <c r="S318" t="s">
        <v>54</v>
      </c>
      <c r="T318" t="s">
        <v>54</v>
      </c>
      <c r="U318" t="s">
        <v>13</v>
      </c>
      <c r="V318">
        <v>1</v>
      </c>
    </row>
    <row r="319" spans="1:22" x14ac:dyDescent="0.2">
      <c r="A319" s="1" t="s">
        <v>151</v>
      </c>
      <c r="B319" s="6" t="s">
        <v>1312</v>
      </c>
      <c r="C319" s="1" t="s">
        <v>1328</v>
      </c>
      <c r="D319" s="1" t="s">
        <v>13</v>
      </c>
      <c r="E319" s="1" t="s">
        <v>1329</v>
      </c>
      <c r="F319" s="1" t="s">
        <v>1315</v>
      </c>
      <c r="G319" s="6" t="s">
        <v>1316</v>
      </c>
      <c r="H319" s="3">
        <v>2</v>
      </c>
      <c r="I319" s="5">
        <v>0</v>
      </c>
      <c r="J319" s="4">
        <f>TRUNC(H319*I319, 1)</f>
        <v>0</v>
      </c>
      <c r="K319" s="4">
        <f>노무!E12</f>
        <v>0</v>
      </c>
      <c r="L319" s="5">
        <f>TRUNC(H319*K319, 1)</f>
        <v>0</v>
      </c>
      <c r="M319" s="4">
        <v>0</v>
      </c>
      <c r="N319" s="5">
        <f>TRUNC(H319*M319, 1)</f>
        <v>0</v>
      </c>
      <c r="O319" s="4">
        <f t="shared" si="39"/>
        <v>0</v>
      </c>
      <c r="P319" s="5">
        <f t="shared" si="39"/>
        <v>0</v>
      </c>
      <c r="Q319" s="1" t="s">
        <v>13</v>
      </c>
      <c r="S319" t="s">
        <v>54</v>
      </c>
      <c r="T319" t="s">
        <v>54</v>
      </c>
      <c r="U319" t="s">
        <v>13</v>
      </c>
      <c r="V319">
        <v>1</v>
      </c>
    </row>
    <row r="320" spans="1:22" x14ac:dyDescent="0.2">
      <c r="A320" s="1" t="s">
        <v>13</v>
      </c>
      <c r="B320" s="6" t="s">
        <v>13</v>
      </c>
      <c r="C320" s="1" t="s">
        <v>13</v>
      </c>
      <c r="D320" s="1" t="s">
        <v>13</v>
      </c>
      <c r="E320" s="1" t="s">
        <v>1311</v>
      </c>
      <c r="F320" s="1" t="s">
        <v>13</v>
      </c>
      <c r="G320" s="6" t="s">
        <v>13</v>
      </c>
      <c r="H320" s="3">
        <v>0</v>
      </c>
      <c r="I320" s="1" t="s">
        <v>13</v>
      </c>
      <c r="J320" s="4">
        <f>TRUNC(SUMPRODUCT(J316:J319, V316:V319), 0)</f>
        <v>0</v>
      </c>
      <c r="K320" s="1" t="s">
        <v>13</v>
      </c>
      <c r="L320" s="5">
        <f>TRUNC(SUMPRODUCT(L316:L319, V316:V319), 0)</f>
        <v>0</v>
      </c>
      <c r="M320" s="1" t="s">
        <v>13</v>
      </c>
      <c r="N320" s="5">
        <f>TRUNC(SUMPRODUCT(N316:N319, V316:V319), 0)</f>
        <v>0</v>
      </c>
      <c r="O320" s="1" t="s">
        <v>13</v>
      </c>
      <c r="P320" s="5">
        <f>J320+L320+N320</f>
        <v>0</v>
      </c>
      <c r="Q320" s="1" t="s">
        <v>13</v>
      </c>
      <c r="S320" t="s">
        <v>13</v>
      </c>
      <c r="T320" t="s">
        <v>13</v>
      </c>
      <c r="U320" t="s">
        <v>13</v>
      </c>
      <c r="V320">
        <v>1</v>
      </c>
    </row>
    <row r="321" spans="1:22" x14ac:dyDescent="0.2">
      <c r="A321" s="1" t="s">
        <v>13</v>
      </c>
      <c r="B321" s="6" t="s">
        <v>13</v>
      </c>
      <c r="C321" s="1" t="s">
        <v>13</v>
      </c>
      <c r="D321" s="1" t="s">
        <v>13</v>
      </c>
      <c r="E321" s="1" t="s">
        <v>13</v>
      </c>
      <c r="F321" s="1" t="s">
        <v>13</v>
      </c>
      <c r="G321" s="6" t="s">
        <v>13</v>
      </c>
      <c r="H321" s="3">
        <v>0</v>
      </c>
      <c r="I321" s="1" t="s">
        <v>13</v>
      </c>
      <c r="J321" s="1" t="s">
        <v>13</v>
      </c>
      <c r="K321" s="1" t="s">
        <v>13</v>
      </c>
      <c r="L321" s="1" t="s">
        <v>13</v>
      </c>
      <c r="M321" s="1" t="s">
        <v>13</v>
      </c>
      <c r="N321" s="1" t="s">
        <v>13</v>
      </c>
      <c r="O321" s="1" t="s">
        <v>13</v>
      </c>
      <c r="P321" s="1" t="s">
        <v>13</v>
      </c>
      <c r="Q321" s="1" t="s">
        <v>13</v>
      </c>
      <c r="S321" t="s">
        <v>13</v>
      </c>
      <c r="T321" t="s">
        <v>13</v>
      </c>
      <c r="U321" t="s">
        <v>13</v>
      </c>
      <c r="V321">
        <v>1</v>
      </c>
    </row>
    <row r="322" spans="1:22" x14ac:dyDescent="0.2">
      <c r="A322" s="1" t="s">
        <v>153</v>
      </c>
      <c r="B322" s="6" t="s">
        <v>13</v>
      </c>
      <c r="C322" s="1" t="s">
        <v>13</v>
      </c>
      <c r="D322" s="1" t="s">
        <v>13</v>
      </c>
      <c r="E322" s="1" t="s">
        <v>148</v>
      </c>
      <c r="F322" s="1" t="s">
        <v>154</v>
      </c>
      <c r="G322" s="6" t="s">
        <v>150</v>
      </c>
      <c r="H322" s="3">
        <v>0</v>
      </c>
      <c r="I322" s="1" t="s">
        <v>13</v>
      </c>
      <c r="J322" s="1" t="s">
        <v>13</v>
      </c>
      <c r="K322" s="1" t="s">
        <v>13</v>
      </c>
      <c r="L322" s="1" t="s">
        <v>13</v>
      </c>
      <c r="M322" s="1" t="s">
        <v>13</v>
      </c>
      <c r="N322" s="1" t="s">
        <v>13</v>
      </c>
      <c r="O322" s="1" t="s">
        <v>13</v>
      </c>
      <c r="P322" s="1" t="s">
        <v>13</v>
      </c>
      <c r="Q322" s="1" t="s">
        <v>13</v>
      </c>
      <c r="S322" t="s">
        <v>13</v>
      </c>
      <c r="T322" t="s">
        <v>13</v>
      </c>
      <c r="U322" t="s">
        <v>13</v>
      </c>
      <c r="V322">
        <v>1</v>
      </c>
    </row>
    <row r="323" spans="1:22" x14ac:dyDescent="0.2">
      <c r="A323" s="1" t="s">
        <v>153</v>
      </c>
      <c r="B323" s="6" t="s">
        <v>1312</v>
      </c>
      <c r="C323" s="1" t="s">
        <v>1364</v>
      </c>
      <c r="D323" s="1" t="s">
        <v>13</v>
      </c>
      <c r="E323" s="1" t="s">
        <v>1365</v>
      </c>
      <c r="F323" s="1" t="s">
        <v>1366</v>
      </c>
      <c r="G323" s="6" t="s">
        <v>1316</v>
      </c>
      <c r="H323" s="3">
        <v>1</v>
      </c>
      <c r="I323" s="5">
        <v>0</v>
      </c>
      <c r="J323" s="4">
        <f>TRUNC(H323*I323, 1)</f>
        <v>0</v>
      </c>
      <c r="K323" s="4">
        <f>노무!E29</f>
        <v>0</v>
      </c>
      <c r="L323" s="5">
        <f>TRUNC(H323*K323, 1)</f>
        <v>0</v>
      </c>
      <c r="M323" s="4">
        <v>0</v>
      </c>
      <c r="N323" s="5">
        <f>TRUNC(H323*M323, 1)</f>
        <v>0</v>
      </c>
      <c r="O323" s="4">
        <f t="shared" ref="O323:P326" si="40">I323+K323+M323</f>
        <v>0</v>
      </c>
      <c r="P323" s="5">
        <f t="shared" si="40"/>
        <v>0</v>
      </c>
      <c r="Q323" s="1" t="s">
        <v>13</v>
      </c>
      <c r="S323" t="s">
        <v>54</v>
      </c>
      <c r="T323" t="s">
        <v>54</v>
      </c>
      <c r="U323" t="s">
        <v>13</v>
      </c>
      <c r="V323">
        <v>1</v>
      </c>
    </row>
    <row r="324" spans="1:22" x14ac:dyDescent="0.2">
      <c r="A324" s="1" t="s">
        <v>153</v>
      </c>
      <c r="B324" s="6" t="s">
        <v>1312</v>
      </c>
      <c r="C324" s="1" t="s">
        <v>1355</v>
      </c>
      <c r="D324" s="1" t="s">
        <v>13</v>
      </c>
      <c r="E324" s="1" t="s">
        <v>1356</v>
      </c>
      <c r="F324" s="1" t="s">
        <v>1315</v>
      </c>
      <c r="G324" s="6" t="s">
        <v>1316</v>
      </c>
      <c r="H324" s="3">
        <v>2</v>
      </c>
      <c r="I324" s="5">
        <v>0</v>
      </c>
      <c r="J324" s="4">
        <f>TRUNC(H324*I324, 1)</f>
        <v>0</v>
      </c>
      <c r="K324" s="4">
        <f>노무!E5</f>
        <v>0</v>
      </c>
      <c r="L324" s="5">
        <f>TRUNC(H324*K324, 1)</f>
        <v>0</v>
      </c>
      <c r="M324" s="4">
        <v>0</v>
      </c>
      <c r="N324" s="5">
        <f>TRUNC(H324*M324, 1)</f>
        <v>0</v>
      </c>
      <c r="O324" s="4">
        <f t="shared" si="40"/>
        <v>0</v>
      </c>
      <c r="P324" s="5">
        <f t="shared" si="40"/>
        <v>0</v>
      </c>
      <c r="Q324" s="1" t="s">
        <v>13</v>
      </c>
      <c r="S324" t="s">
        <v>54</v>
      </c>
      <c r="T324" t="s">
        <v>54</v>
      </c>
      <c r="U324" t="s">
        <v>13</v>
      </c>
      <c r="V324">
        <v>1</v>
      </c>
    </row>
    <row r="325" spans="1:22" x14ac:dyDescent="0.2">
      <c r="A325" s="1" t="s">
        <v>153</v>
      </c>
      <c r="B325" s="6" t="s">
        <v>1312</v>
      </c>
      <c r="C325" s="1" t="s">
        <v>1317</v>
      </c>
      <c r="D325" s="1" t="s">
        <v>13</v>
      </c>
      <c r="E325" s="1" t="s">
        <v>1318</v>
      </c>
      <c r="F325" s="1" t="s">
        <v>1315</v>
      </c>
      <c r="G325" s="6" t="s">
        <v>1316</v>
      </c>
      <c r="H325" s="3">
        <v>2</v>
      </c>
      <c r="I325" s="5">
        <v>0</v>
      </c>
      <c r="J325" s="4">
        <f>TRUNC(H325*I325, 1)</f>
        <v>0</v>
      </c>
      <c r="K325" s="4">
        <f>노무!E4</f>
        <v>0</v>
      </c>
      <c r="L325" s="5">
        <f>TRUNC(H325*K325, 1)</f>
        <v>0</v>
      </c>
      <c r="M325" s="4">
        <v>0</v>
      </c>
      <c r="N325" s="5">
        <f>TRUNC(H325*M325, 1)</f>
        <v>0</v>
      </c>
      <c r="O325" s="4">
        <f t="shared" si="40"/>
        <v>0</v>
      </c>
      <c r="P325" s="5">
        <f t="shared" si="40"/>
        <v>0</v>
      </c>
      <c r="Q325" s="1" t="s">
        <v>13</v>
      </c>
      <c r="S325" t="s">
        <v>54</v>
      </c>
      <c r="T325" t="s">
        <v>54</v>
      </c>
      <c r="U325" t="s">
        <v>13</v>
      </c>
      <c r="V325">
        <v>1</v>
      </c>
    </row>
    <row r="326" spans="1:22" x14ac:dyDescent="0.2">
      <c r="A326" s="1" t="s">
        <v>153</v>
      </c>
      <c r="B326" s="6" t="s">
        <v>1312</v>
      </c>
      <c r="C326" s="1" t="s">
        <v>1328</v>
      </c>
      <c r="D326" s="1" t="s">
        <v>13</v>
      </c>
      <c r="E326" s="1" t="s">
        <v>1329</v>
      </c>
      <c r="F326" s="1" t="s">
        <v>1315</v>
      </c>
      <c r="G326" s="6" t="s">
        <v>1316</v>
      </c>
      <c r="H326" s="3">
        <v>2</v>
      </c>
      <c r="I326" s="5">
        <v>0</v>
      </c>
      <c r="J326" s="4">
        <f>TRUNC(H326*I326, 1)</f>
        <v>0</v>
      </c>
      <c r="K326" s="4">
        <f>노무!E12</f>
        <v>0</v>
      </c>
      <c r="L326" s="5">
        <f>TRUNC(H326*K326, 1)</f>
        <v>0</v>
      </c>
      <c r="M326" s="4">
        <v>0</v>
      </c>
      <c r="N326" s="5">
        <f>TRUNC(H326*M326, 1)</f>
        <v>0</v>
      </c>
      <c r="O326" s="4">
        <f t="shared" si="40"/>
        <v>0</v>
      </c>
      <c r="P326" s="5">
        <f t="shared" si="40"/>
        <v>0</v>
      </c>
      <c r="Q326" s="1" t="s">
        <v>13</v>
      </c>
      <c r="S326" t="s">
        <v>54</v>
      </c>
      <c r="T326" t="s">
        <v>54</v>
      </c>
      <c r="U326" t="s">
        <v>13</v>
      </c>
      <c r="V326">
        <v>1</v>
      </c>
    </row>
    <row r="327" spans="1:22" x14ac:dyDescent="0.2">
      <c r="A327" s="1" t="s">
        <v>13</v>
      </c>
      <c r="B327" s="6" t="s">
        <v>13</v>
      </c>
      <c r="C327" s="1" t="s">
        <v>13</v>
      </c>
      <c r="D327" s="1" t="s">
        <v>13</v>
      </c>
      <c r="E327" s="1" t="s">
        <v>1311</v>
      </c>
      <c r="F327" s="1" t="s">
        <v>13</v>
      </c>
      <c r="G327" s="6" t="s">
        <v>13</v>
      </c>
      <c r="H327" s="3">
        <v>0</v>
      </c>
      <c r="I327" s="1" t="s">
        <v>13</v>
      </c>
      <c r="J327" s="4">
        <f>TRUNC(SUMPRODUCT(J323:J326, V323:V326), 0)</f>
        <v>0</v>
      </c>
      <c r="K327" s="1" t="s">
        <v>13</v>
      </c>
      <c r="L327" s="5">
        <f>TRUNC(SUMPRODUCT(L323:L326, V323:V326), 0)</f>
        <v>0</v>
      </c>
      <c r="M327" s="1" t="s">
        <v>13</v>
      </c>
      <c r="N327" s="5">
        <f>TRUNC(SUMPRODUCT(N323:N326, V323:V326), 0)</f>
        <v>0</v>
      </c>
      <c r="O327" s="1" t="s">
        <v>13</v>
      </c>
      <c r="P327" s="5">
        <f>J327+L327+N327</f>
        <v>0</v>
      </c>
      <c r="Q327" s="1" t="s">
        <v>13</v>
      </c>
      <c r="S327" t="s">
        <v>13</v>
      </c>
      <c r="T327" t="s">
        <v>13</v>
      </c>
      <c r="U327" t="s">
        <v>13</v>
      </c>
      <c r="V327">
        <v>1</v>
      </c>
    </row>
    <row r="328" spans="1:22" x14ac:dyDescent="0.2">
      <c r="A328" s="1" t="s">
        <v>13</v>
      </c>
      <c r="B328" s="6" t="s">
        <v>13</v>
      </c>
      <c r="C328" s="1" t="s">
        <v>13</v>
      </c>
      <c r="D328" s="1" t="s">
        <v>13</v>
      </c>
      <c r="E328" s="1" t="s">
        <v>13</v>
      </c>
      <c r="F328" s="1" t="s">
        <v>13</v>
      </c>
      <c r="G328" s="6" t="s">
        <v>13</v>
      </c>
      <c r="H328" s="3">
        <v>0</v>
      </c>
      <c r="I328" s="1" t="s">
        <v>13</v>
      </c>
      <c r="J328" s="1" t="s">
        <v>13</v>
      </c>
      <c r="K328" s="1" t="s">
        <v>13</v>
      </c>
      <c r="L328" s="1" t="s">
        <v>13</v>
      </c>
      <c r="M328" s="1" t="s">
        <v>13</v>
      </c>
      <c r="N328" s="1" t="s">
        <v>13</v>
      </c>
      <c r="O328" s="1" t="s">
        <v>13</v>
      </c>
      <c r="P328" s="1" t="s">
        <v>13</v>
      </c>
      <c r="Q328" s="1" t="s">
        <v>13</v>
      </c>
      <c r="S328" t="s">
        <v>13</v>
      </c>
      <c r="T328" t="s">
        <v>13</v>
      </c>
      <c r="U328" t="s">
        <v>13</v>
      </c>
      <c r="V328">
        <v>1</v>
      </c>
    </row>
    <row r="329" spans="1:22" x14ac:dyDescent="0.2">
      <c r="A329" s="1" t="s">
        <v>155</v>
      </c>
      <c r="B329" s="6" t="s">
        <v>13</v>
      </c>
      <c r="C329" s="1" t="s">
        <v>13</v>
      </c>
      <c r="D329" s="1" t="s">
        <v>13</v>
      </c>
      <c r="E329" s="1" t="s">
        <v>156</v>
      </c>
      <c r="F329" s="1" t="s">
        <v>157</v>
      </c>
      <c r="G329" s="6" t="s">
        <v>150</v>
      </c>
      <c r="H329" s="3">
        <v>0</v>
      </c>
      <c r="I329" s="1" t="s">
        <v>13</v>
      </c>
      <c r="J329" s="1" t="s">
        <v>13</v>
      </c>
      <c r="K329" s="1" t="s">
        <v>13</v>
      </c>
      <c r="L329" s="1" t="s">
        <v>13</v>
      </c>
      <c r="M329" s="1" t="s">
        <v>13</v>
      </c>
      <c r="N329" s="1" t="s">
        <v>13</v>
      </c>
      <c r="O329" s="1" t="s">
        <v>13</v>
      </c>
      <c r="P329" s="1" t="s">
        <v>13</v>
      </c>
      <c r="Q329" s="1" t="s">
        <v>13</v>
      </c>
      <c r="S329" t="s">
        <v>13</v>
      </c>
      <c r="T329" t="s">
        <v>13</v>
      </c>
      <c r="U329" t="s">
        <v>13</v>
      </c>
      <c r="V329">
        <v>1</v>
      </c>
    </row>
    <row r="330" spans="1:22" x14ac:dyDescent="0.2">
      <c r="A330" s="1" t="s">
        <v>155</v>
      </c>
      <c r="B330" s="6" t="s">
        <v>1331</v>
      </c>
      <c r="C330" s="1" t="s">
        <v>1367</v>
      </c>
      <c r="D330" s="1" t="s">
        <v>13</v>
      </c>
      <c r="E330" s="1" t="s">
        <v>1368</v>
      </c>
      <c r="F330" s="1" t="s">
        <v>1369</v>
      </c>
      <c r="G330" s="6" t="s">
        <v>1335</v>
      </c>
      <c r="H330" s="3">
        <v>8</v>
      </c>
      <c r="I330" s="4">
        <f>기계경비!H42</f>
        <v>0</v>
      </c>
      <c r="J330" s="4">
        <f>TRUNC(H330*I330, 1)</f>
        <v>0</v>
      </c>
      <c r="K330" s="4">
        <f>기계경비!I42</f>
        <v>0</v>
      </c>
      <c r="L330" s="5">
        <f>TRUNC(H330*K330, 1)</f>
        <v>0</v>
      </c>
      <c r="M330" s="4">
        <f>기계경비!J42</f>
        <v>0</v>
      </c>
      <c r="N330" s="5">
        <f>TRUNC(H330*M330, 1)</f>
        <v>0</v>
      </c>
      <c r="O330" s="4">
        <f t="shared" ref="O330:P333" si="41">I330+K330+M330</f>
        <v>0</v>
      </c>
      <c r="P330" s="5">
        <f t="shared" si="41"/>
        <v>0</v>
      </c>
      <c r="Q330" s="1" t="s">
        <v>13</v>
      </c>
      <c r="S330" t="s">
        <v>54</v>
      </c>
      <c r="T330" t="s">
        <v>54</v>
      </c>
      <c r="U330" t="s">
        <v>13</v>
      </c>
      <c r="V330">
        <v>1</v>
      </c>
    </row>
    <row r="331" spans="1:22" x14ac:dyDescent="0.2">
      <c r="A331" s="1" t="s">
        <v>155</v>
      </c>
      <c r="B331" s="6" t="s">
        <v>1331</v>
      </c>
      <c r="C331" s="1" t="s">
        <v>1350</v>
      </c>
      <c r="D331" s="1" t="s">
        <v>13</v>
      </c>
      <c r="E331" s="1" t="s">
        <v>1333</v>
      </c>
      <c r="F331" s="1" t="s">
        <v>1351</v>
      </c>
      <c r="G331" s="6" t="s">
        <v>1335</v>
      </c>
      <c r="H331" s="3">
        <v>8</v>
      </c>
      <c r="I331" s="4">
        <f>기계경비!H32</f>
        <v>0</v>
      </c>
      <c r="J331" s="4">
        <f>TRUNC(H331*I331, 1)</f>
        <v>0</v>
      </c>
      <c r="K331" s="4">
        <f>기계경비!I32</f>
        <v>0</v>
      </c>
      <c r="L331" s="5">
        <f>TRUNC(H331*K331, 1)</f>
        <v>0</v>
      </c>
      <c r="M331" s="4">
        <f>기계경비!J32</f>
        <v>0</v>
      </c>
      <c r="N331" s="5">
        <f>TRUNC(H331*M331, 1)</f>
        <v>0</v>
      </c>
      <c r="O331" s="4">
        <f t="shared" si="41"/>
        <v>0</v>
      </c>
      <c r="P331" s="5">
        <f t="shared" si="41"/>
        <v>0</v>
      </c>
      <c r="Q331" s="1" t="s">
        <v>13</v>
      </c>
      <c r="S331" t="s">
        <v>54</v>
      </c>
      <c r="T331" t="s">
        <v>54</v>
      </c>
      <c r="U331" t="s">
        <v>13</v>
      </c>
      <c r="V331">
        <v>1</v>
      </c>
    </row>
    <row r="332" spans="1:22" x14ac:dyDescent="0.2">
      <c r="A332" s="1" t="s">
        <v>155</v>
      </c>
      <c r="B332" s="6" t="s">
        <v>1331</v>
      </c>
      <c r="C332" s="1" t="s">
        <v>1370</v>
      </c>
      <c r="D332" s="1" t="s">
        <v>13</v>
      </c>
      <c r="E332" s="1" t="s">
        <v>1371</v>
      </c>
      <c r="F332" s="1" t="s">
        <v>1372</v>
      </c>
      <c r="G332" s="6" t="s">
        <v>1335</v>
      </c>
      <c r="H332" s="3">
        <v>8</v>
      </c>
      <c r="I332" s="4">
        <f>기계경비!H63</f>
        <v>0</v>
      </c>
      <c r="J332" s="4">
        <f>TRUNC(H332*I332, 1)</f>
        <v>0</v>
      </c>
      <c r="K332" s="4">
        <f>기계경비!I63</f>
        <v>0</v>
      </c>
      <c r="L332" s="5">
        <f>TRUNC(H332*K332, 1)</f>
        <v>0</v>
      </c>
      <c r="M332" s="4">
        <f>기계경비!J63</f>
        <v>0</v>
      </c>
      <c r="N332" s="5">
        <f>TRUNC(H332*M332, 1)</f>
        <v>0</v>
      </c>
      <c r="O332" s="4">
        <f t="shared" si="41"/>
        <v>0</v>
      </c>
      <c r="P332" s="5">
        <f t="shared" si="41"/>
        <v>0</v>
      </c>
      <c r="Q332" s="1" t="s">
        <v>13</v>
      </c>
      <c r="S332" t="s">
        <v>54</v>
      </c>
      <c r="T332" t="s">
        <v>54</v>
      </c>
      <c r="U332" t="s">
        <v>13</v>
      </c>
      <c r="V332">
        <v>1</v>
      </c>
    </row>
    <row r="333" spans="1:22" x14ac:dyDescent="0.2">
      <c r="A333" s="1" t="s">
        <v>155</v>
      </c>
      <c r="B333" s="6" t="s">
        <v>1331</v>
      </c>
      <c r="C333" s="1" t="s">
        <v>1373</v>
      </c>
      <c r="D333" s="1" t="s">
        <v>13</v>
      </c>
      <c r="E333" s="1" t="s">
        <v>1374</v>
      </c>
      <c r="F333" s="1" t="s">
        <v>1375</v>
      </c>
      <c r="G333" s="6" t="s">
        <v>1335</v>
      </c>
      <c r="H333" s="3">
        <v>16</v>
      </c>
      <c r="I333" s="4">
        <f>기계경비!H65</f>
        <v>0</v>
      </c>
      <c r="J333" s="4">
        <f>TRUNC(H333*I333, 1)</f>
        <v>0</v>
      </c>
      <c r="K333" s="4">
        <f>기계경비!I65</f>
        <v>0</v>
      </c>
      <c r="L333" s="5">
        <f>TRUNC(H333*K333, 1)</f>
        <v>0</v>
      </c>
      <c r="M333" s="4">
        <f>기계경비!J65</f>
        <v>0</v>
      </c>
      <c r="N333" s="5">
        <f>TRUNC(H333*M333, 1)</f>
        <v>0</v>
      </c>
      <c r="O333" s="4">
        <f t="shared" si="41"/>
        <v>0</v>
      </c>
      <c r="P333" s="5">
        <f t="shared" si="41"/>
        <v>0</v>
      </c>
      <c r="Q333" s="1" t="s">
        <v>13</v>
      </c>
      <c r="S333" t="s">
        <v>54</v>
      </c>
      <c r="T333" t="s">
        <v>54</v>
      </c>
      <c r="U333" t="s">
        <v>13</v>
      </c>
      <c r="V333">
        <v>1</v>
      </c>
    </row>
    <row r="334" spans="1:22" x14ac:dyDescent="0.2">
      <c r="A334" s="1" t="s">
        <v>13</v>
      </c>
      <c r="B334" s="6" t="s">
        <v>13</v>
      </c>
      <c r="C334" s="1" t="s">
        <v>13</v>
      </c>
      <c r="D334" s="1" t="s">
        <v>13</v>
      </c>
      <c r="E334" s="1" t="s">
        <v>1311</v>
      </c>
      <c r="F334" s="1" t="s">
        <v>13</v>
      </c>
      <c r="G334" s="6" t="s">
        <v>13</v>
      </c>
      <c r="H334" s="3">
        <v>0</v>
      </c>
      <c r="I334" s="1" t="s">
        <v>13</v>
      </c>
      <c r="J334" s="4">
        <f>TRUNC(SUMPRODUCT(J330:J333, V330:V333), 0)</f>
        <v>0</v>
      </c>
      <c r="K334" s="1" t="s">
        <v>13</v>
      </c>
      <c r="L334" s="5">
        <f>TRUNC(SUMPRODUCT(L330:L333, V330:V333), 0)</f>
        <v>0</v>
      </c>
      <c r="M334" s="1" t="s">
        <v>13</v>
      </c>
      <c r="N334" s="5">
        <f>TRUNC(SUMPRODUCT(N330:N333, V330:V333), 0)</f>
        <v>0</v>
      </c>
      <c r="O334" s="1" t="s">
        <v>13</v>
      </c>
      <c r="P334" s="5">
        <f>J334+L334+N334</f>
        <v>0</v>
      </c>
      <c r="Q334" s="1" t="s">
        <v>13</v>
      </c>
      <c r="S334" t="s">
        <v>13</v>
      </c>
      <c r="T334" t="s">
        <v>13</v>
      </c>
      <c r="U334" t="s">
        <v>13</v>
      </c>
      <c r="V334">
        <v>1</v>
      </c>
    </row>
    <row r="335" spans="1:22" x14ac:dyDescent="0.2">
      <c r="A335" s="1" t="s">
        <v>13</v>
      </c>
      <c r="B335" s="6" t="s">
        <v>13</v>
      </c>
      <c r="C335" s="1" t="s">
        <v>13</v>
      </c>
      <c r="D335" s="1" t="s">
        <v>13</v>
      </c>
      <c r="E335" s="1" t="s">
        <v>13</v>
      </c>
      <c r="F335" s="1" t="s">
        <v>13</v>
      </c>
      <c r="G335" s="6" t="s">
        <v>13</v>
      </c>
      <c r="H335" s="3">
        <v>0</v>
      </c>
      <c r="I335" s="1" t="s">
        <v>13</v>
      </c>
      <c r="J335" s="1" t="s">
        <v>13</v>
      </c>
      <c r="K335" s="1" t="s">
        <v>13</v>
      </c>
      <c r="L335" s="1" t="s">
        <v>13</v>
      </c>
      <c r="M335" s="1" t="s">
        <v>13</v>
      </c>
      <c r="N335" s="1" t="s">
        <v>13</v>
      </c>
      <c r="O335" s="1" t="s">
        <v>13</v>
      </c>
      <c r="P335" s="1" t="s">
        <v>13</v>
      </c>
      <c r="Q335" s="1" t="s">
        <v>13</v>
      </c>
      <c r="S335" t="s">
        <v>13</v>
      </c>
      <c r="T335" t="s">
        <v>13</v>
      </c>
      <c r="U335" t="s">
        <v>13</v>
      </c>
      <c r="V335">
        <v>1</v>
      </c>
    </row>
    <row r="336" spans="1:22" x14ac:dyDescent="0.2">
      <c r="A336" s="1" t="s">
        <v>233</v>
      </c>
      <c r="B336" s="6" t="s">
        <v>13</v>
      </c>
      <c r="C336" s="1" t="s">
        <v>13</v>
      </c>
      <c r="D336" s="1" t="s">
        <v>13</v>
      </c>
      <c r="E336" s="1" t="s">
        <v>234</v>
      </c>
      <c r="F336" s="1" t="s">
        <v>235</v>
      </c>
      <c r="G336" s="6" t="s">
        <v>143</v>
      </c>
      <c r="H336" s="3">
        <v>0</v>
      </c>
      <c r="I336" s="1" t="s">
        <v>13</v>
      </c>
      <c r="J336" s="1" t="s">
        <v>13</v>
      </c>
      <c r="K336" s="1" t="s">
        <v>13</v>
      </c>
      <c r="L336" s="1" t="s">
        <v>13</v>
      </c>
      <c r="M336" s="1" t="s">
        <v>13</v>
      </c>
      <c r="N336" s="1" t="s">
        <v>13</v>
      </c>
      <c r="O336" s="1" t="s">
        <v>13</v>
      </c>
      <c r="P336" s="1" t="s">
        <v>13</v>
      </c>
      <c r="Q336" s="1" t="s">
        <v>13</v>
      </c>
      <c r="S336" t="s">
        <v>13</v>
      </c>
      <c r="T336" t="s">
        <v>13</v>
      </c>
      <c r="U336" t="s">
        <v>13</v>
      </c>
      <c r="V336">
        <v>1</v>
      </c>
    </row>
    <row r="337" spans="1:22" x14ac:dyDescent="0.2">
      <c r="A337" s="1" t="s">
        <v>233</v>
      </c>
      <c r="B337" s="6" t="s">
        <v>1312</v>
      </c>
      <c r="C337" s="1" t="s">
        <v>1355</v>
      </c>
      <c r="D337" s="1" t="s">
        <v>1325</v>
      </c>
      <c r="E337" s="1" t="s">
        <v>1356</v>
      </c>
      <c r="F337" s="1" t="s">
        <v>1315</v>
      </c>
      <c r="G337" s="6" t="s">
        <v>1316</v>
      </c>
      <c r="H337" s="3">
        <v>5.0999999999999997E-2</v>
      </c>
      <c r="I337" s="5">
        <v>0</v>
      </c>
      <c r="J337" s="4">
        <f>TRUNC(H337*I337, 1)</f>
        <v>0</v>
      </c>
      <c r="K337" s="4">
        <f>노무!E5</f>
        <v>0</v>
      </c>
      <c r="L337" s="5">
        <f>TRUNC(H337*K337, 1)</f>
        <v>0</v>
      </c>
      <c r="M337" s="4">
        <v>0</v>
      </c>
      <c r="N337" s="5">
        <f>TRUNC(H337*M337, 1)</f>
        <v>0</v>
      </c>
      <c r="O337" s="4">
        <f>I337+K337+M337</f>
        <v>0</v>
      </c>
      <c r="P337" s="5">
        <f>J337+L337+N337</f>
        <v>0</v>
      </c>
      <c r="Q337" s="1" t="s">
        <v>13</v>
      </c>
      <c r="S337" t="s">
        <v>54</v>
      </c>
      <c r="T337" t="s">
        <v>1327</v>
      </c>
      <c r="U337" t="s">
        <v>13</v>
      </c>
      <c r="V337">
        <v>0</v>
      </c>
    </row>
    <row r="338" spans="1:22" x14ac:dyDescent="0.2">
      <c r="A338" s="1" t="s">
        <v>233</v>
      </c>
      <c r="B338" s="6" t="s">
        <v>1306</v>
      </c>
      <c r="C338" s="1" t="s">
        <v>1307</v>
      </c>
      <c r="D338" s="1" t="s">
        <v>13</v>
      </c>
      <c r="E338" s="1" t="s">
        <v>1338</v>
      </c>
      <c r="F338" s="1" t="s">
        <v>1339</v>
      </c>
      <c r="G338" s="6" t="s">
        <v>1310</v>
      </c>
      <c r="H338" s="3">
        <v>1</v>
      </c>
      <c r="I338" s="5">
        <v>0</v>
      </c>
      <c r="J338" s="4">
        <f>TRUNC(H338*I338, 1)</f>
        <v>0</v>
      </c>
      <c r="K338" s="4">
        <v>0</v>
      </c>
      <c r="L338" s="5">
        <f>TRUNC(H338*K338, 1)</f>
        <v>0</v>
      </c>
      <c r="M338" s="4">
        <f>TRUNC((J337+L337+N337)*100*0.01, 1)</f>
        <v>0</v>
      </c>
      <c r="N338" s="5">
        <f>TRUNC(H338*M338, 1)</f>
        <v>0</v>
      </c>
      <c r="O338" s="4">
        <f>I338+K338+M338</f>
        <v>0</v>
      </c>
      <c r="P338" s="5">
        <f>J338+L338+N338</f>
        <v>0</v>
      </c>
      <c r="Q338" s="1" t="s">
        <v>13</v>
      </c>
      <c r="S338" t="s">
        <v>54</v>
      </c>
      <c r="T338" t="s">
        <v>54</v>
      </c>
      <c r="U338">
        <v>100</v>
      </c>
      <c r="V338">
        <v>1</v>
      </c>
    </row>
    <row r="339" spans="1:22" x14ac:dyDescent="0.2">
      <c r="A339" s="1" t="s">
        <v>13</v>
      </c>
      <c r="B339" s="6" t="s">
        <v>13</v>
      </c>
      <c r="C339" s="1" t="s">
        <v>13</v>
      </c>
      <c r="D339" s="1" t="s">
        <v>13</v>
      </c>
      <c r="E339" s="1" t="s">
        <v>1311</v>
      </c>
      <c r="F339" s="1" t="s">
        <v>13</v>
      </c>
      <c r="G339" s="6" t="s">
        <v>13</v>
      </c>
      <c r="H339" s="3">
        <v>0</v>
      </c>
      <c r="I339" s="1" t="s">
        <v>13</v>
      </c>
      <c r="J339" s="4">
        <f>TRUNC(SUMPRODUCT(J337:J338, V337:V338), 0)</f>
        <v>0</v>
      </c>
      <c r="K339" s="1" t="s">
        <v>13</v>
      </c>
      <c r="L339" s="5">
        <f>TRUNC(SUMPRODUCT(L337:L338, V337:V338), 0)</f>
        <v>0</v>
      </c>
      <c r="M339" s="1" t="s">
        <v>13</v>
      </c>
      <c r="N339" s="5">
        <f>TRUNC(SUMPRODUCT(N337:N338, V337:V338), 0)</f>
        <v>0</v>
      </c>
      <c r="O339" s="1" t="s">
        <v>13</v>
      </c>
      <c r="P339" s="5">
        <f>J339+L339+N339</f>
        <v>0</v>
      </c>
      <c r="Q339" s="1" t="s">
        <v>13</v>
      </c>
      <c r="S339" t="s">
        <v>13</v>
      </c>
      <c r="T339" t="s">
        <v>13</v>
      </c>
      <c r="U339" t="s">
        <v>13</v>
      </c>
      <c r="V339">
        <v>1</v>
      </c>
    </row>
    <row r="340" spans="1:22" x14ac:dyDescent="0.2">
      <c r="A340" s="1" t="s">
        <v>13</v>
      </c>
      <c r="B340" s="6" t="s">
        <v>13</v>
      </c>
      <c r="C340" s="1" t="s">
        <v>13</v>
      </c>
      <c r="D340" s="1" t="s">
        <v>13</v>
      </c>
      <c r="E340" s="1" t="s">
        <v>13</v>
      </c>
      <c r="F340" s="1" t="s">
        <v>13</v>
      </c>
      <c r="G340" s="6" t="s">
        <v>13</v>
      </c>
      <c r="H340" s="3">
        <v>0</v>
      </c>
      <c r="I340" s="1" t="s">
        <v>13</v>
      </c>
      <c r="J340" s="1" t="s">
        <v>13</v>
      </c>
      <c r="K340" s="1" t="s">
        <v>13</v>
      </c>
      <c r="L340" s="1" t="s">
        <v>13</v>
      </c>
      <c r="M340" s="1" t="s">
        <v>13</v>
      </c>
      <c r="N340" s="1" t="s">
        <v>13</v>
      </c>
      <c r="O340" s="1" t="s">
        <v>13</v>
      </c>
      <c r="P340" s="1" t="s">
        <v>13</v>
      </c>
      <c r="Q340" s="1" t="s">
        <v>13</v>
      </c>
      <c r="S340" t="s">
        <v>13</v>
      </c>
      <c r="T340" t="s">
        <v>13</v>
      </c>
      <c r="U340" t="s">
        <v>13</v>
      </c>
      <c r="V340">
        <v>1</v>
      </c>
    </row>
    <row r="341" spans="1:22" x14ac:dyDescent="0.2">
      <c r="A341" s="1" t="s">
        <v>158</v>
      </c>
      <c r="B341" s="6" t="s">
        <v>13</v>
      </c>
      <c r="C341" s="1" t="s">
        <v>13</v>
      </c>
      <c r="D341" s="1" t="s">
        <v>13</v>
      </c>
      <c r="E341" s="1" t="s">
        <v>159</v>
      </c>
      <c r="F341" s="1" t="s">
        <v>160</v>
      </c>
      <c r="G341" s="6" t="s">
        <v>161</v>
      </c>
      <c r="H341" s="3">
        <v>0</v>
      </c>
      <c r="I341" s="1" t="s">
        <v>13</v>
      </c>
      <c r="J341" s="1" t="s">
        <v>13</v>
      </c>
      <c r="K341" s="1" t="s">
        <v>13</v>
      </c>
      <c r="L341" s="1" t="s">
        <v>13</v>
      </c>
      <c r="M341" s="1" t="s">
        <v>13</v>
      </c>
      <c r="N341" s="1" t="s">
        <v>13</v>
      </c>
      <c r="O341" s="1" t="s">
        <v>13</v>
      </c>
      <c r="P341" s="1" t="s">
        <v>13</v>
      </c>
      <c r="Q341" s="1" t="s">
        <v>13</v>
      </c>
      <c r="S341" t="s">
        <v>13</v>
      </c>
      <c r="T341" t="s">
        <v>13</v>
      </c>
      <c r="U341" t="s">
        <v>13</v>
      </c>
      <c r="V341">
        <v>1</v>
      </c>
    </row>
    <row r="342" spans="1:22" x14ac:dyDescent="0.2">
      <c r="A342" s="1" t="s">
        <v>158</v>
      </c>
      <c r="B342" s="6" t="s">
        <v>1312</v>
      </c>
      <c r="C342" s="1" t="s">
        <v>1376</v>
      </c>
      <c r="D342" s="1" t="s">
        <v>13</v>
      </c>
      <c r="E342" s="1" t="s">
        <v>1377</v>
      </c>
      <c r="F342" s="1" t="s">
        <v>1315</v>
      </c>
      <c r="G342" s="6" t="s">
        <v>1316</v>
      </c>
      <c r="H342" s="3">
        <v>0.16</v>
      </c>
      <c r="I342" s="5">
        <v>0</v>
      </c>
      <c r="J342" s="4">
        <f>TRUNC(H342*I342, 1)</f>
        <v>0</v>
      </c>
      <c r="K342" s="4">
        <f>노무!E11</f>
        <v>0</v>
      </c>
      <c r="L342" s="5">
        <f>TRUNC(H342*K342, 1)</f>
        <v>0</v>
      </c>
      <c r="M342" s="4">
        <v>0</v>
      </c>
      <c r="N342" s="5">
        <f>TRUNC(H342*M342, 1)</f>
        <v>0</v>
      </c>
      <c r="O342" s="4">
        <f t="shared" ref="O342:P346" si="42">I342+K342+M342</f>
        <v>0</v>
      </c>
      <c r="P342" s="5">
        <f t="shared" si="42"/>
        <v>0</v>
      </c>
      <c r="Q342" s="1" t="s">
        <v>13</v>
      </c>
      <c r="S342" t="s">
        <v>54</v>
      </c>
      <c r="T342" t="s">
        <v>54</v>
      </c>
      <c r="U342" t="s">
        <v>13</v>
      </c>
      <c r="V342">
        <v>1</v>
      </c>
    </row>
    <row r="343" spans="1:22" x14ac:dyDescent="0.2">
      <c r="A343" s="1" t="s">
        <v>158</v>
      </c>
      <c r="B343" s="6" t="s">
        <v>1312</v>
      </c>
      <c r="C343" s="1" t="s">
        <v>1328</v>
      </c>
      <c r="D343" s="1" t="s">
        <v>13</v>
      </c>
      <c r="E343" s="1" t="s">
        <v>1329</v>
      </c>
      <c r="F343" s="1" t="s">
        <v>1315</v>
      </c>
      <c r="G343" s="6" t="s">
        <v>1316</v>
      </c>
      <c r="H343" s="3">
        <v>0.38</v>
      </c>
      <c r="I343" s="5">
        <v>0</v>
      </c>
      <c r="J343" s="4">
        <f>TRUNC(H343*I343, 1)</f>
        <v>0</v>
      </c>
      <c r="K343" s="4">
        <f>노무!E12</f>
        <v>0</v>
      </c>
      <c r="L343" s="5">
        <f>TRUNC(H343*K343, 1)</f>
        <v>0</v>
      </c>
      <c r="M343" s="4">
        <v>0</v>
      </c>
      <c r="N343" s="5">
        <f>TRUNC(H343*M343, 1)</f>
        <v>0</v>
      </c>
      <c r="O343" s="4">
        <f t="shared" si="42"/>
        <v>0</v>
      </c>
      <c r="P343" s="5">
        <f t="shared" si="42"/>
        <v>0</v>
      </c>
      <c r="Q343" s="1" t="s">
        <v>13</v>
      </c>
      <c r="S343" t="s">
        <v>54</v>
      </c>
      <c r="T343" t="s">
        <v>54</v>
      </c>
      <c r="U343" t="s">
        <v>13</v>
      </c>
      <c r="V343">
        <v>1</v>
      </c>
    </row>
    <row r="344" spans="1:22" x14ac:dyDescent="0.2">
      <c r="A344" s="1" t="s">
        <v>158</v>
      </c>
      <c r="B344" s="6" t="s">
        <v>1312</v>
      </c>
      <c r="C344" s="1" t="s">
        <v>1317</v>
      </c>
      <c r="D344" s="1" t="s">
        <v>13</v>
      </c>
      <c r="E344" s="1" t="s">
        <v>1318</v>
      </c>
      <c r="F344" s="1" t="s">
        <v>1315</v>
      </c>
      <c r="G344" s="6" t="s">
        <v>1316</v>
      </c>
      <c r="H344" s="3">
        <v>0.14000000000000001</v>
      </c>
      <c r="I344" s="5">
        <v>0</v>
      </c>
      <c r="J344" s="4">
        <f>TRUNC(H344*I344, 1)</f>
        <v>0</v>
      </c>
      <c r="K344" s="4">
        <f>노무!E4</f>
        <v>0</v>
      </c>
      <c r="L344" s="5">
        <f>TRUNC(H344*K344, 1)</f>
        <v>0</v>
      </c>
      <c r="M344" s="4">
        <v>0</v>
      </c>
      <c r="N344" s="5">
        <f>TRUNC(H344*M344, 1)</f>
        <v>0</v>
      </c>
      <c r="O344" s="4">
        <f t="shared" si="42"/>
        <v>0</v>
      </c>
      <c r="P344" s="5">
        <f t="shared" si="42"/>
        <v>0</v>
      </c>
      <c r="Q344" s="1" t="s">
        <v>13</v>
      </c>
      <c r="S344" t="s">
        <v>54</v>
      </c>
      <c r="T344" t="s">
        <v>54</v>
      </c>
      <c r="U344" t="s">
        <v>13</v>
      </c>
      <c r="V344">
        <v>1</v>
      </c>
    </row>
    <row r="345" spans="1:22" x14ac:dyDescent="0.2">
      <c r="A345" s="1" t="s">
        <v>158</v>
      </c>
      <c r="B345" s="6" t="s">
        <v>1306</v>
      </c>
      <c r="C345" s="1" t="s">
        <v>1307</v>
      </c>
      <c r="D345" s="1" t="s">
        <v>13</v>
      </c>
      <c r="E345" s="1" t="s">
        <v>1319</v>
      </c>
      <c r="F345" s="1" t="s">
        <v>1378</v>
      </c>
      <c r="G345" s="6" t="s">
        <v>1310</v>
      </c>
      <c r="H345" s="3">
        <v>1</v>
      </c>
      <c r="I345" s="4">
        <f>TRUNC((L342+L343+L344)*1.5*0.01, 1)</f>
        <v>0</v>
      </c>
      <c r="J345" s="4">
        <f>TRUNC(H345*I345, 1)</f>
        <v>0</v>
      </c>
      <c r="K345" s="4">
        <v>0</v>
      </c>
      <c r="L345" s="5">
        <f>TRUNC(H345*K345, 1)</f>
        <v>0</v>
      </c>
      <c r="M345" s="4">
        <v>0</v>
      </c>
      <c r="N345" s="5">
        <f>TRUNC(H345*M345, 1)</f>
        <v>0</v>
      </c>
      <c r="O345" s="4">
        <f t="shared" si="42"/>
        <v>0</v>
      </c>
      <c r="P345" s="5">
        <f t="shared" si="42"/>
        <v>0</v>
      </c>
      <c r="Q345" s="1" t="s">
        <v>13</v>
      </c>
      <c r="S345" t="s">
        <v>54</v>
      </c>
      <c r="T345" t="s">
        <v>54</v>
      </c>
      <c r="U345">
        <v>1.5</v>
      </c>
      <c r="V345">
        <v>1</v>
      </c>
    </row>
    <row r="346" spans="1:22" x14ac:dyDescent="0.2">
      <c r="A346" s="1" t="s">
        <v>158</v>
      </c>
      <c r="B346" s="6" t="s">
        <v>1331</v>
      </c>
      <c r="C346" s="1" t="s">
        <v>1379</v>
      </c>
      <c r="D346" s="1" t="s">
        <v>13</v>
      </c>
      <c r="E346" s="1" t="s">
        <v>1333</v>
      </c>
      <c r="F346" s="1" t="s">
        <v>1380</v>
      </c>
      <c r="G346" s="6" t="s">
        <v>1335</v>
      </c>
      <c r="H346" s="3">
        <v>0.33</v>
      </c>
      <c r="I346" s="4">
        <f>기계경비!H33</f>
        <v>0</v>
      </c>
      <c r="J346" s="4">
        <f>TRUNC(H346*I346, 1)</f>
        <v>0</v>
      </c>
      <c r="K346" s="4">
        <f>기계경비!I33</f>
        <v>0</v>
      </c>
      <c r="L346" s="5">
        <f>TRUNC(H346*K346, 1)</f>
        <v>0</v>
      </c>
      <c r="M346" s="4">
        <f>기계경비!J33</f>
        <v>0</v>
      </c>
      <c r="N346" s="5">
        <f>TRUNC(H346*M346, 1)</f>
        <v>0</v>
      </c>
      <c r="O346" s="4">
        <f t="shared" si="42"/>
        <v>0</v>
      </c>
      <c r="P346" s="5">
        <f t="shared" si="42"/>
        <v>0</v>
      </c>
      <c r="Q346" s="1" t="s">
        <v>13</v>
      </c>
      <c r="S346" t="s">
        <v>54</v>
      </c>
      <c r="T346" t="s">
        <v>54</v>
      </c>
      <c r="U346" t="s">
        <v>13</v>
      </c>
      <c r="V346">
        <v>1</v>
      </c>
    </row>
    <row r="347" spans="1:22" x14ac:dyDescent="0.2">
      <c r="A347" s="1" t="s">
        <v>13</v>
      </c>
      <c r="B347" s="6" t="s">
        <v>13</v>
      </c>
      <c r="C347" s="1" t="s">
        <v>13</v>
      </c>
      <c r="D347" s="1" t="s">
        <v>13</v>
      </c>
      <c r="E347" s="1" t="s">
        <v>1311</v>
      </c>
      <c r="F347" s="1" t="s">
        <v>13</v>
      </c>
      <c r="G347" s="6" t="s">
        <v>13</v>
      </c>
      <c r="H347" s="3">
        <v>0</v>
      </c>
      <c r="I347" s="1" t="s">
        <v>13</v>
      </c>
      <c r="J347" s="4">
        <f>TRUNC(SUMPRODUCT(J342:J346, V342:V346), 0)</f>
        <v>0</v>
      </c>
      <c r="K347" s="1" t="s">
        <v>13</v>
      </c>
      <c r="L347" s="5">
        <f>TRUNC(SUMPRODUCT(L342:L346, V342:V346), 0)</f>
        <v>0</v>
      </c>
      <c r="M347" s="1" t="s">
        <v>13</v>
      </c>
      <c r="N347" s="5">
        <f>TRUNC(SUMPRODUCT(N342:N346, V342:V346), 0)</f>
        <v>0</v>
      </c>
      <c r="O347" s="1" t="s">
        <v>13</v>
      </c>
      <c r="P347" s="5">
        <f>J347+L347+N347</f>
        <v>0</v>
      </c>
      <c r="Q347" s="1" t="s">
        <v>13</v>
      </c>
      <c r="S347" t="s">
        <v>13</v>
      </c>
      <c r="T347" t="s">
        <v>13</v>
      </c>
      <c r="U347" t="s">
        <v>13</v>
      </c>
      <c r="V347">
        <v>1</v>
      </c>
    </row>
    <row r="348" spans="1:22" x14ac:dyDescent="0.2">
      <c r="A348" s="1" t="s">
        <v>13</v>
      </c>
      <c r="B348" s="6" t="s">
        <v>13</v>
      </c>
      <c r="C348" s="1" t="s">
        <v>13</v>
      </c>
      <c r="D348" s="1" t="s">
        <v>13</v>
      </c>
      <c r="E348" s="1" t="s">
        <v>13</v>
      </c>
      <c r="F348" s="1" t="s">
        <v>13</v>
      </c>
      <c r="G348" s="6" t="s">
        <v>13</v>
      </c>
      <c r="H348" s="3">
        <v>0</v>
      </c>
      <c r="I348" s="1" t="s">
        <v>13</v>
      </c>
      <c r="J348" s="1" t="s">
        <v>13</v>
      </c>
      <c r="K348" s="1" t="s">
        <v>13</v>
      </c>
      <c r="L348" s="1" t="s">
        <v>13</v>
      </c>
      <c r="M348" s="1" t="s">
        <v>13</v>
      </c>
      <c r="N348" s="1" t="s">
        <v>13</v>
      </c>
      <c r="O348" s="1" t="s">
        <v>13</v>
      </c>
      <c r="P348" s="1" t="s">
        <v>13</v>
      </c>
      <c r="Q348" s="1" t="s">
        <v>13</v>
      </c>
      <c r="S348" t="s">
        <v>13</v>
      </c>
      <c r="T348" t="s">
        <v>13</v>
      </c>
      <c r="U348" t="s">
        <v>13</v>
      </c>
      <c r="V348">
        <v>1</v>
      </c>
    </row>
    <row r="349" spans="1:22" x14ac:dyDescent="0.2">
      <c r="A349" s="1" t="s">
        <v>162</v>
      </c>
      <c r="B349" s="6" t="s">
        <v>13</v>
      </c>
      <c r="C349" s="1" t="s">
        <v>13</v>
      </c>
      <c r="D349" s="1" t="s">
        <v>13</v>
      </c>
      <c r="E349" s="1" t="s">
        <v>159</v>
      </c>
      <c r="F349" s="1" t="s">
        <v>163</v>
      </c>
      <c r="G349" s="6" t="s">
        <v>161</v>
      </c>
      <c r="H349" s="3">
        <v>0</v>
      </c>
      <c r="I349" s="1" t="s">
        <v>13</v>
      </c>
      <c r="J349" s="1" t="s">
        <v>13</v>
      </c>
      <c r="K349" s="1" t="s">
        <v>13</v>
      </c>
      <c r="L349" s="1" t="s">
        <v>13</v>
      </c>
      <c r="M349" s="1" t="s">
        <v>13</v>
      </c>
      <c r="N349" s="1" t="s">
        <v>13</v>
      </c>
      <c r="O349" s="1" t="s">
        <v>13</v>
      </c>
      <c r="P349" s="1" t="s">
        <v>13</v>
      </c>
      <c r="Q349" s="1" t="s">
        <v>13</v>
      </c>
      <c r="S349" t="s">
        <v>13</v>
      </c>
      <c r="T349" t="s">
        <v>13</v>
      </c>
      <c r="U349" t="s">
        <v>13</v>
      </c>
      <c r="V349">
        <v>1</v>
      </c>
    </row>
    <row r="350" spans="1:22" x14ac:dyDescent="0.2">
      <c r="A350" s="1" t="s">
        <v>162</v>
      </c>
      <c r="B350" s="6" t="s">
        <v>1312</v>
      </c>
      <c r="C350" s="1" t="s">
        <v>1376</v>
      </c>
      <c r="D350" s="1" t="s">
        <v>13</v>
      </c>
      <c r="E350" s="1" t="s">
        <v>1377</v>
      </c>
      <c r="F350" s="1" t="s">
        <v>1315</v>
      </c>
      <c r="G350" s="6" t="s">
        <v>1316</v>
      </c>
      <c r="H350" s="3">
        <v>0.18</v>
      </c>
      <c r="I350" s="5">
        <v>0</v>
      </c>
      <c r="J350" s="4">
        <f>TRUNC(H350*I350, 1)</f>
        <v>0</v>
      </c>
      <c r="K350" s="4">
        <f>노무!E11</f>
        <v>0</v>
      </c>
      <c r="L350" s="5">
        <f>TRUNC(H350*K350, 1)</f>
        <v>0</v>
      </c>
      <c r="M350" s="4">
        <v>0</v>
      </c>
      <c r="N350" s="5">
        <f>TRUNC(H350*M350, 1)</f>
        <v>0</v>
      </c>
      <c r="O350" s="4">
        <f t="shared" ref="O350:P354" si="43">I350+K350+M350</f>
        <v>0</v>
      </c>
      <c r="P350" s="5">
        <f t="shared" si="43"/>
        <v>0</v>
      </c>
      <c r="Q350" s="1" t="s">
        <v>13</v>
      </c>
      <c r="S350" t="s">
        <v>54</v>
      </c>
      <c r="T350" t="s">
        <v>54</v>
      </c>
      <c r="U350" t="s">
        <v>13</v>
      </c>
      <c r="V350">
        <v>1</v>
      </c>
    </row>
    <row r="351" spans="1:22" x14ac:dyDescent="0.2">
      <c r="A351" s="1" t="s">
        <v>162</v>
      </c>
      <c r="B351" s="6" t="s">
        <v>1312</v>
      </c>
      <c r="C351" s="1" t="s">
        <v>1328</v>
      </c>
      <c r="D351" s="1" t="s">
        <v>13</v>
      </c>
      <c r="E351" s="1" t="s">
        <v>1329</v>
      </c>
      <c r="F351" s="1" t="s">
        <v>1315</v>
      </c>
      <c r="G351" s="6" t="s">
        <v>1316</v>
      </c>
      <c r="H351" s="3">
        <v>0.41</v>
      </c>
      <c r="I351" s="5">
        <v>0</v>
      </c>
      <c r="J351" s="4">
        <f>TRUNC(H351*I351, 1)</f>
        <v>0</v>
      </c>
      <c r="K351" s="4">
        <f>노무!E12</f>
        <v>0</v>
      </c>
      <c r="L351" s="5">
        <f>TRUNC(H351*K351, 1)</f>
        <v>0</v>
      </c>
      <c r="M351" s="4">
        <v>0</v>
      </c>
      <c r="N351" s="5">
        <f>TRUNC(H351*M351, 1)</f>
        <v>0</v>
      </c>
      <c r="O351" s="4">
        <f t="shared" si="43"/>
        <v>0</v>
      </c>
      <c r="P351" s="5">
        <f t="shared" si="43"/>
        <v>0</v>
      </c>
      <c r="Q351" s="1" t="s">
        <v>13</v>
      </c>
      <c r="S351" t="s">
        <v>54</v>
      </c>
      <c r="T351" t="s">
        <v>54</v>
      </c>
      <c r="U351" t="s">
        <v>13</v>
      </c>
      <c r="V351">
        <v>1</v>
      </c>
    </row>
    <row r="352" spans="1:22" x14ac:dyDescent="0.2">
      <c r="A352" s="1" t="s">
        <v>162</v>
      </c>
      <c r="B352" s="6" t="s">
        <v>1312</v>
      </c>
      <c r="C352" s="1" t="s">
        <v>1317</v>
      </c>
      <c r="D352" s="1" t="s">
        <v>13</v>
      </c>
      <c r="E352" s="1" t="s">
        <v>1318</v>
      </c>
      <c r="F352" s="1" t="s">
        <v>1315</v>
      </c>
      <c r="G352" s="6" t="s">
        <v>1316</v>
      </c>
      <c r="H352" s="3">
        <v>0.15</v>
      </c>
      <c r="I352" s="5">
        <v>0</v>
      </c>
      <c r="J352" s="4">
        <f>TRUNC(H352*I352, 1)</f>
        <v>0</v>
      </c>
      <c r="K352" s="4">
        <f>노무!E4</f>
        <v>0</v>
      </c>
      <c r="L352" s="5">
        <f>TRUNC(H352*K352, 1)</f>
        <v>0</v>
      </c>
      <c r="M352" s="4">
        <v>0</v>
      </c>
      <c r="N352" s="5">
        <f>TRUNC(H352*M352, 1)</f>
        <v>0</v>
      </c>
      <c r="O352" s="4">
        <f t="shared" si="43"/>
        <v>0</v>
      </c>
      <c r="P352" s="5">
        <f t="shared" si="43"/>
        <v>0</v>
      </c>
      <c r="Q352" s="1" t="s">
        <v>13</v>
      </c>
      <c r="S352" t="s">
        <v>54</v>
      </c>
      <c r="T352" t="s">
        <v>54</v>
      </c>
      <c r="U352" t="s">
        <v>13</v>
      </c>
      <c r="V352">
        <v>1</v>
      </c>
    </row>
    <row r="353" spans="1:22" x14ac:dyDescent="0.2">
      <c r="A353" s="1" t="s">
        <v>162</v>
      </c>
      <c r="B353" s="6" t="s">
        <v>1306</v>
      </c>
      <c r="C353" s="1" t="s">
        <v>1307</v>
      </c>
      <c r="D353" s="1" t="s">
        <v>13</v>
      </c>
      <c r="E353" s="1" t="s">
        <v>1319</v>
      </c>
      <c r="F353" s="1" t="s">
        <v>1378</v>
      </c>
      <c r="G353" s="6" t="s">
        <v>1310</v>
      </c>
      <c r="H353" s="3">
        <v>1</v>
      </c>
      <c r="I353" s="4">
        <f>TRUNC((L350+L351+L352)*1.5*0.01, 1)</f>
        <v>0</v>
      </c>
      <c r="J353" s="4">
        <f>TRUNC(H353*I353, 1)</f>
        <v>0</v>
      </c>
      <c r="K353" s="4">
        <v>0</v>
      </c>
      <c r="L353" s="5">
        <f>TRUNC(H353*K353, 1)</f>
        <v>0</v>
      </c>
      <c r="M353" s="4">
        <v>0</v>
      </c>
      <c r="N353" s="5">
        <f>TRUNC(H353*M353, 1)</f>
        <v>0</v>
      </c>
      <c r="O353" s="4">
        <f t="shared" si="43"/>
        <v>0</v>
      </c>
      <c r="P353" s="5">
        <f t="shared" si="43"/>
        <v>0</v>
      </c>
      <c r="Q353" s="1" t="s">
        <v>13</v>
      </c>
      <c r="S353" t="s">
        <v>54</v>
      </c>
      <c r="T353" t="s">
        <v>54</v>
      </c>
      <c r="U353">
        <v>1.5</v>
      </c>
      <c r="V353">
        <v>1</v>
      </c>
    </row>
    <row r="354" spans="1:22" x14ac:dyDescent="0.2">
      <c r="A354" s="1" t="s">
        <v>162</v>
      </c>
      <c r="B354" s="6" t="s">
        <v>1331</v>
      </c>
      <c r="C354" s="1" t="s">
        <v>1379</v>
      </c>
      <c r="D354" s="1" t="s">
        <v>13</v>
      </c>
      <c r="E354" s="1" t="s">
        <v>1333</v>
      </c>
      <c r="F354" s="1" t="s">
        <v>1380</v>
      </c>
      <c r="G354" s="6" t="s">
        <v>1335</v>
      </c>
      <c r="H354" s="3">
        <v>0.4</v>
      </c>
      <c r="I354" s="4">
        <f>기계경비!H33</f>
        <v>0</v>
      </c>
      <c r="J354" s="4">
        <f>TRUNC(H354*I354, 1)</f>
        <v>0</v>
      </c>
      <c r="K354" s="4">
        <f>기계경비!I33</f>
        <v>0</v>
      </c>
      <c r="L354" s="5">
        <f>TRUNC(H354*K354, 1)</f>
        <v>0</v>
      </c>
      <c r="M354" s="4">
        <f>기계경비!J33</f>
        <v>0</v>
      </c>
      <c r="N354" s="5">
        <f>TRUNC(H354*M354, 1)</f>
        <v>0</v>
      </c>
      <c r="O354" s="4">
        <f t="shared" si="43"/>
        <v>0</v>
      </c>
      <c r="P354" s="5">
        <f t="shared" si="43"/>
        <v>0</v>
      </c>
      <c r="Q354" s="1" t="s">
        <v>13</v>
      </c>
      <c r="S354" t="s">
        <v>54</v>
      </c>
      <c r="T354" t="s">
        <v>54</v>
      </c>
      <c r="U354" t="s">
        <v>13</v>
      </c>
      <c r="V354">
        <v>1</v>
      </c>
    </row>
    <row r="355" spans="1:22" x14ac:dyDescent="0.2">
      <c r="A355" s="1" t="s">
        <v>13</v>
      </c>
      <c r="B355" s="6" t="s">
        <v>13</v>
      </c>
      <c r="C355" s="1" t="s">
        <v>13</v>
      </c>
      <c r="D355" s="1" t="s">
        <v>13</v>
      </c>
      <c r="E355" s="1" t="s">
        <v>1311</v>
      </c>
      <c r="F355" s="1" t="s">
        <v>13</v>
      </c>
      <c r="G355" s="6" t="s">
        <v>13</v>
      </c>
      <c r="H355" s="3">
        <v>0</v>
      </c>
      <c r="I355" s="1" t="s">
        <v>13</v>
      </c>
      <c r="J355" s="4">
        <f>TRUNC(SUMPRODUCT(J350:J354, V350:V354), 0)</f>
        <v>0</v>
      </c>
      <c r="K355" s="1" t="s">
        <v>13</v>
      </c>
      <c r="L355" s="5">
        <f>TRUNC(SUMPRODUCT(L350:L354, V350:V354), 0)</f>
        <v>0</v>
      </c>
      <c r="M355" s="1" t="s">
        <v>13</v>
      </c>
      <c r="N355" s="5">
        <f>TRUNC(SUMPRODUCT(N350:N354, V350:V354), 0)</f>
        <v>0</v>
      </c>
      <c r="O355" s="1" t="s">
        <v>13</v>
      </c>
      <c r="P355" s="5">
        <f>J355+L355+N355</f>
        <v>0</v>
      </c>
      <c r="Q355" s="1" t="s">
        <v>13</v>
      </c>
      <c r="S355" t="s">
        <v>13</v>
      </c>
      <c r="T355" t="s">
        <v>13</v>
      </c>
      <c r="U355" t="s">
        <v>13</v>
      </c>
      <c r="V355">
        <v>1</v>
      </c>
    </row>
    <row r="356" spans="1:22" x14ac:dyDescent="0.2">
      <c r="A356" s="1" t="s">
        <v>13</v>
      </c>
      <c r="B356" s="6" t="s">
        <v>13</v>
      </c>
      <c r="C356" s="1" t="s">
        <v>13</v>
      </c>
      <c r="D356" s="1" t="s">
        <v>13</v>
      </c>
      <c r="E356" s="1" t="s">
        <v>13</v>
      </c>
      <c r="F356" s="1" t="s">
        <v>13</v>
      </c>
      <c r="G356" s="6" t="s">
        <v>13</v>
      </c>
      <c r="H356" s="3">
        <v>0</v>
      </c>
      <c r="I356" s="1" t="s">
        <v>13</v>
      </c>
      <c r="J356" s="1" t="s">
        <v>13</v>
      </c>
      <c r="K356" s="1" t="s">
        <v>13</v>
      </c>
      <c r="L356" s="1" t="s">
        <v>13</v>
      </c>
      <c r="M356" s="1" t="s">
        <v>13</v>
      </c>
      <c r="N356" s="1" t="s">
        <v>13</v>
      </c>
      <c r="O356" s="1" t="s">
        <v>13</v>
      </c>
      <c r="P356" s="1" t="s">
        <v>13</v>
      </c>
      <c r="Q356" s="1" t="s">
        <v>13</v>
      </c>
      <c r="S356" t="s">
        <v>13</v>
      </c>
      <c r="T356" t="s">
        <v>13</v>
      </c>
      <c r="U356" t="s">
        <v>13</v>
      </c>
      <c r="V356">
        <v>1</v>
      </c>
    </row>
    <row r="357" spans="1:22" x14ac:dyDescent="0.2">
      <c r="A357" s="1" t="s">
        <v>164</v>
      </c>
      <c r="B357" s="6" t="s">
        <v>13</v>
      </c>
      <c r="C357" s="1" t="s">
        <v>13</v>
      </c>
      <c r="D357" s="1" t="s">
        <v>13</v>
      </c>
      <c r="E357" s="1" t="s">
        <v>159</v>
      </c>
      <c r="F357" s="1" t="s">
        <v>165</v>
      </c>
      <c r="G357" s="6" t="s">
        <v>161</v>
      </c>
      <c r="H357" s="3">
        <v>0</v>
      </c>
      <c r="I357" s="1" t="s">
        <v>13</v>
      </c>
      <c r="J357" s="1" t="s">
        <v>13</v>
      </c>
      <c r="K357" s="1" t="s">
        <v>13</v>
      </c>
      <c r="L357" s="1" t="s">
        <v>13</v>
      </c>
      <c r="M357" s="1" t="s">
        <v>13</v>
      </c>
      <c r="N357" s="1" t="s">
        <v>13</v>
      </c>
      <c r="O357" s="1" t="s">
        <v>13</v>
      </c>
      <c r="P357" s="1" t="s">
        <v>13</v>
      </c>
      <c r="Q357" s="1" t="s">
        <v>13</v>
      </c>
      <c r="S357" t="s">
        <v>13</v>
      </c>
      <c r="T357" t="s">
        <v>13</v>
      </c>
      <c r="U357" t="s">
        <v>13</v>
      </c>
      <c r="V357">
        <v>1</v>
      </c>
    </row>
    <row r="358" spans="1:22" x14ac:dyDescent="0.2">
      <c r="A358" s="1" t="s">
        <v>164</v>
      </c>
      <c r="B358" s="6" t="s">
        <v>1312</v>
      </c>
      <c r="C358" s="1" t="s">
        <v>1376</v>
      </c>
      <c r="D358" s="1" t="s">
        <v>13</v>
      </c>
      <c r="E358" s="1" t="s">
        <v>1377</v>
      </c>
      <c r="F358" s="1" t="s">
        <v>1315</v>
      </c>
      <c r="G358" s="6" t="s">
        <v>1316</v>
      </c>
      <c r="H358" s="3">
        <v>0.21</v>
      </c>
      <c r="I358" s="5">
        <v>0</v>
      </c>
      <c r="J358" s="4">
        <f>TRUNC(H358*I358, 1)</f>
        <v>0</v>
      </c>
      <c r="K358" s="4">
        <f>노무!E11</f>
        <v>0</v>
      </c>
      <c r="L358" s="5">
        <f>TRUNC(H358*K358, 1)</f>
        <v>0</v>
      </c>
      <c r="M358" s="4">
        <v>0</v>
      </c>
      <c r="N358" s="5">
        <f>TRUNC(H358*M358, 1)</f>
        <v>0</v>
      </c>
      <c r="O358" s="4">
        <f t="shared" ref="O358:P362" si="44">I358+K358+M358</f>
        <v>0</v>
      </c>
      <c r="P358" s="5">
        <f t="shared" si="44"/>
        <v>0</v>
      </c>
      <c r="Q358" s="1" t="s">
        <v>13</v>
      </c>
      <c r="S358" t="s">
        <v>54</v>
      </c>
      <c r="T358" t="s">
        <v>54</v>
      </c>
      <c r="U358" t="s">
        <v>13</v>
      </c>
      <c r="V358">
        <v>1</v>
      </c>
    </row>
    <row r="359" spans="1:22" x14ac:dyDescent="0.2">
      <c r="A359" s="1" t="s">
        <v>164</v>
      </c>
      <c r="B359" s="6" t="s">
        <v>1312</v>
      </c>
      <c r="C359" s="1" t="s">
        <v>1328</v>
      </c>
      <c r="D359" s="1" t="s">
        <v>13</v>
      </c>
      <c r="E359" s="1" t="s">
        <v>1329</v>
      </c>
      <c r="F359" s="1" t="s">
        <v>1315</v>
      </c>
      <c r="G359" s="6" t="s">
        <v>1316</v>
      </c>
      <c r="H359" s="3">
        <v>0.49</v>
      </c>
      <c r="I359" s="5">
        <v>0</v>
      </c>
      <c r="J359" s="4">
        <f>TRUNC(H359*I359, 1)</f>
        <v>0</v>
      </c>
      <c r="K359" s="4">
        <f>노무!E12</f>
        <v>0</v>
      </c>
      <c r="L359" s="5">
        <f>TRUNC(H359*K359, 1)</f>
        <v>0</v>
      </c>
      <c r="M359" s="4">
        <v>0</v>
      </c>
      <c r="N359" s="5">
        <f>TRUNC(H359*M359, 1)</f>
        <v>0</v>
      </c>
      <c r="O359" s="4">
        <f t="shared" si="44"/>
        <v>0</v>
      </c>
      <c r="P359" s="5">
        <f t="shared" si="44"/>
        <v>0</v>
      </c>
      <c r="Q359" s="1" t="s">
        <v>13</v>
      </c>
      <c r="S359" t="s">
        <v>54</v>
      </c>
      <c r="T359" t="s">
        <v>54</v>
      </c>
      <c r="U359" t="s">
        <v>13</v>
      </c>
      <c r="V359">
        <v>1</v>
      </c>
    </row>
    <row r="360" spans="1:22" x14ac:dyDescent="0.2">
      <c r="A360" s="1" t="s">
        <v>164</v>
      </c>
      <c r="B360" s="6" t="s">
        <v>1312</v>
      </c>
      <c r="C360" s="1" t="s">
        <v>1317</v>
      </c>
      <c r="D360" s="1" t="s">
        <v>13</v>
      </c>
      <c r="E360" s="1" t="s">
        <v>1318</v>
      </c>
      <c r="F360" s="1" t="s">
        <v>1315</v>
      </c>
      <c r="G360" s="6" t="s">
        <v>1316</v>
      </c>
      <c r="H360" s="3">
        <v>0.18</v>
      </c>
      <c r="I360" s="5">
        <v>0</v>
      </c>
      <c r="J360" s="4">
        <f>TRUNC(H360*I360, 1)</f>
        <v>0</v>
      </c>
      <c r="K360" s="4">
        <f>노무!E4</f>
        <v>0</v>
      </c>
      <c r="L360" s="5">
        <f>TRUNC(H360*K360, 1)</f>
        <v>0</v>
      </c>
      <c r="M360" s="4">
        <v>0</v>
      </c>
      <c r="N360" s="5">
        <f>TRUNC(H360*M360, 1)</f>
        <v>0</v>
      </c>
      <c r="O360" s="4">
        <f t="shared" si="44"/>
        <v>0</v>
      </c>
      <c r="P360" s="5">
        <f t="shared" si="44"/>
        <v>0</v>
      </c>
      <c r="Q360" s="1" t="s">
        <v>13</v>
      </c>
      <c r="S360" t="s">
        <v>54</v>
      </c>
      <c r="T360" t="s">
        <v>54</v>
      </c>
      <c r="U360" t="s">
        <v>13</v>
      </c>
      <c r="V360">
        <v>1</v>
      </c>
    </row>
    <row r="361" spans="1:22" x14ac:dyDescent="0.2">
      <c r="A361" s="1" t="s">
        <v>164</v>
      </c>
      <c r="B361" s="6" t="s">
        <v>1306</v>
      </c>
      <c r="C361" s="1" t="s">
        <v>1307</v>
      </c>
      <c r="D361" s="1" t="s">
        <v>13</v>
      </c>
      <c r="E361" s="1" t="s">
        <v>1319</v>
      </c>
      <c r="F361" s="1" t="s">
        <v>1378</v>
      </c>
      <c r="G361" s="6" t="s">
        <v>1310</v>
      </c>
      <c r="H361" s="3">
        <v>1</v>
      </c>
      <c r="I361" s="4">
        <f>TRUNC((L358+L359+L360)*1.5*0.01, 1)</f>
        <v>0</v>
      </c>
      <c r="J361" s="4">
        <f>TRUNC(H361*I361, 1)</f>
        <v>0</v>
      </c>
      <c r="K361" s="4">
        <v>0</v>
      </c>
      <c r="L361" s="5">
        <f>TRUNC(H361*K361, 1)</f>
        <v>0</v>
      </c>
      <c r="M361" s="4">
        <v>0</v>
      </c>
      <c r="N361" s="5">
        <f>TRUNC(H361*M361, 1)</f>
        <v>0</v>
      </c>
      <c r="O361" s="4">
        <f t="shared" si="44"/>
        <v>0</v>
      </c>
      <c r="P361" s="5">
        <f t="shared" si="44"/>
        <v>0</v>
      </c>
      <c r="Q361" s="1" t="s">
        <v>13</v>
      </c>
      <c r="S361" t="s">
        <v>54</v>
      </c>
      <c r="T361" t="s">
        <v>54</v>
      </c>
      <c r="U361">
        <v>1.5</v>
      </c>
      <c r="V361">
        <v>1</v>
      </c>
    </row>
    <row r="362" spans="1:22" x14ac:dyDescent="0.2">
      <c r="A362" s="1" t="s">
        <v>164</v>
      </c>
      <c r="B362" s="6" t="s">
        <v>1331</v>
      </c>
      <c r="C362" s="1" t="s">
        <v>1379</v>
      </c>
      <c r="D362" s="1" t="s">
        <v>13</v>
      </c>
      <c r="E362" s="1" t="s">
        <v>1333</v>
      </c>
      <c r="F362" s="1" t="s">
        <v>1380</v>
      </c>
      <c r="G362" s="6" t="s">
        <v>1335</v>
      </c>
      <c r="H362" s="3">
        <v>0.52</v>
      </c>
      <c r="I362" s="4">
        <f>기계경비!H33</f>
        <v>0</v>
      </c>
      <c r="J362" s="4">
        <f>TRUNC(H362*I362, 1)</f>
        <v>0</v>
      </c>
      <c r="K362" s="4">
        <f>기계경비!I33</f>
        <v>0</v>
      </c>
      <c r="L362" s="5">
        <f>TRUNC(H362*K362, 1)</f>
        <v>0</v>
      </c>
      <c r="M362" s="4">
        <f>기계경비!J33</f>
        <v>0</v>
      </c>
      <c r="N362" s="5">
        <f>TRUNC(H362*M362, 1)</f>
        <v>0</v>
      </c>
      <c r="O362" s="4">
        <f t="shared" si="44"/>
        <v>0</v>
      </c>
      <c r="P362" s="5">
        <f t="shared" si="44"/>
        <v>0</v>
      </c>
      <c r="Q362" s="1" t="s">
        <v>13</v>
      </c>
      <c r="S362" t="s">
        <v>54</v>
      </c>
      <c r="T362" t="s">
        <v>54</v>
      </c>
      <c r="U362" t="s">
        <v>13</v>
      </c>
      <c r="V362">
        <v>1</v>
      </c>
    </row>
    <row r="363" spans="1:22" x14ac:dyDescent="0.2">
      <c r="A363" s="1" t="s">
        <v>13</v>
      </c>
      <c r="B363" s="6" t="s">
        <v>13</v>
      </c>
      <c r="C363" s="1" t="s">
        <v>13</v>
      </c>
      <c r="D363" s="1" t="s">
        <v>13</v>
      </c>
      <c r="E363" s="1" t="s">
        <v>1311</v>
      </c>
      <c r="F363" s="1" t="s">
        <v>13</v>
      </c>
      <c r="G363" s="6" t="s">
        <v>13</v>
      </c>
      <c r="H363" s="3">
        <v>0</v>
      </c>
      <c r="I363" s="1" t="s">
        <v>13</v>
      </c>
      <c r="J363" s="4">
        <f>TRUNC(SUMPRODUCT(J358:J362, V358:V362), 0)</f>
        <v>0</v>
      </c>
      <c r="K363" s="1" t="s">
        <v>13</v>
      </c>
      <c r="L363" s="5">
        <f>TRUNC(SUMPRODUCT(L358:L362, V358:V362), 0)</f>
        <v>0</v>
      </c>
      <c r="M363" s="1" t="s">
        <v>13</v>
      </c>
      <c r="N363" s="5">
        <f>TRUNC(SUMPRODUCT(N358:N362, V358:V362), 0)</f>
        <v>0</v>
      </c>
      <c r="O363" s="1" t="s">
        <v>13</v>
      </c>
      <c r="P363" s="5">
        <f>J363+L363+N363</f>
        <v>0</v>
      </c>
      <c r="Q363" s="1" t="s">
        <v>13</v>
      </c>
      <c r="S363" t="s">
        <v>13</v>
      </c>
      <c r="T363" t="s">
        <v>13</v>
      </c>
      <c r="U363" t="s">
        <v>13</v>
      </c>
      <c r="V363">
        <v>1</v>
      </c>
    </row>
    <row r="364" spans="1:22" x14ac:dyDescent="0.2">
      <c r="A364" s="1" t="s">
        <v>13</v>
      </c>
      <c r="B364" s="6" t="s">
        <v>13</v>
      </c>
      <c r="C364" s="1" t="s">
        <v>13</v>
      </c>
      <c r="D364" s="1" t="s">
        <v>13</v>
      </c>
      <c r="E364" s="1" t="s">
        <v>13</v>
      </c>
      <c r="F364" s="1" t="s">
        <v>13</v>
      </c>
      <c r="G364" s="6" t="s">
        <v>13</v>
      </c>
      <c r="H364" s="3">
        <v>0</v>
      </c>
      <c r="I364" s="1" t="s">
        <v>13</v>
      </c>
      <c r="J364" s="1" t="s">
        <v>13</v>
      </c>
      <c r="K364" s="1" t="s">
        <v>13</v>
      </c>
      <c r="L364" s="1" t="s">
        <v>13</v>
      </c>
      <c r="M364" s="1" t="s">
        <v>13</v>
      </c>
      <c r="N364" s="1" t="s">
        <v>13</v>
      </c>
      <c r="O364" s="1" t="s">
        <v>13</v>
      </c>
      <c r="P364" s="1" t="s">
        <v>13</v>
      </c>
      <c r="Q364" s="1" t="s">
        <v>13</v>
      </c>
      <c r="S364" t="s">
        <v>13</v>
      </c>
      <c r="T364" t="s">
        <v>13</v>
      </c>
      <c r="U364" t="s">
        <v>13</v>
      </c>
      <c r="V364">
        <v>1</v>
      </c>
    </row>
    <row r="365" spans="1:22" x14ac:dyDescent="0.2">
      <c r="A365" s="1" t="s">
        <v>166</v>
      </c>
      <c r="B365" s="6" t="s">
        <v>13</v>
      </c>
      <c r="C365" s="1" t="s">
        <v>13</v>
      </c>
      <c r="D365" s="1" t="s">
        <v>13</v>
      </c>
      <c r="E365" s="1" t="s">
        <v>159</v>
      </c>
      <c r="F365" s="1" t="s">
        <v>167</v>
      </c>
      <c r="G365" s="6" t="s">
        <v>161</v>
      </c>
      <c r="H365" s="3">
        <v>0</v>
      </c>
      <c r="I365" s="1" t="s">
        <v>13</v>
      </c>
      <c r="J365" s="1" t="s">
        <v>13</v>
      </c>
      <c r="K365" s="1" t="s">
        <v>13</v>
      </c>
      <c r="L365" s="1" t="s">
        <v>13</v>
      </c>
      <c r="M365" s="1" t="s">
        <v>13</v>
      </c>
      <c r="N365" s="1" t="s">
        <v>13</v>
      </c>
      <c r="O365" s="1" t="s">
        <v>13</v>
      </c>
      <c r="P365" s="1" t="s">
        <v>13</v>
      </c>
      <c r="Q365" s="1" t="s">
        <v>13</v>
      </c>
      <c r="S365" t="s">
        <v>13</v>
      </c>
      <c r="T365" t="s">
        <v>13</v>
      </c>
      <c r="U365" t="s">
        <v>13</v>
      </c>
      <c r="V365">
        <v>1</v>
      </c>
    </row>
    <row r="366" spans="1:22" x14ac:dyDescent="0.2">
      <c r="A366" s="1" t="s">
        <v>166</v>
      </c>
      <c r="B366" s="6" t="s">
        <v>1312</v>
      </c>
      <c r="C366" s="1" t="s">
        <v>1376</v>
      </c>
      <c r="D366" s="1" t="s">
        <v>13</v>
      </c>
      <c r="E366" s="1" t="s">
        <v>1377</v>
      </c>
      <c r="F366" s="1" t="s">
        <v>1315</v>
      </c>
      <c r="G366" s="6" t="s">
        <v>1316</v>
      </c>
      <c r="H366" s="3">
        <v>0.23</v>
      </c>
      <c r="I366" s="5">
        <v>0</v>
      </c>
      <c r="J366" s="4">
        <f>TRUNC(H366*I366, 1)</f>
        <v>0</v>
      </c>
      <c r="K366" s="4">
        <f>노무!E11</f>
        <v>0</v>
      </c>
      <c r="L366" s="5">
        <f>TRUNC(H366*K366, 1)</f>
        <v>0</v>
      </c>
      <c r="M366" s="4">
        <v>0</v>
      </c>
      <c r="N366" s="5">
        <f>TRUNC(H366*M366, 1)</f>
        <v>0</v>
      </c>
      <c r="O366" s="4">
        <f t="shared" ref="O366:P370" si="45">I366+K366+M366</f>
        <v>0</v>
      </c>
      <c r="P366" s="5">
        <f t="shared" si="45"/>
        <v>0</v>
      </c>
      <c r="Q366" s="1" t="s">
        <v>13</v>
      </c>
      <c r="S366" t="s">
        <v>54</v>
      </c>
      <c r="T366" t="s">
        <v>54</v>
      </c>
      <c r="U366" t="s">
        <v>13</v>
      </c>
      <c r="V366">
        <v>1</v>
      </c>
    </row>
    <row r="367" spans="1:22" x14ac:dyDescent="0.2">
      <c r="A367" s="1" t="s">
        <v>166</v>
      </c>
      <c r="B367" s="6" t="s">
        <v>1312</v>
      </c>
      <c r="C367" s="1" t="s">
        <v>1328</v>
      </c>
      <c r="D367" s="1" t="s">
        <v>13</v>
      </c>
      <c r="E367" s="1" t="s">
        <v>1329</v>
      </c>
      <c r="F367" s="1" t="s">
        <v>1315</v>
      </c>
      <c r="G367" s="6" t="s">
        <v>1316</v>
      </c>
      <c r="H367" s="3">
        <v>0.54</v>
      </c>
      <c r="I367" s="5">
        <v>0</v>
      </c>
      <c r="J367" s="4">
        <f>TRUNC(H367*I367, 1)</f>
        <v>0</v>
      </c>
      <c r="K367" s="4">
        <f>노무!E12</f>
        <v>0</v>
      </c>
      <c r="L367" s="5">
        <f>TRUNC(H367*K367, 1)</f>
        <v>0</v>
      </c>
      <c r="M367" s="4">
        <v>0</v>
      </c>
      <c r="N367" s="5">
        <f>TRUNC(H367*M367, 1)</f>
        <v>0</v>
      </c>
      <c r="O367" s="4">
        <f t="shared" si="45"/>
        <v>0</v>
      </c>
      <c r="P367" s="5">
        <f t="shared" si="45"/>
        <v>0</v>
      </c>
      <c r="Q367" s="1" t="s">
        <v>13</v>
      </c>
      <c r="S367" t="s">
        <v>54</v>
      </c>
      <c r="T367" t="s">
        <v>54</v>
      </c>
      <c r="U367" t="s">
        <v>13</v>
      </c>
      <c r="V367">
        <v>1</v>
      </c>
    </row>
    <row r="368" spans="1:22" x14ac:dyDescent="0.2">
      <c r="A368" s="1" t="s">
        <v>166</v>
      </c>
      <c r="B368" s="6" t="s">
        <v>1312</v>
      </c>
      <c r="C368" s="1" t="s">
        <v>1317</v>
      </c>
      <c r="D368" s="1" t="s">
        <v>13</v>
      </c>
      <c r="E368" s="1" t="s">
        <v>1318</v>
      </c>
      <c r="F368" s="1" t="s">
        <v>1315</v>
      </c>
      <c r="G368" s="6" t="s">
        <v>1316</v>
      </c>
      <c r="H368" s="3">
        <v>0.19</v>
      </c>
      <c r="I368" s="5">
        <v>0</v>
      </c>
      <c r="J368" s="4">
        <f>TRUNC(H368*I368, 1)</f>
        <v>0</v>
      </c>
      <c r="K368" s="4">
        <f>노무!E4</f>
        <v>0</v>
      </c>
      <c r="L368" s="5">
        <f>TRUNC(H368*K368, 1)</f>
        <v>0</v>
      </c>
      <c r="M368" s="4">
        <v>0</v>
      </c>
      <c r="N368" s="5">
        <f>TRUNC(H368*M368, 1)</f>
        <v>0</v>
      </c>
      <c r="O368" s="4">
        <f t="shared" si="45"/>
        <v>0</v>
      </c>
      <c r="P368" s="5">
        <f t="shared" si="45"/>
        <v>0</v>
      </c>
      <c r="Q368" s="1" t="s">
        <v>13</v>
      </c>
      <c r="S368" t="s">
        <v>54</v>
      </c>
      <c r="T368" t="s">
        <v>54</v>
      </c>
      <c r="U368" t="s">
        <v>13</v>
      </c>
      <c r="V368">
        <v>1</v>
      </c>
    </row>
    <row r="369" spans="1:22" x14ac:dyDescent="0.2">
      <c r="A369" s="1" t="s">
        <v>166</v>
      </c>
      <c r="B369" s="6" t="s">
        <v>1306</v>
      </c>
      <c r="C369" s="1" t="s">
        <v>1307</v>
      </c>
      <c r="D369" s="1" t="s">
        <v>13</v>
      </c>
      <c r="E369" s="1" t="s">
        <v>1319</v>
      </c>
      <c r="F369" s="1" t="s">
        <v>1378</v>
      </c>
      <c r="G369" s="6" t="s">
        <v>1310</v>
      </c>
      <c r="H369" s="3">
        <v>1</v>
      </c>
      <c r="I369" s="4">
        <f>TRUNC((L366+L367+L368)*1.5*0.01, 1)</f>
        <v>0</v>
      </c>
      <c r="J369" s="4">
        <f>TRUNC(H369*I369, 1)</f>
        <v>0</v>
      </c>
      <c r="K369" s="4">
        <v>0</v>
      </c>
      <c r="L369" s="5">
        <f>TRUNC(H369*K369, 1)</f>
        <v>0</v>
      </c>
      <c r="M369" s="4">
        <v>0</v>
      </c>
      <c r="N369" s="5">
        <f>TRUNC(H369*M369, 1)</f>
        <v>0</v>
      </c>
      <c r="O369" s="4">
        <f t="shared" si="45"/>
        <v>0</v>
      </c>
      <c r="P369" s="5">
        <f t="shared" si="45"/>
        <v>0</v>
      </c>
      <c r="Q369" s="1" t="s">
        <v>13</v>
      </c>
      <c r="S369" t="s">
        <v>54</v>
      </c>
      <c r="T369" t="s">
        <v>54</v>
      </c>
      <c r="U369">
        <v>1.5</v>
      </c>
      <c r="V369">
        <v>1</v>
      </c>
    </row>
    <row r="370" spans="1:22" x14ac:dyDescent="0.2">
      <c r="A370" s="1" t="s">
        <v>166</v>
      </c>
      <c r="B370" s="6" t="s">
        <v>1331</v>
      </c>
      <c r="C370" s="1" t="s">
        <v>1379</v>
      </c>
      <c r="D370" s="1" t="s">
        <v>13</v>
      </c>
      <c r="E370" s="1" t="s">
        <v>1333</v>
      </c>
      <c r="F370" s="1" t="s">
        <v>1380</v>
      </c>
      <c r="G370" s="6" t="s">
        <v>1335</v>
      </c>
      <c r="H370" s="3">
        <v>0.6</v>
      </c>
      <c r="I370" s="4">
        <f>기계경비!H33</f>
        <v>0</v>
      </c>
      <c r="J370" s="4">
        <f>TRUNC(H370*I370, 1)</f>
        <v>0</v>
      </c>
      <c r="K370" s="4">
        <f>기계경비!I33</f>
        <v>0</v>
      </c>
      <c r="L370" s="5">
        <f>TRUNC(H370*K370, 1)</f>
        <v>0</v>
      </c>
      <c r="M370" s="4">
        <f>기계경비!J33</f>
        <v>0</v>
      </c>
      <c r="N370" s="5">
        <f>TRUNC(H370*M370, 1)</f>
        <v>0</v>
      </c>
      <c r="O370" s="4">
        <f t="shared" si="45"/>
        <v>0</v>
      </c>
      <c r="P370" s="5">
        <f t="shared" si="45"/>
        <v>0</v>
      </c>
      <c r="Q370" s="1" t="s">
        <v>13</v>
      </c>
      <c r="S370" t="s">
        <v>54</v>
      </c>
      <c r="T370" t="s">
        <v>54</v>
      </c>
      <c r="U370" t="s">
        <v>13</v>
      </c>
      <c r="V370">
        <v>1</v>
      </c>
    </row>
    <row r="371" spans="1:22" x14ac:dyDescent="0.2">
      <c r="A371" s="1" t="s">
        <v>13</v>
      </c>
      <c r="B371" s="6" t="s">
        <v>13</v>
      </c>
      <c r="C371" s="1" t="s">
        <v>13</v>
      </c>
      <c r="D371" s="1" t="s">
        <v>13</v>
      </c>
      <c r="E371" s="1" t="s">
        <v>1311</v>
      </c>
      <c r="F371" s="1" t="s">
        <v>13</v>
      </c>
      <c r="G371" s="6" t="s">
        <v>13</v>
      </c>
      <c r="H371" s="3">
        <v>0</v>
      </c>
      <c r="I371" s="1" t="s">
        <v>13</v>
      </c>
      <c r="J371" s="4">
        <f>TRUNC(SUMPRODUCT(J366:J370, V366:V370), 0)</f>
        <v>0</v>
      </c>
      <c r="K371" s="1" t="s">
        <v>13</v>
      </c>
      <c r="L371" s="5">
        <f>TRUNC(SUMPRODUCT(L366:L370, V366:V370), 0)</f>
        <v>0</v>
      </c>
      <c r="M371" s="1" t="s">
        <v>13</v>
      </c>
      <c r="N371" s="5">
        <f>TRUNC(SUMPRODUCT(N366:N370, V366:V370), 0)</f>
        <v>0</v>
      </c>
      <c r="O371" s="1" t="s">
        <v>13</v>
      </c>
      <c r="P371" s="5">
        <f>J371+L371+N371</f>
        <v>0</v>
      </c>
      <c r="Q371" s="1" t="s">
        <v>13</v>
      </c>
      <c r="S371" t="s">
        <v>13</v>
      </c>
      <c r="T371" t="s">
        <v>13</v>
      </c>
      <c r="U371" t="s">
        <v>13</v>
      </c>
      <c r="V371">
        <v>1</v>
      </c>
    </row>
    <row r="372" spans="1:22" x14ac:dyDescent="0.2">
      <c r="A372" s="1" t="s">
        <v>13</v>
      </c>
      <c r="B372" s="6" t="s">
        <v>13</v>
      </c>
      <c r="C372" s="1" t="s">
        <v>13</v>
      </c>
      <c r="D372" s="1" t="s">
        <v>13</v>
      </c>
      <c r="E372" s="1" t="s">
        <v>13</v>
      </c>
      <c r="F372" s="1" t="s">
        <v>13</v>
      </c>
      <c r="G372" s="6" t="s">
        <v>13</v>
      </c>
      <c r="H372" s="3">
        <v>0</v>
      </c>
      <c r="I372" s="1" t="s">
        <v>13</v>
      </c>
      <c r="J372" s="1" t="s">
        <v>13</v>
      </c>
      <c r="K372" s="1" t="s">
        <v>13</v>
      </c>
      <c r="L372" s="1" t="s">
        <v>13</v>
      </c>
      <c r="M372" s="1" t="s">
        <v>13</v>
      </c>
      <c r="N372" s="1" t="s">
        <v>13</v>
      </c>
      <c r="O372" s="1" t="s">
        <v>13</v>
      </c>
      <c r="P372" s="1" t="s">
        <v>13</v>
      </c>
      <c r="Q372" s="1" t="s">
        <v>13</v>
      </c>
      <c r="S372" t="s">
        <v>13</v>
      </c>
      <c r="T372" t="s">
        <v>13</v>
      </c>
      <c r="U372" t="s">
        <v>13</v>
      </c>
      <c r="V372">
        <v>1</v>
      </c>
    </row>
    <row r="373" spans="1:22" x14ac:dyDescent="0.2">
      <c r="A373" s="1" t="s">
        <v>168</v>
      </c>
      <c r="B373" s="6" t="s">
        <v>13</v>
      </c>
      <c r="C373" s="1" t="s">
        <v>13</v>
      </c>
      <c r="D373" s="1" t="s">
        <v>13</v>
      </c>
      <c r="E373" s="1" t="s">
        <v>159</v>
      </c>
      <c r="F373" s="1" t="s">
        <v>169</v>
      </c>
      <c r="G373" s="6" t="s">
        <v>161</v>
      </c>
      <c r="H373" s="3">
        <v>0</v>
      </c>
      <c r="I373" s="1" t="s">
        <v>13</v>
      </c>
      <c r="J373" s="1" t="s">
        <v>13</v>
      </c>
      <c r="K373" s="1" t="s">
        <v>13</v>
      </c>
      <c r="L373" s="1" t="s">
        <v>13</v>
      </c>
      <c r="M373" s="1" t="s">
        <v>13</v>
      </c>
      <c r="N373" s="1" t="s">
        <v>13</v>
      </c>
      <c r="O373" s="1" t="s">
        <v>13</v>
      </c>
      <c r="P373" s="1" t="s">
        <v>13</v>
      </c>
      <c r="Q373" s="1" t="s">
        <v>13</v>
      </c>
      <c r="S373" t="s">
        <v>13</v>
      </c>
      <c r="T373" t="s">
        <v>13</v>
      </c>
      <c r="U373" t="s">
        <v>13</v>
      </c>
      <c r="V373">
        <v>1</v>
      </c>
    </row>
    <row r="374" spans="1:22" x14ac:dyDescent="0.2">
      <c r="A374" s="1" t="s">
        <v>168</v>
      </c>
      <c r="B374" s="6" t="s">
        <v>1312</v>
      </c>
      <c r="C374" s="1" t="s">
        <v>1376</v>
      </c>
      <c r="D374" s="1" t="s">
        <v>13</v>
      </c>
      <c r="E374" s="1" t="s">
        <v>1377</v>
      </c>
      <c r="F374" s="1" t="s">
        <v>1315</v>
      </c>
      <c r="G374" s="6" t="s">
        <v>1316</v>
      </c>
      <c r="H374" s="3">
        <v>0.25</v>
      </c>
      <c r="I374" s="5">
        <v>0</v>
      </c>
      <c r="J374" s="4">
        <f>TRUNC(H374*I374, 1)</f>
        <v>0</v>
      </c>
      <c r="K374" s="4">
        <f>노무!E11</f>
        <v>0</v>
      </c>
      <c r="L374" s="5">
        <f>TRUNC(H374*K374, 1)</f>
        <v>0</v>
      </c>
      <c r="M374" s="4">
        <v>0</v>
      </c>
      <c r="N374" s="5">
        <f>TRUNC(H374*M374, 1)</f>
        <v>0</v>
      </c>
      <c r="O374" s="4">
        <f t="shared" ref="O374:P378" si="46">I374+K374+M374</f>
        <v>0</v>
      </c>
      <c r="P374" s="5">
        <f t="shared" si="46"/>
        <v>0</v>
      </c>
      <c r="Q374" s="1" t="s">
        <v>13</v>
      </c>
      <c r="S374" t="s">
        <v>54</v>
      </c>
      <c r="T374" t="s">
        <v>54</v>
      </c>
      <c r="U374" t="s">
        <v>13</v>
      </c>
      <c r="V374">
        <v>1</v>
      </c>
    </row>
    <row r="375" spans="1:22" x14ac:dyDescent="0.2">
      <c r="A375" s="1" t="s">
        <v>168</v>
      </c>
      <c r="B375" s="6" t="s">
        <v>1312</v>
      </c>
      <c r="C375" s="1" t="s">
        <v>1328</v>
      </c>
      <c r="D375" s="1" t="s">
        <v>13</v>
      </c>
      <c r="E375" s="1" t="s">
        <v>1329</v>
      </c>
      <c r="F375" s="1" t="s">
        <v>1315</v>
      </c>
      <c r="G375" s="6" t="s">
        <v>1316</v>
      </c>
      <c r="H375" s="3">
        <v>0.59</v>
      </c>
      <c r="I375" s="5">
        <v>0</v>
      </c>
      <c r="J375" s="4">
        <f>TRUNC(H375*I375, 1)</f>
        <v>0</v>
      </c>
      <c r="K375" s="4">
        <f>노무!E12</f>
        <v>0</v>
      </c>
      <c r="L375" s="5">
        <f>TRUNC(H375*K375, 1)</f>
        <v>0</v>
      </c>
      <c r="M375" s="4">
        <v>0</v>
      </c>
      <c r="N375" s="5">
        <f>TRUNC(H375*M375, 1)</f>
        <v>0</v>
      </c>
      <c r="O375" s="4">
        <f t="shared" si="46"/>
        <v>0</v>
      </c>
      <c r="P375" s="5">
        <f t="shared" si="46"/>
        <v>0</v>
      </c>
      <c r="Q375" s="1" t="s">
        <v>13</v>
      </c>
      <c r="S375" t="s">
        <v>54</v>
      </c>
      <c r="T375" t="s">
        <v>54</v>
      </c>
      <c r="U375" t="s">
        <v>13</v>
      </c>
      <c r="V375">
        <v>1</v>
      </c>
    </row>
    <row r="376" spans="1:22" x14ac:dyDescent="0.2">
      <c r="A376" s="1" t="s">
        <v>168</v>
      </c>
      <c r="B376" s="6" t="s">
        <v>1312</v>
      </c>
      <c r="C376" s="1" t="s">
        <v>1317</v>
      </c>
      <c r="D376" s="1" t="s">
        <v>13</v>
      </c>
      <c r="E376" s="1" t="s">
        <v>1318</v>
      </c>
      <c r="F376" s="1" t="s">
        <v>1315</v>
      </c>
      <c r="G376" s="6" t="s">
        <v>1316</v>
      </c>
      <c r="H376" s="3">
        <v>0.21</v>
      </c>
      <c r="I376" s="5">
        <v>0</v>
      </c>
      <c r="J376" s="4">
        <f>TRUNC(H376*I376, 1)</f>
        <v>0</v>
      </c>
      <c r="K376" s="4">
        <f>노무!E4</f>
        <v>0</v>
      </c>
      <c r="L376" s="5">
        <f>TRUNC(H376*K376, 1)</f>
        <v>0</v>
      </c>
      <c r="M376" s="4">
        <v>0</v>
      </c>
      <c r="N376" s="5">
        <f>TRUNC(H376*M376, 1)</f>
        <v>0</v>
      </c>
      <c r="O376" s="4">
        <f t="shared" si="46"/>
        <v>0</v>
      </c>
      <c r="P376" s="5">
        <f t="shared" si="46"/>
        <v>0</v>
      </c>
      <c r="Q376" s="1" t="s">
        <v>13</v>
      </c>
      <c r="S376" t="s">
        <v>54</v>
      </c>
      <c r="T376" t="s">
        <v>54</v>
      </c>
      <c r="U376" t="s">
        <v>13</v>
      </c>
      <c r="V376">
        <v>1</v>
      </c>
    </row>
    <row r="377" spans="1:22" x14ac:dyDescent="0.2">
      <c r="A377" s="1" t="s">
        <v>168</v>
      </c>
      <c r="B377" s="6" t="s">
        <v>1306</v>
      </c>
      <c r="C377" s="1" t="s">
        <v>1307</v>
      </c>
      <c r="D377" s="1" t="s">
        <v>13</v>
      </c>
      <c r="E377" s="1" t="s">
        <v>1319</v>
      </c>
      <c r="F377" s="1" t="s">
        <v>1378</v>
      </c>
      <c r="G377" s="6" t="s">
        <v>1310</v>
      </c>
      <c r="H377" s="3">
        <v>1</v>
      </c>
      <c r="I377" s="4">
        <f>TRUNC((L374+L375+L376)*1.5*0.01, 1)</f>
        <v>0</v>
      </c>
      <c r="J377" s="4">
        <f>TRUNC(H377*I377, 1)</f>
        <v>0</v>
      </c>
      <c r="K377" s="4">
        <v>0</v>
      </c>
      <c r="L377" s="5">
        <f>TRUNC(H377*K377, 1)</f>
        <v>0</v>
      </c>
      <c r="M377" s="4">
        <v>0</v>
      </c>
      <c r="N377" s="5">
        <f>TRUNC(H377*M377, 1)</f>
        <v>0</v>
      </c>
      <c r="O377" s="4">
        <f t="shared" si="46"/>
        <v>0</v>
      </c>
      <c r="P377" s="5">
        <f t="shared" si="46"/>
        <v>0</v>
      </c>
      <c r="Q377" s="1" t="s">
        <v>13</v>
      </c>
      <c r="S377" t="s">
        <v>54</v>
      </c>
      <c r="T377" t="s">
        <v>54</v>
      </c>
      <c r="U377">
        <v>1.5</v>
      </c>
      <c r="V377">
        <v>1</v>
      </c>
    </row>
    <row r="378" spans="1:22" x14ac:dyDescent="0.2">
      <c r="A378" s="1" t="s">
        <v>168</v>
      </c>
      <c r="B378" s="6" t="s">
        <v>1331</v>
      </c>
      <c r="C378" s="1" t="s">
        <v>1379</v>
      </c>
      <c r="D378" s="1" t="s">
        <v>13</v>
      </c>
      <c r="E378" s="1" t="s">
        <v>1333</v>
      </c>
      <c r="F378" s="1" t="s">
        <v>1380</v>
      </c>
      <c r="G378" s="6" t="s">
        <v>1335</v>
      </c>
      <c r="H378" s="3">
        <v>0.69</v>
      </c>
      <c r="I378" s="4">
        <f>기계경비!H33</f>
        <v>0</v>
      </c>
      <c r="J378" s="4">
        <f>TRUNC(H378*I378, 1)</f>
        <v>0</v>
      </c>
      <c r="K378" s="4">
        <f>기계경비!I33</f>
        <v>0</v>
      </c>
      <c r="L378" s="5">
        <f>TRUNC(H378*K378, 1)</f>
        <v>0</v>
      </c>
      <c r="M378" s="4">
        <f>기계경비!J33</f>
        <v>0</v>
      </c>
      <c r="N378" s="5">
        <f>TRUNC(H378*M378, 1)</f>
        <v>0</v>
      </c>
      <c r="O378" s="4">
        <f t="shared" si="46"/>
        <v>0</v>
      </c>
      <c r="P378" s="5">
        <f t="shared" si="46"/>
        <v>0</v>
      </c>
      <c r="Q378" s="1" t="s">
        <v>13</v>
      </c>
      <c r="S378" t="s">
        <v>54</v>
      </c>
      <c r="T378" t="s">
        <v>54</v>
      </c>
      <c r="U378" t="s">
        <v>13</v>
      </c>
      <c r="V378">
        <v>1</v>
      </c>
    </row>
    <row r="379" spans="1:22" x14ac:dyDescent="0.2">
      <c r="A379" s="1" t="s">
        <v>13</v>
      </c>
      <c r="B379" s="6" t="s">
        <v>13</v>
      </c>
      <c r="C379" s="1" t="s">
        <v>13</v>
      </c>
      <c r="D379" s="1" t="s">
        <v>13</v>
      </c>
      <c r="E379" s="1" t="s">
        <v>1311</v>
      </c>
      <c r="F379" s="1" t="s">
        <v>13</v>
      </c>
      <c r="G379" s="6" t="s">
        <v>13</v>
      </c>
      <c r="H379" s="3">
        <v>0</v>
      </c>
      <c r="I379" s="1" t="s">
        <v>13</v>
      </c>
      <c r="J379" s="4">
        <f>TRUNC(SUMPRODUCT(J374:J378, V374:V378), 0)</f>
        <v>0</v>
      </c>
      <c r="K379" s="1" t="s">
        <v>13</v>
      </c>
      <c r="L379" s="5">
        <f>TRUNC(SUMPRODUCT(L374:L378, V374:V378), 0)</f>
        <v>0</v>
      </c>
      <c r="M379" s="1" t="s">
        <v>13</v>
      </c>
      <c r="N379" s="5">
        <f>TRUNC(SUMPRODUCT(N374:N378, V374:V378), 0)</f>
        <v>0</v>
      </c>
      <c r="O379" s="1" t="s">
        <v>13</v>
      </c>
      <c r="P379" s="5">
        <f>J379+L379+N379</f>
        <v>0</v>
      </c>
      <c r="Q379" s="1" t="s">
        <v>13</v>
      </c>
      <c r="S379" t="s">
        <v>13</v>
      </c>
      <c r="T379" t="s">
        <v>13</v>
      </c>
      <c r="U379" t="s">
        <v>13</v>
      </c>
      <c r="V379">
        <v>1</v>
      </c>
    </row>
    <row r="380" spans="1:22" x14ac:dyDescent="0.2">
      <c r="A380" s="1" t="s">
        <v>13</v>
      </c>
      <c r="B380" s="6" t="s">
        <v>13</v>
      </c>
      <c r="C380" s="1" t="s">
        <v>13</v>
      </c>
      <c r="D380" s="1" t="s">
        <v>13</v>
      </c>
      <c r="E380" s="1" t="s">
        <v>13</v>
      </c>
      <c r="F380" s="1" t="s">
        <v>13</v>
      </c>
      <c r="G380" s="6" t="s">
        <v>13</v>
      </c>
      <c r="H380" s="3">
        <v>0</v>
      </c>
      <c r="I380" s="1" t="s">
        <v>13</v>
      </c>
      <c r="J380" s="1" t="s">
        <v>13</v>
      </c>
      <c r="K380" s="1" t="s">
        <v>13</v>
      </c>
      <c r="L380" s="1" t="s">
        <v>13</v>
      </c>
      <c r="M380" s="1" t="s">
        <v>13</v>
      </c>
      <c r="N380" s="1" t="s">
        <v>13</v>
      </c>
      <c r="O380" s="1" t="s">
        <v>13</v>
      </c>
      <c r="P380" s="1" t="s">
        <v>13</v>
      </c>
      <c r="Q380" s="1" t="s">
        <v>13</v>
      </c>
      <c r="S380" t="s">
        <v>13</v>
      </c>
      <c r="T380" t="s">
        <v>13</v>
      </c>
      <c r="U380" t="s">
        <v>13</v>
      </c>
      <c r="V380">
        <v>1</v>
      </c>
    </row>
    <row r="381" spans="1:22" x14ac:dyDescent="0.2">
      <c r="A381" s="1" t="s">
        <v>170</v>
      </c>
      <c r="B381" s="6" t="s">
        <v>13</v>
      </c>
      <c r="C381" s="1" t="s">
        <v>13</v>
      </c>
      <c r="D381" s="1" t="s">
        <v>13</v>
      </c>
      <c r="E381" s="1" t="s">
        <v>171</v>
      </c>
      <c r="F381" s="1" t="s">
        <v>160</v>
      </c>
      <c r="G381" s="6" t="s">
        <v>161</v>
      </c>
      <c r="H381" s="3">
        <v>0</v>
      </c>
      <c r="I381" s="1" t="s">
        <v>13</v>
      </c>
      <c r="J381" s="1" t="s">
        <v>13</v>
      </c>
      <c r="K381" s="1" t="s">
        <v>13</v>
      </c>
      <c r="L381" s="1" t="s">
        <v>13</v>
      </c>
      <c r="M381" s="1" t="s">
        <v>13</v>
      </c>
      <c r="N381" s="1" t="s">
        <v>13</v>
      </c>
      <c r="O381" s="1" t="s">
        <v>13</v>
      </c>
      <c r="P381" s="1" t="s">
        <v>13</v>
      </c>
      <c r="Q381" s="1" t="s">
        <v>13</v>
      </c>
      <c r="S381" t="s">
        <v>13</v>
      </c>
      <c r="T381" t="s">
        <v>13</v>
      </c>
      <c r="U381" t="s">
        <v>13</v>
      </c>
      <c r="V381">
        <v>1</v>
      </c>
    </row>
    <row r="382" spans="1:22" x14ac:dyDescent="0.2">
      <c r="A382" s="1" t="s">
        <v>170</v>
      </c>
      <c r="B382" s="6" t="s">
        <v>1312</v>
      </c>
      <c r="C382" s="1" t="s">
        <v>1376</v>
      </c>
      <c r="D382" s="1" t="s">
        <v>13</v>
      </c>
      <c r="E382" s="1" t="s">
        <v>1377</v>
      </c>
      <c r="F382" s="1" t="s">
        <v>1315</v>
      </c>
      <c r="G382" s="6" t="s">
        <v>1316</v>
      </c>
      <c r="H382" s="3">
        <v>0.34</v>
      </c>
      <c r="I382" s="5">
        <v>0</v>
      </c>
      <c r="J382" s="4">
        <f>TRUNC(H382*I382, 1)</f>
        <v>0</v>
      </c>
      <c r="K382" s="4">
        <f>노무!E11</f>
        <v>0</v>
      </c>
      <c r="L382" s="5">
        <f>TRUNC(H382*K382, 1)</f>
        <v>0</v>
      </c>
      <c r="M382" s="4">
        <v>0</v>
      </c>
      <c r="N382" s="5">
        <f>TRUNC(H382*M382, 1)</f>
        <v>0</v>
      </c>
      <c r="O382" s="4">
        <f t="shared" ref="O382:P386" si="47">I382+K382+M382</f>
        <v>0</v>
      </c>
      <c r="P382" s="5">
        <f t="shared" si="47"/>
        <v>0</v>
      </c>
      <c r="Q382" s="1" t="s">
        <v>13</v>
      </c>
      <c r="S382" t="s">
        <v>54</v>
      </c>
      <c r="T382" t="s">
        <v>54</v>
      </c>
      <c r="U382" t="s">
        <v>13</v>
      </c>
      <c r="V382">
        <v>1</v>
      </c>
    </row>
    <row r="383" spans="1:22" x14ac:dyDescent="0.2">
      <c r="A383" s="1" t="s">
        <v>170</v>
      </c>
      <c r="B383" s="6" t="s">
        <v>1312</v>
      </c>
      <c r="C383" s="1" t="s">
        <v>1328</v>
      </c>
      <c r="D383" s="1" t="s">
        <v>13</v>
      </c>
      <c r="E383" s="1" t="s">
        <v>1329</v>
      </c>
      <c r="F383" s="1" t="s">
        <v>1315</v>
      </c>
      <c r="G383" s="6" t="s">
        <v>1316</v>
      </c>
      <c r="H383" s="3">
        <v>0.17</v>
      </c>
      <c r="I383" s="5">
        <v>0</v>
      </c>
      <c r="J383" s="4">
        <f>TRUNC(H383*I383, 1)</f>
        <v>0</v>
      </c>
      <c r="K383" s="4">
        <f>노무!E12</f>
        <v>0</v>
      </c>
      <c r="L383" s="5">
        <f>TRUNC(H383*K383, 1)</f>
        <v>0</v>
      </c>
      <c r="M383" s="4">
        <v>0</v>
      </c>
      <c r="N383" s="5">
        <f>TRUNC(H383*M383, 1)</f>
        <v>0</v>
      </c>
      <c r="O383" s="4">
        <f t="shared" si="47"/>
        <v>0</v>
      </c>
      <c r="P383" s="5">
        <f t="shared" si="47"/>
        <v>0</v>
      </c>
      <c r="Q383" s="1" t="s">
        <v>13</v>
      </c>
      <c r="S383" t="s">
        <v>54</v>
      </c>
      <c r="T383" t="s">
        <v>54</v>
      </c>
      <c r="U383" t="s">
        <v>13</v>
      </c>
      <c r="V383">
        <v>1</v>
      </c>
    </row>
    <row r="384" spans="1:22" x14ac:dyDescent="0.2">
      <c r="A384" s="1" t="s">
        <v>170</v>
      </c>
      <c r="B384" s="6" t="s">
        <v>1312</v>
      </c>
      <c r="C384" s="1" t="s">
        <v>1317</v>
      </c>
      <c r="D384" s="1" t="s">
        <v>13</v>
      </c>
      <c r="E384" s="1" t="s">
        <v>1318</v>
      </c>
      <c r="F384" s="1" t="s">
        <v>1315</v>
      </c>
      <c r="G384" s="6" t="s">
        <v>1316</v>
      </c>
      <c r="H384" s="3">
        <v>0.13</v>
      </c>
      <c r="I384" s="5">
        <v>0</v>
      </c>
      <c r="J384" s="4">
        <f>TRUNC(H384*I384, 1)</f>
        <v>0</v>
      </c>
      <c r="K384" s="4">
        <f>노무!E4</f>
        <v>0</v>
      </c>
      <c r="L384" s="5">
        <f>TRUNC(H384*K384, 1)</f>
        <v>0</v>
      </c>
      <c r="M384" s="4">
        <v>0</v>
      </c>
      <c r="N384" s="5">
        <f>TRUNC(H384*M384, 1)</f>
        <v>0</v>
      </c>
      <c r="O384" s="4">
        <f t="shared" si="47"/>
        <v>0</v>
      </c>
      <c r="P384" s="5">
        <f t="shared" si="47"/>
        <v>0</v>
      </c>
      <c r="Q384" s="1" t="s">
        <v>13</v>
      </c>
      <c r="S384" t="s">
        <v>54</v>
      </c>
      <c r="T384" t="s">
        <v>54</v>
      </c>
      <c r="U384" t="s">
        <v>13</v>
      </c>
      <c r="V384">
        <v>1</v>
      </c>
    </row>
    <row r="385" spans="1:22" x14ac:dyDescent="0.2">
      <c r="A385" s="1" t="s">
        <v>170</v>
      </c>
      <c r="B385" s="6" t="s">
        <v>1306</v>
      </c>
      <c r="C385" s="1" t="s">
        <v>1307</v>
      </c>
      <c r="D385" s="1" t="s">
        <v>13</v>
      </c>
      <c r="E385" s="1" t="s">
        <v>1319</v>
      </c>
      <c r="F385" s="1" t="s">
        <v>1378</v>
      </c>
      <c r="G385" s="6" t="s">
        <v>1310</v>
      </c>
      <c r="H385" s="3">
        <v>1</v>
      </c>
      <c r="I385" s="4">
        <f>TRUNC((L382+L383+L384)*1.5*0.01, 1)</f>
        <v>0</v>
      </c>
      <c r="J385" s="4">
        <f>TRUNC(H385*I385, 1)</f>
        <v>0</v>
      </c>
      <c r="K385" s="4">
        <v>0</v>
      </c>
      <c r="L385" s="5">
        <f>TRUNC(H385*K385, 1)</f>
        <v>0</v>
      </c>
      <c r="M385" s="4">
        <v>0</v>
      </c>
      <c r="N385" s="5">
        <f>TRUNC(H385*M385, 1)</f>
        <v>0</v>
      </c>
      <c r="O385" s="4">
        <f t="shared" si="47"/>
        <v>0</v>
      </c>
      <c r="P385" s="5">
        <f t="shared" si="47"/>
        <v>0</v>
      </c>
      <c r="Q385" s="1" t="s">
        <v>13</v>
      </c>
      <c r="S385" t="s">
        <v>54</v>
      </c>
      <c r="T385" t="s">
        <v>54</v>
      </c>
      <c r="U385">
        <v>1.5</v>
      </c>
      <c r="V385">
        <v>1</v>
      </c>
    </row>
    <row r="386" spans="1:22" x14ac:dyDescent="0.2">
      <c r="A386" s="1" t="s">
        <v>170</v>
      </c>
      <c r="B386" s="6" t="s">
        <v>1331</v>
      </c>
      <c r="C386" s="1" t="s">
        <v>1379</v>
      </c>
      <c r="D386" s="1" t="s">
        <v>13</v>
      </c>
      <c r="E386" s="1" t="s">
        <v>1333</v>
      </c>
      <c r="F386" s="1" t="s">
        <v>1380</v>
      </c>
      <c r="G386" s="6" t="s">
        <v>1335</v>
      </c>
      <c r="H386" s="3">
        <v>0.28999999999999998</v>
      </c>
      <c r="I386" s="4">
        <f>기계경비!H33</f>
        <v>0</v>
      </c>
      <c r="J386" s="4">
        <f>TRUNC(H386*I386, 1)</f>
        <v>0</v>
      </c>
      <c r="K386" s="4">
        <f>기계경비!I33</f>
        <v>0</v>
      </c>
      <c r="L386" s="5">
        <f>TRUNC(H386*K386, 1)</f>
        <v>0</v>
      </c>
      <c r="M386" s="4">
        <f>기계경비!J33</f>
        <v>0</v>
      </c>
      <c r="N386" s="5">
        <f>TRUNC(H386*M386, 1)</f>
        <v>0</v>
      </c>
      <c r="O386" s="4">
        <f t="shared" si="47"/>
        <v>0</v>
      </c>
      <c r="P386" s="5">
        <f t="shared" si="47"/>
        <v>0</v>
      </c>
      <c r="Q386" s="1" t="s">
        <v>13</v>
      </c>
      <c r="S386" t="s">
        <v>54</v>
      </c>
      <c r="T386" t="s">
        <v>54</v>
      </c>
      <c r="U386" t="s">
        <v>13</v>
      </c>
      <c r="V386">
        <v>1</v>
      </c>
    </row>
    <row r="387" spans="1:22" x14ac:dyDescent="0.2">
      <c r="A387" s="1" t="s">
        <v>13</v>
      </c>
      <c r="B387" s="6" t="s">
        <v>13</v>
      </c>
      <c r="C387" s="1" t="s">
        <v>13</v>
      </c>
      <c r="D387" s="1" t="s">
        <v>13</v>
      </c>
      <c r="E387" s="1" t="s">
        <v>1311</v>
      </c>
      <c r="F387" s="1" t="s">
        <v>13</v>
      </c>
      <c r="G387" s="6" t="s">
        <v>13</v>
      </c>
      <c r="H387" s="3">
        <v>0</v>
      </c>
      <c r="I387" s="1" t="s">
        <v>13</v>
      </c>
      <c r="J387" s="4">
        <f>TRUNC(SUMPRODUCT(J382:J386, V382:V386), 0)</f>
        <v>0</v>
      </c>
      <c r="K387" s="1" t="s">
        <v>13</v>
      </c>
      <c r="L387" s="5">
        <f>TRUNC(SUMPRODUCT(L382:L386, V382:V386), 0)</f>
        <v>0</v>
      </c>
      <c r="M387" s="1" t="s">
        <v>13</v>
      </c>
      <c r="N387" s="5">
        <f>TRUNC(SUMPRODUCT(N382:N386, V382:V386), 0)</f>
        <v>0</v>
      </c>
      <c r="O387" s="1" t="s">
        <v>13</v>
      </c>
      <c r="P387" s="5">
        <f>J387+L387+N387</f>
        <v>0</v>
      </c>
      <c r="Q387" s="1" t="s">
        <v>13</v>
      </c>
      <c r="S387" t="s">
        <v>13</v>
      </c>
      <c r="T387" t="s">
        <v>13</v>
      </c>
      <c r="U387" t="s">
        <v>13</v>
      </c>
      <c r="V387">
        <v>1</v>
      </c>
    </row>
    <row r="388" spans="1:22" x14ac:dyDescent="0.2">
      <c r="A388" s="1" t="s">
        <v>13</v>
      </c>
      <c r="B388" s="6" t="s">
        <v>13</v>
      </c>
      <c r="C388" s="1" t="s">
        <v>13</v>
      </c>
      <c r="D388" s="1" t="s">
        <v>13</v>
      </c>
      <c r="E388" s="1" t="s">
        <v>13</v>
      </c>
      <c r="F388" s="1" t="s">
        <v>13</v>
      </c>
      <c r="G388" s="6" t="s">
        <v>13</v>
      </c>
      <c r="H388" s="3">
        <v>0</v>
      </c>
      <c r="I388" s="1" t="s">
        <v>13</v>
      </c>
      <c r="J388" s="1" t="s">
        <v>13</v>
      </c>
      <c r="K388" s="1" t="s">
        <v>13</v>
      </c>
      <c r="L388" s="1" t="s">
        <v>13</v>
      </c>
      <c r="M388" s="1" t="s">
        <v>13</v>
      </c>
      <c r="N388" s="1" t="s">
        <v>13</v>
      </c>
      <c r="O388" s="1" t="s">
        <v>13</v>
      </c>
      <c r="P388" s="1" t="s">
        <v>13</v>
      </c>
      <c r="Q388" s="1" t="s">
        <v>13</v>
      </c>
      <c r="S388" t="s">
        <v>13</v>
      </c>
      <c r="T388" t="s">
        <v>13</v>
      </c>
      <c r="U388" t="s">
        <v>13</v>
      </c>
      <c r="V388">
        <v>1</v>
      </c>
    </row>
    <row r="389" spans="1:22" x14ac:dyDescent="0.2">
      <c r="A389" s="1" t="s">
        <v>172</v>
      </c>
      <c r="B389" s="6" t="s">
        <v>13</v>
      </c>
      <c r="C389" s="1" t="s">
        <v>13</v>
      </c>
      <c r="D389" s="1" t="s">
        <v>13</v>
      </c>
      <c r="E389" s="1" t="s">
        <v>171</v>
      </c>
      <c r="F389" s="1" t="s">
        <v>163</v>
      </c>
      <c r="G389" s="6" t="s">
        <v>161</v>
      </c>
      <c r="H389" s="3">
        <v>0</v>
      </c>
      <c r="I389" s="1" t="s">
        <v>13</v>
      </c>
      <c r="J389" s="1" t="s">
        <v>13</v>
      </c>
      <c r="K389" s="1" t="s">
        <v>13</v>
      </c>
      <c r="L389" s="1" t="s">
        <v>13</v>
      </c>
      <c r="M389" s="1" t="s">
        <v>13</v>
      </c>
      <c r="N389" s="1" t="s">
        <v>13</v>
      </c>
      <c r="O389" s="1" t="s">
        <v>13</v>
      </c>
      <c r="P389" s="1" t="s">
        <v>13</v>
      </c>
      <c r="Q389" s="1" t="s">
        <v>13</v>
      </c>
      <c r="S389" t="s">
        <v>13</v>
      </c>
      <c r="T389" t="s">
        <v>13</v>
      </c>
      <c r="U389" t="s">
        <v>13</v>
      </c>
      <c r="V389">
        <v>1</v>
      </c>
    </row>
    <row r="390" spans="1:22" x14ac:dyDescent="0.2">
      <c r="A390" s="1" t="s">
        <v>172</v>
      </c>
      <c r="B390" s="6" t="s">
        <v>1312</v>
      </c>
      <c r="C390" s="1" t="s">
        <v>1376</v>
      </c>
      <c r="D390" s="1" t="s">
        <v>13</v>
      </c>
      <c r="E390" s="1" t="s">
        <v>1377</v>
      </c>
      <c r="F390" s="1" t="s">
        <v>1315</v>
      </c>
      <c r="G390" s="6" t="s">
        <v>1316</v>
      </c>
      <c r="H390" s="3">
        <v>0.36</v>
      </c>
      <c r="I390" s="5">
        <v>0</v>
      </c>
      <c r="J390" s="4">
        <f>TRUNC(H390*I390, 1)</f>
        <v>0</v>
      </c>
      <c r="K390" s="4">
        <f>노무!E11</f>
        <v>0</v>
      </c>
      <c r="L390" s="5">
        <f>TRUNC(H390*K390, 1)</f>
        <v>0</v>
      </c>
      <c r="M390" s="4">
        <v>0</v>
      </c>
      <c r="N390" s="5">
        <f>TRUNC(H390*M390, 1)</f>
        <v>0</v>
      </c>
      <c r="O390" s="4">
        <f t="shared" ref="O390:P394" si="48">I390+K390+M390</f>
        <v>0</v>
      </c>
      <c r="P390" s="5">
        <f t="shared" si="48"/>
        <v>0</v>
      </c>
      <c r="Q390" s="1" t="s">
        <v>13</v>
      </c>
      <c r="S390" t="s">
        <v>54</v>
      </c>
      <c r="T390" t="s">
        <v>54</v>
      </c>
      <c r="U390" t="s">
        <v>13</v>
      </c>
      <c r="V390">
        <v>1</v>
      </c>
    </row>
    <row r="391" spans="1:22" x14ac:dyDescent="0.2">
      <c r="A391" s="1" t="s">
        <v>172</v>
      </c>
      <c r="B391" s="6" t="s">
        <v>1312</v>
      </c>
      <c r="C391" s="1" t="s">
        <v>1328</v>
      </c>
      <c r="D391" s="1" t="s">
        <v>13</v>
      </c>
      <c r="E391" s="1" t="s">
        <v>1329</v>
      </c>
      <c r="F391" s="1" t="s">
        <v>1315</v>
      </c>
      <c r="G391" s="6" t="s">
        <v>1316</v>
      </c>
      <c r="H391" s="3">
        <v>0.19</v>
      </c>
      <c r="I391" s="5">
        <v>0</v>
      </c>
      <c r="J391" s="4">
        <f>TRUNC(H391*I391, 1)</f>
        <v>0</v>
      </c>
      <c r="K391" s="4">
        <f>노무!E12</f>
        <v>0</v>
      </c>
      <c r="L391" s="5">
        <f>TRUNC(H391*K391, 1)</f>
        <v>0</v>
      </c>
      <c r="M391" s="4">
        <v>0</v>
      </c>
      <c r="N391" s="5">
        <f>TRUNC(H391*M391, 1)</f>
        <v>0</v>
      </c>
      <c r="O391" s="4">
        <f t="shared" si="48"/>
        <v>0</v>
      </c>
      <c r="P391" s="5">
        <f t="shared" si="48"/>
        <v>0</v>
      </c>
      <c r="Q391" s="1" t="s">
        <v>13</v>
      </c>
      <c r="S391" t="s">
        <v>54</v>
      </c>
      <c r="T391" t="s">
        <v>54</v>
      </c>
      <c r="U391" t="s">
        <v>13</v>
      </c>
      <c r="V391">
        <v>1</v>
      </c>
    </row>
    <row r="392" spans="1:22" x14ac:dyDescent="0.2">
      <c r="A392" s="1" t="s">
        <v>172</v>
      </c>
      <c r="B392" s="6" t="s">
        <v>1312</v>
      </c>
      <c r="C392" s="1" t="s">
        <v>1317</v>
      </c>
      <c r="D392" s="1" t="s">
        <v>13</v>
      </c>
      <c r="E392" s="1" t="s">
        <v>1318</v>
      </c>
      <c r="F392" s="1" t="s">
        <v>1315</v>
      </c>
      <c r="G392" s="6" t="s">
        <v>1316</v>
      </c>
      <c r="H392" s="3">
        <v>0.14000000000000001</v>
      </c>
      <c r="I392" s="5">
        <v>0</v>
      </c>
      <c r="J392" s="4">
        <f>TRUNC(H392*I392, 1)</f>
        <v>0</v>
      </c>
      <c r="K392" s="4">
        <f>노무!E4</f>
        <v>0</v>
      </c>
      <c r="L392" s="5">
        <f>TRUNC(H392*K392, 1)</f>
        <v>0</v>
      </c>
      <c r="M392" s="4">
        <v>0</v>
      </c>
      <c r="N392" s="5">
        <f>TRUNC(H392*M392, 1)</f>
        <v>0</v>
      </c>
      <c r="O392" s="4">
        <f t="shared" si="48"/>
        <v>0</v>
      </c>
      <c r="P392" s="5">
        <f t="shared" si="48"/>
        <v>0</v>
      </c>
      <c r="Q392" s="1" t="s">
        <v>13</v>
      </c>
      <c r="S392" t="s">
        <v>54</v>
      </c>
      <c r="T392" t="s">
        <v>54</v>
      </c>
      <c r="U392" t="s">
        <v>13</v>
      </c>
      <c r="V392">
        <v>1</v>
      </c>
    </row>
    <row r="393" spans="1:22" x14ac:dyDescent="0.2">
      <c r="A393" s="1" t="s">
        <v>172</v>
      </c>
      <c r="B393" s="6" t="s">
        <v>1306</v>
      </c>
      <c r="C393" s="1" t="s">
        <v>1307</v>
      </c>
      <c r="D393" s="1" t="s">
        <v>13</v>
      </c>
      <c r="E393" s="1" t="s">
        <v>1319</v>
      </c>
      <c r="F393" s="1" t="s">
        <v>1378</v>
      </c>
      <c r="G393" s="6" t="s">
        <v>1310</v>
      </c>
      <c r="H393" s="3">
        <v>1</v>
      </c>
      <c r="I393" s="4">
        <f>TRUNC((L390+L391+L392)*1.5*0.01, 1)</f>
        <v>0</v>
      </c>
      <c r="J393" s="4">
        <f>TRUNC(H393*I393, 1)</f>
        <v>0</v>
      </c>
      <c r="K393" s="4">
        <v>0</v>
      </c>
      <c r="L393" s="5">
        <f>TRUNC(H393*K393, 1)</f>
        <v>0</v>
      </c>
      <c r="M393" s="4">
        <v>0</v>
      </c>
      <c r="N393" s="5">
        <f>TRUNC(H393*M393, 1)</f>
        <v>0</v>
      </c>
      <c r="O393" s="4">
        <f t="shared" si="48"/>
        <v>0</v>
      </c>
      <c r="P393" s="5">
        <f t="shared" si="48"/>
        <v>0</v>
      </c>
      <c r="Q393" s="1" t="s">
        <v>13</v>
      </c>
      <c r="S393" t="s">
        <v>54</v>
      </c>
      <c r="T393" t="s">
        <v>54</v>
      </c>
      <c r="U393">
        <v>1.5</v>
      </c>
      <c r="V393">
        <v>1</v>
      </c>
    </row>
    <row r="394" spans="1:22" x14ac:dyDescent="0.2">
      <c r="A394" s="1" t="s">
        <v>172</v>
      </c>
      <c r="B394" s="6" t="s">
        <v>1331</v>
      </c>
      <c r="C394" s="1" t="s">
        <v>1379</v>
      </c>
      <c r="D394" s="1" t="s">
        <v>13</v>
      </c>
      <c r="E394" s="1" t="s">
        <v>1333</v>
      </c>
      <c r="F394" s="1" t="s">
        <v>1380</v>
      </c>
      <c r="G394" s="6" t="s">
        <v>1335</v>
      </c>
      <c r="H394" s="3">
        <v>0.35</v>
      </c>
      <c r="I394" s="4">
        <f>기계경비!H33</f>
        <v>0</v>
      </c>
      <c r="J394" s="4">
        <f>TRUNC(H394*I394, 1)</f>
        <v>0</v>
      </c>
      <c r="K394" s="4">
        <f>기계경비!I33</f>
        <v>0</v>
      </c>
      <c r="L394" s="5">
        <f>TRUNC(H394*K394, 1)</f>
        <v>0</v>
      </c>
      <c r="M394" s="4">
        <f>기계경비!J33</f>
        <v>0</v>
      </c>
      <c r="N394" s="5">
        <f>TRUNC(H394*M394, 1)</f>
        <v>0</v>
      </c>
      <c r="O394" s="4">
        <f t="shared" si="48"/>
        <v>0</v>
      </c>
      <c r="P394" s="5">
        <f t="shared" si="48"/>
        <v>0</v>
      </c>
      <c r="Q394" s="1" t="s">
        <v>13</v>
      </c>
      <c r="S394" t="s">
        <v>54</v>
      </c>
      <c r="T394" t="s">
        <v>54</v>
      </c>
      <c r="U394" t="s">
        <v>13</v>
      </c>
      <c r="V394">
        <v>1</v>
      </c>
    </row>
    <row r="395" spans="1:22" x14ac:dyDescent="0.2">
      <c r="A395" s="1" t="s">
        <v>13</v>
      </c>
      <c r="B395" s="6" t="s">
        <v>13</v>
      </c>
      <c r="C395" s="1" t="s">
        <v>13</v>
      </c>
      <c r="D395" s="1" t="s">
        <v>13</v>
      </c>
      <c r="E395" s="1" t="s">
        <v>1311</v>
      </c>
      <c r="F395" s="1" t="s">
        <v>13</v>
      </c>
      <c r="G395" s="6" t="s">
        <v>13</v>
      </c>
      <c r="H395" s="3">
        <v>0</v>
      </c>
      <c r="I395" s="1" t="s">
        <v>13</v>
      </c>
      <c r="J395" s="4">
        <f>TRUNC(SUMPRODUCT(J390:J394, V390:V394), 0)</f>
        <v>0</v>
      </c>
      <c r="K395" s="1" t="s">
        <v>13</v>
      </c>
      <c r="L395" s="5">
        <f>TRUNC(SUMPRODUCT(L390:L394, V390:V394), 0)</f>
        <v>0</v>
      </c>
      <c r="M395" s="1" t="s">
        <v>13</v>
      </c>
      <c r="N395" s="5">
        <f>TRUNC(SUMPRODUCT(N390:N394, V390:V394), 0)</f>
        <v>0</v>
      </c>
      <c r="O395" s="1" t="s">
        <v>13</v>
      </c>
      <c r="P395" s="5">
        <f>J395+L395+N395</f>
        <v>0</v>
      </c>
      <c r="Q395" s="1" t="s">
        <v>13</v>
      </c>
      <c r="S395" t="s">
        <v>13</v>
      </c>
      <c r="T395" t="s">
        <v>13</v>
      </c>
      <c r="U395" t="s">
        <v>13</v>
      </c>
      <c r="V395">
        <v>1</v>
      </c>
    </row>
    <row r="396" spans="1:22" x14ac:dyDescent="0.2">
      <c r="A396" s="1" t="s">
        <v>13</v>
      </c>
      <c r="B396" s="6" t="s">
        <v>13</v>
      </c>
      <c r="C396" s="1" t="s">
        <v>13</v>
      </c>
      <c r="D396" s="1" t="s">
        <v>13</v>
      </c>
      <c r="E396" s="1" t="s">
        <v>13</v>
      </c>
      <c r="F396" s="1" t="s">
        <v>13</v>
      </c>
      <c r="G396" s="6" t="s">
        <v>13</v>
      </c>
      <c r="H396" s="3">
        <v>0</v>
      </c>
      <c r="I396" s="1" t="s">
        <v>13</v>
      </c>
      <c r="J396" s="1" t="s">
        <v>13</v>
      </c>
      <c r="K396" s="1" t="s">
        <v>13</v>
      </c>
      <c r="L396" s="1" t="s">
        <v>13</v>
      </c>
      <c r="M396" s="1" t="s">
        <v>13</v>
      </c>
      <c r="N396" s="1" t="s">
        <v>13</v>
      </c>
      <c r="O396" s="1" t="s">
        <v>13</v>
      </c>
      <c r="P396" s="1" t="s">
        <v>13</v>
      </c>
      <c r="Q396" s="1" t="s">
        <v>13</v>
      </c>
      <c r="S396" t="s">
        <v>13</v>
      </c>
      <c r="T396" t="s">
        <v>13</v>
      </c>
      <c r="U396" t="s">
        <v>13</v>
      </c>
      <c r="V396">
        <v>1</v>
      </c>
    </row>
    <row r="397" spans="1:22" x14ac:dyDescent="0.2">
      <c r="A397" s="1" t="s">
        <v>173</v>
      </c>
      <c r="B397" s="6" t="s">
        <v>13</v>
      </c>
      <c r="C397" s="1" t="s">
        <v>13</v>
      </c>
      <c r="D397" s="1" t="s">
        <v>13</v>
      </c>
      <c r="E397" s="1" t="s">
        <v>171</v>
      </c>
      <c r="F397" s="1" t="s">
        <v>165</v>
      </c>
      <c r="G397" s="6" t="s">
        <v>161</v>
      </c>
      <c r="H397" s="3">
        <v>0</v>
      </c>
      <c r="I397" s="1" t="s">
        <v>13</v>
      </c>
      <c r="J397" s="1" t="s">
        <v>13</v>
      </c>
      <c r="K397" s="1" t="s">
        <v>13</v>
      </c>
      <c r="L397" s="1" t="s">
        <v>13</v>
      </c>
      <c r="M397" s="1" t="s">
        <v>13</v>
      </c>
      <c r="N397" s="1" t="s">
        <v>13</v>
      </c>
      <c r="O397" s="1" t="s">
        <v>13</v>
      </c>
      <c r="P397" s="1" t="s">
        <v>13</v>
      </c>
      <c r="Q397" s="1" t="s">
        <v>13</v>
      </c>
      <c r="S397" t="s">
        <v>13</v>
      </c>
      <c r="T397" t="s">
        <v>13</v>
      </c>
      <c r="U397" t="s">
        <v>13</v>
      </c>
      <c r="V397">
        <v>1</v>
      </c>
    </row>
    <row r="398" spans="1:22" x14ac:dyDescent="0.2">
      <c r="A398" s="1" t="s">
        <v>173</v>
      </c>
      <c r="B398" s="6" t="s">
        <v>1312</v>
      </c>
      <c r="C398" s="1" t="s">
        <v>1376</v>
      </c>
      <c r="D398" s="1" t="s">
        <v>13</v>
      </c>
      <c r="E398" s="1" t="s">
        <v>1377</v>
      </c>
      <c r="F398" s="1" t="s">
        <v>1315</v>
      </c>
      <c r="G398" s="6" t="s">
        <v>1316</v>
      </c>
      <c r="H398" s="3">
        <v>0.4</v>
      </c>
      <c r="I398" s="5">
        <v>0</v>
      </c>
      <c r="J398" s="4">
        <f>TRUNC(H398*I398, 1)</f>
        <v>0</v>
      </c>
      <c r="K398" s="4">
        <f>노무!E11</f>
        <v>0</v>
      </c>
      <c r="L398" s="5">
        <f>TRUNC(H398*K398, 1)</f>
        <v>0</v>
      </c>
      <c r="M398" s="4">
        <v>0</v>
      </c>
      <c r="N398" s="5">
        <f>TRUNC(H398*M398, 1)</f>
        <v>0</v>
      </c>
      <c r="O398" s="4">
        <f t="shared" ref="O398:P402" si="49">I398+K398+M398</f>
        <v>0</v>
      </c>
      <c r="P398" s="5">
        <f t="shared" si="49"/>
        <v>0</v>
      </c>
      <c r="Q398" s="1" t="s">
        <v>13</v>
      </c>
      <c r="S398" t="s">
        <v>54</v>
      </c>
      <c r="T398" t="s">
        <v>54</v>
      </c>
      <c r="U398" t="s">
        <v>13</v>
      </c>
      <c r="V398">
        <v>1</v>
      </c>
    </row>
    <row r="399" spans="1:22" x14ac:dyDescent="0.2">
      <c r="A399" s="1" t="s">
        <v>173</v>
      </c>
      <c r="B399" s="6" t="s">
        <v>1312</v>
      </c>
      <c r="C399" s="1" t="s">
        <v>1328</v>
      </c>
      <c r="D399" s="1" t="s">
        <v>13</v>
      </c>
      <c r="E399" s="1" t="s">
        <v>1329</v>
      </c>
      <c r="F399" s="1" t="s">
        <v>1315</v>
      </c>
      <c r="G399" s="6" t="s">
        <v>1316</v>
      </c>
      <c r="H399" s="3">
        <v>0.2</v>
      </c>
      <c r="I399" s="5">
        <v>0</v>
      </c>
      <c r="J399" s="4">
        <f>TRUNC(H399*I399, 1)</f>
        <v>0</v>
      </c>
      <c r="K399" s="4">
        <f>노무!E12</f>
        <v>0</v>
      </c>
      <c r="L399" s="5">
        <f>TRUNC(H399*K399, 1)</f>
        <v>0</v>
      </c>
      <c r="M399" s="4">
        <v>0</v>
      </c>
      <c r="N399" s="5">
        <f>TRUNC(H399*M399, 1)</f>
        <v>0</v>
      </c>
      <c r="O399" s="4">
        <f t="shared" si="49"/>
        <v>0</v>
      </c>
      <c r="P399" s="5">
        <f t="shared" si="49"/>
        <v>0</v>
      </c>
      <c r="Q399" s="1" t="s">
        <v>13</v>
      </c>
      <c r="S399" t="s">
        <v>54</v>
      </c>
      <c r="T399" t="s">
        <v>54</v>
      </c>
      <c r="U399" t="s">
        <v>13</v>
      </c>
      <c r="V399">
        <v>1</v>
      </c>
    </row>
    <row r="400" spans="1:22" x14ac:dyDescent="0.2">
      <c r="A400" s="1" t="s">
        <v>173</v>
      </c>
      <c r="B400" s="6" t="s">
        <v>1312</v>
      </c>
      <c r="C400" s="1" t="s">
        <v>1317</v>
      </c>
      <c r="D400" s="1" t="s">
        <v>13</v>
      </c>
      <c r="E400" s="1" t="s">
        <v>1318</v>
      </c>
      <c r="F400" s="1" t="s">
        <v>1315</v>
      </c>
      <c r="G400" s="6" t="s">
        <v>1316</v>
      </c>
      <c r="H400" s="3">
        <v>0.15</v>
      </c>
      <c r="I400" s="5">
        <v>0</v>
      </c>
      <c r="J400" s="4">
        <f>TRUNC(H400*I400, 1)</f>
        <v>0</v>
      </c>
      <c r="K400" s="4">
        <f>노무!E4</f>
        <v>0</v>
      </c>
      <c r="L400" s="5">
        <f>TRUNC(H400*K400, 1)</f>
        <v>0</v>
      </c>
      <c r="M400" s="4">
        <v>0</v>
      </c>
      <c r="N400" s="5">
        <f>TRUNC(H400*M400, 1)</f>
        <v>0</v>
      </c>
      <c r="O400" s="4">
        <f t="shared" si="49"/>
        <v>0</v>
      </c>
      <c r="P400" s="5">
        <f t="shared" si="49"/>
        <v>0</v>
      </c>
      <c r="Q400" s="1" t="s">
        <v>13</v>
      </c>
      <c r="S400" t="s">
        <v>54</v>
      </c>
      <c r="T400" t="s">
        <v>54</v>
      </c>
      <c r="U400" t="s">
        <v>13</v>
      </c>
      <c r="V400">
        <v>1</v>
      </c>
    </row>
    <row r="401" spans="1:22" x14ac:dyDescent="0.2">
      <c r="A401" s="1" t="s">
        <v>173</v>
      </c>
      <c r="B401" s="6" t="s">
        <v>1306</v>
      </c>
      <c r="C401" s="1" t="s">
        <v>1307</v>
      </c>
      <c r="D401" s="1" t="s">
        <v>13</v>
      </c>
      <c r="E401" s="1" t="s">
        <v>1319</v>
      </c>
      <c r="F401" s="1" t="s">
        <v>1378</v>
      </c>
      <c r="G401" s="6" t="s">
        <v>1310</v>
      </c>
      <c r="H401" s="3">
        <v>1</v>
      </c>
      <c r="I401" s="4">
        <f>TRUNC((L398+L399+L400)*1.5*0.01, 1)</f>
        <v>0</v>
      </c>
      <c r="J401" s="4">
        <f>TRUNC(H401*I401, 1)</f>
        <v>0</v>
      </c>
      <c r="K401" s="4">
        <v>0</v>
      </c>
      <c r="L401" s="5">
        <f>TRUNC(H401*K401, 1)</f>
        <v>0</v>
      </c>
      <c r="M401" s="4">
        <v>0</v>
      </c>
      <c r="N401" s="5">
        <f>TRUNC(H401*M401, 1)</f>
        <v>0</v>
      </c>
      <c r="O401" s="4">
        <f t="shared" si="49"/>
        <v>0</v>
      </c>
      <c r="P401" s="5">
        <f t="shared" si="49"/>
        <v>0</v>
      </c>
      <c r="Q401" s="1" t="s">
        <v>13</v>
      </c>
      <c r="S401" t="s">
        <v>54</v>
      </c>
      <c r="T401" t="s">
        <v>54</v>
      </c>
      <c r="U401">
        <v>1.5</v>
      </c>
      <c r="V401">
        <v>1</v>
      </c>
    </row>
    <row r="402" spans="1:22" x14ac:dyDescent="0.2">
      <c r="A402" s="1" t="s">
        <v>173</v>
      </c>
      <c r="B402" s="6" t="s">
        <v>1331</v>
      </c>
      <c r="C402" s="1" t="s">
        <v>1379</v>
      </c>
      <c r="D402" s="1" t="s">
        <v>13</v>
      </c>
      <c r="E402" s="1" t="s">
        <v>1333</v>
      </c>
      <c r="F402" s="1" t="s">
        <v>1380</v>
      </c>
      <c r="G402" s="6" t="s">
        <v>1335</v>
      </c>
      <c r="H402" s="3">
        <v>0.45</v>
      </c>
      <c r="I402" s="4">
        <f>기계경비!H33</f>
        <v>0</v>
      </c>
      <c r="J402" s="4">
        <f>TRUNC(H402*I402, 1)</f>
        <v>0</v>
      </c>
      <c r="K402" s="4">
        <f>기계경비!I33</f>
        <v>0</v>
      </c>
      <c r="L402" s="5">
        <f>TRUNC(H402*K402, 1)</f>
        <v>0</v>
      </c>
      <c r="M402" s="4">
        <f>기계경비!J33</f>
        <v>0</v>
      </c>
      <c r="N402" s="5">
        <f>TRUNC(H402*M402, 1)</f>
        <v>0</v>
      </c>
      <c r="O402" s="4">
        <f t="shared" si="49"/>
        <v>0</v>
      </c>
      <c r="P402" s="5">
        <f t="shared" si="49"/>
        <v>0</v>
      </c>
      <c r="Q402" s="1" t="s">
        <v>13</v>
      </c>
      <c r="S402" t="s">
        <v>54</v>
      </c>
      <c r="T402" t="s">
        <v>54</v>
      </c>
      <c r="U402" t="s">
        <v>13</v>
      </c>
      <c r="V402">
        <v>1</v>
      </c>
    </row>
    <row r="403" spans="1:22" x14ac:dyDescent="0.2">
      <c r="A403" s="1" t="s">
        <v>13</v>
      </c>
      <c r="B403" s="6" t="s">
        <v>13</v>
      </c>
      <c r="C403" s="1" t="s">
        <v>13</v>
      </c>
      <c r="D403" s="1" t="s">
        <v>13</v>
      </c>
      <c r="E403" s="1" t="s">
        <v>1311</v>
      </c>
      <c r="F403" s="1" t="s">
        <v>13</v>
      </c>
      <c r="G403" s="6" t="s">
        <v>13</v>
      </c>
      <c r="H403" s="3">
        <v>0</v>
      </c>
      <c r="I403" s="1" t="s">
        <v>13</v>
      </c>
      <c r="J403" s="4">
        <f>TRUNC(SUMPRODUCT(J398:J402, V398:V402), 0)</f>
        <v>0</v>
      </c>
      <c r="K403" s="1" t="s">
        <v>13</v>
      </c>
      <c r="L403" s="5">
        <f>TRUNC(SUMPRODUCT(L398:L402, V398:V402), 0)</f>
        <v>0</v>
      </c>
      <c r="M403" s="1" t="s">
        <v>13</v>
      </c>
      <c r="N403" s="5">
        <f>TRUNC(SUMPRODUCT(N398:N402, V398:V402), 0)</f>
        <v>0</v>
      </c>
      <c r="O403" s="1" t="s">
        <v>13</v>
      </c>
      <c r="P403" s="5">
        <f>J403+L403+N403</f>
        <v>0</v>
      </c>
      <c r="Q403" s="1" t="s">
        <v>13</v>
      </c>
      <c r="S403" t="s">
        <v>13</v>
      </c>
      <c r="T403" t="s">
        <v>13</v>
      </c>
      <c r="U403" t="s">
        <v>13</v>
      </c>
      <c r="V403">
        <v>1</v>
      </c>
    </row>
    <row r="404" spans="1:22" x14ac:dyDescent="0.2">
      <c r="A404" s="1" t="s">
        <v>13</v>
      </c>
      <c r="B404" s="6" t="s">
        <v>13</v>
      </c>
      <c r="C404" s="1" t="s">
        <v>13</v>
      </c>
      <c r="D404" s="1" t="s">
        <v>13</v>
      </c>
      <c r="E404" s="1" t="s">
        <v>13</v>
      </c>
      <c r="F404" s="1" t="s">
        <v>13</v>
      </c>
      <c r="G404" s="6" t="s">
        <v>13</v>
      </c>
      <c r="H404" s="3">
        <v>0</v>
      </c>
      <c r="I404" s="1" t="s">
        <v>13</v>
      </c>
      <c r="J404" s="1" t="s">
        <v>13</v>
      </c>
      <c r="K404" s="1" t="s">
        <v>13</v>
      </c>
      <c r="L404" s="1" t="s">
        <v>13</v>
      </c>
      <c r="M404" s="1" t="s">
        <v>13</v>
      </c>
      <c r="N404" s="1" t="s">
        <v>13</v>
      </c>
      <c r="O404" s="1" t="s">
        <v>13</v>
      </c>
      <c r="P404" s="1" t="s">
        <v>13</v>
      </c>
      <c r="Q404" s="1" t="s">
        <v>13</v>
      </c>
      <c r="S404" t="s">
        <v>13</v>
      </c>
      <c r="T404" t="s">
        <v>13</v>
      </c>
      <c r="U404" t="s">
        <v>13</v>
      </c>
      <c r="V404">
        <v>1</v>
      </c>
    </row>
    <row r="405" spans="1:22" x14ac:dyDescent="0.2">
      <c r="A405" s="1" t="s">
        <v>174</v>
      </c>
      <c r="B405" s="6" t="s">
        <v>13</v>
      </c>
      <c r="C405" s="1" t="s">
        <v>13</v>
      </c>
      <c r="D405" s="1" t="s">
        <v>13</v>
      </c>
      <c r="E405" s="1" t="s">
        <v>171</v>
      </c>
      <c r="F405" s="1" t="s">
        <v>167</v>
      </c>
      <c r="G405" s="6" t="s">
        <v>161</v>
      </c>
      <c r="H405" s="3">
        <v>0</v>
      </c>
      <c r="I405" s="1" t="s">
        <v>13</v>
      </c>
      <c r="J405" s="1" t="s">
        <v>13</v>
      </c>
      <c r="K405" s="1" t="s">
        <v>13</v>
      </c>
      <c r="L405" s="1" t="s">
        <v>13</v>
      </c>
      <c r="M405" s="1" t="s">
        <v>13</v>
      </c>
      <c r="N405" s="1" t="s">
        <v>13</v>
      </c>
      <c r="O405" s="1" t="s">
        <v>13</v>
      </c>
      <c r="P405" s="1" t="s">
        <v>13</v>
      </c>
      <c r="Q405" s="1" t="s">
        <v>13</v>
      </c>
      <c r="S405" t="s">
        <v>13</v>
      </c>
      <c r="T405" t="s">
        <v>13</v>
      </c>
      <c r="U405" t="s">
        <v>13</v>
      </c>
      <c r="V405">
        <v>1</v>
      </c>
    </row>
    <row r="406" spans="1:22" x14ac:dyDescent="0.2">
      <c r="A406" s="1" t="s">
        <v>174</v>
      </c>
      <c r="B406" s="6" t="s">
        <v>1312</v>
      </c>
      <c r="C406" s="1" t="s">
        <v>1376</v>
      </c>
      <c r="D406" s="1" t="s">
        <v>13</v>
      </c>
      <c r="E406" s="1" t="s">
        <v>1377</v>
      </c>
      <c r="F406" s="1" t="s">
        <v>1315</v>
      </c>
      <c r="G406" s="6" t="s">
        <v>1316</v>
      </c>
      <c r="H406" s="3">
        <v>0.43</v>
      </c>
      <c r="I406" s="5">
        <v>0</v>
      </c>
      <c r="J406" s="4">
        <f>TRUNC(H406*I406, 1)</f>
        <v>0</v>
      </c>
      <c r="K406" s="4">
        <f>노무!E11</f>
        <v>0</v>
      </c>
      <c r="L406" s="5">
        <f>TRUNC(H406*K406, 1)</f>
        <v>0</v>
      </c>
      <c r="M406" s="4">
        <v>0</v>
      </c>
      <c r="N406" s="5">
        <f>TRUNC(H406*M406, 1)</f>
        <v>0</v>
      </c>
      <c r="O406" s="4">
        <f t="shared" ref="O406:P410" si="50">I406+K406+M406</f>
        <v>0</v>
      </c>
      <c r="P406" s="5">
        <f t="shared" si="50"/>
        <v>0</v>
      </c>
      <c r="Q406" s="1" t="s">
        <v>13</v>
      </c>
      <c r="S406" t="s">
        <v>54</v>
      </c>
      <c r="T406" t="s">
        <v>54</v>
      </c>
      <c r="U406" t="s">
        <v>13</v>
      </c>
      <c r="V406">
        <v>1</v>
      </c>
    </row>
    <row r="407" spans="1:22" x14ac:dyDescent="0.2">
      <c r="A407" s="1" t="s">
        <v>174</v>
      </c>
      <c r="B407" s="6" t="s">
        <v>1312</v>
      </c>
      <c r="C407" s="1" t="s">
        <v>1328</v>
      </c>
      <c r="D407" s="1" t="s">
        <v>13</v>
      </c>
      <c r="E407" s="1" t="s">
        <v>1329</v>
      </c>
      <c r="F407" s="1" t="s">
        <v>1315</v>
      </c>
      <c r="G407" s="6" t="s">
        <v>1316</v>
      </c>
      <c r="H407" s="3">
        <v>0.22</v>
      </c>
      <c r="I407" s="5">
        <v>0</v>
      </c>
      <c r="J407" s="4">
        <f>TRUNC(H407*I407, 1)</f>
        <v>0</v>
      </c>
      <c r="K407" s="4">
        <f>노무!E12</f>
        <v>0</v>
      </c>
      <c r="L407" s="5">
        <f>TRUNC(H407*K407, 1)</f>
        <v>0</v>
      </c>
      <c r="M407" s="4">
        <v>0</v>
      </c>
      <c r="N407" s="5">
        <f>TRUNC(H407*M407, 1)</f>
        <v>0</v>
      </c>
      <c r="O407" s="4">
        <f t="shared" si="50"/>
        <v>0</v>
      </c>
      <c r="P407" s="5">
        <f t="shared" si="50"/>
        <v>0</v>
      </c>
      <c r="Q407" s="1" t="s">
        <v>13</v>
      </c>
      <c r="S407" t="s">
        <v>54</v>
      </c>
      <c r="T407" t="s">
        <v>54</v>
      </c>
      <c r="U407" t="s">
        <v>13</v>
      </c>
      <c r="V407">
        <v>1</v>
      </c>
    </row>
    <row r="408" spans="1:22" x14ac:dyDescent="0.2">
      <c r="A408" s="1" t="s">
        <v>174</v>
      </c>
      <c r="B408" s="6" t="s">
        <v>1312</v>
      </c>
      <c r="C408" s="1" t="s">
        <v>1317</v>
      </c>
      <c r="D408" s="1" t="s">
        <v>13</v>
      </c>
      <c r="E408" s="1" t="s">
        <v>1318</v>
      </c>
      <c r="F408" s="1" t="s">
        <v>1315</v>
      </c>
      <c r="G408" s="6" t="s">
        <v>1316</v>
      </c>
      <c r="H408" s="3">
        <v>0.16</v>
      </c>
      <c r="I408" s="5">
        <v>0</v>
      </c>
      <c r="J408" s="4">
        <f>TRUNC(H408*I408, 1)</f>
        <v>0</v>
      </c>
      <c r="K408" s="4">
        <f>노무!E4</f>
        <v>0</v>
      </c>
      <c r="L408" s="5">
        <f>TRUNC(H408*K408, 1)</f>
        <v>0</v>
      </c>
      <c r="M408" s="4">
        <v>0</v>
      </c>
      <c r="N408" s="5">
        <f>TRUNC(H408*M408, 1)</f>
        <v>0</v>
      </c>
      <c r="O408" s="4">
        <f t="shared" si="50"/>
        <v>0</v>
      </c>
      <c r="P408" s="5">
        <f t="shared" si="50"/>
        <v>0</v>
      </c>
      <c r="Q408" s="1" t="s">
        <v>13</v>
      </c>
      <c r="S408" t="s">
        <v>54</v>
      </c>
      <c r="T408" t="s">
        <v>54</v>
      </c>
      <c r="U408" t="s">
        <v>13</v>
      </c>
      <c r="V408">
        <v>1</v>
      </c>
    </row>
    <row r="409" spans="1:22" x14ac:dyDescent="0.2">
      <c r="A409" s="1" t="s">
        <v>174</v>
      </c>
      <c r="B409" s="6" t="s">
        <v>1306</v>
      </c>
      <c r="C409" s="1" t="s">
        <v>1307</v>
      </c>
      <c r="D409" s="1" t="s">
        <v>13</v>
      </c>
      <c r="E409" s="1" t="s">
        <v>1319</v>
      </c>
      <c r="F409" s="1" t="s">
        <v>1378</v>
      </c>
      <c r="G409" s="6" t="s">
        <v>1310</v>
      </c>
      <c r="H409" s="3">
        <v>1</v>
      </c>
      <c r="I409" s="4">
        <f>TRUNC((L406+L407+L408)*1.5*0.01, 1)</f>
        <v>0</v>
      </c>
      <c r="J409" s="4">
        <f>TRUNC(H409*I409, 1)</f>
        <v>0</v>
      </c>
      <c r="K409" s="4">
        <v>0</v>
      </c>
      <c r="L409" s="5">
        <f>TRUNC(H409*K409, 1)</f>
        <v>0</v>
      </c>
      <c r="M409" s="4">
        <v>0</v>
      </c>
      <c r="N409" s="5">
        <f>TRUNC(H409*M409, 1)</f>
        <v>0</v>
      </c>
      <c r="O409" s="4">
        <f t="shared" si="50"/>
        <v>0</v>
      </c>
      <c r="P409" s="5">
        <f t="shared" si="50"/>
        <v>0</v>
      </c>
      <c r="Q409" s="1" t="s">
        <v>13</v>
      </c>
      <c r="S409" t="s">
        <v>54</v>
      </c>
      <c r="T409" t="s">
        <v>54</v>
      </c>
      <c r="U409">
        <v>1.5</v>
      </c>
      <c r="V409">
        <v>1</v>
      </c>
    </row>
    <row r="410" spans="1:22" x14ac:dyDescent="0.2">
      <c r="A410" s="1" t="s">
        <v>174</v>
      </c>
      <c r="B410" s="6" t="s">
        <v>1331</v>
      </c>
      <c r="C410" s="1" t="s">
        <v>1379</v>
      </c>
      <c r="D410" s="1" t="s">
        <v>13</v>
      </c>
      <c r="E410" s="1" t="s">
        <v>1333</v>
      </c>
      <c r="F410" s="1" t="s">
        <v>1380</v>
      </c>
      <c r="G410" s="6" t="s">
        <v>1335</v>
      </c>
      <c r="H410" s="3">
        <v>0.53</v>
      </c>
      <c r="I410" s="4">
        <f>기계경비!H33</f>
        <v>0</v>
      </c>
      <c r="J410" s="4">
        <f>TRUNC(H410*I410, 1)</f>
        <v>0</v>
      </c>
      <c r="K410" s="4">
        <f>기계경비!I33</f>
        <v>0</v>
      </c>
      <c r="L410" s="5">
        <f>TRUNC(H410*K410, 1)</f>
        <v>0</v>
      </c>
      <c r="M410" s="4">
        <f>기계경비!J33</f>
        <v>0</v>
      </c>
      <c r="N410" s="5">
        <f>TRUNC(H410*M410, 1)</f>
        <v>0</v>
      </c>
      <c r="O410" s="4">
        <f t="shared" si="50"/>
        <v>0</v>
      </c>
      <c r="P410" s="5">
        <f t="shared" si="50"/>
        <v>0</v>
      </c>
      <c r="Q410" s="1" t="s">
        <v>13</v>
      </c>
      <c r="S410" t="s">
        <v>54</v>
      </c>
      <c r="T410" t="s">
        <v>54</v>
      </c>
      <c r="U410" t="s">
        <v>13</v>
      </c>
      <c r="V410">
        <v>1</v>
      </c>
    </row>
    <row r="411" spans="1:22" x14ac:dyDescent="0.2">
      <c r="A411" s="1" t="s">
        <v>13</v>
      </c>
      <c r="B411" s="6" t="s">
        <v>13</v>
      </c>
      <c r="C411" s="1" t="s">
        <v>13</v>
      </c>
      <c r="D411" s="1" t="s">
        <v>13</v>
      </c>
      <c r="E411" s="1" t="s">
        <v>1311</v>
      </c>
      <c r="F411" s="1" t="s">
        <v>13</v>
      </c>
      <c r="G411" s="6" t="s">
        <v>13</v>
      </c>
      <c r="H411" s="3">
        <v>0</v>
      </c>
      <c r="I411" s="1" t="s">
        <v>13</v>
      </c>
      <c r="J411" s="4">
        <f>TRUNC(SUMPRODUCT(J406:J410, V406:V410), 0)</f>
        <v>0</v>
      </c>
      <c r="K411" s="1" t="s">
        <v>13</v>
      </c>
      <c r="L411" s="5">
        <f>TRUNC(SUMPRODUCT(L406:L410, V406:V410), 0)</f>
        <v>0</v>
      </c>
      <c r="M411" s="1" t="s">
        <v>13</v>
      </c>
      <c r="N411" s="5">
        <f>TRUNC(SUMPRODUCT(N406:N410, V406:V410), 0)</f>
        <v>0</v>
      </c>
      <c r="O411" s="1" t="s">
        <v>13</v>
      </c>
      <c r="P411" s="5">
        <f>J411+L411+N411</f>
        <v>0</v>
      </c>
      <c r="Q411" s="1" t="s">
        <v>13</v>
      </c>
      <c r="S411" t="s">
        <v>13</v>
      </c>
      <c r="T411" t="s">
        <v>13</v>
      </c>
      <c r="U411" t="s">
        <v>13</v>
      </c>
      <c r="V411">
        <v>1</v>
      </c>
    </row>
    <row r="412" spans="1:22" x14ac:dyDescent="0.2">
      <c r="A412" s="1" t="s">
        <v>13</v>
      </c>
      <c r="B412" s="6" t="s">
        <v>13</v>
      </c>
      <c r="C412" s="1" t="s">
        <v>13</v>
      </c>
      <c r="D412" s="1" t="s">
        <v>13</v>
      </c>
      <c r="E412" s="1" t="s">
        <v>13</v>
      </c>
      <c r="F412" s="1" t="s">
        <v>13</v>
      </c>
      <c r="G412" s="6" t="s">
        <v>13</v>
      </c>
      <c r="H412" s="3">
        <v>0</v>
      </c>
      <c r="I412" s="1" t="s">
        <v>13</v>
      </c>
      <c r="J412" s="1" t="s">
        <v>13</v>
      </c>
      <c r="K412" s="1" t="s">
        <v>13</v>
      </c>
      <c r="L412" s="1" t="s">
        <v>13</v>
      </c>
      <c r="M412" s="1" t="s">
        <v>13</v>
      </c>
      <c r="N412" s="1" t="s">
        <v>13</v>
      </c>
      <c r="O412" s="1" t="s">
        <v>13</v>
      </c>
      <c r="P412" s="1" t="s">
        <v>13</v>
      </c>
      <c r="Q412" s="1" t="s">
        <v>13</v>
      </c>
      <c r="S412" t="s">
        <v>13</v>
      </c>
      <c r="T412" t="s">
        <v>13</v>
      </c>
      <c r="U412" t="s">
        <v>13</v>
      </c>
      <c r="V412">
        <v>1</v>
      </c>
    </row>
    <row r="413" spans="1:22" x14ac:dyDescent="0.2">
      <c r="A413" s="1" t="s">
        <v>175</v>
      </c>
      <c r="B413" s="6" t="s">
        <v>13</v>
      </c>
      <c r="C413" s="1" t="s">
        <v>13</v>
      </c>
      <c r="D413" s="1" t="s">
        <v>13</v>
      </c>
      <c r="E413" s="1" t="s">
        <v>171</v>
      </c>
      <c r="F413" s="1" t="s">
        <v>169</v>
      </c>
      <c r="G413" s="6" t="s">
        <v>161</v>
      </c>
      <c r="H413" s="3">
        <v>0</v>
      </c>
      <c r="I413" s="1" t="s">
        <v>13</v>
      </c>
      <c r="J413" s="1" t="s">
        <v>13</v>
      </c>
      <c r="K413" s="1" t="s">
        <v>13</v>
      </c>
      <c r="L413" s="1" t="s">
        <v>13</v>
      </c>
      <c r="M413" s="1" t="s">
        <v>13</v>
      </c>
      <c r="N413" s="1" t="s">
        <v>13</v>
      </c>
      <c r="O413" s="1" t="s">
        <v>13</v>
      </c>
      <c r="P413" s="1" t="s">
        <v>13</v>
      </c>
      <c r="Q413" s="1" t="s">
        <v>13</v>
      </c>
      <c r="S413" t="s">
        <v>13</v>
      </c>
      <c r="T413" t="s">
        <v>13</v>
      </c>
      <c r="U413" t="s">
        <v>13</v>
      </c>
      <c r="V413">
        <v>1</v>
      </c>
    </row>
    <row r="414" spans="1:22" x14ac:dyDescent="0.2">
      <c r="A414" s="1" t="s">
        <v>175</v>
      </c>
      <c r="B414" s="6" t="s">
        <v>1312</v>
      </c>
      <c r="C414" s="1" t="s">
        <v>1376</v>
      </c>
      <c r="D414" s="1" t="s">
        <v>13</v>
      </c>
      <c r="E414" s="1" t="s">
        <v>1377</v>
      </c>
      <c r="F414" s="1" t="s">
        <v>1315</v>
      </c>
      <c r="G414" s="6" t="s">
        <v>1316</v>
      </c>
      <c r="H414" s="3">
        <v>0.45</v>
      </c>
      <c r="I414" s="5">
        <v>0</v>
      </c>
      <c r="J414" s="4">
        <f>TRUNC(H414*I414, 1)</f>
        <v>0</v>
      </c>
      <c r="K414" s="4">
        <f>노무!E11</f>
        <v>0</v>
      </c>
      <c r="L414" s="5">
        <f>TRUNC(H414*K414, 1)</f>
        <v>0</v>
      </c>
      <c r="M414" s="4">
        <v>0</v>
      </c>
      <c r="N414" s="5">
        <f>TRUNC(H414*M414, 1)</f>
        <v>0</v>
      </c>
      <c r="O414" s="4">
        <f t="shared" ref="O414:P418" si="51">I414+K414+M414</f>
        <v>0</v>
      </c>
      <c r="P414" s="5">
        <f t="shared" si="51"/>
        <v>0</v>
      </c>
      <c r="Q414" s="1" t="s">
        <v>13</v>
      </c>
      <c r="S414" t="s">
        <v>54</v>
      </c>
      <c r="T414" t="s">
        <v>54</v>
      </c>
      <c r="U414" t="s">
        <v>13</v>
      </c>
      <c r="V414">
        <v>1</v>
      </c>
    </row>
    <row r="415" spans="1:22" x14ac:dyDescent="0.2">
      <c r="A415" s="1" t="s">
        <v>175</v>
      </c>
      <c r="B415" s="6" t="s">
        <v>1312</v>
      </c>
      <c r="C415" s="1" t="s">
        <v>1328</v>
      </c>
      <c r="D415" s="1" t="s">
        <v>13</v>
      </c>
      <c r="E415" s="1" t="s">
        <v>1329</v>
      </c>
      <c r="F415" s="1" t="s">
        <v>1315</v>
      </c>
      <c r="G415" s="6" t="s">
        <v>1316</v>
      </c>
      <c r="H415" s="3">
        <v>0.23</v>
      </c>
      <c r="I415" s="5">
        <v>0</v>
      </c>
      <c r="J415" s="4">
        <f>TRUNC(H415*I415, 1)</f>
        <v>0</v>
      </c>
      <c r="K415" s="4">
        <f>노무!E12</f>
        <v>0</v>
      </c>
      <c r="L415" s="5">
        <f>TRUNC(H415*K415, 1)</f>
        <v>0</v>
      </c>
      <c r="M415" s="4">
        <v>0</v>
      </c>
      <c r="N415" s="5">
        <f>TRUNC(H415*M415, 1)</f>
        <v>0</v>
      </c>
      <c r="O415" s="4">
        <f t="shared" si="51"/>
        <v>0</v>
      </c>
      <c r="P415" s="5">
        <f t="shared" si="51"/>
        <v>0</v>
      </c>
      <c r="Q415" s="1" t="s">
        <v>13</v>
      </c>
      <c r="S415" t="s">
        <v>54</v>
      </c>
      <c r="T415" t="s">
        <v>54</v>
      </c>
      <c r="U415" t="s">
        <v>13</v>
      </c>
      <c r="V415">
        <v>1</v>
      </c>
    </row>
    <row r="416" spans="1:22" x14ac:dyDescent="0.2">
      <c r="A416" s="1" t="s">
        <v>175</v>
      </c>
      <c r="B416" s="6" t="s">
        <v>1312</v>
      </c>
      <c r="C416" s="1" t="s">
        <v>1317</v>
      </c>
      <c r="D416" s="1" t="s">
        <v>13</v>
      </c>
      <c r="E416" s="1" t="s">
        <v>1318</v>
      </c>
      <c r="F416" s="1" t="s">
        <v>1315</v>
      </c>
      <c r="G416" s="6" t="s">
        <v>1316</v>
      </c>
      <c r="H416" s="3">
        <v>0.17</v>
      </c>
      <c r="I416" s="5">
        <v>0</v>
      </c>
      <c r="J416" s="4">
        <f>TRUNC(H416*I416, 1)</f>
        <v>0</v>
      </c>
      <c r="K416" s="4">
        <f>노무!E4</f>
        <v>0</v>
      </c>
      <c r="L416" s="5">
        <f>TRUNC(H416*K416, 1)</f>
        <v>0</v>
      </c>
      <c r="M416" s="4">
        <v>0</v>
      </c>
      <c r="N416" s="5">
        <f>TRUNC(H416*M416, 1)</f>
        <v>0</v>
      </c>
      <c r="O416" s="4">
        <f t="shared" si="51"/>
        <v>0</v>
      </c>
      <c r="P416" s="5">
        <f t="shared" si="51"/>
        <v>0</v>
      </c>
      <c r="Q416" s="1" t="s">
        <v>13</v>
      </c>
      <c r="S416" t="s">
        <v>54</v>
      </c>
      <c r="T416" t="s">
        <v>54</v>
      </c>
      <c r="U416" t="s">
        <v>13</v>
      </c>
      <c r="V416">
        <v>1</v>
      </c>
    </row>
    <row r="417" spans="1:22" x14ac:dyDescent="0.2">
      <c r="A417" s="1" t="s">
        <v>175</v>
      </c>
      <c r="B417" s="6" t="s">
        <v>1306</v>
      </c>
      <c r="C417" s="1" t="s">
        <v>1307</v>
      </c>
      <c r="D417" s="1" t="s">
        <v>13</v>
      </c>
      <c r="E417" s="1" t="s">
        <v>1319</v>
      </c>
      <c r="F417" s="1" t="s">
        <v>1378</v>
      </c>
      <c r="G417" s="6" t="s">
        <v>1310</v>
      </c>
      <c r="H417" s="3">
        <v>1</v>
      </c>
      <c r="I417" s="4">
        <f>TRUNC((L414+L415+L416)*1.5*0.01, 1)</f>
        <v>0</v>
      </c>
      <c r="J417" s="4">
        <f>TRUNC(H417*I417, 1)</f>
        <v>0</v>
      </c>
      <c r="K417" s="4">
        <v>0</v>
      </c>
      <c r="L417" s="5">
        <f>TRUNC(H417*K417, 1)</f>
        <v>0</v>
      </c>
      <c r="M417" s="4">
        <v>0</v>
      </c>
      <c r="N417" s="5">
        <f>TRUNC(H417*M417, 1)</f>
        <v>0</v>
      </c>
      <c r="O417" s="4">
        <f t="shared" si="51"/>
        <v>0</v>
      </c>
      <c r="P417" s="5">
        <f t="shared" si="51"/>
        <v>0</v>
      </c>
      <c r="Q417" s="1" t="s">
        <v>13</v>
      </c>
      <c r="S417" t="s">
        <v>54</v>
      </c>
      <c r="T417" t="s">
        <v>54</v>
      </c>
      <c r="U417">
        <v>1.5</v>
      </c>
      <c r="V417">
        <v>1</v>
      </c>
    </row>
    <row r="418" spans="1:22" x14ac:dyDescent="0.2">
      <c r="A418" s="1" t="s">
        <v>175</v>
      </c>
      <c r="B418" s="6" t="s">
        <v>1331</v>
      </c>
      <c r="C418" s="1" t="s">
        <v>1379</v>
      </c>
      <c r="D418" s="1" t="s">
        <v>13</v>
      </c>
      <c r="E418" s="1" t="s">
        <v>1333</v>
      </c>
      <c r="F418" s="1" t="s">
        <v>1380</v>
      </c>
      <c r="G418" s="6" t="s">
        <v>1335</v>
      </c>
      <c r="H418" s="3">
        <v>0.61</v>
      </c>
      <c r="I418" s="4">
        <f>기계경비!H33</f>
        <v>0</v>
      </c>
      <c r="J418" s="4">
        <f>TRUNC(H418*I418, 1)</f>
        <v>0</v>
      </c>
      <c r="K418" s="4">
        <f>기계경비!I33</f>
        <v>0</v>
      </c>
      <c r="L418" s="5">
        <f>TRUNC(H418*K418, 1)</f>
        <v>0</v>
      </c>
      <c r="M418" s="4">
        <f>기계경비!J33</f>
        <v>0</v>
      </c>
      <c r="N418" s="5">
        <f>TRUNC(H418*M418, 1)</f>
        <v>0</v>
      </c>
      <c r="O418" s="4">
        <f t="shared" si="51"/>
        <v>0</v>
      </c>
      <c r="P418" s="5">
        <f t="shared" si="51"/>
        <v>0</v>
      </c>
      <c r="Q418" s="1" t="s">
        <v>13</v>
      </c>
      <c r="S418" t="s">
        <v>54</v>
      </c>
      <c r="T418" t="s">
        <v>54</v>
      </c>
      <c r="U418" t="s">
        <v>13</v>
      </c>
      <c r="V418">
        <v>1</v>
      </c>
    </row>
    <row r="419" spans="1:22" x14ac:dyDescent="0.2">
      <c r="A419" s="1" t="s">
        <v>13</v>
      </c>
      <c r="B419" s="6" t="s">
        <v>13</v>
      </c>
      <c r="C419" s="1" t="s">
        <v>13</v>
      </c>
      <c r="D419" s="1" t="s">
        <v>13</v>
      </c>
      <c r="E419" s="1" t="s">
        <v>1311</v>
      </c>
      <c r="F419" s="1" t="s">
        <v>13</v>
      </c>
      <c r="G419" s="6" t="s">
        <v>13</v>
      </c>
      <c r="H419" s="3">
        <v>0</v>
      </c>
      <c r="I419" s="1" t="s">
        <v>13</v>
      </c>
      <c r="J419" s="4">
        <f>TRUNC(SUMPRODUCT(J414:J418, V414:V418), 0)</f>
        <v>0</v>
      </c>
      <c r="K419" s="1" t="s">
        <v>13</v>
      </c>
      <c r="L419" s="5">
        <f>TRUNC(SUMPRODUCT(L414:L418, V414:V418), 0)</f>
        <v>0</v>
      </c>
      <c r="M419" s="1" t="s">
        <v>13</v>
      </c>
      <c r="N419" s="5">
        <f>TRUNC(SUMPRODUCT(N414:N418, V414:V418), 0)</f>
        <v>0</v>
      </c>
      <c r="O419" s="1" t="s">
        <v>13</v>
      </c>
      <c r="P419" s="5">
        <f>J419+L419+N419</f>
        <v>0</v>
      </c>
      <c r="Q419" s="1" t="s">
        <v>13</v>
      </c>
      <c r="S419" t="s">
        <v>13</v>
      </c>
      <c r="T419" t="s">
        <v>13</v>
      </c>
      <c r="U419" t="s">
        <v>13</v>
      </c>
      <c r="V419">
        <v>1</v>
      </c>
    </row>
    <row r="420" spans="1:22" x14ac:dyDescent="0.2">
      <c r="A420" s="1" t="s">
        <v>13</v>
      </c>
      <c r="B420" s="6" t="s">
        <v>13</v>
      </c>
      <c r="C420" s="1" t="s">
        <v>13</v>
      </c>
      <c r="D420" s="1" t="s">
        <v>13</v>
      </c>
      <c r="E420" s="1" t="s">
        <v>13</v>
      </c>
      <c r="F420" s="1" t="s">
        <v>13</v>
      </c>
      <c r="G420" s="6" t="s">
        <v>13</v>
      </c>
      <c r="H420" s="3">
        <v>0</v>
      </c>
      <c r="I420" s="1" t="s">
        <v>13</v>
      </c>
      <c r="J420" s="1" t="s">
        <v>13</v>
      </c>
      <c r="K420" s="1" t="s">
        <v>13</v>
      </c>
      <c r="L420" s="1" t="s">
        <v>13</v>
      </c>
      <c r="M420" s="1" t="s">
        <v>13</v>
      </c>
      <c r="N420" s="1" t="s">
        <v>13</v>
      </c>
      <c r="O420" s="1" t="s">
        <v>13</v>
      </c>
      <c r="P420" s="1" t="s">
        <v>13</v>
      </c>
      <c r="Q420" s="1" t="s">
        <v>13</v>
      </c>
      <c r="S420" t="s">
        <v>13</v>
      </c>
      <c r="T420" t="s">
        <v>13</v>
      </c>
      <c r="U420" t="s">
        <v>13</v>
      </c>
      <c r="V420">
        <v>1</v>
      </c>
    </row>
    <row r="421" spans="1:22" x14ac:dyDescent="0.2">
      <c r="A421" s="1" t="s">
        <v>176</v>
      </c>
      <c r="B421" s="6" t="s">
        <v>13</v>
      </c>
      <c r="C421" s="1" t="s">
        <v>13</v>
      </c>
      <c r="D421" s="1" t="s">
        <v>13</v>
      </c>
      <c r="E421" s="1" t="s">
        <v>159</v>
      </c>
      <c r="F421" s="1" t="s">
        <v>177</v>
      </c>
      <c r="G421" s="6" t="s">
        <v>161</v>
      </c>
      <c r="H421" s="3">
        <v>0</v>
      </c>
      <c r="I421" s="1" t="s">
        <v>13</v>
      </c>
      <c r="J421" s="1" t="s">
        <v>13</v>
      </c>
      <c r="K421" s="1" t="s">
        <v>13</v>
      </c>
      <c r="L421" s="1" t="s">
        <v>13</v>
      </c>
      <c r="M421" s="1" t="s">
        <v>13</v>
      </c>
      <c r="N421" s="1" t="s">
        <v>13</v>
      </c>
      <c r="O421" s="1" t="s">
        <v>13</v>
      </c>
      <c r="P421" s="1" t="s">
        <v>13</v>
      </c>
      <c r="Q421" s="1" t="s">
        <v>13</v>
      </c>
      <c r="S421" t="s">
        <v>13</v>
      </c>
      <c r="T421" t="s">
        <v>13</v>
      </c>
      <c r="U421" t="s">
        <v>13</v>
      </c>
      <c r="V421">
        <v>1</v>
      </c>
    </row>
    <row r="422" spans="1:22" x14ac:dyDescent="0.2">
      <c r="A422" s="1" t="s">
        <v>176</v>
      </c>
      <c r="B422" s="6" t="s">
        <v>1312</v>
      </c>
      <c r="C422" s="1" t="s">
        <v>1376</v>
      </c>
      <c r="D422" s="1" t="s">
        <v>13</v>
      </c>
      <c r="E422" s="1" t="s">
        <v>1377</v>
      </c>
      <c r="F422" s="1" t="s">
        <v>1315</v>
      </c>
      <c r="G422" s="6" t="s">
        <v>1316</v>
      </c>
      <c r="H422" s="3">
        <v>0.21</v>
      </c>
      <c r="I422" s="5">
        <v>0</v>
      </c>
      <c r="J422" s="4">
        <f>TRUNC(H422*I422, 1)</f>
        <v>0</v>
      </c>
      <c r="K422" s="4">
        <f>노무!E11</f>
        <v>0</v>
      </c>
      <c r="L422" s="5">
        <f>TRUNC(H422*K422, 1)</f>
        <v>0</v>
      </c>
      <c r="M422" s="4">
        <v>0</v>
      </c>
      <c r="N422" s="5">
        <f>TRUNC(H422*M422, 1)</f>
        <v>0</v>
      </c>
      <c r="O422" s="4">
        <f t="shared" ref="O422:P426" si="52">I422+K422+M422</f>
        <v>0</v>
      </c>
      <c r="P422" s="5">
        <f t="shared" si="52"/>
        <v>0</v>
      </c>
      <c r="Q422" s="1" t="s">
        <v>13</v>
      </c>
      <c r="S422" t="s">
        <v>54</v>
      </c>
      <c r="T422" t="s">
        <v>54</v>
      </c>
      <c r="U422" t="s">
        <v>13</v>
      </c>
      <c r="V422">
        <v>1</v>
      </c>
    </row>
    <row r="423" spans="1:22" x14ac:dyDescent="0.2">
      <c r="A423" s="1" t="s">
        <v>176</v>
      </c>
      <c r="B423" s="6" t="s">
        <v>1312</v>
      </c>
      <c r="C423" s="1" t="s">
        <v>1328</v>
      </c>
      <c r="D423" s="1" t="s">
        <v>13</v>
      </c>
      <c r="E423" s="1" t="s">
        <v>1329</v>
      </c>
      <c r="F423" s="1" t="s">
        <v>1315</v>
      </c>
      <c r="G423" s="6" t="s">
        <v>1316</v>
      </c>
      <c r="H423" s="3">
        <v>0.48</v>
      </c>
      <c r="I423" s="5">
        <v>0</v>
      </c>
      <c r="J423" s="4">
        <f>TRUNC(H423*I423, 1)</f>
        <v>0</v>
      </c>
      <c r="K423" s="4">
        <f>노무!E12</f>
        <v>0</v>
      </c>
      <c r="L423" s="5">
        <f>TRUNC(H423*K423, 1)</f>
        <v>0</v>
      </c>
      <c r="M423" s="4">
        <v>0</v>
      </c>
      <c r="N423" s="5">
        <f>TRUNC(H423*M423, 1)</f>
        <v>0</v>
      </c>
      <c r="O423" s="4">
        <f t="shared" si="52"/>
        <v>0</v>
      </c>
      <c r="P423" s="5">
        <f t="shared" si="52"/>
        <v>0</v>
      </c>
      <c r="Q423" s="1" t="s">
        <v>13</v>
      </c>
      <c r="S423" t="s">
        <v>54</v>
      </c>
      <c r="T423" t="s">
        <v>54</v>
      </c>
      <c r="U423" t="s">
        <v>13</v>
      </c>
      <c r="V423">
        <v>1</v>
      </c>
    </row>
    <row r="424" spans="1:22" x14ac:dyDescent="0.2">
      <c r="A424" s="1" t="s">
        <v>176</v>
      </c>
      <c r="B424" s="6" t="s">
        <v>1312</v>
      </c>
      <c r="C424" s="1" t="s">
        <v>1317</v>
      </c>
      <c r="D424" s="1" t="s">
        <v>13</v>
      </c>
      <c r="E424" s="1" t="s">
        <v>1318</v>
      </c>
      <c r="F424" s="1" t="s">
        <v>1315</v>
      </c>
      <c r="G424" s="6" t="s">
        <v>1316</v>
      </c>
      <c r="H424" s="3">
        <v>0.17</v>
      </c>
      <c r="I424" s="5">
        <v>0</v>
      </c>
      <c r="J424" s="4">
        <f>TRUNC(H424*I424, 1)</f>
        <v>0</v>
      </c>
      <c r="K424" s="4">
        <f>노무!E4</f>
        <v>0</v>
      </c>
      <c r="L424" s="5">
        <f>TRUNC(H424*K424, 1)</f>
        <v>0</v>
      </c>
      <c r="M424" s="4">
        <v>0</v>
      </c>
      <c r="N424" s="5">
        <f>TRUNC(H424*M424, 1)</f>
        <v>0</v>
      </c>
      <c r="O424" s="4">
        <f t="shared" si="52"/>
        <v>0</v>
      </c>
      <c r="P424" s="5">
        <f t="shared" si="52"/>
        <v>0</v>
      </c>
      <c r="Q424" s="1" t="s">
        <v>13</v>
      </c>
      <c r="S424" t="s">
        <v>54</v>
      </c>
      <c r="T424" t="s">
        <v>54</v>
      </c>
      <c r="U424" t="s">
        <v>13</v>
      </c>
      <c r="V424">
        <v>1</v>
      </c>
    </row>
    <row r="425" spans="1:22" x14ac:dyDescent="0.2">
      <c r="A425" s="1" t="s">
        <v>176</v>
      </c>
      <c r="B425" s="6" t="s">
        <v>1306</v>
      </c>
      <c r="C425" s="1" t="s">
        <v>1307</v>
      </c>
      <c r="D425" s="1" t="s">
        <v>13</v>
      </c>
      <c r="E425" s="1" t="s">
        <v>1319</v>
      </c>
      <c r="F425" s="1" t="s">
        <v>1378</v>
      </c>
      <c r="G425" s="6" t="s">
        <v>1310</v>
      </c>
      <c r="H425" s="3">
        <v>1</v>
      </c>
      <c r="I425" s="4">
        <f>TRUNC((L422+L423+L424)*1.5*0.01, 1)</f>
        <v>0</v>
      </c>
      <c r="J425" s="4">
        <f>TRUNC(H425*I425, 1)</f>
        <v>0</v>
      </c>
      <c r="K425" s="4">
        <v>0</v>
      </c>
      <c r="L425" s="5">
        <f>TRUNC(H425*K425, 1)</f>
        <v>0</v>
      </c>
      <c r="M425" s="4">
        <v>0</v>
      </c>
      <c r="N425" s="5">
        <f>TRUNC(H425*M425, 1)</f>
        <v>0</v>
      </c>
      <c r="O425" s="4">
        <f t="shared" si="52"/>
        <v>0</v>
      </c>
      <c r="P425" s="5">
        <f t="shared" si="52"/>
        <v>0</v>
      </c>
      <c r="Q425" s="1" t="s">
        <v>13</v>
      </c>
      <c r="S425" t="s">
        <v>54</v>
      </c>
      <c r="T425" t="s">
        <v>54</v>
      </c>
      <c r="U425">
        <v>1.5</v>
      </c>
      <c r="V425">
        <v>1</v>
      </c>
    </row>
    <row r="426" spans="1:22" x14ac:dyDescent="0.2">
      <c r="A426" s="1" t="s">
        <v>176</v>
      </c>
      <c r="B426" s="6" t="s">
        <v>1331</v>
      </c>
      <c r="C426" s="1" t="s">
        <v>1379</v>
      </c>
      <c r="D426" s="1" t="s">
        <v>13</v>
      </c>
      <c r="E426" s="1" t="s">
        <v>1333</v>
      </c>
      <c r="F426" s="1" t="s">
        <v>1380</v>
      </c>
      <c r="G426" s="6" t="s">
        <v>1335</v>
      </c>
      <c r="H426" s="3">
        <v>0.42</v>
      </c>
      <c r="I426" s="4">
        <f>기계경비!H33</f>
        <v>0</v>
      </c>
      <c r="J426" s="4">
        <f>TRUNC(H426*I426, 1)</f>
        <v>0</v>
      </c>
      <c r="K426" s="4">
        <f>기계경비!I33</f>
        <v>0</v>
      </c>
      <c r="L426" s="5">
        <f>TRUNC(H426*K426, 1)</f>
        <v>0</v>
      </c>
      <c r="M426" s="4">
        <f>기계경비!J33</f>
        <v>0</v>
      </c>
      <c r="N426" s="5">
        <f>TRUNC(H426*M426, 1)</f>
        <v>0</v>
      </c>
      <c r="O426" s="4">
        <f t="shared" si="52"/>
        <v>0</v>
      </c>
      <c r="P426" s="5">
        <f t="shared" si="52"/>
        <v>0</v>
      </c>
      <c r="Q426" s="1" t="s">
        <v>13</v>
      </c>
      <c r="S426" t="s">
        <v>54</v>
      </c>
      <c r="T426" t="s">
        <v>54</v>
      </c>
      <c r="U426" t="s">
        <v>13</v>
      </c>
      <c r="V426">
        <v>1</v>
      </c>
    </row>
    <row r="427" spans="1:22" x14ac:dyDescent="0.2">
      <c r="A427" s="1" t="s">
        <v>13</v>
      </c>
      <c r="B427" s="6" t="s">
        <v>13</v>
      </c>
      <c r="C427" s="1" t="s">
        <v>13</v>
      </c>
      <c r="D427" s="1" t="s">
        <v>13</v>
      </c>
      <c r="E427" s="1" t="s">
        <v>1311</v>
      </c>
      <c r="F427" s="1" t="s">
        <v>13</v>
      </c>
      <c r="G427" s="6" t="s">
        <v>13</v>
      </c>
      <c r="H427" s="3">
        <v>0</v>
      </c>
      <c r="I427" s="1" t="s">
        <v>13</v>
      </c>
      <c r="J427" s="4">
        <f>TRUNC(SUMPRODUCT(J422:J426, V422:V426), 0)</f>
        <v>0</v>
      </c>
      <c r="K427" s="1" t="s">
        <v>13</v>
      </c>
      <c r="L427" s="5">
        <f>TRUNC(SUMPRODUCT(L422:L426, V422:V426), 0)</f>
        <v>0</v>
      </c>
      <c r="M427" s="1" t="s">
        <v>13</v>
      </c>
      <c r="N427" s="5">
        <f>TRUNC(SUMPRODUCT(N422:N426, V422:V426), 0)</f>
        <v>0</v>
      </c>
      <c r="O427" s="1" t="s">
        <v>13</v>
      </c>
      <c r="P427" s="5">
        <f>J427+L427+N427</f>
        <v>0</v>
      </c>
      <c r="Q427" s="1" t="s">
        <v>13</v>
      </c>
      <c r="S427" t="s">
        <v>13</v>
      </c>
      <c r="T427" t="s">
        <v>13</v>
      </c>
      <c r="U427" t="s">
        <v>13</v>
      </c>
      <c r="V427">
        <v>1</v>
      </c>
    </row>
    <row r="428" spans="1:22" x14ac:dyDescent="0.2">
      <c r="A428" s="1" t="s">
        <v>13</v>
      </c>
      <c r="B428" s="6" t="s">
        <v>13</v>
      </c>
      <c r="C428" s="1" t="s">
        <v>13</v>
      </c>
      <c r="D428" s="1" t="s">
        <v>13</v>
      </c>
      <c r="E428" s="1" t="s">
        <v>13</v>
      </c>
      <c r="F428" s="1" t="s">
        <v>13</v>
      </c>
      <c r="G428" s="6" t="s">
        <v>13</v>
      </c>
      <c r="H428" s="3">
        <v>0</v>
      </c>
      <c r="I428" s="1" t="s">
        <v>13</v>
      </c>
      <c r="J428" s="1" t="s">
        <v>13</v>
      </c>
      <c r="K428" s="1" t="s">
        <v>13</v>
      </c>
      <c r="L428" s="1" t="s">
        <v>13</v>
      </c>
      <c r="M428" s="1" t="s">
        <v>13</v>
      </c>
      <c r="N428" s="1" t="s">
        <v>13</v>
      </c>
      <c r="O428" s="1" t="s">
        <v>13</v>
      </c>
      <c r="P428" s="1" t="s">
        <v>13</v>
      </c>
      <c r="Q428" s="1" t="s">
        <v>13</v>
      </c>
      <c r="S428" t="s">
        <v>13</v>
      </c>
      <c r="T428" t="s">
        <v>13</v>
      </c>
      <c r="U428" t="s">
        <v>13</v>
      </c>
      <c r="V428">
        <v>1</v>
      </c>
    </row>
    <row r="429" spans="1:22" x14ac:dyDescent="0.2">
      <c r="A429" s="1" t="s">
        <v>178</v>
      </c>
      <c r="B429" s="6" t="s">
        <v>13</v>
      </c>
      <c r="C429" s="1" t="s">
        <v>13</v>
      </c>
      <c r="D429" s="1" t="s">
        <v>13</v>
      </c>
      <c r="E429" s="1" t="s">
        <v>159</v>
      </c>
      <c r="F429" s="1" t="s">
        <v>179</v>
      </c>
      <c r="G429" s="6" t="s">
        <v>161</v>
      </c>
      <c r="H429" s="3">
        <v>0</v>
      </c>
      <c r="I429" s="1" t="s">
        <v>13</v>
      </c>
      <c r="J429" s="1" t="s">
        <v>13</v>
      </c>
      <c r="K429" s="1" t="s">
        <v>13</v>
      </c>
      <c r="L429" s="1" t="s">
        <v>13</v>
      </c>
      <c r="M429" s="1" t="s">
        <v>13</v>
      </c>
      <c r="N429" s="1" t="s">
        <v>13</v>
      </c>
      <c r="O429" s="1" t="s">
        <v>13</v>
      </c>
      <c r="P429" s="1" t="s">
        <v>13</v>
      </c>
      <c r="Q429" s="1" t="s">
        <v>13</v>
      </c>
      <c r="S429" t="s">
        <v>13</v>
      </c>
      <c r="T429" t="s">
        <v>13</v>
      </c>
      <c r="U429" t="s">
        <v>13</v>
      </c>
      <c r="V429">
        <v>1</v>
      </c>
    </row>
    <row r="430" spans="1:22" x14ac:dyDescent="0.2">
      <c r="A430" s="1" t="s">
        <v>178</v>
      </c>
      <c r="B430" s="6" t="s">
        <v>1312</v>
      </c>
      <c r="C430" s="1" t="s">
        <v>1376</v>
      </c>
      <c r="D430" s="1" t="s">
        <v>13</v>
      </c>
      <c r="E430" s="1" t="s">
        <v>1377</v>
      </c>
      <c r="F430" s="1" t="s">
        <v>1315</v>
      </c>
      <c r="G430" s="6" t="s">
        <v>1316</v>
      </c>
      <c r="H430" s="3">
        <v>0.23</v>
      </c>
      <c r="I430" s="5">
        <v>0</v>
      </c>
      <c r="J430" s="4">
        <f>TRUNC(H430*I430, 1)</f>
        <v>0</v>
      </c>
      <c r="K430" s="4">
        <f>노무!E11</f>
        <v>0</v>
      </c>
      <c r="L430" s="5">
        <f>TRUNC(H430*K430, 1)</f>
        <v>0</v>
      </c>
      <c r="M430" s="4">
        <v>0</v>
      </c>
      <c r="N430" s="5">
        <f>TRUNC(H430*M430, 1)</f>
        <v>0</v>
      </c>
      <c r="O430" s="4">
        <f t="shared" ref="O430:P434" si="53">I430+K430+M430</f>
        <v>0</v>
      </c>
      <c r="P430" s="5">
        <f t="shared" si="53"/>
        <v>0</v>
      </c>
      <c r="Q430" s="1" t="s">
        <v>13</v>
      </c>
      <c r="S430" t="s">
        <v>54</v>
      </c>
      <c r="T430" t="s">
        <v>54</v>
      </c>
      <c r="U430" t="s">
        <v>13</v>
      </c>
      <c r="V430">
        <v>1</v>
      </c>
    </row>
    <row r="431" spans="1:22" x14ac:dyDescent="0.2">
      <c r="A431" s="1" t="s">
        <v>178</v>
      </c>
      <c r="B431" s="6" t="s">
        <v>1312</v>
      </c>
      <c r="C431" s="1" t="s">
        <v>1328</v>
      </c>
      <c r="D431" s="1" t="s">
        <v>13</v>
      </c>
      <c r="E431" s="1" t="s">
        <v>1329</v>
      </c>
      <c r="F431" s="1" t="s">
        <v>1315</v>
      </c>
      <c r="G431" s="6" t="s">
        <v>1316</v>
      </c>
      <c r="H431" s="3">
        <v>0.54</v>
      </c>
      <c r="I431" s="5">
        <v>0</v>
      </c>
      <c r="J431" s="4">
        <f>TRUNC(H431*I431, 1)</f>
        <v>0</v>
      </c>
      <c r="K431" s="4">
        <f>노무!E12</f>
        <v>0</v>
      </c>
      <c r="L431" s="5">
        <f>TRUNC(H431*K431, 1)</f>
        <v>0</v>
      </c>
      <c r="M431" s="4">
        <v>0</v>
      </c>
      <c r="N431" s="5">
        <f>TRUNC(H431*M431, 1)</f>
        <v>0</v>
      </c>
      <c r="O431" s="4">
        <f t="shared" si="53"/>
        <v>0</v>
      </c>
      <c r="P431" s="5">
        <f t="shared" si="53"/>
        <v>0</v>
      </c>
      <c r="Q431" s="1" t="s">
        <v>13</v>
      </c>
      <c r="S431" t="s">
        <v>54</v>
      </c>
      <c r="T431" t="s">
        <v>54</v>
      </c>
      <c r="U431" t="s">
        <v>13</v>
      </c>
      <c r="V431">
        <v>1</v>
      </c>
    </row>
    <row r="432" spans="1:22" x14ac:dyDescent="0.2">
      <c r="A432" s="1" t="s">
        <v>178</v>
      </c>
      <c r="B432" s="6" t="s">
        <v>1312</v>
      </c>
      <c r="C432" s="1" t="s">
        <v>1317</v>
      </c>
      <c r="D432" s="1" t="s">
        <v>13</v>
      </c>
      <c r="E432" s="1" t="s">
        <v>1318</v>
      </c>
      <c r="F432" s="1" t="s">
        <v>1315</v>
      </c>
      <c r="G432" s="6" t="s">
        <v>1316</v>
      </c>
      <c r="H432" s="3">
        <v>0.19</v>
      </c>
      <c r="I432" s="5">
        <v>0</v>
      </c>
      <c r="J432" s="4">
        <f>TRUNC(H432*I432, 1)</f>
        <v>0</v>
      </c>
      <c r="K432" s="4">
        <f>노무!E4</f>
        <v>0</v>
      </c>
      <c r="L432" s="5">
        <f>TRUNC(H432*K432, 1)</f>
        <v>0</v>
      </c>
      <c r="M432" s="4">
        <v>0</v>
      </c>
      <c r="N432" s="5">
        <f>TRUNC(H432*M432, 1)</f>
        <v>0</v>
      </c>
      <c r="O432" s="4">
        <f t="shared" si="53"/>
        <v>0</v>
      </c>
      <c r="P432" s="5">
        <f t="shared" si="53"/>
        <v>0</v>
      </c>
      <c r="Q432" s="1" t="s">
        <v>13</v>
      </c>
      <c r="S432" t="s">
        <v>54</v>
      </c>
      <c r="T432" t="s">
        <v>54</v>
      </c>
      <c r="U432" t="s">
        <v>13</v>
      </c>
      <c r="V432">
        <v>1</v>
      </c>
    </row>
    <row r="433" spans="1:22" x14ac:dyDescent="0.2">
      <c r="A433" s="1" t="s">
        <v>178</v>
      </c>
      <c r="B433" s="6" t="s">
        <v>1306</v>
      </c>
      <c r="C433" s="1" t="s">
        <v>1307</v>
      </c>
      <c r="D433" s="1" t="s">
        <v>13</v>
      </c>
      <c r="E433" s="1" t="s">
        <v>1319</v>
      </c>
      <c r="F433" s="1" t="s">
        <v>1378</v>
      </c>
      <c r="G433" s="6" t="s">
        <v>1310</v>
      </c>
      <c r="H433" s="3">
        <v>1</v>
      </c>
      <c r="I433" s="4">
        <f>TRUNC((L430+L431+L432)*1.5*0.01, 1)</f>
        <v>0</v>
      </c>
      <c r="J433" s="4">
        <f>TRUNC(H433*I433, 1)</f>
        <v>0</v>
      </c>
      <c r="K433" s="4">
        <v>0</v>
      </c>
      <c r="L433" s="5">
        <f>TRUNC(H433*K433, 1)</f>
        <v>0</v>
      </c>
      <c r="M433" s="4">
        <v>0</v>
      </c>
      <c r="N433" s="5">
        <f>TRUNC(H433*M433, 1)</f>
        <v>0</v>
      </c>
      <c r="O433" s="4">
        <f t="shared" si="53"/>
        <v>0</v>
      </c>
      <c r="P433" s="5">
        <f t="shared" si="53"/>
        <v>0</v>
      </c>
      <c r="Q433" s="1" t="s">
        <v>13</v>
      </c>
      <c r="S433" t="s">
        <v>54</v>
      </c>
      <c r="T433" t="s">
        <v>54</v>
      </c>
      <c r="U433">
        <v>1.5</v>
      </c>
      <c r="V433">
        <v>1</v>
      </c>
    </row>
    <row r="434" spans="1:22" x14ac:dyDescent="0.2">
      <c r="A434" s="1" t="s">
        <v>178</v>
      </c>
      <c r="B434" s="6" t="s">
        <v>1331</v>
      </c>
      <c r="C434" s="1" t="s">
        <v>1379</v>
      </c>
      <c r="D434" s="1" t="s">
        <v>13</v>
      </c>
      <c r="E434" s="1" t="s">
        <v>1333</v>
      </c>
      <c r="F434" s="1" t="s">
        <v>1380</v>
      </c>
      <c r="G434" s="6" t="s">
        <v>1335</v>
      </c>
      <c r="H434" s="3">
        <v>0.51</v>
      </c>
      <c r="I434" s="4">
        <f>기계경비!H33</f>
        <v>0</v>
      </c>
      <c r="J434" s="4">
        <f>TRUNC(H434*I434, 1)</f>
        <v>0</v>
      </c>
      <c r="K434" s="4">
        <f>기계경비!I33</f>
        <v>0</v>
      </c>
      <c r="L434" s="5">
        <f>TRUNC(H434*K434, 1)</f>
        <v>0</v>
      </c>
      <c r="M434" s="4">
        <f>기계경비!J33</f>
        <v>0</v>
      </c>
      <c r="N434" s="5">
        <f>TRUNC(H434*M434, 1)</f>
        <v>0</v>
      </c>
      <c r="O434" s="4">
        <f t="shared" si="53"/>
        <v>0</v>
      </c>
      <c r="P434" s="5">
        <f t="shared" si="53"/>
        <v>0</v>
      </c>
      <c r="Q434" s="1" t="s">
        <v>13</v>
      </c>
      <c r="S434" t="s">
        <v>54</v>
      </c>
      <c r="T434" t="s">
        <v>54</v>
      </c>
      <c r="U434" t="s">
        <v>13</v>
      </c>
      <c r="V434">
        <v>1</v>
      </c>
    </row>
    <row r="435" spans="1:22" x14ac:dyDescent="0.2">
      <c r="A435" s="1" t="s">
        <v>13</v>
      </c>
      <c r="B435" s="6" t="s">
        <v>13</v>
      </c>
      <c r="C435" s="1" t="s">
        <v>13</v>
      </c>
      <c r="D435" s="1" t="s">
        <v>13</v>
      </c>
      <c r="E435" s="1" t="s">
        <v>1311</v>
      </c>
      <c r="F435" s="1" t="s">
        <v>13</v>
      </c>
      <c r="G435" s="6" t="s">
        <v>13</v>
      </c>
      <c r="H435" s="3">
        <v>0</v>
      </c>
      <c r="I435" s="1" t="s">
        <v>13</v>
      </c>
      <c r="J435" s="4">
        <f>TRUNC(SUMPRODUCT(J430:J434, V430:V434), 0)</f>
        <v>0</v>
      </c>
      <c r="K435" s="1" t="s">
        <v>13</v>
      </c>
      <c r="L435" s="5">
        <f>TRUNC(SUMPRODUCT(L430:L434, V430:V434), 0)</f>
        <v>0</v>
      </c>
      <c r="M435" s="1" t="s">
        <v>13</v>
      </c>
      <c r="N435" s="5">
        <f>TRUNC(SUMPRODUCT(N430:N434, V430:V434), 0)</f>
        <v>0</v>
      </c>
      <c r="O435" s="1" t="s">
        <v>13</v>
      </c>
      <c r="P435" s="5">
        <f>J435+L435+N435</f>
        <v>0</v>
      </c>
      <c r="Q435" s="1" t="s">
        <v>13</v>
      </c>
      <c r="S435" t="s">
        <v>13</v>
      </c>
      <c r="T435" t="s">
        <v>13</v>
      </c>
      <c r="U435" t="s">
        <v>13</v>
      </c>
      <c r="V435">
        <v>1</v>
      </c>
    </row>
    <row r="436" spans="1:22" x14ac:dyDescent="0.2">
      <c r="A436" s="1" t="s">
        <v>13</v>
      </c>
      <c r="B436" s="6" t="s">
        <v>13</v>
      </c>
      <c r="C436" s="1" t="s">
        <v>13</v>
      </c>
      <c r="D436" s="1" t="s">
        <v>13</v>
      </c>
      <c r="E436" s="1" t="s">
        <v>13</v>
      </c>
      <c r="F436" s="1" t="s">
        <v>13</v>
      </c>
      <c r="G436" s="6" t="s">
        <v>13</v>
      </c>
      <c r="H436" s="3">
        <v>0</v>
      </c>
      <c r="I436" s="1" t="s">
        <v>13</v>
      </c>
      <c r="J436" s="1" t="s">
        <v>13</v>
      </c>
      <c r="K436" s="1" t="s">
        <v>13</v>
      </c>
      <c r="L436" s="1" t="s">
        <v>13</v>
      </c>
      <c r="M436" s="1" t="s">
        <v>13</v>
      </c>
      <c r="N436" s="1" t="s">
        <v>13</v>
      </c>
      <c r="O436" s="1" t="s">
        <v>13</v>
      </c>
      <c r="P436" s="1" t="s">
        <v>13</v>
      </c>
      <c r="Q436" s="1" t="s">
        <v>13</v>
      </c>
      <c r="S436" t="s">
        <v>13</v>
      </c>
      <c r="T436" t="s">
        <v>13</v>
      </c>
      <c r="U436" t="s">
        <v>13</v>
      </c>
      <c r="V436">
        <v>1</v>
      </c>
    </row>
    <row r="437" spans="1:22" x14ac:dyDescent="0.2">
      <c r="A437" s="1" t="s">
        <v>180</v>
      </c>
      <c r="B437" s="6" t="s">
        <v>13</v>
      </c>
      <c r="C437" s="1" t="s">
        <v>13</v>
      </c>
      <c r="D437" s="1" t="s">
        <v>13</v>
      </c>
      <c r="E437" s="1" t="s">
        <v>159</v>
      </c>
      <c r="F437" s="1" t="s">
        <v>181</v>
      </c>
      <c r="G437" s="6" t="s">
        <v>161</v>
      </c>
      <c r="H437" s="3">
        <v>0</v>
      </c>
      <c r="I437" s="1" t="s">
        <v>13</v>
      </c>
      <c r="J437" s="1" t="s">
        <v>13</v>
      </c>
      <c r="K437" s="1" t="s">
        <v>13</v>
      </c>
      <c r="L437" s="1" t="s">
        <v>13</v>
      </c>
      <c r="M437" s="1" t="s">
        <v>13</v>
      </c>
      <c r="N437" s="1" t="s">
        <v>13</v>
      </c>
      <c r="O437" s="1" t="s">
        <v>13</v>
      </c>
      <c r="P437" s="1" t="s">
        <v>13</v>
      </c>
      <c r="Q437" s="1" t="s">
        <v>13</v>
      </c>
      <c r="S437" t="s">
        <v>13</v>
      </c>
      <c r="T437" t="s">
        <v>13</v>
      </c>
      <c r="U437" t="s">
        <v>13</v>
      </c>
      <c r="V437">
        <v>1</v>
      </c>
    </row>
    <row r="438" spans="1:22" x14ac:dyDescent="0.2">
      <c r="A438" s="1" t="s">
        <v>180</v>
      </c>
      <c r="B438" s="6" t="s">
        <v>1312</v>
      </c>
      <c r="C438" s="1" t="s">
        <v>1376</v>
      </c>
      <c r="D438" s="1" t="s">
        <v>13</v>
      </c>
      <c r="E438" s="1" t="s">
        <v>1377</v>
      </c>
      <c r="F438" s="1" t="s">
        <v>1315</v>
      </c>
      <c r="G438" s="6" t="s">
        <v>1316</v>
      </c>
      <c r="H438" s="3">
        <v>0.27</v>
      </c>
      <c r="I438" s="5">
        <v>0</v>
      </c>
      <c r="J438" s="4">
        <f>TRUNC(H438*I438, 1)</f>
        <v>0</v>
      </c>
      <c r="K438" s="4">
        <f>노무!E11</f>
        <v>0</v>
      </c>
      <c r="L438" s="5">
        <f>TRUNC(H438*K438, 1)</f>
        <v>0</v>
      </c>
      <c r="M438" s="4">
        <v>0</v>
      </c>
      <c r="N438" s="5">
        <f>TRUNC(H438*M438, 1)</f>
        <v>0</v>
      </c>
      <c r="O438" s="4">
        <f t="shared" ref="O438:P442" si="54">I438+K438+M438</f>
        <v>0</v>
      </c>
      <c r="P438" s="5">
        <f t="shared" si="54"/>
        <v>0</v>
      </c>
      <c r="Q438" s="1" t="s">
        <v>13</v>
      </c>
      <c r="S438" t="s">
        <v>54</v>
      </c>
      <c r="T438" t="s">
        <v>54</v>
      </c>
      <c r="U438" t="s">
        <v>13</v>
      </c>
      <c r="V438">
        <v>1</v>
      </c>
    </row>
    <row r="439" spans="1:22" x14ac:dyDescent="0.2">
      <c r="A439" s="1" t="s">
        <v>180</v>
      </c>
      <c r="B439" s="6" t="s">
        <v>1312</v>
      </c>
      <c r="C439" s="1" t="s">
        <v>1328</v>
      </c>
      <c r="D439" s="1" t="s">
        <v>13</v>
      </c>
      <c r="E439" s="1" t="s">
        <v>1329</v>
      </c>
      <c r="F439" s="1" t="s">
        <v>1315</v>
      </c>
      <c r="G439" s="6" t="s">
        <v>1316</v>
      </c>
      <c r="H439" s="3">
        <v>0.62</v>
      </c>
      <c r="I439" s="5">
        <v>0</v>
      </c>
      <c r="J439" s="4">
        <f>TRUNC(H439*I439, 1)</f>
        <v>0</v>
      </c>
      <c r="K439" s="4">
        <f>노무!E12</f>
        <v>0</v>
      </c>
      <c r="L439" s="5">
        <f>TRUNC(H439*K439, 1)</f>
        <v>0</v>
      </c>
      <c r="M439" s="4">
        <v>0</v>
      </c>
      <c r="N439" s="5">
        <f>TRUNC(H439*M439, 1)</f>
        <v>0</v>
      </c>
      <c r="O439" s="4">
        <f t="shared" si="54"/>
        <v>0</v>
      </c>
      <c r="P439" s="5">
        <f t="shared" si="54"/>
        <v>0</v>
      </c>
      <c r="Q439" s="1" t="s">
        <v>13</v>
      </c>
      <c r="S439" t="s">
        <v>54</v>
      </c>
      <c r="T439" t="s">
        <v>54</v>
      </c>
      <c r="U439" t="s">
        <v>13</v>
      </c>
      <c r="V439">
        <v>1</v>
      </c>
    </row>
    <row r="440" spans="1:22" x14ac:dyDescent="0.2">
      <c r="A440" s="1" t="s">
        <v>180</v>
      </c>
      <c r="B440" s="6" t="s">
        <v>1312</v>
      </c>
      <c r="C440" s="1" t="s">
        <v>1317</v>
      </c>
      <c r="D440" s="1" t="s">
        <v>13</v>
      </c>
      <c r="E440" s="1" t="s">
        <v>1318</v>
      </c>
      <c r="F440" s="1" t="s">
        <v>1315</v>
      </c>
      <c r="G440" s="6" t="s">
        <v>1316</v>
      </c>
      <c r="H440" s="3">
        <v>0.22</v>
      </c>
      <c r="I440" s="5">
        <v>0</v>
      </c>
      <c r="J440" s="4">
        <f>TRUNC(H440*I440, 1)</f>
        <v>0</v>
      </c>
      <c r="K440" s="4">
        <f>노무!E4</f>
        <v>0</v>
      </c>
      <c r="L440" s="5">
        <f>TRUNC(H440*K440, 1)</f>
        <v>0</v>
      </c>
      <c r="M440" s="4">
        <v>0</v>
      </c>
      <c r="N440" s="5">
        <f>TRUNC(H440*M440, 1)</f>
        <v>0</v>
      </c>
      <c r="O440" s="4">
        <f t="shared" si="54"/>
        <v>0</v>
      </c>
      <c r="P440" s="5">
        <f t="shared" si="54"/>
        <v>0</v>
      </c>
      <c r="Q440" s="1" t="s">
        <v>13</v>
      </c>
      <c r="S440" t="s">
        <v>54</v>
      </c>
      <c r="T440" t="s">
        <v>54</v>
      </c>
      <c r="U440" t="s">
        <v>13</v>
      </c>
      <c r="V440">
        <v>1</v>
      </c>
    </row>
    <row r="441" spans="1:22" x14ac:dyDescent="0.2">
      <c r="A441" s="1" t="s">
        <v>180</v>
      </c>
      <c r="B441" s="6" t="s">
        <v>1306</v>
      </c>
      <c r="C441" s="1" t="s">
        <v>1307</v>
      </c>
      <c r="D441" s="1" t="s">
        <v>13</v>
      </c>
      <c r="E441" s="1" t="s">
        <v>1319</v>
      </c>
      <c r="F441" s="1" t="s">
        <v>1378</v>
      </c>
      <c r="G441" s="6" t="s">
        <v>1310</v>
      </c>
      <c r="H441" s="3">
        <v>1</v>
      </c>
      <c r="I441" s="4">
        <f>TRUNC((L438+L439+L440)*1.5*0.01, 1)</f>
        <v>0</v>
      </c>
      <c r="J441" s="4">
        <f>TRUNC(H441*I441, 1)</f>
        <v>0</v>
      </c>
      <c r="K441" s="4">
        <v>0</v>
      </c>
      <c r="L441" s="5">
        <f>TRUNC(H441*K441, 1)</f>
        <v>0</v>
      </c>
      <c r="M441" s="4">
        <v>0</v>
      </c>
      <c r="N441" s="5">
        <f>TRUNC(H441*M441, 1)</f>
        <v>0</v>
      </c>
      <c r="O441" s="4">
        <f t="shared" si="54"/>
        <v>0</v>
      </c>
      <c r="P441" s="5">
        <f t="shared" si="54"/>
        <v>0</v>
      </c>
      <c r="Q441" s="1" t="s">
        <v>13</v>
      </c>
      <c r="S441" t="s">
        <v>54</v>
      </c>
      <c r="T441" t="s">
        <v>54</v>
      </c>
      <c r="U441">
        <v>1.5</v>
      </c>
      <c r="V441">
        <v>1</v>
      </c>
    </row>
    <row r="442" spans="1:22" x14ac:dyDescent="0.2">
      <c r="A442" s="1" t="s">
        <v>180</v>
      </c>
      <c r="B442" s="6" t="s">
        <v>1331</v>
      </c>
      <c r="C442" s="1" t="s">
        <v>1379</v>
      </c>
      <c r="D442" s="1" t="s">
        <v>13</v>
      </c>
      <c r="E442" s="1" t="s">
        <v>1333</v>
      </c>
      <c r="F442" s="1" t="s">
        <v>1380</v>
      </c>
      <c r="G442" s="6" t="s">
        <v>1335</v>
      </c>
      <c r="H442" s="3">
        <v>0.66</v>
      </c>
      <c r="I442" s="4">
        <f>기계경비!H33</f>
        <v>0</v>
      </c>
      <c r="J442" s="4">
        <f>TRUNC(H442*I442, 1)</f>
        <v>0</v>
      </c>
      <c r="K442" s="4">
        <f>기계경비!I33</f>
        <v>0</v>
      </c>
      <c r="L442" s="5">
        <f>TRUNC(H442*K442, 1)</f>
        <v>0</v>
      </c>
      <c r="M442" s="4">
        <f>기계경비!J33</f>
        <v>0</v>
      </c>
      <c r="N442" s="5">
        <f>TRUNC(H442*M442, 1)</f>
        <v>0</v>
      </c>
      <c r="O442" s="4">
        <f t="shared" si="54"/>
        <v>0</v>
      </c>
      <c r="P442" s="5">
        <f t="shared" si="54"/>
        <v>0</v>
      </c>
      <c r="Q442" s="1" t="s">
        <v>13</v>
      </c>
      <c r="S442" t="s">
        <v>54</v>
      </c>
      <c r="T442" t="s">
        <v>54</v>
      </c>
      <c r="U442" t="s">
        <v>13</v>
      </c>
      <c r="V442">
        <v>1</v>
      </c>
    </row>
    <row r="443" spans="1:22" x14ac:dyDescent="0.2">
      <c r="A443" s="1" t="s">
        <v>13</v>
      </c>
      <c r="B443" s="6" t="s">
        <v>13</v>
      </c>
      <c r="C443" s="1" t="s">
        <v>13</v>
      </c>
      <c r="D443" s="1" t="s">
        <v>13</v>
      </c>
      <c r="E443" s="1" t="s">
        <v>1311</v>
      </c>
      <c r="F443" s="1" t="s">
        <v>13</v>
      </c>
      <c r="G443" s="6" t="s">
        <v>13</v>
      </c>
      <c r="H443" s="3">
        <v>0</v>
      </c>
      <c r="I443" s="1" t="s">
        <v>13</v>
      </c>
      <c r="J443" s="4">
        <f>TRUNC(SUMPRODUCT(J438:J442, V438:V442), 0)</f>
        <v>0</v>
      </c>
      <c r="K443" s="1" t="s">
        <v>13</v>
      </c>
      <c r="L443" s="5">
        <f>TRUNC(SUMPRODUCT(L438:L442, V438:V442), 0)</f>
        <v>0</v>
      </c>
      <c r="M443" s="1" t="s">
        <v>13</v>
      </c>
      <c r="N443" s="5">
        <f>TRUNC(SUMPRODUCT(N438:N442, V438:V442), 0)</f>
        <v>0</v>
      </c>
      <c r="O443" s="1" t="s">
        <v>13</v>
      </c>
      <c r="P443" s="5">
        <f>J443+L443+N443</f>
        <v>0</v>
      </c>
      <c r="Q443" s="1" t="s">
        <v>13</v>
      </c>
      <c r="S443" t="s">
        <v>13</v>
      </c>
      <c r="T443" t="s">
        <v>13</v>
      </c>
      <c r="U443" t="s">
        <v>13</v>
      </c>
      <c r="V443">
        <v>1</v>
      </c>
    </row>
    <row r="444" spans="1:22" x14ac:dyDescent="0.2">
      <c r="A444" s="1" t="s">
        <v>13</v>
      </c>
      <c r="B444" s="6" t="s">
        <v>13</v>
      </c>
      <c r="C444" s="1" t="s">
        <v>13</v>
      </c>
      <c r="D444" s="1" t="s">
        <v>13</v>
      </c>
      <c r="E444" s="1" t="s">
        <v>13</v>
      </c>
      <c r="F444" s="1" t="s">
        <v>13</v>
      </c>
      <c r="G444" s="6" t="s">
        <v>13</v>
      </c>
      <c r="H444" s="3">
        <v>0</v>
      </c>
      <c r="I444" s="1" t="s">
        <v>13</v>
      </c>
      <c r="J444" s="1" t="s">
        <v>13</v>
      </c>
      <c r="K444" s="1" t="s">
        <v>13</v>
      </c>
      <c r="L444" s="1" t="s">
        <v>13</v>
      </c>
      <c r="M444" s="1" t="s">
        <v>13</v>
      </c>
      <c r="N444" s="1" t="s">
        <v>13</v>
      </c>
      <c r="O444" s="1" t="s">
        <v>13</v>
      </c>
      <c r="P444" s="1" t="s">
        <v>13</v>
      </c>
      <c r="Q444" s="1" t="s">
        <v>13</v>
      </c>
      <c r="S444" t="s">
        <v>13</v>
      </c>
      <c r="T444" t="s">
        <v>13</v>
      </c>
      <c r="U444" t="s">
        <v>13</v>
      </c>
      <c r="V444">
        <v>1</v>
      </c>
    </row>
    <row r="445" spans="1:22" x14ac:dyDescent="0.2">
      <c r="A445" s="1" t="s">
        <v>182</v>
      </c>
      <c r="B445" s="6" t="s">
        <v>13</v>
      </c>
      <c r="C445" s="1" t="s">
        <v>13</v>
      </c>
      <c r="D445" s="1" t="s">
        <v>13</v>
      </c>
      <c r="E445" s="1" t="s">
        <v>159</v>
      </c>
      <c r="F445" s="1" t="s">
        <v>183</v>
      </c>
      <c r="G445" s="6" t="s">
        <v>161</v>
      </c>
      <c r="H445" s="3">
        <v>0</v>
      </c>
      <c r="I445" s="1" t="s">
        <v>13</v>
      </c>
      <c r="J445" s="1" t="s">
        <v>13</v>
      </c>
      <c r="K445" s="1" t="s">
        <v>13</v>
      </c>
      <c r="L445" s="1" t="s">
        <v>13</v>
      </c>
      <c r="M445" s="1" t="s">
        <v>13</v>
      </c>
      <c r="N445" s="1" t="s">
        <v>13</v>
      </c>
      <c r="O445" s="1" t="s">
        <v>13</v>
      </c>
      <c r="P445" s="1" t="s">
        <v>13</v>
      </c>
      <c r="Q445" s="1" t="s">
        <v>13</v>
      </c>
      <c r="S445" t="s">
        <v>13</v>
      </c>
      <c r="T445" t="s">
        <v>13</v>
      </c>
      <c r="U445" t="s">
        <v>13</v>
      </c>
      <c r="V445">
        <v>1</v>
      </c>
    </row>
    <row r="446" spans="1:22" x14ac:dyDescent="0.2">
      <c r="A446" s="1" t="s">
        <v>182</v>
      </c>
      <c r="B446" s="6" t="s">
        <v>1312</v>
      </c>
      <c r="C446" s="1" t="s">
        <v>1376</v>
      </c>
      <c r="D446" s="1" t="s">
        <v>13</v>
      </c>
      <c r="E446" s="1" t="s">
        <v>1377</v>
      </c>
      <c r="F446" s="1" t="s">
        <v>1315</v>
      </c>
      <c r="G446" s="6" t="s">
        <v>1316</v>
      </c>
      <c r="H446" s="3">
        <v>0.28999999999999998</v>
      </c>
      <c r="I446" s="5">
        <v>0</v>
      </c>
      <c r="J446" s="4">
        <f>TRUNC(H446*I446, 1)</f>
        <v>0</v>
      </c>
      <c r="K446" s="4">
        <f>노무!E11</f>
        <v>0</v>
      </c>
      <c r="L446" s="5">
        <f>TRUNC(H446*K446, 1)</f>
        <v>0</v>
      </c>
      <c r="M446" s="4">
        <v>0</v>
      </c>
      <c r="N446" s="5">
        <f>TRUNC(H446*M446, 1)</f>
        <v>0</v>
      </c>
      <c r="O446" s="4">
        <f t="shared" ref="O446:P450" si="55">I446+K446+M446</f>
        <v>0</v>
      </c>
      <c r="P446" s="5">
        <f t="shared" si="55"/>
        <v>0</v>
      </c>
      <c r="Q446" s="1" t="s">
        <v>13</v>
      </c>
      <c r="S446" t="s">
        <v>54</v>
      </c>
      <c r="T446" t="s">
        <v>54</v>
      </c>
      <c r="U446" t="s">
        <v>13</v>
      </c>
      <c r="V446">
        <v>1</v>
      </c>
    </row>
    <row r="447" spans="1:22" x14ac:dyDescent="0.2">
      <c r="A447" s="1" t="s">
        <v>182</v>
      </c>
      <c r="B447" s="6" t="s">
        <v>1312</v>
      </c>
      <c r="C447" s="1" t="s">
        <v>1328</v>
      </c>
      <c r="D447" s="1" t="s">
        <v>13</v>
      </c>
      <c r="E447" s="1" t="s">
        <v>1329</v>
      </c>
      <c r="F447" s="1" t="s">
        <v>1315</v>
      </c>
      <c r="G447" s="6" t="s">
        <v>1316</v>
      </c>
      <c r="H447" s="3">
        <v>0.68</v>
      </c>
      <c r="I447" s="5">
        <v>0</v>
      </c>
      <c r="J447" s="4">
        <f>TRUNC(H447*I447, 1)</f>
        <v>0</v>
      </c>
      <c r="K447" s="4">
        <f>노무!E12</f>
        <v>0</v>
      </c>
      <c r="L447" s="5">
        <f>TRUNC(H447*K447, 1)</f>
        <v>0</v>
      </c>
      <c r="M447" s="4">
        <v>0</v>
      </c>
      <c r="N447" s="5">
        <f>TRUNC(H447*M447, 1)</f>
        <v>0</v>
      </c>
      <c r="O447" s="4">
        <f t="shared" si="55"/>
        <v>0</v>
      </c>
      <c r="P447" s="5">
        <f t="shared" si="55"/>
        <v>0</v>
      </c>
      <c r="Q447" s="1" t="s">
        <v>13</v>
      </c>
      <c r="S447" t="s">
        <v>54</v>
      </c>
      <c r="T447" t="s">
        <v>54</v>
      </c>
      <c r="U447" t="s">
        <v>13</v>
      </c>
      <c r="V447">
        <v>1</v>
      </c>
    </row>
    <row r="448" spans="1:22" x14ac:dyDescent="0.2">
      <c r="A448" s="1" t="s">
        <v>182</v>
      </c>
      <c r="B448" s="6" t="s">
        <v>1312</v>
      </c>
      <c r="C448" s="1" t="s">
        <v>1317</v>
      </c>
      <c r="D448" s="1" t="s">
        <v>13</v>
      </c>
      <c r="E448" s="1" t="s">
        <v>1318</v>
      </c>
      <c r="F448" s="1" t="s">
        <v>1315</v>
      </c>
      <c r="G448" s="6" t="s">
        <v>1316</v>
      </c>
      <c r="H448" s="3">
        <v>0.24</v>
      </c>
      <c r="I448" s="5">
        <v>0</v>
      </c>
      <c r="J448" s="4">
        <f>TRUNC(H448*I448, 1)</f>
        <v>0</v>
      </c>
      <c r="K448" s="4">
        <f>노무!E4</f>
        <v>0</v>
      </c>
      <c r="L448" s="5">
        <f>TRUNC(H448*K448, 1)</f>
        <v>0</v>
      </c>
      <c r="M448" s="4">
        <v>0</v>
      </c>
      <c r="N448" s="5">
        <f>TRUNC(H448*M448, 1)</f>
        <v>0</v>
      </c>
      <c r="O448" s="4">
        <f t="shared" si="55"/>
        <v>0</v>
      </c>
      <c r="P448" s="5">
        <f t="shared" si="55"/>
        <v>0</v>
      </c>
      <c r="Q448" s="1" t="s">
        <v>13</v>
      </c>
      <c r="S448" t="s">
        <v>54</v>
      </c>
      <c r="T448" t="s">
        <v>54</v>
      </c>
      <c r="U448" t="s">
        <v>13</v>
      </c>
      <c r="V448">
        <v>1</v>
      </c>
    </row>
    <row r="449" spans="1:22" x14ac:dyDescent="0.2">
      <c r="A449" s="1" t="s">
        <v>182</v>
      </c>
      <c r="B449" s="6" t="s">
        <v>1306</v>
      </c>
      <c r="C449" s="1" t="s">
        <v>1307</v>
      </c>
      <c r="D449" s="1" t="s">
        <v>13</v>
      </c>
      <c r="E449" s="1" t="s">
        <v>1319</v>
      </c>
      <c r="F449" s="1" t="s">
        <v>1378</v>
      </c>
      <c r="G449" s="6" t="s">
        <v>1310</v>
      </c>
      <c r="H449" s="3">
        <v>1</v>
      </c>
      <c r="I449" s="4">
        <f>TRUNC((L446+L447+L448)*1.5*0.01, 1)</f>
        <v>0</v>
      </c>
      <c r="J449" s="4">
        <f>TRUNC(H449*I449, 1)</f>
        <v>0</v>
      </c>
      <c r="K449" s="4">
        <v>0</v>
      </c>
      <c r="L449" s="5">
        <f>TRUNC(H449*K449, 1)</f>
        <v>0</v>
      </c>
      <c r="M449" s="4">
        <v>0</v>
      </c>
      <c r="N449" s="5">
        <f>TRUNC(H449*M449, 1)</f>
        <v>0</v>
      </c>
      <c r="O449" s="4">
        <f t="shared" si="55"/>
        <v>0</v>
      </c>
      <c r="P449" s="5">
        <f t="shared" si="55"/>
        <v>0</v>
      </c>
      <c r="Q449" s="1" t="s">
        <v>13</v>
      </c>
      <c r="S449" t="s">
        <v>54</v>
      </c>
      <c r="T449" t="s">
        <v>54</v>
      </c>
      <c r="U449">
        <v>1.5</v>
      </c>
      <c r="V449">
        <v>1</v>
      </c>
    </row>
    <row r="450" spans="1:22" x14ac:dyDescent="0.2">
      <c r="A450" s="1" t="s">
        <v>182</v>
      </c>
      <c r="B450" s="6" t="s">
        <v>1331</v>
      </c>
      <c r="C450" s="1" t="s">
        <v>1379</v>
      </c>
      <c r="D450" s="1" t="s">
        <v>13</v>
      </c>
      <c r="E450" s="1" t="s">
        <v>1333</v>
      </c>
      <c r="F450" s="1" t="s">
        <v>1380</v>
      </c>
      <c r="G450" s="6" t="s">
        <v>1335</v>
      </c>
      <c r="H450" s="3">
        <v>0.77</v>
      </c>
      <c r="I450" s="4">
        <f>기계경비!H33</f>
        <v>0</v>
      </c>
      <c r="J450" s="4">
        <f>TRUNC(H450*I450, 1)</f>
        <v>0</v>
      </c>
      <c r="K450" s="4">
        <f>기계경비!I33</f>
        <v>0</v>
      </c>
      <c r="L450" s="5">
        <f>TRUNC(H450*K450, 1)</f>
        <v>0</v>
      </c>
      <c r="M450" s="4">
        <f>기계경비!J33</f>
        <v>0</v>
      </c>
      <c r="N450" s="5">
        <f>TRUNC(H450*M450, 1)</f>
        <v>0</v>
      </c>
      <c r="O450" s="4">
        <f t="shared" si="55"/>
        <v>0</v>
      </c>
      <c r="P450" s="5">
        <f t="shared" si="55"/>
        <v>0</v>
      </c>
      <c r="Q450" s="1" t="s">
        <v>13</v>
      </c>
      <c r="S450" t="s">
        <v>54</v>
      </c>
      <c r="T450" t="s">
        <v>54</v>
      </c>
      <c r="U450" t="s">
        <v>13</v>
      </c>
      <c r="V450">
        <v>1</v>
      </c>
    </row>
    <row r="451" spans="1:22" x14ac:dyDescent="0.2">
      <c r="A451" s="1" t="s">
        <v>13</v>
      </c>
      <c r="B451" s="6" t="s">
        <v>13</v>
      </c>
      <c r="C451" s="1" t="s">
        <v>13</v>
      </c>
      <c r="D451" s="1" t="s">
        <v>13</v>
      </c>
      <c r="E451" s="1" t="s">
        <v>1311</v>
      </c>
      <c r="F451" s="1" t="s">
        <v>13</v>
      </c>
      <c r="G451" s="6" t="s">
        <v>13</v>
      </c>
      <c r="H451" s="3">
        <v>0</v>
      </c>
      <c r="I451" s="1" t="s">
        <v>13</v>
      </c>
      <c r="J451" s="4">
        <f>TRUNC(SUMPRODUCT(J446:J450, V446:V450), 0)</f>
        <v>0</v>
      </c>
      <c r="K451" s="1" t="s">
        <v>13</v>
      </c>
      <c r="L451" s="5">
        <f>TRUNC(SUMPRODUCT(L446:L450, V446:V450), 0)</f>
        <v>0</v>
      </c>
      <c r="M451" s="1" t="s">
        <v>13</v>
      </c>
      <c r="N451" s="5">
        <f>TRUNC(SUMPRODUCT(N446:N450, V446:V450), 0)</f>
        <v>0</v>
      </c>
      <c r="O451" s="1" t="s">
        <v>13</v>
      </c>
      <c r="P451" s="5">
        <f>J451+L451+N451</f>
        <v>0</v>
      </c>
      <c r="Q451" s="1" t="s">
        <v>13</v>
      </c>
      <c r="S451" t="s">
        <v>13</v>
      </c>
      <c r="T451" t="s">
        <v>13</v>
      </c>
      <c r="U451" t="s">
        <v>13</v>
      </c>
      <c r="V451">
        <v>1</v>
      </c>
    </row>
    <row r="452" spans="1:22" x14ac:dyDescent="0.2">
      <c r="A452" s="1" t="s">
        <v>13</v>
      </c>
      <c r="B452" s="6" t="s">
        <v>13</v>
      </c>
      <c r="C452" s="1" t="s">
        <v>13</v>
      </c>
      <c r="D452" s="1" t="s">
        <v>13</v>
      </c>
      <c r="E452" s="1" t="s">
        <v>13</v>
      </c>
      <c r="F452" s="1" t="s">
        <v>13</v>
      </c>
      <c r="G452" s="6" t="s">
        <v>13</v>
      </c>
      <c r="H452" s="3">
        <v>0</v>
      </c>
      <c r="I452" s="1" t="s">
        <v>13</v>
      </c>
      <c r="J452" s="1" t="s">
        <v>13</v>
      </c>
      <c r="K452" s="1" t="s">
        <v>13</v>
      </c>
      <c r="L452" s="1" t="s">
        <v>13</v>
      </c>
      <c r="M452" s="1" t="s">
        <v>13</v>
      </c>
      <c r="N452" s="1" t="s">
        <v>13</v>
      </c>
      <c r="O452" s="1" t="s">
        <v>13</v>
      </c>
      <c r="P452" s="1" t="s">
        <v>13</v>
      </c>
      <c r="Q452" s="1" t="s">
        <v>13</v>
      </c>
      <c r="S452" t="s">
        <v>13</v>
      </c>
      <c r="T452" t="s">
        <v>13</v>
      </c>
      <c r="U452" t="s">
        <v>13</v>
      </c>
      <c r="V452">
        <v>1</v>
      </c>
    </row>
    <row r="453" spans="1:22" x14ac:dyDescent="0.2">
      <c r="A453" s="1" t="s">
        <v>184</v>
      </c>
      <c r="B453" s="6" t="s">
        <v>13</v>
      </c>
      <c r="C453" s="1" t="s">
        <v>13</v>
      </c>
      <c r="D453" s="1" t="s">
        <v>13</v>
      </c>
      <c r="E453" s="1" t="s">
        <v>159</v>
      </c>
      <c r="F453" s="1" t="s">
        <v>185</v>
      </c>
      <c r="G453" s="6" t="s">
        <v>161</v>
      </c>
      <c r="H453" s="3">
        <v>0</v>
      </c>
      <c r="I453" s="1" t="s">
        <v>13</v>
      </c>
      <c r="J453" s="1" t="s">
        <v>13</v>
      </c>
      <c r="K453" s="1" t="s">
        <v>13</v>
      </c>
      <c r="L453" s="1" t="s">
        <v>13</v>
      </c>
      <c r="M453" s="1" t="s">
        <v>13</v>
      </c>
      <c r="N453" s="1" t="s">
        <v>13</v>
      </c>
      <c r="O453" s="1" t="s">
        <v>13</v>
      </c>
      <c r="P453" s="1" t="s">
        <v>13</v>
      </c>
      <c r="Q453" s="1" t="s">
        <v>13</v>
      </c>
      <c r="S453" t="s">
        <v>13</v>
      </c>
      <c r="T453" t="s">
        <v>13</v>
      </c>
      <c r="U453" t="s">
        <v>13</v>
      </c>
      <c r="V453">
        <v>1</v>
      </c>
    </row>
    <row r="454" spans="1:22" x14ac:dyDescent="0.2">
      <c r="A454" s="1" t="s">
        <v>184</v>
      </c>
      <c r="B454" s="6" t="s">
        <v>1312</v>
      </c>
      <c r="C454" s="1" t="s">
        <v>1376</v>
      </c>
      <c r="D454" s="1" t="s">
        <v>13</v>
      </c>
      <c r="E454" s="1" t="s">
        <v>1377</v>
      </c>
      <c r="F454" s="1" t="s">
        <v>1315</v>
      </c>
      <c r="G454" s="6" t="s">
        <v>1316</v>
      </c>
      <c r="H454" s="3">
        <v>0.32</v>
      </c>
      <c r="I454" s="5">
        <v>0</v>
      </c>
      <c r="J454" s="4">
        <f>TRUNC(H454*I454, 1)</f>
        <v>0</v>
      </c>
      <c r="K454" s="4">
        <f>노무!E11</f>
        <v>0</v>
      </c>
      <c r="L454" s="5">
        <f>TRUNC(H454*K454, 1)</f>
        <v>0</v>
      </c>
      <c r="M454" s="4">
        <v>0</v>
      </c>
      <c r="N454" s="5">
        <f>TRUNC(H454*M454, 1)</f>
        <v>0</v>
      </c>
      <c r="O454" s="4">
        <f t="shared" ref="O454:P458" si="56">I454+K454+M454</f>
        <v>0</v>
      </c>
      <c r="P454" s="5">
        <f t="shared" si="56"/>
        <v>0</v>
      </c>
      <c r="Q454" s="1" t="s">
        <v>13</v>
      </c>
      <c r="S454" t="s">
        <v>54</v>
      </c>
      <c r="T454" t="s">
        <v>54</v>
      </c>
      <c r="U454" t="s">
        <v>13</v>
      </c>
      <c r="V454">
        <v>1</v>
      </c>
    </row>
    <row r="455" spans="1:22" x14ac:dyDescent="0.2">
      <c r="A455" s="1" t="s">
        <v>184</v>
      </c>
      <c r="B455" s="6" t="s">
        <v>1312</v>
      </c>
      <c r="C455" s="1" t="s">
        <v>1328</v>
      </c>
      <c r="D455" s="1" t="s">
        <v>13</v>
      </c>
      <c r="E455" s="1" t="s">
        <v>1329</v>
      </c>
      <c r="F455" s="1" t="s">
        <v>1315</v>
      </c>
      <c r="G455" s="6" t="s">
        <v>1316</v>
      </c>
      <c r="H455" s="3">
        <v>0.74</v>
      </c>
      <c r="I455" s="5">
        <v>0</v>
      </c>
      <c r="J455" s="4">
        <f>TRUNC(H455*I455, 1)</f>
        <v>0</v>
      </c>
      <c r="K455" s="4">
        <f>노무!E12</f>
        <v>0</v>
      </c>
      <c r="L455" s="5">
        <f>TRUNC(H455*K455, 1)</f>
        <v>0</v>
      </c>
      <c r="M455" s="4">
        <v>0</v>
      </c>
      <c r="N455" s="5">
        <f>TRUNC(H455*M455, 1)</f>
        <v>0</v>
      </c>
      <c r="O455" s="4">
        <f t="shared" si="56"/>
        <v>0</v>
      </c>
      <c r="P455" s="5">
        <f t="shared" si="56"/>
        <v>0</v>
      </c>
      <c r="Q455" s="1" t="s">
        <v>13</v>
      </c>
      <c r="S455" t="s">
        <v>54</v>
      </c>
      <c r="T455" t="s">
        <v>54</v>
      </c>
      <c r="U455" t="s">
        <v>13</v>
      </c>
      <c r="V455">
        <v>1</v>
      </c>
    </row>
    <row r="456" spans="1:22" x14ac:dyDescent="0.2">
      <c r="A456" s="1" t="s">
        <v>184</v>
      </c>
      <c r="B456" s="6" t="s">
        <v>1312</v>
      </c>
      <c r="C456" s="1" t="s">
        <v>1317</v>
      </c>
      <c r="D456" s="1" t="s">
        <v>13</v>
      </c>
      <c r="E456" s="1" t="s">
        <v>1318</v>
      </c>
      <c r="F456" s="1" t="s">
        <v>1315</v>
      </c>
      <c r="G456" s="6" t="s">
        <v>1316</v>
      </c>
      <c r="H456" s="3">
        <v>0.27</v>
      </c>
      <c r="I456" s="5">
        <v>0</v>
      </c>
      <c r="J456" s="4">
        <f>TRUNC(H456*I456, 1)</f>
        <v>0</v>
      </c>
      <c r="K456" s="4">
        <f>노무!E4</f>
        <v>0</v>
      </c>
      <c r="L456" s="5">
        <f>TRUNC(H456*K456, 1)</f>
        <v>0</v>
      </c>
      <c r="M456" s="4">
        <v>0</v>
      </c>
      <c r="N456" s="5">
        <f>TRUNC(H456*M456, 1)</f>
        <v>0</v>
      </c>
      <c r="O456" s="4">
        <f t="shared" si="56"/>
        <v>0</v>
      </c>
      <c r="P456" s="5">
        <f t="shared" si="56"/>
        <v>0</v>
      </c>
      <c r="Q456" s="1" t="s">
        <v>13</v>
      </c>
      <c r="S456" t="s">
        <v>54</v>
      </c>
      <c r="T456" t="s">
        <v>54</v>
      </c>
      <c r="U456" t="s">
        <v>13</v>
      </c>
      <c r="V456">
        <v>1</v>
      </c>
    </row>
    <row r="457" spans="1:22" x14ac:dyDescent="0.2">
      <c r="A457" s="1" t="s">
        <v>184</v>
      </c>
      <c r="B457" s="6" t="s">
        <v>1306</v>
      </c>
      <c r="C457" s="1" t="s">
        <v>1307</v>
      </c>
      <c r="D457" s="1" t="s">
        <v>13</v>
      </c>
      <c r="E457" s="1" t="s">
        <v>1319</v>
      </c>
      <c r="F457" s="1" t="s">
        <v>1378</v>
      </c>
      <c r="G457" s="6" t="s">
        <v>1310</v>
      </c>
      <c r="H457" s="3">
        <v>1</v>
      </c>
      <c r="I457" s="4">
        <f>TRUNC((L454+L455+L456)*1.5*0.01, 1)</f>
        <v>0</v>
      </c>
      <c r="J457" s="4">
        <f>TRUNC(H457*I457, 1)</f>
        <v>0</v>
      </c>
      <c r="K457" s="4">
        <v>0</v>
      </c>
      <c r="L457" s="5">
        <f>TRUNC(H457*K457, 1)</f>
        <v>0</v>
      </c>
      <c r="M457" s="4">
        <v>0</v>
      </c>
      <c r="N457" s="5">
        <f>TRUNC(H457*M457, 1)</f>
        <v>0</v>
      </c>
      <c r="O457" s="4">
        <f t="shared" si="56"/>
        <v>0</v>
      </c>
      <c r="P457" s="5">
        <f t="shared" si="56"/>
        <v>0</v>
      </c>
      <c r="Q457" s="1" t="s">
        <v>13</v>
      </c>
      <c r="S457" t="s">
        <v>54</v>
      </c>
      <c r="T457" t="s">
        <v>54</v>
      </c>
      <c r="U457">
        <v>1.5</v>
      </c>
      <c r="V457">
        <v>1</v>
      </c>
    </row>
    <row r="458" spans="1:22" x14ac:dyDescent="0.2">
      <c r="A458" s="1" t="s">
        <v>184</v>
      </c>
      <c r="B458" s="6" t="s">
        <v>1331</v>
      </c>
      <c r="C458" s="1" t="s">
        <v>1379</v>
      </c>
      <c r="D458" s="1" t="s">
        <v>13</v>
      </c>
      <c r="E458" s="1" t="s">
        <v>1333</v>
      </c>
      <c r="F458" s="1" t="s">
        <v>1380</v>
      </c>
      <c r="G458" s="6" t="s">
        <v>1335</v>
      </c>
      <c r="H458" s="3">
        <v>0.81</v>
      </c>
      <c r="I458" s="4">
        <f>기계경비!H33</f>
        <v>0</v>
      </c>
      <c r="J458" s="4">
        <f>TRUNC(H458*I458, 1)</f>
        <v>0</v>
      </c>
      <c r="K458" s="4">
        <f>기계경비!I33</f>
        <v>0</v>
      </c>
      <c r="L458" s="5">
        <f>TRUNC(H458*K458, 1)</f>
        <v>0</v>
      </c>
      <c r="M458" s="4">
        <f>기계경비!J33</f>
        <v>0</v>
      </c>
      <c r="N458" s="5">
        <f>TRUNC(H458*M458, 1)</f>
        <v>0</v>
      </c>
      <c r="O458" s="4">
        <f t="shared" si="56"/>
        <v>0</v>
      </c>
      <c r="P458" s="5">
        <f t="shared" si="56"/>
        <v>0</v>
      </c>
      <c r="Q458" s="1" t="s">
        <v>13</v>
      </c>
      <c r="S458" t="s">
        <v>54</v>
      </c>
      <c r="T458" t="s">
        <v>54</v>
      </c>
      <c r="U458" t="s">
        <v>13</v>
      </c>
      <c r="V458">
        <v>1</v>
      </c>
    </row>
    <row r="459" spans="1:22" x14ac:dyDescent="0.2">
      <c r="A459" s="1" t="s">
        <v>13</v>
      </c>
      <c r="B459" s="6" t="s">
        <v>13</v>
      </c>
      <c r="C459" s="1" t="s">
        <v>13</v>
      </c>
      <c r="D459" s="1" t="s">
        <v>13</v>
      </c>
      <c r="E459" s="1" t="s">
        <v>1311</v>
      </c>
      <c r="F459" s="1" t="s">
        <v>13</v>
      </c>
      <c r="G459" s="6" t="s">
        <v>13</v>
      </c>
      <c r="H459" s="3">
        <v>0</v>
      </c>
      <c r="I459" s="1" t="s">
        <v>13</v>
      </c>
      <c r="J459" s="4">
        <f>TRUNC(SUMPRODUCT(J454:J458, V454:V458), 0)</f>
        <v>0</v>
      </c>
      <c r="K459" s="1" t="s">
        <v>13</v>
      </c>
      <c r="L459" s="5">
        <f>TRUNC(SUMPRODUCT(L454:L458, V454:V458), 0)</f>
        <v>0</v>
      </c>
      <c r="M459" s="1" t="s">
        <v>13</v>
      </c>
      <c r="N459" s="5">
        <f>TRUNC(SUMPRODUCT(N454:N458, V454:V458), 0)</f>
        <v>0</v>
      </c>
      <c r="O459" s="1" t="s">
        <v>13</v>
      </c>
      <c r="P459" s="5">
        <f>J459+L459+N459</f>
        <v>0</v>
      </c>
      <c r="Q459" s="1" t="s">
        <v>13</v>
      </c>
      <c r="S459" t="s">
        <v>13</v>
      </c>
      <c r="T459" t="s">
        <v>13</v>
      </c>
      <c r="U459" t="s">
        <v>13</v>
      </c>
      <c r="V459">
        <v>1</v>
      </c>
    </row>
    <row r="460" spans="1:22" x14ac:dyDescent="0.2">
      <c r="A460" s="1" t="s">
        <v>13</v>
      </c>
      <c r="B460" s="6" t="s">
        <v>13</v>
      </c>
      <c r="C460" s="1" t="s">
        <v>13</v>
      </c>
      <c r="D460" s="1" t="s">
        <v>13</v>
      </c>
      <c r="E460" s="1" t="s">
        <v>13</v>
      </c>
      <c r="F460" s="1" t="s">
        <v>13</v>
      </c>
      <c r="G460" s="6" t="s">
        <v>13</v>
      </c>
      <c r="H460" s="3">
        <v>0</v>
      </c>
      <c r="I460" s="1" t="s">
        <v>13</v>
      </c>
      <c r="J460" s="1" t="s">
        <v>13</v>
      </c>
      <c r="K460" s="1" t="s">
        <v>13</v>
      </c>
      <c r="L460" s="1" t="s">
        <v>13</v>
      </c>
      <c r="M460" s="1" t="s">
        <v>13</v>
      </c>
      <c r="N460" s="1" t="s">
        <v>13</v>
      </c>
      <c r="O460" s="1" t="s">
        <v>13</v>
      </c>
      <c r="P460" s="1" t="s">
        <v>13</v>
      </c>
      <c r="Q460" s="1" t="s">
        <v>13</v>
      </c>
      <c r="S460" t="s">
        <v>13</v>
      </c>
      <c r="T460" t="s">
        <v>13</v>
      </c>
      <c r="U460" t="s">
        <v>13</v>
      </c>
      <c r="V460">
        <v>1</v>
      </c>
    </row>
    <row r="461" spans="1:22" x14ac:dyDescent="0.2">
      <c r="A461" s="1" t="s">
        <v>186</v>
      </c>
      <c r="B461" s="6" t="s">
        <v>13</v>
      </c>
      <c r="C461" s="1" t="s">
        <v>13</v>
      </c>
      <c r="D461" s="1" t="s">
        <v>13</v>
      </c>
      <c r="E461" s="1" t="s">
        <v>171</v>
      </c>
      <c r="F461" s="1" t="s">
        <v>177</v>
      </c>
      <c r="G461" s="6" t="s">
        <v>161</v>
      </c>
      <c r="H461" s="3">
        <v>0</v>
      </c>
      <c r="I461" s="1" t="s">
        <v>13</v>
      </c>
      <c r="J461" s="1" t="s">
        <v>13</v>
      </c>
      <c r="K461" s="1" t="s">
        <v>13</v>
      </c>
      <c r="L461" s="1" t="s">
        <v>13</v>
      </c>
      <c r="M461" s="1" t="s">
        <v>13</v>
      </c>
      <c r="N461" s="1" t="s">
        <v>13</v>
      </c>
      <c r="O461" s="1" t="s">
        <v>13</v>
      </c>
      <c r="P461" s="1" t="s">
        <v>13</v>
      </c>
      <c r="Q461" s="1" t="s">
        <v>13</v>
      </c>
      <c r="S461" t="s">
        <v>13</v>
      </c>
      <c r="T461" t="s">
        <v>13</v>
      </c>
      <c r="U461" t="s">
        <v>13</v>
      </c>
      <c r="V461">
        <v>1</v>
      </c>
    </row>
    <row r="462" spans="1:22" x14ac:dyDescent="0.2">
      <c r="A462" s="1" t="s">
        <v>186</v>
      </c>
      <c r="B462" s="6" t="s">
        <v>1312</v>
      </c>
      <c r="C462" s="1" t="s">
        <v>1376</v>
      </c>
      <c r="D462" s="1" t="s">
        <v>13</v>
      </c>
      <c r="E462" s="1" t="s">
        <v>1377</v>
      </c>
      <c r="F462" s="1" t="s">
        <v>1315</v>
      </c>
      <c r="G462" s="6" t="s">
        <v>1316</v>
      </c>
      <c r="H462" s="3">
        <v>0.43</v>
      </c>
      <c r="I462" s="5">
        <v>0</v>
      </c>
      <c r="J462" s="4">
        <f>TRUNC(H462*I462, 1)</f>
        <v>0</v>
      </c>
      <c r="K462" s="4">
        <f>노무!E11</f>
        <v>0</v>
      </c>
      <c r="L462" s="5">
        <f>TRUNC(H462*K462, 1)</f>
        <v>0</v>
      </c>
      <c r="M462" s="4">
        <v>0</v>
      </c>
      <c r="N462" s="5">
        <f>TRUNC(H462*M462, 1)</f>
        <v>0</v>
      </c>
      <c r="O462" s="4">
        <f t="shared" ref="O462:P466" si="57">I462+K462+M462</f>
        <v>0</v>
      </c>
      <c r="P462" s="5">
        <f t="shared" si="57"/>
        <v>0</v>
      </c>
      <c r="Q462" s="1" t="s">
        <v>13</v>
      </c>
      <c r="S462" t="s">
        <v>54</v>
      </c>
      <c r="T462" t="s">
        <v>54</v>
      </c>
      <c r="U462" t="s">
        <v>13</v>
      </c>
      <c r="V462">
        <v>1</v>
      </c>
    </row>
    <row r="463" spans="1:22" x14ac:dyDescent="0.2">
      <c r="A463" s="1" t="s">
        <v>186</v>
      </c>
      <c r="B463" s="6" t="s">
        <v>1312</v>
      </c>
      <c r="C463" s="1" t="s">
        <v>1328</v>
      </c>
      <c r="D463" s="1" t="s">
        <v>13</v>
      </c>
      <c r="E463" s="1" t="s">
        <v>1329</v>
      </c>
      <c r="F463" s="1" t="s">
        <v>1315</v>
      </c>
      <c r="G463" s="6" t="s">
        <v>1316</v>
      </c>
      <c r="H463" s="3">
        <v>0.22</v>
      </c>
      <c r="I463" s="5">
        <v>0</v>
      </c>
      <c r="J463" s="4">
        <f>TRUNC(H463*I463, 1)</f>
        <v>0</v>
      </c>
      <c r="K463" s="4">
        <f>노무!E12</f>
        <v>0</v>
      </c>
      <c r="L463" s="5">
        <f>TRUNC(H463*K463, 1)</f>
        <v>0</v>
      </c>
      <c r="M463" s="4">
        <v>0</v>
      </c>
      <c r="N463" s="5">
        <f>TRUNC(H463*M463, 1)</f>
        <v>0</v>
      </c>
      <c r="O463" s="4">
        <f t="shared" si="57"/>
        <v>0</v>
      </c>
      <c r="P463" s="5">
        <f t="shared" si="57"/>
        <v>0</v>
      </c>
      <c r="Q463" s="1" t="s">
        <v>13</v>
      </c>
      <c r="S463" t="s">
        <v>54</v>
      </c>
      <c r="T463" t="s">
        <v>54</v>
      </c>
      <c r="U463" t="s">
        <v>13</v>
      </c>
      <c r="V463">
        <v>1</v>
      </c>
    </row>
    <row r="464" spans="1:22" x14ac:dyDescent="0.2">
      <c r="A464" s="1" t="s">
        <v>186</v>
      </c>
      <c r="B464" s="6" t="s">
        <v>1312</v>
      </c>
      <c r="C464" s="1" t="s">
        <v>1317</v>
      </c>
      <c r="D464" s="1" t="s">
        <v>13</v>
      </c>
      <c r="E464" s="1" t="s">
        <v>1318</v>
      </c>
      <c r="F464" s="1" t="s">
        <v>1315</v>
      </c>
      <c r="G464" s="6" t="s">
        <v>1316</v>
      </c>
      <c r="H464" s="3">
        <v>0.16</v>
      </c>
      <c r="I464" s="5">
        <v>0</v>
      </c>
      <c r="J464" s="4">
        <f>TRUNC(H464*I464, 1)</f>
        <v>0</v>
      </c>
      <c r="K464" s="4">
        <f>노무!E4</f>
        <v>0</v>
      </c>
      <c r="L464" s="5">
        <f>TRUNC(H464*K464, 1)</f>
        <v>0</v>
      </c>
      <c r="M464" s="4">
        <v>0</v>
      </c>
      <c r="N464" s="5">
        <f>TRUNC(H464*M464, 1)</f>
        <v>0</v>
      </c>
      <c r="O464" s="4">
        <f t="shared" si="57"/>
        <v>0</v>
      </c>
      <c r="P464" s="5">
        <f t="shared" si="57"/>
        <v>0</v>
      </c>
      <c r="Q464" s="1" t="s">
        <v>13</v>
      </c>
      <c r="S464" t="s">
        <v>54</v>
      </c>
      <c r="T464" t="s">
        <v>54</v>
      </c>
      <c r="U464" t="s">
        <v>13</v>
      </c>
      <c r="V464">
        <v>1</v>
      </c>
    </row>
    <row r="465" spans="1:22" x14ac:dyDescent="0.2">
      <c r="A465" s="1" t="s">
        <v>186</v>
      </c>
      <c r="B465" s="6" t="s">
        <v>1306</v>
      </c>
      <c r="C465" s="1" t="s">
        <v>1307</v>
      </c>
      <c r="D465" s="1" t="s">
        <v>13</v>
      </c>
      <c r="E465" s="1" t="s">
        <v>1319</v>
      </c>
      <c r="F465" s="1" t="s">
        <v>1378</v>
      </c>
      <c r="G465" s="6" t="s">
        <v>1310</v>
      </c>
      <c r="H465" s="3">
        <v>1</v>
      </c>
      <c r="I465" s="4">
        <f>TRUNC((L462+L463+L464)*1.5*0.01, 1)</f>
        <v>0</v>
      </c>
      <c r="J465" s="4">
        <f>TRUNC(H465*I465, 1)</f>
        <v>0</v>
      </c>
      <c r="K465" s="4">
        <v>0</v>
      </c>
      <c r="L465" s="5">
        <f>TRUNC(H465*K465, 1)</f>
        <v>0</v>
      </c>
      <c r="M465" s="4">
        <v>0</v>
      </c>
      <c r="N465" s="5">
        <f>TRUNC(H465*M465, 1)</f>
        <v>0</v>
      </c>
      <c r="O465" s="4">
        <f t="shared" si="57"/>
        <v>0</v>
      </c>
      <c r="P465" s="5">
        <f t="shared" si="57"/>
        <v>0</v>
      </c>
      <c r="Q465" s="1" t="s">
        <v>13</v>
      </c>
      <c r="S465" t="s">
        <v>54</v>
      </c>
      <c r="T465" t="s">
        <v>54</v>
      </c>
      <c r="U465">
        <v>1.5</v>
      </c>
      <c r="V465">
        <v>1</v>
      </c>
    </row>
    <row r="466" spans="1:22" x14ac:dyDescent="0.2">
      <c r="A466" s="1" t="s">
        <v>186</v>
      </c>
      <c r="B466" s="6" t="s">
        <v>1331</v>
      </c>
      <c r="C466" s="1" t="s">
        <v>1379</v>
      </c>
      <c r="D466" s="1" t="s">
        <v>13</v>
      </c>
      <c r="E466" s="1" t="s">
        <v>1333</v>
      </c>
      <c r="F466" s="1" t="s">
        <v>1380</v>
      </c>
      <c r="G466" s="6" t="s">
        <v>1335</v>
      </c>
      <c r="H466" s="3">
        <v>0.36</v>
      </c>
      <c r="I466" s="4">
        <f>기계경비!H33</f>
        <v>0</v>
      </c>
      <c r="J466" s="4">
        <f>TRUNC(H466*I466, 1)</f>
        <v>0</v>
      </c>
      <c r="K466" s="4">
        <f>기계경비!I33</f>
        <v>0</v>
      </c>
      <c r="L466" s="5">
        <f>TRUNC(H466*K466, 1)</f>
        <v>0</v>
      </c>
      <c r="M466" s="4">
        <f>기계경비!J33</f>
        <v>0</v>
      </c>
      <c r="N466" s="5">
        <f>TRUNC(H466*M466, 1)</f>
        <v>0</v>
      </c>
      <c r="O466" s="4">
        <f t="shared" si="57"/>
        <v>0</v>
      </c>
      <c r="P466" s="5">
        <f t="shared" si="57"/>
        <v>0</v>
      </c>
      <c r="Q466" s="1" t="s">
        <v>13</v>
      </c>
      <c r="S466" t="s">
        <v>54</v>
      </c>
      <c r="T466" t="s">
        <v>54</v>
      </c>
      <c r="U466" t="s">
        <v>13</v>
      </c>
      <c r="V466">
        <v>1</v>
      </c>
    </row>
    <row r="467" spans="1:22" x14ac:dyDescent="0.2">
      <c r="A467" s="1" t="s">
        <v>13</v>
      </c>
      <c r="B467" s="6" t="s">
        <v>13</v>
      </c>
      <c r="C467" s="1" t="s">
        <v>13</v>
      </c>
      <c r="D467" s="1" t="s">
        <v>13</v>
      </c>
      <c r="E467" s="1" t="s">
        <v>1311</v>
      </c>
      <c r="F467" s="1" t="s">
        <v>13</v>
      </c>
      <c r="G467" s="6" t="s">
        <v>13</v>
      </c>
      <c r="H467" s="3">
        <v>0</v>
      </c>
      <c r="I467" s="1" t="s">
        <v>13</v>
      </c>
      <c r="J467" s="4">
        <f>TRUNC(SUMPRODUCT(J462:J466, V462:V466), 0)</f>
        <v>0</v>
      </c>
      <c r="K467" s="1" t="s">
        <v>13</v>
      </c>
      <c r="L467" s="5">
        <f>TRUNC(SUMPRODUCT(L462:L466, V462:V466), 0)</f>
        <v>0</v>
      </c>
      <c r="M467" s="1" t="s">
        <v>13</v>
      </c>
      <c r="N467" s="5">
        <f>TRUNC(SUMPRODUCT(N462:N466, V462:V466), 0)</f>
        <v>0</v>
      </c>
      <c r="O467" s="1" t="s">
        <v>13</v>
      </c>
      <c r="P467" s="5">
        <f>J467+L467+N467</f>
        <v>0</v>
      </c>
      <c r="Q467" s="1" t="s">
        <v>13</v>
      </c>
      <c r="S467" t="s">
        <v>13</v>
      </c>
      <c r="T467" t="s">
        <v>13</v>
      </c>
      <c r="U467" t="s">
        <v>13</v>
      </c>
      <c r="V467">
        <v>1</v>
      </c>
    </row>
    <row r="468" spans="1:22" x14ac:dyDescent="0.2">
      <c r="A468" s="1" t="s">
        <v>13</v>
      </c>
      <c r="B468" s="6" t="s">
        <v>13</v>
      </c>
      <c r="C468" s="1" t="s">
        <v>13</v>
      </c>
      <c r="D468" s="1" t="s">
        <v>13</v>
      </c>
      <c r="E468" s="1" t="s">
        <v>13</v>
      </c>
      <c r="F468" s="1" t="s">
        <v>13</v>
      </c>
      <c r="G468" s="6" t="s">
        <v>13</v>
      </c>
      <c r="H468" s="3">
        <v>0</v>
      </c>
      <c r="I468" s="1" t="s">
        <v>13</v>
      </c>
      <c r="J468" s="1" t="s">
        <v>13</v>
      </c>
      <c r="K468" s="1" t="s">
        <v>13</v>
      </c>
      <c r="L468" s="1" t="s">
        <v>13</v>
      </c>
      <c r="M468" s="1" t="s">
        <v>13</v>
      </c>
      <c r="N468" s="1" t="s">
        <v>13</v>
      </c>
      <c r="O468" s="1" t="s">
        <v>13</v>
      </c>
      <c r="P468" s="1" t="s">
        <v>13</v>
      </c>
      <c r="Q468" s="1" t="s">
        <v>13</v>
      </c>
      <c r="S468" t="s">
        <v>13</v>
      </c>
      <c r="T468" t="s">
        <v>13</v>
      </c>
      <c r="U468" t="s">
        <v>13</v>
      </c>
      <c r="V468">
        <v>1</v>
      </c>
    </row>
    <row r="469" spans="1:22" x14ac:dyDescent="0.2">
      <c r="A469" s="1" t="s">
        <v>187</v>
      </c>
      <c r="B469" s="6" t="s">
        <v>13</v>
      </c>
      <c r="C469" s="1" t="s">
        <v>13</v>
      </c>
      <c r="D469" s="1" t="s">
        <v>13</v>
      </c>
      <c r="E469" s="1" t="s">
        <v>171</v>
      </c>
      <c r="F469" s="1" t="s">
        <v>179</v>
      </c>
      <c r="G469" s="6" t="s">
        <v>161</v>
      </c>
      <c r="H469" s="3">
        <v>0</v>
      </c>
      <c r="I469" s="1" t="s">
        <v>13</v>
      </c>
      <c r="J469" s="1" t="s">
        <v>13</v>
      </c>
      <c r="K469" s="1" t="s">
        <v>13</v>
      </c>
      <c r="L469" s="1" t="s">
        <v>13</v>
      </c>
      <c r="M469" s="1" t="s">
        <v>13</v>
      </c>
      <c r="N469" s="1" t="s">
        <v>13</v>
      </c>
      <c r="O469" s="1" t="s">
        <v>13</v>
      </c>
      <c r="P469" s="1" t="s">
        <v>13</v>
      </c>
      <c r="Q469" s="1" t="s">
        <v>13</v>
      </c>
      <c r="S469" t="s">
        <v>13</v>
      </c>
      <c r="T469" t="s">
        <v>13</v>
      </c>
      <c r="U469" t="s">
        <v>13</v>
      </c>
      <c r="V469">
        <v>1</v>
      </c>
    </row>
    <row r="470" spans="1:22" x14ac:dyDescent="0.2">
      <c r="A470" s="1" t="s">
        <v>187</v>
      </c>
      <c r="B470" s="6" t="s">
        <v>1312</v>
      </c>
      <c r="C470" s="1" t="s">
        <v>1376</v>
      </c>
      <c r="D470" s="1" t="s">
        <v>13</v>
      </c>
      <c r="E470" s="1" t="s">
        <v>1377</v>
      </c>
      <c r="F470" s="1" t="s">
        <v>1315</v>
      </c>
      <c r="G470" s="6" t="s">
        <v>1316</v>
      </c>
      <c r="H470" s="3">
        <v>0.46</v>
      </c>
      <c r="I470" s="5">
        <v>0</v>
      </c>
      <c r="J470" s="4">
        <f>TRUNC(H470*I470, 1)</f>
        <v>0</v>
      </c>
      <c r="K470" s="4">
        <f>노무!E11</f>
        <v>0</v>
      </c>
      <c r="L470" s="5">
        <f>TRUNC(H470*K470, 1)</f>
        <v>0</v>
      </c>
      <c r="M470" s="4">
        <v>0</v>
      </c>
      <c r="N470" s="5">
        <f>TRUNC(H470*M470, 1)</f>
        <v>0</v>
      </c>
      <c r="O470" s="4">
        <f t="shared" ref="O470:P474" si="58">I470+K470+M470</f>
        <v>0</v>
      </c>
      <c r="P470" s="5">
        <f t="shared" si="58"/>
        <v>0</v>
      </c>
      <c r="Q470" s="1" t="s">
        <v>13</v>
      </c>
      <c r="S470" t="s">
        <v>54</v>
      </c>
      <c r="T470" t="s">
        <v>54</v>
      </c>
      <c r="U470" t="s">
        <v>13</v>
      </c>
      <c r="V470">
        <v>1</v>
      </c>
    </row>
    <row r="471" spans="1:22" x14ac:dyDescent="0.2">
      <c r="A471" s="1" t="s">
        <v>187</v>
      </c>
      <c r="B471" s="6" t="s">
        <v>1312</v>
      </c>
      <c r="C471" s="1" t="s">
        <v>1328</v>
      </c>
      <c r="D471" s="1" t="s">
        <v>13</v>
      </c>
      <c r="E471" s="1" t="s">
        <v>1329</v>
      </c>
      <c r="F471" s="1" t="s">
        <v>1315</v>
      </c>
      <c r="G471" s="6" t="s">
        <v>1316</v>
      </c>
      <c r="H471" s="3">
        <v>0.24</v>
      </c>
      <c r="I471" s="5">
        <v>0</v>
      </c>
      <c r="J471" s="4">
        <f>TRUNC(H471*I471, 1)</f>
        <v>0</v>
      </c>
      <c r="K471" s="4">
        <f>노무!E12</f>
        <v>0</v>
      </c>
      <c r="L471" s="5">
        <f>TRUNC(H471*K471, 1)</f>
        <v>0</v>
      </c>
      <c r="M471" s="4">
        <v>0</v>
      </c>
      <c r="N471" s="5">
        <f>TRUNC(H471*M471, 1)</f>
        <v>0</v>
      </c>
      <c r="O471" s="4">
        <f t="shared" si="58"/>
        <v>0</v>
      </c>
      <c r="P471" s="5">
        <f t="shared" si="58"/>
        <v>0</v>
      </c>
      <c r="Q471" s="1" t="s">
        <v>13</v>
      </c>
      <c r="S471" t="s">
        <v>54</v>
      </c>
      <c r="T471" t="s">
        <v>54</v>
      </c>
      <c r="U471" t="s">
        <v>13</v>
      </c>
      <c r="V471">
        <v>1</v>
      </c>
    </row>
    <row r="472" spans="1:22" x14ac:dyDescent="0.2">
      <c r="A472" s="1" t="s">
        <v>187</v>
      </c>
      <c r="B472" s="6" t="s">
        <v>1312</v>
      </c>
      <c r="C472" s="1" t="s">
        <v>1317</v>
      </c>
      <c r="D472" s="1" t="s">
        <v>13</v>
      </c>
      <c r="E472" s="1" t="s">
        <v>1318</v>
      </c>
      <c r="F472" s="1" t="s">
        <v>1315</v>
      </c>
      <c r="G472" s="6" t="s">
        <v>1316</v>
      </c>
      <c r="H472" s="3">
        <v>0.17</v>
      </c>
      <c r="I472" s="5">
        <v>0</v>
      </c>
      <c r="J472" s="4">
        <f>TRUNC(H472*I472, 1)</f>
        <v>0</v>
      </c>
      <c r="K472" s="4">
        <f>노무!E4</f>
        <v>0</v>
      </c>
      <c r="L472" s="5">
        <f>TRUNC(H472*K472, 1)</f>
        <v>0</v>
      </c>
      <c r="M472" s="4">
        <v>0</v>
      </c>
      <c r="N472" s="5">
        <f>TRUNC(H472*M472, 1)</f>
        <v>0</v>
      </c>
      <c r="O472" s="4">
        <f t="shared" si="58"/>
        <v>0</v>
      </c>
      <c r="P472" s="5">
        <f t="shared" si="58"/>
        <v>0</v>
      </c>
      <c r="Q472" s="1" t="s">
        <v>13</v>
      </c>
      <c r="S472" t="s">
        <v>54</v>
      </c>
      <c r="T472" t="s">
        <v>54</v>
      </c>
      <c r="U472" t="s">
        <v>13</v>
      </c>
      <c r="V472">
        <v>1</v>
      </c>
    </row>
    <row r="473" spans="1:22" x14ac:dyDescent="0.2">
      <c r="A473" s="1" t="s">
        <v>187</v>
      </c>
      <c r="B473" s="6" t="s">
        <v>1306</v>
      </c>
      <c r="C473" s="1" t="s">
        <v>1307</v>
      </c>
      <c r="D473" s="1" t="s">
        <v>13</v>
      </c>
      <c r="E473" s="1" t="s">
        <v>1319</v>
      </c>
      <c r="F473" s="1" t="s">
        <v>1378</v>
      </c>
      <c r="G473" s="6" t="s">
        <v>1310</v>
      </c>
      <c r="H473" s="3">
        <v>1</v>
      </c>
      <c r="I473" s="4">
        <f>TRUNC((L470+L471+L472)*1.5*0.01, 1)</f>
        <v>0</v>
      </c>
      <c r="J473" s="4">
        <f>TRUNC(H473*I473, 1)</f>
        <v>0</v>
      </c>
      <c r="K473" s="4">
        <v>0</v>
      </c>
      <c r="L473" s="5">
        <f>TRUNC(H473*K473, 1)</f>
        <v>0</v>
      </c>
      <c r="M473" s="4">
        <v>0</v>
      </c>
      <c r="N473" s="5">
        <f>TRUNC(H473*M473, 1)</f>
        <v>0</v>
      </c>
      <c r="O473" s="4">
        <f t="shared" si="58"/>
        <v>0</v>
      </c>
      <c r="P473" s="5">
        <f t="shared" si="58"/>
        <v>0</v>
      </c>
      <c r="Q473" s="1" t="s">
        <v>13</v>
      </c>
      <c r="S473" t="s">
        <v>54</v>
      </c>
      <c r="T473" t="s">
        <v>54</v>
      </c>
      <c r="U473">
        <v>1.5</v>
      </c>
      <c r="V473">
        <v>1</v>
      </c>
    </row>
    <row r="474" spans="1:22" x14ac:dyDescent="0.2">
      <c r="A474" s="1" t="s">
        <v>187</v>
      </c>
      <c r="B474" s="6" t="s">
        <v>1331</v>
      </c>
      <c r="C474" s="1" t="s">
        <v>1379</v>
      </c>
      <c r="D474" s="1" t="s">
        <v>13</v>
      </c>
      <c r="E474" s="1" t="s">
        <v>1333</v>
      </c>
      <c r="F474" s="1" t="s">
        <v>1380</v>
      </c>
      <c r="G474" s="6" t="s">
        <v>1335</v>
      </c>
      <c r="H474" s="3">
        <v>0.44</v>
      </c>
      <c r="I474" s="4">
        <f>기계경비!H33</f>
        <v>0</v>
      </c>
      <c r="J474" s="4">
        <f>TRUNC(H474*I474, 1)</f>
        <v>0</v>
      </c>
      <c r="K474" s="4">
        <f>기계경비!I33</f>
        <v>0</v>
      </c>
      <c r="L474" s="5">
        <f>TRUNC(H474*K474, 1)</f>
        <v>0</v>
      </c>
      <c r="M474" s="4">
        <f>기계경비!J33</f>
        <v>0</v>
      </c>
      <c r="N474" s="5">
        <f>TRUNC(H474*M474, 1)</f>
        <v>0</v>
      </c>
      <c r="O474" s="4">
        <f t="shared" si="58"/>
        <v>0</v>
      </c>
      <c r="P474" s="5">
        <f t="shared" si="58"/>
        <v>0</v>
      </c>
      <c r="Q474" s="1" t="s">
        <v>13</v>
      </c>
      <c r="S474" t="s">
        <v>54</v>
      </c>
      <c r="T474" t="s">
        <v>54</v>
      </c>
      <c r="U474" t="s">
        <v>13</v>
      </c>
      <c r="V474">
        <v>1</v>
      </c>
    </row>
    <row r="475" spans="1:22" x14ac:dyDescent="0.2">
      <c r="A475" s="1" t="s">
        <v>13</v>
      </c>
      <c r="B475" s="6" t="s">
        <v>13</v>
      </c>
      <c r="C475" s="1" t="s">
        <v>13</v>
      </c>
      <c r="D475" s="1" t="s">
        <v>13</v>
      </c>
      <c r="E475" s="1" t="s">
        <v>1311</v>
      </c>
      <c r="F475" s="1" t="s">
        <v>13</v>
      </c>
      <c r="G475" s="6" t="s">
        <v>13</v>
      </c>
      <c r="H475" s="3">
        <v>0</v>
      </c>
      <c r="I475" s="1" t="s">
        <v>13</v>
      </c>
      <c r="J475" s="4">
        <f>TRUNC(SUMPRODUCT(J470:J474, V470:V474), 0)</f>
        <v>0</v>
      </c>
      <c r="K475" s="1" t="s">
        <v>13</v>
      </c>
      <c r="L475" s="5">
        <f>TRUNC(SUMPRODUCT(L470:L474, V470:V474), 0)</f>
        <v>0</v>
      </c>
      <c r="M475" s="1" t="s">
        <v>13</v>
      </c>
      <c r="N475" s="5">
        <f>TRUNC(SUMPRODUCT(N470:N474, V470:V474), 0)</f>
        <v>0</v>
      </c>
      <c r="O475" s="1" t="s">
        <v>13</v>
      </c>
      <c r="P475" s="5">
        <f>J475+L475+N475</f>
        <v>0</v>
      </c>
      <c r="Q475" s="1" t="s">
        <v>13</v>
      </c>
      <c r="S475" t="s">
        <v>13</v>
      </c>
      <c r="T475" t="s">
        <v>13</v>
      </c>
      <c r="U475" t="s">
        <v>13</v>
      </c>
      <c r="V475">
        <v>1</v>
      </c>
    </row>
    <row r="476" spans="1:22" x14ac:dyDescent="0.2">
      <c r="A476" s="1" t="s">
        <v>13</v>
      </c>
      <c r="B476" s="6" t="s">
        <v>13</v>
      </c>
      <c r="C476" s="1" t="s">
        <v>13</v>
      </c>
      <c r="D476" s="1" t="s">
        <v>13</v>
      </c>
      <c r="E476" s="1" t="s">
        <v>13</v>
      </c>
      <c r="F476" s="1" t="s">
        <v>13</v>
      </c>
      <c r="G476" s="6" t="s">
        <v>13</v>
      </c>
      <c r="H476" s="3">
        <v>0</v>
      </c>
      <c r="I476" s="1" t="s">
        <v>13</v>
      </c>
      <c r="J476" s="1" t="s">
        <v>13</v>
      </c>
      <c r="K476" s="1" t="s">
        <v>13</v>
      </c>
      <c r="L476" s="1" t="s">
        <v>13</v>
      </c>
      <c r="M476" s="1" t="s">
        <v>13</v>
      </c>
      <c r="N476" s="1" t="s">
        <v>13</v>
      </c>
      <c r="O476" s="1" t="s">
        <v>13</v>
      </c>
      <c r="P476" s="1" t="s">
        <v>13</v>
      </c>
      <c r="Q476" s="1" t="s">
        <v>13</v>
      </c>
      <c r="S476" t="s">
        <v>13</v>
      </c>
      <c r="T476" t="s">
        <v>13</v>
      </c>
      <c r="U476" t="s">
        <v>13</v>
      </c>
      <c r="V476">
        <v>1</v>
      </c>
    </row>
    <row r="477" spans="1:22" x14ac:dyDescent="0.2">
      <c r="A477" s="1" t="s">
        <v>188</v>
      </c>
      <c r="B477" s="6" t="s">
        <v>13</v>
      </c>
      <c r="C477" s="1" t="s">
        <v>13</v>
      </c>
      <c r="D477" s="1" t="s">
        <v>13</v>
      </c>
      <c r="E477" s="1" t="s">
        <v>171</v>
      </c>
      <c r="F477" s="1" t="s">
        <v>181</v>
      </c>
      <c r="G477" s="6" t="s">
        <v>161</v>
      </c>
      <c r="H477" s="3">
        <v>0</v>
      </c>
      <c r="I477" s="1" t="s">
        <v>13</v>
      </c>
      <c r="J477" s="1" t="s">
        <v>13</v>
      </c>
      <c r="K477" s="1" t="s">
        <v>13</v>
      </c>
      <c r="L477" s="1" t="s">
        <v>13</v>
      </c>
      <c r="M477" s="1" t="s">
        <v>13</v>
      </c>
      <c r="N477" s="1" t="s">
        <v>13</v>
      </c>
      <c r="O477" s="1" t="s">
        <v>13</v>
      </c>
      <c r="P477" s="1" t="s">
        <v>13</v>
      </c>
      <c r="Q477" s="1" t="s">
        <v>13</v>
      </c>
      <c r="S477" t="s">
        <v>13</v>
      </c>
      <c r="T477" t="s">
        <v>13</v>
      </c>
      <c r="U477" t="s">
        <v>13</v>
      </c>
      <c r="V477">
        <v>1</v>
      </c>
    </row>
    <row r="478" spans="1:22" x14ac:dyDescent="0.2">
      <c r="A478" s="1" t="s">
        <v>188</v>
      </c>
      <c r="B478" s="6" t="s">
        <v>1312</v>
      </c>
      <c r="C478" s="1" t="s">
        <v>1376</v>
      </c>
      <c r="D478" s="1" t="s">
        <v>13</v>
      </c>
      <c r="E478" s="1" t="s">
        <v>1377</v>
      </c>
      <c r="F478" s="1" t="s">
        <v>1315</v>
      </c>
      <c r="G478" s="6" t="s">
        <v>1316</v>
      </c>
      <c r="H478" s="3">
        <v>0.51</v>
      </c>
      <c r="I478" s="5">
        <v>0</v>
      </c>
      <c r="J478" s="4">
        <f>TRUNC(H478*I478, 1)</f>
        <v>0</v>
      </c>
      <c r="K478" s="4">
        <f>노무!E11</f>
        <v>0</v>
      </c>
      <c r="L478" s="5">
        <f>TRUNC(H478*K478, 1)</f>
        <v>0</v>
      </c>
      <c r="M478" s="4">
        <v>0</v>
      </c>
      <c r="N478" s="5">
        <f>TRUNC(H478*M478, 1)</f>
        <v>0</v>
      </c>
      <c r="O478" s="4">
        <f t="shared" ref="O478:P482" si="59">I478+K478+M478</f>
        <v>0</v>
      </c>
      <c r="P478" s="5">
        <f t="shared" si="59"/>
        <v>0</v>
      </c>
      <c r="Q478" s="1" t="s">
        <v>13</v>
      </c>
      <c r="S478" t="s">
        <v>54</v>
      </c>
      <c r="T478" t="s">
        <v>54</v>
      </c>
      <c r="U478" t="s">
        <v>13</v>
      </c>
      <c r="V478">
        <v>1</v>
      </c>
    </row>
    <row r="479" spans="1:22" x14ac:dyDescent="0.2">
      <c r="A479" s="1" t="s">
        <v>188</v>
      </c>
      <c r="B479" s="6" t="s">
        <v>1312</v>
      </c>
      <c r="C479" s="1" t="s">
        <v>1328</v>
      </c>
      <c r="D479" s="1" t="s">
        <v>13</v>
      </c>
      <c r="E479" s="1" t="s">
        <v>1329</v>
      </c>
      <c r="F479" s="1" t="s">
        <v>1315</v>
      </c>
      <c r="G479" s="6" t="s">
        <v>1316</v>
      </c>
      <c r="H479" s="3">
        <v>0.26</v>
      </c>
      <c r="I479" s="5">
        <v>0</v>
      </c>
      <c r="J479" s="4">
        <f>TRUNC(H479*I479, 1)</f>
        <v>0</v>
      </c>
      <c r="K479" s="4">
        <f>노무!E12</f>
        <v>0</v>
      </c>
      <c r="L479" s="5">
        <f>TRUNC(H479*K479, 1)</f>
        <v>0</v>
      </c>
      <c r="M479" s="4">
        <v>0</v>
      </c>
      <c r="N479" s="5">
        <f>TRUNC(H479*M479, 1)</f>
        <v>0</v>
      </c>
      <c r="O479" s="4">
        <f t="shared" si="59"/>
        <v>0</v>
      </c>
      <c r="P479" s="5">
        <f t="shared" si="59"/>
        <v>0</v>
      </c>
      <c r="Q479" s="1" t="s">
        <v>13</v>
      </c>
      <c r="S479" t="s">
        <v>54</v>
      </c>
      <c r="T479" t="s">
        <v>54</v>
      </c>
      <c r="U479" t="s">
        <v>13</v>
      </c>
      <c r="V479">
        <v>1</v>
      </c>
    </row>
    <row r="480" spans="1:22" x14ac:dyDescent="0.2">
      <c r="A480" s="1" t="s">
        <v>188</v>
      </c>
      <c r="B480" s="6" t="s">
        <v>1312</v>
      </c>
      <c r="C480" s="1" t="s">
        <v>1317</v>
      </c>
      <c r="D480" s="1" t="s">
        <v>13</v>
      </c>
      <c r="E480" s="1" t="s">
        <v>1318</v>
      </c>
      <c r="F480" s="1" t="s">
        <v>1315</v>
      </c>
      <c r="G480" s="6" t="s">
        <v>1316</v>
      </c>
      <c r="H480" s="3">
        <v>0.19</v>
      </c>
      <c r="I480" s="5">
        <v>0</v>
      </c>
      <c r="J480" s="4">
        <f>TRUNC(H480*I480, 1)</f>
        <v>0</v>
      </c>
      <c r="K480" s="4">
        <f>노무!E4</f>
        <v>0</v>
      </c>
      <c r="L480" s="5">
        <f>TRUNC(H480*K480, 1)</f>
        <v>0</v>
      </c>
      <c r="M480" s="4">
        <v>0</v>
      </c>
      <c r="N480" s="5">
        <f>TRUNC(H480*M480, 1)</f>
        <v>0</v>
      </c>
      <c r="O480" s="4">
        <f t="shared" si="59"/>
        <v>0</v>
      </c>
      <c r="P480" s="5">
        <f t="shared" si="59"/>
        <v>0</v>
      </c>
      <c r="Q480" s="1" t="s">
        <v>13</v>
      </c>
      <c r="S480" t="s">
        <v>54</v>
      </c>
      <c r="T480" t="s">
        <v>54</v>
      </c>
      <c r="U480" t="s">
        <v>13</v>
      </c>
      <c r="V480">
        <v>1</v>
      </c>
    </row>
    <row r="481" spans="1:22" x14ac:dyDescent="0.2">
      <c r="A481" s="1" t="s">
        <v>188</v>
      </c>
      <c r="B481" s="6" t="s">
        <v>1306</v>
      </c>
      <c r="C481" s="1" t="s">
        <v>1307</v>
      </c>
      <c r="D481" s="1" t="s">
        <v>13</v>
      </c>
      <c r="E481" s="1" t="s">
        <v>1319</v>
      </c>
      <c r="F481" s="1" t="s">
        <v>1378</v>
      </c>
      <c r="G481" s="6" t="s">
        <v>1310</v>
      </c>
      <c r="H481" s="3">
        <v>1</v>
      </c>
      <c r="I481" s="4">
        <f>TRUNC((L478+L479+L480)*1.5*0.01, 1)</f>
        <v>0</v>
      </c>
      <c r="J481" s="4">
        <f>TRUNC(H481*I481, 1)</f>
        <v>0</v>
      </c>
      <c r="K481" s="4">
        <v>0</v>
      </c>
      <c r="L481" s="5">
        <f>TRUNC(H481*K481, 1)</f>
        <v>0</v>
      </c>
      <c r="M481" s="4">
        <v>0</v>
      </c>
      <c r="N481" s="5">
        <f>TRUNC(H481*M481, 1)</f>
        <v>0</v>
      </c>
      <c r="O481" s="4">
        <f t="shared" si="59"/>
        <v>0</v>
      </c>
      <c r="P481" s="5">
        <f t="shared" si="59"/>
        <v>0</v>
      </c>
      <c r="Q481" s="1" t="s">
        <v>13</v>
      </c>
      <c r="S481" t="s">
        <v>54</v>
      </c>
      <c r="T481" t="s">
        <v>54</v>
      </c>
      <c r="U481">
        <v>1.5</v>
      </c>
      <c r="V481">
        <v>1</v>
      </c>
    </row>
    <row r="482" spans="1:22" x14ac:dyDescent="0.2">
      <c r="A482" s="1" t="s">
        <v>188</v>
      </c>
      <c r="B482" s="6" t="s">
        <v>1331</v>
      </c>
      <c r="C482" s="1" t="s">
        <v>1379</v>
      </c>
      <c r="D482" s="1" t="s">
        <v>13</v>
      </c>
      <c r="E482" s="1" t="s">
        <v>1333</v>
      </c>
      <c r="F482" s="1" t="s">
        <v>1380</v>
      </c>
      <c r="G482" s="6" t="s">
        <v>1335</v>
      </c>
      <c r="H482" s="3">
        <v>0.56999999999999995</v>
      </c>
      <c r="I482" s="4">
        <f>기계경비!H33</f>
        <v>0</v>
      </c>
      <c r="J482" s="4">
        <f>TRUNC(H482*I482, 1)</f>
        <v>0</v>
      </c>
      <c r="K482" s="4">
        <f>기계경비!I33</f>
        <v>0</v>
      </c>
      <c r="L482" s="5">
        <f>TRUNC(H482*K482, 1)</f>
        <v>0</v>
      </c>
      <c r="M482" s="4">
        <f>기계경비!J33</f>
        <v>0</v>
      </c>
      <c r="N482" s="5">
        <f>TRUNC(H482*M482, 1)</f>
        <v>0</v>
      </c>
      <c r="O482" s="4">
        <f t="shared" si="59"/>
        <v>0</v>
      </c>
      <c r="P482" s="5">
        <f t="shared" si="59"/>
        <v>0</v>
      </c>
      <c r="Q482" s="1" t="s">
        <v>13</v>
      </c>
      <c r="S482" t="s">
        <v>54</v>
      </c>
      <c r="T482" t="s">
        <v>54</v>
      </c>
      <c r="U482" t="s">
        <v>13</v>
      </c>
      <c r="V482">
        <v>1</v>
      </c>
    </row>
    <row r="483" spans="1:22" x14ac:dyDescent="0.2">
      <c r="A483" s="1" t="s">
        <v>13</v>
      </c>
      <c r="B483" s="6" t="s">
        <v>13</v>
      </c>
      <c r="C483" s="1" t="s">
        <v>13</v>
      </c>
      <c r="D483" s="1" t="s">
        <v>13</v>
      </c>
      <c r="E483" s="1" t="s">
        <v>1311</v>
      </c>
      <c r="F483" s="1" t="s">
        <v>13</v>
      </c>
      <c r="G483" s="6" t="s">
        <v>13</v>
      </c>
      <c r="H483" s="3">
        <v>0</v>
      </c>
      <c r="I483" s="1" t="s">
        <v>13</v>
      </c>
      <c r="J483" s="4">
        <f>TRUNC(SUMPRODUCT(J478:J482, V478:V482), 0)</f>
        <v>0</v>
      </c>
      <c r="K483" s="1" t="s">
        <v>13</v>
      </c>
      <c r="L483" s="5">
        <f>TRUNC(SUMPRODUCT(L478:L482, V478:V482), 0)</f>
        <v>0</v>
      </c>
      <c r="M483" s="1" t="s">
        <v>13</v>
      </c>
      <c r="N483" s="5">
        <f>TRUNC(SUMPRODUCT(N478:N482, V478:V482), 0)</f>
        <v>0</v>
      </c>
      <c r="O483" s="1" t="s">
        <v>13</v>
      </c>
      <c r="P483" s="5">
        <f>J483+L483+N483</f>
        <v>0</v>
      </c>
      <c r="Q483" s="1" t="s">
        <v>13</v>
      </c>
      <c r="S483" t="s">
        <v>13</v>
      </c>
      <c r="T483" t="s">
        <v>13</v>
      </c>
      <c r="U483" t="s">
        <v>13</v>
      </c>
      <c r="V483">
        <v>1</v>
      </c>
    </row>
    <row r="484" spans="1:22" x14ac:dyDescent="0.2">
      <c r="A484" s="1" t="s">
        <v>13</v>
      </c>
      <c r="B484" s="6" t="s">
        <v>13</v>
      </c>
      <c r="C484" s="1" t="s">
        <v>13</v>
      </c>
      <c r="D484" s="1" t="s">
        <v>13</v>
      </c>
      <c r="E484" s="1" t="s">
        <v>13</v>
      </c>
      <c r="F484" s="1" t="s">
        <v>13</v>
      </c>
      <c r="G484" s="6" t="s">
        <v>13</v>
      </c>
      <c r="H484" s="3">
        <v>0</v>
      </c>
      <c r="I484" s="1" t="s">
        <v>13</v>
      </c>
      <c r="J484" s="1" t="s">
        <v>13</v>
      </c>
      <c r="K484" s="1" t="s">
        <v>13</v>
      </c>
      <c r="L484" s="1" t="s">
        <v>13</v>
      </c>
      <c r="M484" s="1" t="s">
        <v>13</v>
      </c>
      <c r="N484" s="1" t="s">
        <v>13</v>
      </c>
      <c r="O484" s="1" t="s">
        <v>13</v>
      </c>
      <c r="P484" s="1" t="s">
        <v>13</v>
      </c>
      <c r="Q484" s="1" t="s">
        <v>13</v>
      </c>
      <c r="S484" t="s">
        <v>13</v>
      </c>
      <c r="T484" t="s">
        <v>13</v>
      </c>
      <c r="U484" t="s">
        <v>13</v>
      </c>
      <c r="V484">
        <v>1</v>
      </c>
    </row>
    <row r="485" spans="1:22" x14ac:dyDescent="0.2">
      <c r="A485" s="1" t="s">
        <v>189</v>
      </c>
      <c r="B485" s="6" t="s">
        <v>13</v>
      </c>
      <c r="C485" s="1" t="s">
        <v>13</v>
      </c>
      <c r="D485" s="1" t="s">
        <v>13</v>
      </c>
      <c r="E485" s="1" t="s">
        <v>171</v>
      </c>
      <c r="F485" s="1" t="s">
        <v>183</v>
      </c>
      <c r="G485" s="6" t="s">
        <v>161</v>
      </c>
      <c r="H485" s="3">
        <v>0</v>
      </c>
      <c r="I485" s="1" t="s">
        <v>13</v>
      </c>
      <c r="J485" s="1" t="s">
        <v>13</v>
      </c>
      <c r="K485" s="1" t="s">
        <v>13</v>
      </c>
      <c r="L485" s="1" t="s">
        <v>13</v>
      </c>
      <c r="M485" s="1" t="s">
        <v>13</v>
      </c>
      <c r="N485" s="1" t="s">
        <v>13</v>
      </c>
      <c r="O485" s="1" t="s">
        <v>13</v>
      </c>
      <c r="P485" s="1" t="s">
        <v>13</v>
      </c>
      <c r="Q485" s="1" t="s">
        <v>13</v>
      </c>
      <c r="S485" t="s">
        <v>13</v>
      </c>
      <c r="T485" t="s">
        <v>13</v>
      </c>
      <c r="U485" t="s">
        <v>13</v>
      </c>
      <c r="V485">
        <v>1</v>
      </c>
    </row>
    <row r="486" spans="1:22" x14ac:dyDescent="0.2">
      <c r="A486" s="1" t="s">
        <v>189</v>
      </c>
      <c r="B486" s="6" t="s">
        <v>1312</v>
      </c>
      <c r="C486" s="1" t="s">
        <v>1376</v>
      </c>
      <c r="D486" s="1" t="s">
        <v>13</v>
      </c>
      <c r="E486" s="1" t="s">
        <v>1377</v>
      </c>
      <c r="F486" s="1" t="s">
        <v>1315</v>
      </c>
      <c r="G486" s="6" t="s">
        <v>1316</v>
      </c>
      <c r="H486" s="3">
        <v>0.54</v>
      </c>
      <c r="I486" s="5">
        <v>0</v>
      </c>
      <c r="J486" s="4">
        <f>TRUNC(H486*I486, 1)</f>
        <v>0</v>
      </c>
      <c r="K486" s="4">
        <f>노무!E11</f>
        <v>0</v>
      </c>
      <c r="L486" s="5">
        <f>TRUNC(H486*K486, 1)</f>
        <v>0</v>
      </c>
      <c r="M486" s="4">
        <v>0</v>
      </c>
      <c r="N486" s="5">
        <f>TRUNC(H486*M486, 1)</f>
        <v>0</v>
      </c>
      <c r="O486" s="4">
        <f t="shared" ref="O486:P490" si="60">I486+K486+M486</f>
        <v>0</v>
      </c>
      <c r="P486" s="5">
        <f t="shared" si="60"/>
        <v>0</v>
      </c>
      <c r="Q486" s="1" t="s">
        <v>13</v>
      </c>
      <c r="S486" t="s">
        <v>54</v>
      </c>
      <c r="T486" t="s">
        <v>54</v>
      </c>
      <c r="U486" t="s">
        <v>13</v>
      </c>
      <c r="V486">
        <v>1</v>
      </c>
    </row>
    <row r="487" spans="1:22" x14ac:dyDescent="0.2">
      <c r="A487" s="1" t="s">
        <v>189</v>
      </c>
      <c r="B487" s="6" t="s">
        <v>1312</v>
      </c>
      <c r="C487" s="1" t="s">
        <v>1328</v>
      </c>
      <c r="D487" s="1" t="s">
        <v>13</v>
      </c>
      <c r="E487" s="1" t="s">
        <v>1329</v>
      </c>
      <c r="F487" s="1" t="s">
        <v>1315</v>
      </c>
      <c r="G487" s="6" t="s">
        <v>1316</v>
      </c>
      <c r="H487" s="3">
        <v>0.28000000000000003</v>
      </c>
      <c r="I487" s="5">
        <v>0</v>
      </c>
      <c r="J487" s="4">
        <f>TRUNC(H487*I487, 1)</f>
        <v>0</v>
      </c>
      <c r="K487" s="4">
        <f>노무!E12</f>
        <v>0</v>
      </c>
      <c r="L487" s="5">
        <f>TRUNC(H487*K487, 1)</f>
        <v>0</v>
      </c>
      <c r="M487" s="4">
        <v>0</v>
      </c>
      <c r="N487" s="5">
        <f>TRUNC(H487*M487, 1)</f>
        <v>0</v>
      </c>
      <c r="O487" s="4">
        <f t="shared" si="60"/>
        <v>0</v>
      </c>
      <c r="P487" s="5">
        <f t="shared" si="60"/>
        <v>0</v>
      </c>
      <c r="Q487" s="1" t="s">
        <v>13</v>
      </c>
      <c r="S487" t="s">
        <v>54</v>
      </c>
      <c r="T487" t="s">
        <v>54</v>
      </c>
      <c r="U487" t="s">
        <v>13</v>
      </c>
      <c r="V487">
        <v>1</v>
      </c>
    </row>
    <row r="488" spans="1:22" x14ac:dyDescent="0.2">
      <c r="A488" s="1" t="s">
        <v>189</v>
      </c>
      <c r="B488" s="6" t="s">
        <v>1312</v>
      </c>
      <c r="C488" s="1" t="s">
        <v>1317</v>
      </c>
      <c r="D488" s="1" t="s">
        <v>13</v>
      </c>
      <c r="E488" s="1" t="s">
        <v>1318</v>
      </c>
      <c r="F488" s="1" t="s">
        <v>1315</v>
      </c>
      <c r="G488" s="6" t="s">
        <v>1316</v>
      </c>
      <c r="H488" s="3">
        <v>0.2</v>
      </c>
      <c r="I488" s="5">
        <v>0</v>
      </c>
      <c r="J488" s="4">
        <f>TRUNC(H488*I488, 1)</f>
        <v>0</v>
      </c>
      <c r="K488" s="4">
        <f>노무!E4</f>
        <v>0</v>
      </c>
      <c r="L488" s="5">
        <f>TRUNC(H488*K488, 1)</f>
        <v>0</v>
      </c>
      <c r="M488" s="4">
        <v>0</v>
      </c>
      <c r="N488" s="5">
        <f>TRUNC(H488*M488, 1)</f>
        <v>0</v>
      </c>
      <c r="O488" s="4">
        <f t="shared" si="60"/>
        <v>0</v>
      </c>
      <c r="P488" s="5">
        <f t="shared" si="60"/>
        <v>0</v>
      </c>
      <c r="Q488" s="1" t="s">
        <v>13</v>
      </c>
      <c r="S488" t="s">
        <v>54</v>
      </c>
      <c r="T488" t="s">
        <v>54</v>
      </c>
      <c r="U488" t="s">
        <v>13</v>
      </c>
      <c r="V488">
        <v>1</v>
      </c>
    </row>
    <row r="489" spans="1:22" x14ac:dyDescent="0.2">
      <c r="A489" s="1" t="s">
        <v>189</v>
      </c>
      <c r="B489" s="6" t="s">
        <v>1306</v>
      </c>
      <c r="C489" s="1" t="s">
        <v>1307</v>
      </c>
      <c r="D489" s="1" t="s">
        <v>13</v>
      </c>
      <c r="E489" s="1" t="s">
        <v>1319</v>
      </c>
      <c r="F489" s="1" t="s">
        <v>1378</v>
      </c>
      <c r="G489" s="6" t="s">
        <v>1310</v>
      </c>
      <c r="H489" s="3">
        <v>1</v>
      </c>
      <c r="I489" s="4">
        <f>TRUNC((L486+L487+L488)*1.5*0.01, 1)</f>
        <v>0</v>
      </c>
      <c r="J489" s="4">
        <f>TRUNC(H489*I489, 1)</f>
        <v>0</v>
      </c>
      <c r="K489" s="4">
        <v>0</v>
      </c>
      <c r="L489" s="5">
        <f>TRUNC(H489*K489, 1)</f>
        <v>0</v>
      </c>
      <c r="M489" s="4">
        <v>0</v>
      </c>
      <c r="N489" s="5">
        <f>TRUNC(H489*M489, 1)</f>
        <v>0</v>
      </c>
      <c r="O489" s="4">
        <f t="shared" si="60"/>
        <v>0</v>
      </c>
      <c r="P489" s="5">
        <f t="shared" si="60"/>
        <v>0</v>
      </c>
      <c r="Q489" s="1" t="s">
        <v>13</v>
      </c>
      <c r="S489" t="s">
        <v>54</v>
      </c>
      <c r="T489" t="s">
        <v>54</v>
      </c>
      <c r="U489">
        <v>1.5</v>
      </c>
      <c r="V489">
        <v>1</v>
      </c>
    </row>
    <row r="490" spans="1:22" x14ac:dyDescent="0.2">
      <c r="A490" s="1" t="s">
        <v>189</v>
      </c>
      <c r="B490" s="6" t="s">
        <v>1331</v>
      </c>
      <c r="C490" s="1" t="s">
        <v>1379</v>
      </c>
      <c r="D490" s="1" t="s">
        <v>13</v>
      </c>
      <c r="E490" s="1" t="s">
        <v>1333</v>
      </c>
      <c r="F490" s="1" t="s">
        <v>1380</v>
      </c>
      <c r="G490" s="6" t="s">
        <v>1335</v>
      </c>
      <c r="H490" s="3">
        <v>0.67</v>
      </c>
      <c r="I490" s="4">
        <f>기계경비!H33</f>
        <v>0</v>
      </c>
      <c r="J490" s="4">
        <f>TRUNC(H490*I490, 1)</f>
        <v>0</v>
      </c>
      <c r="K490" s="4">
        <f>기계경비!I33</f>
        <v>0</v>
      </c>
      <c r="L490" s="5">
        <f>TRUNC(H490*K490, 1)</f>
        <v>0</v>
      </c>
      <c r="M490" s="4">
        <f>기계경비!J33</f>
        <v>0</v>
      </c>
      <c r="N490" s="5">
        <f>TRUNC(H490*M490, 1)</f>
        <v>0</v>
      </c>
      <c r="O490" s="4">
        <f t="shared" si="60"/>
        <v>0</v>
      </c>
      <c r="P490" s="5">
        <f t="shared" si="60"/>
        <v>0</v>
      </c>
      <c r="Q490" s="1" t="s">
        <v>13</v>
      </c>
      <c r="S490" t="s">
        <v>54</v>
      </c>
      <c r="T490" t="s">
        <v>54</v>
      </c>
      <c r="U490" t="s">
        <v>13</v>
      </c>
      <c r="V490">
        <v>1</v>
      </c>
    </row>
    <row r="491" spans="1:22" x14ac:dyDescent="0.2">
      <c r="A491" s="1" t="s">
        <v>13</v>
      </c>
      <c r="B491" s="6" t="s">
        <v>13</v>
      </c>
      <c r="C491" s="1" t="s">
        <v>13</v>
      </c>
      <c r="D491" s="1" t="s">
        <v>13</v>
      </c>
      <c r="E491" s="1" t="s">
        <v>1311</v>
      </c>
      <c r="F491" s="1" t="s">
        <v>13</v>
      </c>
      <c r="G491" s="6" t="s">
        <v>13</v>
      </c>
      <c r="H491" s="3">
        <v>0</v>
      </c>
      <c r="I491" s="1" t="s">
        <v>13</v>
      </c>
      <c r="J491" s="4">
        <f>TRUNC(SUMPRODUCT(J486:J490, V486:V490), 0)</f>
        <v>0</v>
      </c>
      <c r="K491" s="1" t="s">
        <v>13</v>
      </c>
      <c r="L491" s="5">
        <f>TRUNC(SUMPRODUCT(L486:L490, V486:V490), 0)</f>
        <v>0</v>
      </c>
      <c r="M491" s="1" t="s">
        <v>13</v>
      </c>
      <c r="N491" s="5">
        <f>TRUNC(SUMPRODUCT(N486:N490, V486:V490), 0)</f>
        <v>0</v>
      </c>
      <c r="O491" s="1" t="s">
        <v>13</v>
      </c>
      <c r="P491" s="5">
        <f>J491+L491+N491</f>
        <v>0</v>
      </c>
      <c r="Q491" s="1" t="s">
        <v>13</v>
      </c>
      <c r="S491" t="s">
        <v>13</v>
      </c>
      <c r="T491" t="s">
        <v>13</v>
      </c>
      <c r="U491" t="s">
        <v>13</v>
      </c>
      <c r="V491">
        <v>1</v>
      </c>
    </row>
    <row r="492" spans="1:22" x14ac:dyDescent="0.2">
      <c r="A492" s="1" t="s">
        <v>13</v>
      </c>
      <c r="B492" s="6" t="s">
        <v>13</v>
      </c>
      <c r="C492" s="1" t="s">
        <v>13</v>
      </c>
      <c r="D492" s="1" t="s">
        <v>13</v>
      </c>
      <c r="E492" s="1" t="s">
        <v>13</v>
      </c>
      <c r="F492" s="1" t="s">
        <v>13</v>
      </c>
      <c r="G492" s="6" t="s">
        <v>13</v>
      </c>
      <c r="H492" s="3">
        <v>0</v>
      </c>
      <c r="I492" s="1" t="s">
        <v>13</v>
      </c>
      <c r="J492" s="1" t="s">
        <v>13</v>
      </c>
      <c r="K492" s="1" t="s">
        <v>13</v>
      </c>
      <c r="L492" s="1" t="s">
        <v>13</v>
      </c>
      <c r="M492" s="1" t="s">
        <v>13</v>
      </c>
      <c r="N492" s="1" t="s">
        <v>13</v>
      </c>
      <c r="O492" s="1" t="s">
        <v>13</v>
      </c>
      <c r="P492" s="1" t="s">
        <v>13</v>
      </c>
      <c r="Q492" s="1" t="s">
        <v>13</v>
      </c>
      <c r="S492" t="s">
        <v>13</v>
      </c>
      <c r="T492" t="s">
        <v>13</v>
      </c>
      <c r="U492" t="s">
        <v>13</v>
      </c>
      <c r="V492">
        <v>1</v>
      </c>
    </row>
    <row r="493" spans="1:22" x14ac:dyDescent="0.2">
      <c r="A493" s="1" t="s">
        <v>190</v>
      </c>
      <c r="B493" s="6" t="s">
        <v>13</v>
      </c>
      <c r="C493" s="1" t="s">
        <v>13</v>
      </c>
      <c r="D493" s="1" t="s">
        <v>13</v>
      </c>
      <c r="E493" s="1" t="s">
        <v>171</v>
      </c>
      <c r="F493" s="1" t="s">
        <v>185</v>
      </c>
      <c r="G493" s="6" t="s">
        <v>161</v>
      </c>
      <c r="H493" s="3">
        <v>0</v>
      </c>
      <c r="I493" s="1" t="s">
        <v>13</v>
      </c>
      <c r="J493" s="1" t="s">
        <v>13</v>
      </c>
      <c r="K493" s="1" t="s">
        <v>13</v>
      </c>
      <c r="L493" s="1" t="s">
        <v>13</v>
      </c>
      <c r="M493" s="1" t="s">
        <v>13</v>
      </c>
      <c r="N493" s="1" t="s">
        <v>13</v>
      </c>
      <c r="O493" s="1" t="s">
        <v>13</v>
      </c>
      <c r="P493" s="1" t="s">
        <v>13</v>
      </c>
      <c r="Q493" s="1" t="s">
        <v>13</v>
      </c>
      <c r="S493" t="s">
        <v>13</v>
      </c>
      <c r="T493" t="s">
        <v>13</v>
      </c>
      <c r="U493" t="s">
        <v>13</v>
      </c>
      <c r="V493">
        <v>1</v>
      </c>
    </row>
    <row r="494" spans="1:22" x14ac:dyDescent="0.2">
      <c r="A494" s="1" t="s">
        <v>190</v>
      </c>
      <c r="B494" s="6" t="s">
        <v>1312</v>
      </c>
      <c r="C494" s="1" t="s">
        <v>1376</v>
      </c>
      <c r="D494" s="1" t="s">
        <v>13</v>
      </c>
      <c r="E494" s="1" t="s">
        <v>1377</v>
      </c>
      <c r="F494" s="1" t="s">
        <v>1315</v>
      </c>
      <c r="G494" s="6" t="s">
        <v>1316</v>
      </c>
      <c r="H494" s="3">
        <v>0.57999999999999996</v>
      </c>
      <c r="I494" s="5">
        <v>0</v>
      </c>
      <c r="J494" s="4">
        <f>TRUNC(H494*I494, 1)</f>
        <v>0</v>
      </c>
      <c r="K494" s="4">
        <f>노무!E11</f>
        <v>0</v>
      </c>
      <c r="L494" s="5">
        <f>TRUNC(H494*K494, 1)</f>
        <v>0</v>
      </c>
      <c r="M494" s="4">
        <v>0</v>
      </c>
      <c r="N494" s="5">
        <f>TRUNC(H494*M494, 1)</f>
        <v>0</v>
      </c>
      <c r="O494" s="4">
        <f t="shared" ref="O494:P498" si="61">I494+K494+M494</f>
        <v>0</v>
      </c>
      <c r="P494" s="5">
        <f t="shared" si="61"/>
        <v>0</v>
      </c>
      <c r="Q494" s="1" t="s">
        <v>13</v>
      </c>
      <c r="S494" t="s">
        <v>54</v>
      </c>
      <c r="T494" t="s">
        <v>54</v>
      </c>
      <c r="U494" t="s">
        <v>13</v>
      </c>
      <c r="V494">
        <v>1</v>
      </c>
    </row>
    <row r="495" spans="1:22" x14ac:dyDescent="0.2">
      <c r="A495" s="1" t="s">
        <v>190</v>
      </c>
      <c r="B495" s="6" t="s">
        <v>1312</v>
      </c>
      <c r="C495" s="1" t="s">
        <v>1328</v>
      </c>
      <c r="D495" s="1" t="s">
        <v>13</v>
      </c>
      <c r="E495" s="1" t="s">
        <v>1329</v>
      </c>
      <c r="F495" s="1" t="s">
        <v>1315</v>
      </c>
      <c r="G495" s="6" t="s">
        <v>1316</v>
      </c>
      <c r="H495" s="3">
        <v>0.28999999999999998</v>
      </c>
      <c r="I495" s="5">
        <v>0</v>
      </c>
      <c r="J495" s="4">
        <f>TRUNC(H495*I495, 1)</f>
        <v>0</v>
      </c>
      <c r="K495" s="4">
        <f>노무!E12</f>
        <v>0</v>
      </c>
      <c r="L495" s="5">
        <f>TRUNC(H495*K495, 1)</f>
        <v>0</v>
      </c>
      <c r="M495" s="4">
        <v>0</v>
      </c>
      <c r="N495" s="5">
        <f>TRUNC(H495*M495, 1)</f>
        <v>0</v>
      </c>
      <c r="O495" s="4">
        <f t="shared" si="61"/>
        <v>0</v>
      </c>
      <c r="P495" s="5">
        <f t="shared" si="61"/>
        <v>0</v>
      </c>
      <c r="Q495" s="1" t="s">
        <v>13</v>
      </c>
      <c r="S495" t="s">
        <v>54</v>
      </c>
      <c r="T495" t="s">
        <v>54</v>
      </c>
      <c r="U495" t="s">
        <v>13</v>
      </c>
      <c r="V495">
        <v>1</v>
      </c>
    </row>
    <row r="496" spans="1:22" x14ac:dyDescent="0.2">
      <c r="A496" s="1" t="s">
        <v>190</v>
      </c>
      <c r="B496" s="6" t="s">
        <v>1312</v>
      </c>
      <c r="C496" s="1" t="s">
        <v>1317</v>
      </c>
      <c r="D496" s="1" t="s">
        <v>13</v>
      </c>
      <c r="E496" s="1" t="s">
        <v>1318</v>
      </c>
      <c r="F496" s="1" t="s">
        <v>1315</v>
      </c>
      <c r="G496" s="6" t="s">
        <v>1316</v>
      </c>
      <c r="H496" s="3">
        <v>0.22</v>
      </c>
      <c r="I496" s="5">
        <v>0</v>
      </c>
      <c r="J496" s="4">
        <f>TRUNC(H496*I496, 1)</f>
        <v>0</v>
      </c>
      <c r="K496" s="4">
        <f>노무!E4</f>
        <v>0</v>
      </c>
      <c r="L496" s="5">
        <f>TRUNC(H496*K496, 1)</f>
        <v>0</v>
      </c>
      <c r="M496" s="4">
        <v>0</v>
      </c>
      <c r="N496" s="5">
        <f>TRUNC(H496*M496, 1)</f>
        <v>0</v>
      </c>
      <c r="O496" s="4">
        <f t="shared" si="61"/>
        <v>0</v>
      </c>
      <c r="P496" s="5">
        <f t="shared" si="61"/>
        <v>0</v>
      </c>
      <c r="Q496" s="1" t="s">
        <v>13</v>
      </c>
      <c r="S496" t="s">
        <v>54</v>
      </c>
      <c r="T496" t="s">
        <v>54</v>
      </c>
      <c r="U496" t="s">
        <v>13</v>
      </c>
      <c r="V496">
        <v>1</v>
      </c>
    </row>
    <row r="497" spans="1:22" x14ac:dyDescent="0.2">
      <c r="A497" s="1" t="s">
        <v>190</v>
      </c>
      <c r="B497" s="6" t="s">
        <v>1306</v>
      </c>
      <c r="C497" s="1" t="s">
        <v>1307</v>
      </c>
      <c r="D497" s="1" t="s">
        <v>13</v>
      </c>
      <c r="E497" s="1" t="s">
        <v>1319</v>
      </c>
      <c r="F497" s="1" t="s">
        <v>1378</v>
      </c>
      <c r="G497" s="6" t="s">
        <v>1310</v>
      </c>
      <c r="H497" s="3">
        <v>1</v>
      </c>
      <c r="I497" s="4">
        <f>TRUNC((L494+L495+L496)*1.5*0.01, 1)</f>
        <v>0</v>
      </c>
      <c r="J497" s="4">
        <f>TRUNC(H497*I497, 1)</f>
        <v>0</v>
      </c>
      <c r="K497" s="4">
        <v>0</v>
      </c>
      <c r="L497" s="5">
        <f>TRUNC(H497*K497, 1)</f>
        <v>0</v>
      </c>
      <c r="M497" s="4">
        <v>0</v>
      </c>
      <c r="N497" s="5">
        <f>TRUNC(H497*M497, 1)</f>
        <v>0</v>
      </c>
      <c r="O497" s="4">
        <f t="shared" si="61"/>
        <v>0</v>
      </c>
      <c r="P497" s="5">
        <f t="shared" si="61"/>
        <v>0</v>
      </c>
      <c r="Q497" s="1" t="s">
        <v>13</v>
      </c>
      <c r="S497" t="s">
        <v>54</v>
      </c>
      <c r="T497" t="s">
        <v>54</v>
      </c>
      <c r="U497">
        <v>1.5</v>
      </c>
      <c r="V497">
        <v>1</v>
      </c>
    </row>
    <row r="498" spans="1:22" x14ac:dyDescent="0.2">
      <c r="A498" s="1" t="s">
        <v>190</v>
      </c>
      <c r="B498" s="6" t="s">
        <v>1331</v>
      </c>
      <c r="C498" s="1" t="s">
        <v>1379</v>
      </c>
      <c r="D498" s="1" t="s">
        <v>13</v>
      </c>
      <c r="E498" s="1" t="s">
        <v>1333</v>
      </c>
      <c r="F498" s="1" t="s">
        <v>1380</v>
      </c>
      <c r="G498" s="6" t="s">
        <v>1335</v>
      </c>
      <c r="H498" s="3">
        <v>0.77</v>
      </c>
      <c r="I498" s="4">
        <f>기계경비!H33</f>
        <v>0</v>
      </c>
      <c r="J498" s="4">
        <f>TRUNC(H498*I498, 1)</f>
        <v>0</v>
      </c>
      <c r="K498" s="4">
        <f>기계경비!I33</f>
        <v>0</v>
      </c>
      <c r="L498" s="5">
        <f>TRUNC(H498*K498, 1)</f>
        <v>0</v>
      </c>
      <c r="M498" s="4">
        <f>기계경비!J33</f>
        <v>0</v>
      </c>
      <c r="N498" s="5">
        <f>TRUNC(H498*M498, 1)</f>
        <v>0</v>
      </c>
      <c r="O498" s="4">
        <f t="shared" si="61"/>
        <v>0</v>
      </c>
      <c r="P498" s="5">
        <f t="shared" si="61"/>
        <v>0</v>
      </c>
      <c r="Q498" s="1" t="s">
        <v>13</v>
      </c>
      <c r="S498" t="s">
        <v>54</v>
      </c>
      <c r="T498" t="s">
        <v>54</v>
      </c>
      <c r="U498" t="s">
        <v>13</v>
      </c>
      <c r="V498">
        <v>1</v>
      </c>
    </row>
    <row r="499" spans="1:22" x14ac:dyDescent="0.2">
      <c r="A499" s="1" t="s">
        <v>13</v>
      </c>
      <c r="B499" s="6" t="s">
        <v>13</v>
      </c>
      <c r="C499" s="1" t="s">
        <v>13</v>
      </c>
      <c r="D499" s="1" t="s">
        <v>13</v>
      </c>
      <c r="E499" s="1" t="s">
        <v>1311</v>
      </c>
      <c r="F499" s="1" t="s">
        <v>13</v>
      </c>
      <c r="G499" s="6" t="s">
        <v>13</v>
      </c>
      <c r="H499" s="3">
        <v>0</v>
      </c>
      <c r="I499" s="1" t="s">
        <v>13</v>
      </c>
      <c r="J499" s="4">
        <f>TRUNC(SUMPRODUCT(J494:J498, V494:V498), 0)</f>
        <v>0</v>
      </c>
      <c r="K499" s="1" t="s">
        <v>13</v>
      </c>
      <c r="L499" s="5">
        <f>TRUNC(SUMPRODUCT(L494:L498, V494:V498), 0)</f>
        <v>0</v>
      </c>
      <c r="M499" s="1" t="s">
        <v>13</v>
      </c>
      <c r="N499" s="5">
        <f>TRUNC(SUMPRODUCT(N494:N498, V494:V498), 0)</f>
        <v>0</v>
      </c>
      <c r="O499" s="1" t="s">
        <v>13</v>
      </c>
      <c r="P499" s="5">
        <f>J499+L499+N499</f>
        <v>0</v>
      </c>
      <c r="Q499" s="1" t="s">
        <v>13</v>
      </c>
      <c r="S499" t="s">
        <v>13</v>
      </c>
      <c r="T499" t="s">
        <v>13</v>
      </c>
      <c r="U499" t="s">
        <v>13</v>
      </c>
      <c r="V499">
        <v>1</v>
      </c>
    </row>
    <row r="500" spans="1:22" x14ac:dyDescent="0.2">
      <c r="A500" s="1" t="s">
        <v>13</v>
      </c>
      <c r="B500" s="6" t="s">
        <v>13</v>
      </c>
      <c r="C500" s="1" t="s">
        <v>13</v>
      </c>
      <c r="D500" s="1" t="s">
        <v>13</v>
      </c>
      <c r="E500" s="1" t="s">
        <v>13</v>
      </c>
      <c r="F500" s="1" t="s">
        <v>13</v>
      </c>
      <c r="G500" s="6" t="s">
        <v>13</v>
      </c>
      <c r="H500" s="3">
        <v>0</v>
      </c>
      <c r="I500" s="1" t="s">
        <v>13</v>
      </c>
      <c r="J500" s="1" t="s">
        <v>13</v>
      </c>
      <c r="K500" s="1" t="s">
        <v>13</v>
      </c>
      <c r="L500" s="1" t="s">
        <v>13</v>
      </c>
      <c r="M500" s="1" t="s">
        <v>13</v>
      </c>
      <c r="N500" s="1" t="s">
        <v>13</v>
      </c>
      <c r="O500" s="1" t="s">
        <v>13</v>
      </c>
      <c r="P500" s="1" t="s">
        <v>13</v>
      </c>
      <c r="Q500" s="1" t="s">
        <v>13</v>
      </c>
      <c r="S500" t="s">
        <v>13</v>
      </c>
      <c r="T500" t="s">
        <v>13</v>
      </c>
      <c r="U500" t="s">
        <v>13</v>
      </c>
      <c r="V500">
        <v>1</v>
      </c>
    </row>
    <row r="501" spans="1:22" x14ac:dyDescent="0.2">
      <c r="A501" s="1" t="s">
        <v>191</v>
      </c>
      <c r="B501" s="6" t="s">
        <v>13</v>
      </c>
      <c r="C501" s="1" t="s">
        <v>13</v>
      </c>
      <c r="D501" s="1" t="s">
        <v>13</v>
      </c>
      <c r="E501" s="1" t="s">
        <v>192</v>
      </c>
      <c r="F501" s="1" t="s">
        <v>160</v>
      </c>
      <c r="G501" s="6" t="s">
        <v>161</v>
      </c>
      <c r="H501" s="3">
        <v>0</v>
      </c>
      <c r="I501" s="1" t="s">
        <v>13</v>
      </c>
      <c r="J501" s="1" t="s">
        <v>13</v>
      </c>
      <c r="K501" s="1" t="s">
        <v>13</v>
      </c>
      <c r="L501" s="1" t="s">
        <v>13</v>
      </c>
      <c r="M501" s="1" t="s">
        <v>13</v>
      </c>
      <c r="N501" s="1" t="s">
        <v>13</v>
      </c>
      <c r="O501" s="1" t="s">
        <v>13</v>
      </c>
      <c r="P501" s="1" t="s">
        <v>13</v>
      </c>
      <c r="Q501" s="1" t="s">
        <v>13</v>
      </c>
      <c r="S501" t="s">
        <v>13</v>
      </c>
      <c r="T501" t="s">
        <v>13</v>
      </c>
      <c r="U501" t="s">
        <v>13</v>
      </c>
      <c r="V501">
        <v>1</v>
      </c>
    </row>
    <row r="502" spans="1:22" x14ac:dyDescent="0.2">
      <c r="A502" s="1" t="s">
        <v>191</v>
      </c>
      <c r="B502" s="6" t="s">
        <v>1312</v>
      </c>
      <c r="C502" s="1" t="s">
        <v>1376</v>
      </c>
      <c r="D502" s="1" t="s">
        <v>13</v>
      </c>
      <c r="E502" s="1" t="s">
        <v>1377</v>
      </c>
      <c r="F502" s="1" t="s">
        <v>1315</v>
      </c>
      <c r="G502" s="6" t="s">
        <v>1316</v>
      </c>
      <c r="H502" s="3">
        <v>0.1</v>
      </c>
      <c r="I502" s="5">
        <v>0</v>
      </c>
      <c r="J502" s="4">
        <f>TRUNC(H502*I502, 1)</f>
        <v>0</v>
      </c>
      <c r="K502" s="4">
        <f>노무!E11</f>
        <v>0</v>
      </c>
      <c r="L502" s="5">
        <f>TRUNC(H502*K502, 1)</f>
        <v>0</v>
      </c>
      <c r="M502" s="4">
        <v>0</v>
      </c>
      <c r="N502" s="5">
        <f>TRUNC(H502*M502, 1)</f>
        <v>0</v>
      </c>
      <c r="O502" s="4">
        <f t="shared" ref="O502:P506" si="62">I502+K502+M502</f>
        <v>0</v>
      </c>
      <c r="P502" s="5">
        <f t="shared" si="62"/>
        <v>0</v>
      </c>
      <c r="Q502" s="1" t="s">
        <v>13</v>
      </c>
      <c r="S502" t="s">
        <v>54</v>
      </c>
      <c r="T502" t="s">
        <v>54</v>
      </c>
      <c r="U502" t="s">
        <v>13</v>
      </c>
      <c r="V502">
        <v>1</v>
      </c>
    </row>
    <row r="503" spans="1:22" x14ac:dyDescent="0.2">
      <c r="A503" s="1" t="s">
        <v>191</v>
      </c>
      <c r="B503" s="6" t="s">
        <v>1312</v>
      </c>
      <c r="C503" s="1" t="s">
        <v>1328</v>
      </c>
      <c r="D503" s="1" t="s">
        <v>13</v>
      </c>
      <c r="E503" s="1" t="s">
        <v>1329</v>
      </c>
      <c r="F503" s="1" t="s">
        <v>1315</v>
      </c>
      <c r="G503" s="6" t="s">
        <v>1316</v>
      </c>
      <c r="H503" s="3">
        <v>0.23</v>
      </c>
      <c r="I503" s="5">
        <v>0</v>
      </c>
      <c r="J503" s="4">
        <f>TRUNC(H503*I503, 1)</f>
        <v>0</v>
      </c>
      <c r="K503" s="4">
        <f>노무!E12</f>
        <v>0</v>
      </c>
      <c r="L503" s="5">
        <f>TRUNC(H503*K503, 1)</f>
        <v>0</v>
      </c>
      <c r="M503" s="4">
        <v>0</v>
      </c>
      <c r="N503" s="5">
        <f>TRUNC(H503*M503, 1)</f>
        <v>0</v>
      </c>
      <c r="O503" s="4">
        <f t="shared" si="62"/>
        <v>0</v>
      </c>
      <c r="P503" s="5">
        <f t="shared" si="62"/>
        <v>0</v>
      </c>
      <c r="Q503" s="1" t="s">
        <v>13</v>
      </c>
      <c r="S503" t="s">
        <v>54</v>
      </c>
      <c r="T503" t="s">
        <v>54</v>
      </c>
      <c r="U503" t="s">
        <v>13</v>
      </c>
      <c r="V503">
        <v>1</v>
      </c>
    </row>
    <row r="504" spans="1:22" x14ac:dyDescent="0.2">
      <c r="A504" s="1" t="s">
        <v>191</v>
      </c>
      <c r="B504" s="6" t="s">
        <v>1312</v>
      </c>
      <c r="C504" s="1" t="s">
        <v>1317</v>
      </c>
      <c r="D504" s="1" t="s">
        <v>13</v>
      </c>
      <c r="E504" s="1" t="s">
        <v>1318</v>
      </c>
      <c r="F504" s="1" t="s">
        <v>1315</v>
      </c>
      <c r="G504" s="6" t="s">
        <v>1316</v>
      </c>
      <c r="H504" s="3">
        <v>0.08</v>
      </c>
      <c r="I504" s="5">
        <v>0</v>
      </c>
      <c r="J504" s="4">
        <f>TRUNC(H504*I504, 1)</f>
        <v>0</v>
      </c>
      <c r="K504" s="4">
        <f>노무!E4</f>
        <v>0</v>
      </c>
      <c r="L504" s="5">
        <f>TRUNC(H504*K504, 1)</f>
        <v>0</v>
      </c>
      <c r="M504" s="4">
        <v>0</v>
      </c>
      <c r="N504" s="5">
        <f>TRUNC(H504*M504, 1)</f>
        <v>0</v>
      </c>
      <c r="O504" s="4">
        <f t="shared" si="62"/>
        <v>0</v>
      </c>
      <c r="P504" s="5">
        <f t="shared" si="62"/>
        <v>0</v>
      </c>
      <c r="Q504" s="1" t="s">
        <v>13</v>
      </c>
      <c r="S504" t="s">
        <v>54</v>
      </c>
      <c r="T504" t="s">
        <v>54</v>
      </c>
      <c r="U504" t="s">
        <v>13</v>
      </c>
      <c r="V504">
        <v>1</v>
      </c>
    </row>
    <row r="505" spans="1:22" x14ac:dyDescent="0.2">
      <c r="A505" s="1" t="s">
        <v>191</v>
      </c>
      <c r="B505" s="6" t="s">
        <v>1306</v>
      </c>
      <c r="C505" s="1" t="s">
        <v>1307</v>
      </c>
      <c r="D505" s="1" t="s">
        <v>13</v>
      </c>
      <c r="E505" s="1" t="s">
        <v>1319</v>
      </c>
      <c r="F505" s="1" t="s">
        <v>1378</v>
      </c>
      <c r="G505" s="6" t="s">
        <v>1310</v>
      </c>
      <c r="H505" s="3">
        <v>1</v>
      </c>
      <c r="I505" s="4">
        <f>TRUNC((L502+L503+L504)*1.5*0.01, 1)</f>
        <v>0</v>
      </c>
      <c r="J505" s="4">
        <f>TRUNC(H505*I505, 1)</f>
        <v>0</v>
      </c>
      <c r="K505" s="4">
        <v>0</v>
      </c>
      <c r="L505" s="5">
        <f>TRUNC(H505*K505, 1)</f>
        <v>0</v>
      </c>
      <c r="M505" s="4">
        <v>0</v>
      </c>
      <c r="N505" s="5">
        <f>TRUNC(H505*M505, 1)</f>
        <v>0</v>
      </c>
      <c r="O505" s="4">
        <f t="shared" si="62"/>
        <v>0</v>
      </c>
      <c r="P505" s="5">
        <f t="shared" si="62"/>
        <v>0</v>
      </c>
      <c r="Q505" s="1" t="s">
        <v>13</v>
      </c>
      <c r="S505" t="s">
        <v>54</v>
      </c>
      <c r="T505" t="s">
        <v>54</v>
      </c>
      <c r="U505">
        <v>1.5</v>
      </c>
      <c r="V505">
        <v>1</v>
      </c>
    </row>
    <row r="506" spans="1:22" x14ac:dyDescent="0.2">
      <c r="A506" s="1" t="s">
        <v>191</v>
      </c>
      <c r="B506" s="6" t="s">
        <v>1331</v>
      </c>
      <c r="C506" s="1" t="s">
        <v>1379</v>
      </c>
      <c r="D506" s="1" t="s">
        <v>13</v>
      </c>
      <c r="E506" s="1" t="s">
        <v>1333</v>
      </c>
      <c r="F506" s="1" t="s">
        <v>1380</v>
      </c>
      <c r="G506" s="6" t="s">
        <v>1335</v>
      </c>
      <c r="H506" s="3">
        <v>0.23</v>
      </c>
      <c r="I506" s="4">
        <f>기계경비!H33</f>
        <v>0</v>
      </c>
      <c r="J506" s="4">
        <f>TRUNC(H506*I506, 1)</f>
        <v>0</v>
      </c>
      <c r="K506" s="4">
        <f>기계경비!I33</f>
        <v>0</v>
      </c>
      <c r="L506" s="5">
        <f>TRUNC(H506*K506, 1)</f>
        <v>0</v>
      </c>
      <c r="M506" s="4">
        <f>기계경비!J33</f>
        <v>0</v>
      </c>
      <c r="N506" s="5">
        <f>TRUNC(H506*M506, 1)</f>
        <v>0</v>
      </c>
      <c r="O506" s="4">
        <f t="shared" si="62"/>
        <v>0</v>
      </c>
      <c r="P506" s="5">
        <f t="shared" si="62"/>
        <v>0</v>
      </c>
      <c r="Q506" s="1" t="s">
        <v>13</v>
      </c>
      <c r="S506" t="s">
        <v>54</v>
      </c>
      <c r="T506" t="s">
        <v>54</v>
      </c>
      <c r="U506" t="s">
        <v>13</v>
      </c>
      <c r="V506">
        <v>1</v>
      </c>
    </row>
    <row r="507" spans="1:22" x14ac:dyDescent="0.2">
      <c r="A507" s="1" t="s">
        <v>13</v>
      </c>
      <c r="B507" s="6" t="s">
        <v>13</v>
      </c>
      <c r="C507" s="1" t="s">
        <v>13</v>
      </c>
      <c r="D507" s="1" t="s">
        <v>13</v>
      </c>
      <c r="E507" s="1" t="s">
        <v>1311</v>
      </c>
      <c r="F507" s="1" t="s">
        <v>13</v>
      </c>
      <c r="G507" s="6" t="s">
        <v>13</v>
      </c>
      <c r="H507" s="3">
        <v>0</v>
      </c>
      <c r="I507" s="1" t="s">
        <v>13</v>
      </c>
      <c r="J507" s="4">
        <f>TRUNC(SUMPRODUCT(J502:J506, V502:V506), 0)</f>
        <v>0</v>
      </c>
      <c r="K507" s="1" t="s">
        <v>13</v>
      </c>
      <c r="L507" s="5">
        <f>TRUNC(SUMPRODUCT(L502:L506, V502:V506), 0)</f>
        <v>0</v>
      </c>
      <c r="M507" s="1" t="s">
        <v>13</v>
      </c>
      <c r="N507" s="5">
        <f>TRUNC(SUMPRODUCT(N502:N506, V502:V506), 0)</f>
        <v>0</v>
      </c>
      <c r="O507" s="1" t="s">
        <v>13</v>
      </c>
      <c r="P507" s="5">
        <f>J507+L507+N507</f>
        <v>0</v>
      </c>
      <c r="Q507" s="1" t="s">
        <v>13</v>
      </c>
      <c r="S507" t="s">
        <v>13</v>
      </c>
      <c r="T507" t="s">
        <v>13</v>
      </c>
      <c r="U507" t="s">
        <v>13</v>
      </c>
      <c r="V507">
        <v>1</v>
      </c>
    </row>
    <row r="508" spans="1:22" x14ac:dyDescent="0.2">
      <c r="A508" s="1" t="s">
        <v>13</v>
      </c>
      <c r="B508" s="6" t="s">
        <v>13</v>
      </c>
      <c r="C508" s="1" t="s">
        <v>13</v>
      </c>
      <c r="D508" s="1" t="s">
        <v>13</v>
      </c>
      <c r="E508" s="1" t="s">
        <v>13</v>
      </c>
      <c r="F508" s="1" t="s">
        <v>13</v>
      </c>
      <c r="G508" s="6" t="s">
        <v>13</v>
      </c>
      <c r="H508" s="3">
        <v>0</v>
      </c>
      <c r="I508" s="1" t="s">
        <v>13</v>
      </c>
      <c r="J508" s="1" t="s">
        <v>13</v>
      </c>
      <c r="K508" s="1" t="s">
        <v>13</v>
      </c>
      <c r="L508" s="1" t="s">
        <v>13</v>
      </c>
      <c r="M508" s="1" t="s">
        <v>13</v>
      </c>
      <c r="N508" s="1" t="s">
        <v>13</v>
      </c>
      <c r="O508" s="1" t="s">
        <v>13</v>
      </c>
      <c r="P508" s="1" t="s">
        <v>13</v>
      </c>
      <c r="Q508" s="1" t="s">
        <v>13</v>
      </c>
      <c r="S508" t="s">
        <v>13</v>
      </c>
      <c r="T508" t="s">
        <v>13</v>
      </c>
      <c r="U508" t="s">
        <v>13</v>
      </c>
      <c r="V508">
        <v>1</v>
      </c>
    </row>
    <row r="509" spans="1:22" x14ac:dyDescent="0.2">
      <c r="A509" s="1" t="s">
        <v>193</v>
      </c>
      <c r="B509" s="6" t="s">
        <v>13</v>
      </c>
      <c r="C509" s="1" t="s">
        <v>13</v>
      </c>
      <c r="D509" s="1" t="s">
        <v>13</v>
      </c>
      <c r="E509" s="1" t="s">
        <v>192</v>
      </c>
      <c r="F509" s="1" t="s">
        <v>163</v>
      </c>
      <c r="G509" s="6" t="s">
        <v>161</v>
      </c>
      <c r="H509" s="3">
        <v>0</v>
      </c>
      <c r="I509" s="1" t="s">
        <v>13</v>
      </c>
      <c r="J509" s="1" t="s">
        <v>13</v>
      </c>
      <c r="K509" s="1" t="s">
        <v>13</v>
      </c>
      <c r="L509" s="1" t="s">
        <v>13</v>
      </c>
      <c r="M509" s="1" t="s">
        <v>13</v>
      </c>
      <c r="N509" s="1" t="s">
        <v>13</v>
      </c>
      <c r="O509" s="1" t="s">
        <v>13</v>
      </c>
      <c r="P509" s="1" t="s">
        <v>13</v>
      </c>
      <c r="Q509" s="1" t="s">
        <v>13</v>
      </c>
      <c r="S509" t="s">
        <v>13</v>
      </c>
      <c r="T509" t="s">
        <v>13</v>
      </c>
      <c r="U509" t="s">
        <v>13</v>
      </c>
      <c r="V509">
        <v>1</v>
      </c>
    </row>
    <row r="510" spans="1:22" x14ac:dyDescent="0.2">
      <c r="A510" s="1" t="s">
        <v>193</v>
      </c>
      <c r="B510" s="6" t="s">
        <v>1312</v>
      </c>
      <c r="C510" s="1" t="s">
        <v>1376</v>
      </c>
      <c r="D510" s="1" t="s">
        <v>13</v>
      </c>
      <c r="E510" s="1" t="s">
        <v>1377</v>
      </c>
      <c r="F510" s="1" t="s">
        <v>1315</v>
      </c>
      <c r="G510" s="6" t="s">
        <v>1316</v>
      </c>
      <c r="H510" s="3">
        <v>0.11</v>
      </c>
      <c r="I510" s="5">
        <v>0</v>
      </c>
      <c r="J510" s="4">
        <f>TRUNC(H510*I510, 1)</f>
        <v>0</v>
      </c>
      <c r="K510" s="4">
        <f>노무!E11</f>
        <v>0</v>
      </c>
      <c r="L510" s="5">
        <f>TRUNC(H510*K510, 1)</f>
        <v>0</v>
      </c>
      <c r="M510" s="4">
        <v>0</v>
      </c>
      <c r="N510" s="5">
        <f>TRUNC(H510*M510, 1)</f>
        <v>0</v>
      </c>
      <c r="O510" s="4">
        <f t="shared" ref="O510:P514" si="63">I510+K510+M510</f>
        <v>0</v>
      </c>
      <c r="P510" s="5">
        <f t="shared" si="63"/>
        <v>0</v>
      </c>
      <c r="Q510" s="1" t="s">
        <v>13</v>
      </c>
      <c r="S510" t="s">
        <v>54</v>
      </c>
      <c r="T510" t="s">
        <v>54</v>
      </c>
      <c r="U510" t="s">
        <v>13</v>
      </c>
      <c r="V510">
        <v>1</v>
      </c>
    </row>
    <row r="511" spans="1:22" x14ac:dyDescent="0.2">
      <c r="A511" s="1" t="s">
        <v>193</v>
      </c>
      <c r="B511" s="6" t="s">
        <v>1312</v>
      </c>
      <c r="C511" s="1" t="s">
        <v>1328</v>
      </c>
      <c r="D511" s="1" t="s">
        <v>13</v>
      </c>
      <c r="E511" s="1" t="s">
        <v>1329</v>
      </c>
      <c r="F511" s="1" t="s">
        <v>1315</v>
      </c>
      <c r="G511" s="6" t="s">
        <v>1316</v>
      </c>
      <c r="H511" s="3">
        <v>0.26</v>
      </c>
      <c r="I511" s="5">
        <v>0</v>
      </c>
      <c r="J511" s="4">
        <f>TRUNC(H511*I511, 1)</f>
        <v>0</v>
      </c>
      <c r="K511" s="4">
        <f>노무!E12</f>
        <v>0</v>
      </c>
      <c r="L511" s="5">
        <f>TRUNC(H511*K511, 1)</f>
        <v>0</v>
      </c>
      <c r="M511" s="4">
        <v>0</v>
      </c>
      <c r="N511" s="5">
        <f>TRUNC(H511*M511, 1)</f>
        <v>0</v>
      </c>
      <c r="O511" s="4">
        <f t="shared" si="63"/>
        <v>0</v>
      </c>
      <c r="P511" s="5">
        <f t="shared" si="63"/>
        <v>0</v>
      </c>
      <c r="Q511" s="1" t="s">
        <v>13</v>
      </c>
      <c r="S511" t="s">
        <v>54</v>
      </c>
      <c r="T511" t="s">
        <v>54</v>
      </c>
      <c r="U511" t="s">
        <v>13</v>
      </c>
      <c r="V511">
        <v>1</v>
      </c>
    </row>
    <row r="512" spans="1:22" x14ac:dyDescent="0.2">
      <c r="A512" s="1" t="s">
        <v>193</v>
      </c>
      <c r="B512" s="6" t="s">
        <v>1312</v>
      </c>
      <c r="C512" s="1" t="s">
        <v>1317</v>
      </c>
      <c r="D512" s="1" t="s">
        <v>13</v>
      </c>
      <c r="E512" s="1" t="s">
        <v>1318</v>
      </c>
      <c r="F512" s="1" t="s">
        <v>1315</v>
      </c>
      <c r="G512" s="6" t="s">
        <v>1316</v>
      </c>
      <c r="H512" s="3">
        <v>0.09</v>
      </c>
      <c r="I512" s="5">
        <v>0</v>
      </c>
      <c r="J512" s="4">
        <f>TRUNC(H512*I512, 1)</f>
        <v>0</v>
      </c>
      <c r="K512" s="4">
        <f>노무!E4</f>
        <v>0</v>
      </c>
      <c r="L512" s="5">
        <f>TRUNC(H512*K512, 1)</f>
        <v>0</v>
      </c>
      <c r="M512" s="4">
        <v>0</v>
      </c>
      <c r="N512" s="5">
        <f>TRUNC(H512*M512, 1)</f>
        <v>0</v>
      </c>
      <c r="O512" s="4">
        <f t="shared" si="63"/>
        <v>0</v>
      </c>
      <c r="P512" s="5">
        <f t="shared" si="63"/>
        <v>0</v>
      </c>
      <c r="Q512" s="1" t="s">
        <v>13</v>
      </c>
      <c r="S512" t="s">
        <v>54</v>
      </c>
      <c r="T512" t="s">
        <v>54</v>
      </c>
      <c r="U512" t="s">
        <v>13</v>
      </c>
      <c r="V512">
        <v>1</v>
      </c>
    </row>
    <row r="513" spans="1:22" x14ac:dyDescent="0.2">
      <c r="A513" s="1" t="s">
        <v>193</v>
      </c>
      <c r="B513" s="6" t="s">
        <v>1306</v>
      </c>
      <c r="C513" s="1" t="s">
        <v>1307</v>
      </c>
      <c r="D513" s="1" t="s">
        <v>13</v>
      </c>
      <c r="E513" s="1" t="s">
        <v>1319</v>
      </c>
      <c r="F513" s="1" t="s">
        <v>1378</v>
      </c>
      <c r="G513" s="6" t="s">
        <v>1310</v>
      </c>
      <c r="H513" s="3">
        <v>1</v>
      </c>
      <c r="I513" s="4">
        <f>TRUNC((L510+L511+L512)*1.5*0.01, 1)</f>
        <v>0</v>
      </c>
      <c r="J513" s="4">
        <f>TRUNC(H513*I513, 1)</f>
        <v>0</v>
      </c>
      <c r="K513" s="4">
        <v>0</v>
      </c>
      <c r="L513" s="5">
        <f>TRUNC(H513*K513, 1)</f>
        <v>0</v>
      </c>
      <c r="M513" s="4">
        <v>0</v>
      </c>
      <c r="N513" s="5">
        <f>TRUNC(H513*M513, 1)</f>
        <v>0</v>
      </c>
      <c r="O513" s="4">
        <f t="shared" si="63"/>
        <v>0</v>
      </c>
      <c r="P513" s="5">
        <f t="shared" si="63"/>
        <v>0</v>
      </c>
      <c r="Q513" s="1" t="s">
        <v>13</v>
      </c>
      <c r="S513" t="s">
        <v>54</v>
      </c>
      <c r="T513" t="s">
        <v>54</v>
      </c>
      <c r="U513">
        <v>1.5</v>
      </c>
      <c r="V513">
        <v>1</v>
      </c>
    </row>
    <row r="514" spans="1:22" x14ac:dyDescent="0.2">
      <c r="A514" s="1" t="s">
        <v>193</v>
      </c>
      <c r="B514" s="6" t="s">
        <v>1331</v>
      </c>
      <c r="C514" s="1" t="s">
        <v>1379</v>
      </c>
      <c r="D514" s="1" t="s">
        <v>13</v>
      </c>
      <c r="E514" s="1" t="s">
        <v>1333</v>
      </c>
      <c r="F514" s="1" t="s">
        <v>1380</v>
      </c>
      <c r="G514" s="6" t="s">
        <v>1335</v>
      </c>
      <c r="H514" s="3">
        <v>0.28000000000000003</v>
      </c>
      <c r="I514" s="4">
        <f>기계경비!H33</f>
        <v>0</v>
      </c>
      <c r="J514" s="4">
        <f>TRUNC(H514*I514, 1)</f>
        <v>0</v>
      </c>
      <c r="K514" s="4">
        <f>기계경비!I33</f>
        <v>0</v>
      </c>
      <c r="L514" s="5">
        <f>TRUNC(H514*K514, 1)</f>
        <v>0</v>
      </c>
      <c r="M514" s="4">
        <f>기계경비!J33</f>
        <v>0</v>
      </c>
      <c r="N514" s="5">
        <f>TRUNC(H514*M514, 1)</f>
        <v>0</v>
      </c>
      <c r="O514" s="4">
        <f t="shared" si="63"/>
        <v>0</v>
      </c>
      <c r="P514" s="5">
        <f t="shared" si="63"/>
        <v>0</v>
      </c>
      <c r="Q514" s="1" t="s">
        <v>13</v>
      </c>
      <c r="S514" t="s">
        <v>54</v>
      </c>
      <c r="T514" t="s">
        <v>54</v>
      </c>
      <c r="U514" t="s">
        <v>13</v>
      </c>
      <c r="V514">
        <v>1</v>
      </c>
    </row>
    <row r="515" spans="1:22" x14ac:dyDescent="0.2">
      <c r="A515" s="1" t="s">
        <v>13</v>
      </c>
      <c r="B515" s="6" t="s">
        <v>13</v>
      </c>
      <c r="C515" s="1" t="s">
        <v>13</v>
      </c>
      <c r="D515" s="1" t="s">
        <v>13</v>
      </c>
      <c r="E515" s="1" t="s">
        <v>1311</v>
      </c>
      <c r="F515" s="1" t="s">
        <v>13</v>
      </c>
      <c r="G515" s="6" t="s">
        <v>13</v>
      </c>
      <c r="H515" s="3">
        <v>0</v>
      </c>
      <c r="I515" s="1" t="s">
        <v>13</v>
      </c>
      <c r="J515" s="4">
        <f>TRUNC(SUMPRODUCT(J510:J514, V510:V514), 0)</f>
        <v>0</v>
      </c>
      <c r="K515" s="1" t="s">
        <v>13</v>
      </c>
      <c r="L515" s="5">
        <f>TRUNC(SUMPRODUCT(L510:L514, V510:V514), 0)</f>
        <v>0</v>
      </c>
      <c r="M515" s="1" t="s">
        <v>13</v>
      </c>
      <c r="N515" s="5">
        <f>TRUNC(SUMPRODUCT(N510:N514, V510:V514), 0)</f>
        <v>0</v>
      </c>
      <c r="O515" s="1" t="s">
        <v>13</v>
      </c>
      <c r="P515" s="5">
        <f>J515+L515+N515</f>
        <v>0</v>
      </c>
      <c r="Q515" s="1" t="s">
        <v>13</v>
      </c>
      <c r="S515" t="s">
        <v>13</v>
      </c>
      <c r="T515" t="s">
        <v>13</v>
      </c>
      <c r="U515" t="s">
        <v>13</v>
      </c>
      <c r="V515">
        <v>1</v>
      </c>
    </row>
    <row r="516" spans="1:22" x14ac:dyDescent="0.2">
      <c r="A516" s="1" t="s">
        <v>13</v>
      </c>
      <c r="B516" s="6" t="s">
        <v>13</v>
      </c>
      <c r="C516" s="1" t="s">
        <v>13</v>
      </c>
      <c r="D516" s="1" t="s">
        <v>13</v>
      </c>
      <c r="E516" s="1" t="s">
        <v>13</v>
      </c>
      <c r="F516" s="1" t="s">
        <v>13</v>
      </c>
      <c r="G516" s="6" t="s">
        <v>13</v>
      </c>
      <c r="H516" s="3">
        <v>0</v>
      </c>
      <c r="I516" s="1" t="s">
        <v>13</v>
      </c>
      <c r="J516" s="1" t="s">
        <v>13</v>
      </c>
      <c r="K516" s="1" t="s">
        <v>13</v>
      </c>
      <c r="L516" s="1" t="s">
        <v>13</v>
      </c>
      <c r="M516" s="1" t="s">
        <v>13</v>
      </c>
      <c r="N516" s="1" t="s">
        <v>13</v>
      </c>
      <c r="O516" s="1" t="s">
        <v>13</v>
      </c>
      <c r="P516" s="1" t="s">
        <v>13</v>
      </c>
      <c r="Q516" s="1" t="s">
        <v>13</v>
      </c>
      <c r="S516" t="s">
        <v>13</v>
      </c>
      <c r="T516" t="s">
        <v>13</v>
      </c>
      <c r="U516" t="s">
        <v>13</v>
      </c>
      <c r="V516">
        <v>1</v>
      </c>
    </row>
    <row r="517" spans="1:22" x14ac:dyDescent="0.2">
      <c r="A517" s="1" t="s">
        <v>194</v>
      </c>
      <c r="B517" s="6" t="s">
        <v>13</v>
      </c>
      <c r="C517" s="1" t="s">
        <v>13</v>
      </c>
      <c r="D517" s="1" t="s">
        <v>13</v>
      </c>
      <c r="E517" s="1" t="s">
        <v>192</v>
      </c>
      <c r="F517" s="1" t="s">
        <v>195</v>
      </c>
      <c r="G517" s="6" t="s">
        <v>161</v>
      </c>
      <c r="H517" s="3">
        <v>0</v>
      </c>
      <c r="I517" s="1" t="s">
        <v>13</v>
      </c>
      <c r="J517" s="1" t="s">
        <v>13</v>
      </c>
      <c r="K517" s="1" t="s">
        <v>13</v>
      </c>
      <c r="L517" s="1" t="s">
        <v>13</v>
      </c>
      <c r="M517" s="1" t="s">
        <v>13</v>
      </c>
      <c r="N517" s="1" t="s">
        <v>13</v>
      </c>
      <c r="O517" s="1" t="s">
        <v>13</v>
      </c>
      <c r="P517" s="1" t="s">
        <v>13</v>
      </c>
      <c r="Q517" s="1" t="s">
        <v>13</v>
      </c>
      <c r="S517" t="s">
        <v>13</v>
      </c>
      <c r="T517" t="s">
        <v>13</v>
      </c>
      <c r="U517" t="s">
        <v>13</v>
      </c>
      <c r="V517">
        <v>1</v>
      </c>
    </row>
    <row r="518" spans="1:22" x14ac:dyDescent="0.2">
      <c r="A518" s="1" t="s">
        <v>194</v>
      </c>
      <c r="B518" s="6" t="s">
        <v>1312</v>
      </c>
      <c r="C518" s="1" t="s">
        <v>1376</v>
      </c>
      <c r="D518" s="1" t="s">
        <v>13</v>
      </c>
      <c r="E518" s="1" t="s">
        <v>1377</v>
      </c>
      <c r="F518" s="1" t="s">
        <v>1315</v>
      </c>
      <c r="G518" s="6" t="s">
        <v>1316</v>
      </c>
      <c r="H518" s="3">
        <v>0.13</v>
      </c>
      <c r="I518" s="5">
        <v>0</v>
      </c>
      <c r="J518" s="4">
        <f>TRUNC(H518*I518, 1)</f>
        <v>0</v>
      </c>
      <c r="K518" s="4">
        <f>노무!E11</f>
        <v>0</v>
      </c>
      <c r="L518" s="5">
        <f>TRUNC(H518*K518, 1)</f>
        <v>0</v>
      </c>
      <c r="M518" s="4">
        <v>0</v>
      </c>
      <c r="N518" s="5">
        <f>TRUNC(H518*M518, 1)</f>
        <v>0</v>
      </c>
      <c r="O518" s="4">
        <f t="shared" ref="O518:P522" si="64">I518+K518+M518</f>
        <v>0</v>
      </c>
      <c r="P518" s="5">
        <f t="shared" si="64"/>
        <v>0</v>
      </c>
      <c r="Q518" s="1" t="s">
        <v>13</v>
      </c>
      <c r="S518" t="s">
        <v>54</v>
      </c>
      <c r="T518" t="s">
        <v>54</v>
      </c>
      <c r="U518" t="s">
        <v>13</v>
      </c>
      <c r="V518">
        <v>1</v>
      </c>
    </row>
    <row r="519" spans="1:22" x14ac:dyDescent="0.2">
      <c r="A519" s="1" t="s">
        <v>194</v>
      </c>
      <c r="B519" s="6" t="s">
        <v>1312</v>
      </c>
      <c r="C519" s="1" t="s">
        <v>1328</v>
      </c>
      <c r="D519" s="1" t="s">
        <v>13</v>
      </c>
      <c r="E519" s="1" t="s">
        <v>1329</v>
      </c>
      <c r="F519" s="1" t="s">
        <v>1315</v>
      </c>
      <c r="G519" s="6" t="s">
        <v>1316</v>
      </c>
      <c r="H519" s="3">
        <v>0.28999999999999998</v>
      </c>
      <c r="I519" s="5">
        <v>0</v>
      </c>
      <c r="J519" s="4">
        <f>TRUNC(H519*I519, 1)</f>
        <v>0</v>
      </c>
      <c r="K519" s="4">
        <f>노무!E12</f>
        <v>0</v>
      </c>
      <c r="L519" s="5">
        <f>TRUNC(H519*K519, 1)</f>
        <v>0</v>
      </c>
      <c r="M519" s="4">
        <v>0</v>
      </c>
      <c r="N519" s="5">
        <f>TRUNC(H519*M519, 1)</f>
        <v>0</v>
      </c>
      <c r="O519" s="4">
        <f t="shared" si="64"/>
        <v>0</v>
      </c>
      <c r="P519" s="5">
        <f t="shared" si="64"/>
        <v>0</v>
      </c>
      <c r="Q519" s="1" t="s">
        <v>13</v>
      </c>
      <c r="S519" t="s">
        <v>54</v>
      </c>
      <c r="T519" t="s">
        <v>54</v>
      </c>
      <c r="U519" t="s">
        <v>13</v>
      </c>
      <c r="V519">
        <v>1</v>
      </c>
    </row>
    <row r="520" spans="1:22" x14ac:dyDescent="0.2">
      <c r="A520" s="1" t="s">
        <v>194</v>
      </c>
      <c r="B520" s="6" t="s">
        <v>1312</v>
      </c>
      <c r="C520" s="1" t="s">
        <v>1317</v>
      </c>
      <c r="D520" s="1" t="s">
        <v>13</v>
      </c>
      <c r="E520" s="1" t="s">
        <v>1318</v>
      </c>
      <c r="F520" s="1" t="s">
        <v>1315</v>
      </c>
      <c r="G520" s="6" t="s">
        <v>1316</v>
      </c>
      <c r="H520" s="3">
        <v>0.11</v>
      </c>
      <c r="I520" s="5">
        <v>0</v>
      </c>
      <c r="J520" s="4">
        <f>TRUNC(H520*I520, 1)</f>
        <v>0</v>
      </c>
      <c r="K520" s="4">
        <f>노무!E4</f>
        <v>0</v>
      </c>
      <c r="L520" s="5">
        <f>TRUNC(H520*K520, 1)</f>
        <v>0</v>
      </c>
      <c r="M520" s="4">
        <v>0</v>
      </c>
      <c r="N520" s="5">
        <f>TRUNC(H520*M520, 1)</f>
        <v>0</v>
      </c>
      <c r="O520" s="4">
        <f t="shared" si="64"/>
        <v>0</v>
      </c>
      <c r="P520" s="5">
        <f t="shared" si="64"/>
        <v>0</v>
      </c>
      <c r="Q520" s="1" t="s">
        <v>13</v>
      </c>
      <c r="S520" t="s">
        <v>54</v>
      </c>
      <c r="T520" t="s">
        <v>54</v>
      </c>
      <c r="U520" t="s">
        <v>13</v>
      </c>
      <c r="V520">
        <v>1</v>
      </c>
    </row>
    <row r="521" spans="1:22" x14ac:dyDescent="0.2">
      <c r="A521" s="1" t="s">
        <v>194</v>
      </c>
      <c r="B521" s="6" t="s">
        <v>1306</v>
      </c>
      <c r="C521" s="1" t="s">
        <v>1307</v>
      </c>
      <c r="D521" s="1" t="s">
        <v>13</v>
      </c>
      <c r="E521" s="1" t="s">
        <v>1319</v>
      </c>
      <c r="F521" s="1" t="s">
        <v>1378</v>
      </c>
      <c r="G521" s="6" t="s">
        <v>1310</v>
      </c>
      <c r="H521" s="3">
        <v>1</v>
      </c>
      <c r="I521" s="4">
        <f>TRUNC((L518+L519+L520)*1.5*0.01, 1)</f>
        <v>0</v>
      </c>
      <c r="J521" s="4">
        <f>TRUNC(H521*I521, 1)</f>
        <v>0</v>
      </c>
      <c r="K521" s="4">
        <v>0</v>
      </c>
      <c r="L521" s="5">
        <f>TRUNC(H521*K521, 1)</f>
        <v>0</v>
      </c>
      <c r="M521" s="4">
        <v>0</v>
      </c>
      <c r="N521" s="5">
        <f>TRUNC(H521*M521, 1)</f>
        <v>0</v>
      </c>
      <c r="O521" s="4">
        <f t="shared" si="64"/>
        <v>0</v>
      </c>
      <c r="P521" s="5">
        <f t="shared" si="64"/>
        <v>0</v>
      </c>
      <c r="Q521" s="1" t="s">
        <v>13</v>
      </c>
      <c r="S521" t="s">
        <v>54</v>
      </c>
      <c r="T521" t="s">
        <v>54</v>
      </c>
      <c r="U521">
        <v>1.5</v>
      </c>
      <c r="V521">
        <v>1</v>
      </c>
    </row>
    <row r="522" spans="1:22" x14ac:dyDescent="0.2">
      <c r="A522" s="1" t="s">
        <v>194</v>
      </c>
      <c r="B522" s="6" t="s">
        <v>1331</v>
      </c>
      <c r="C522" s="1" t="s">
        <v>1379</v>
      </c>
      <c r="D522" s="1" t="s">
        <v>13</v>
      </c>
      <c r="E522" s="1" t="s">
        <v>1333</v>
      </c>
      <c r="F522" s="1" t="s">
        <v>1380</v>
      </c>
      <c r="G522" s="6" t="s">
        <v>1335</v>
      </c>
      <c r="H522" s="3">
        <v>0.36</v>
      </c>
      <c r="I522" s="4">
        <f>기계경비!H33</f>
        <v>0</v>
      </c>
      <c r="J522" s="4">
        <f>TRUNC(H522*I522, 1)</f>
        <v>0</v>
      </c>
      <c r="K522" s="4">
        <f>기계경비!I33</f>
        <v>0</v>
      </c>
      <c r="L522" s="5">
        <f>TRUNC(H522*K522, 1)</f>
        <v>0</v>
      </c>
      <c r="M522" s="4">
        <f>기계경비!J33</f>
        <v>0</v>
      </c>
      <c r="N522" s="5">
        <f>TRUNC(H522*M522, 1)</f>
        <v>0</v>
      </c>
      <c r="O522" s="4">
        <f t="shared" si="64"/>
        <v>0</v>
      </c>
      <c r="P522" s="5">
        <f t="shared" si="64"/>
        <v>0</v>
      </c>
      <c r="Q522" s="1" t="s">
        <v>13</v>
      </c>
      <c r="S522" t="s">
        <v>54</v>
      </c>
      <c r="T522" t="s">
        <v>54</v>
      </c>
      <c r="U522" t="s">
        <v>13</v>
      </c>
      <c r="V522">
        <v>1</v>
      </c>
    </row>
    <row r="523" spans="1:22" x14ac:dyDescent="0.2">
      <c r="A523" s="1" t="s">
        <v>13</v>
      </c>
      <c r="B523" s="6" t="s">
        <v>13</v>
      </c>
      <c r="C523" s="1" t="s">
        <v>13</v>
      </c>
      <c r="D523" s="1" t="s">
        <v>13</v>
      </c>
      <c r="E523" s="1" t="s">
        <v>1311</v>
      </c>
      <c r="F523" s="1" t="s">
        <v>13</v>
      </c>
      <c r="G523" s="6" t="s">
        <v>13</v>
      </c>
      <c r="H523" s="3">
        <v>0</v>
      </c>
      <c r="I523" s="1" t="s">
        <v>13</v>
      </c>
      <c r="J523" s="4">
        <f>TRUNC(SUMPRODUCT(J518:J522, V518:V522), 0)</f>
        <v>0</v>
      </c>
      <c r="K523" s="1" t="s">
        <v>13</v>
      </c>
      <c r="L523" s="5">
        <f>TRUNC(SUMPRODUCT(L518:L522, V518:V522), 0)</f>
        <v>0</v>
      </c>
      <c r="M523" s="1" t="s">
        <v>13</v>
      </c>
      <c r="N523" s="5">
        <f>TRUNC(SUMPRODUCT(N518:N522, V518:V522), 0)</f>
        <v>0</v>
      </c>
      <c r="O523" s="1" t="s">
        <v>13</v>
      </c>
      <c r="P523" s="5">
        <f>J523+L523+N523</f>
        <v>0</v>
      </c>
      <c r="Q523" s="1" t="s">
        <v>13</v>
      </c>
      <c r="S523" t="s">
        <v>13</v>
      </c>
      <c r="T523" t="s">
        <v>13</v>
      </c>
      <c r="U523" t="s">
        <v>13</v>
      </c>
      <c r="V523">
        <v>1</v>
      </c>
    </row>
    <row r="524" spans="1:22" x14ac:dyDescent="0.2">
      <c r="A524" s="1" t="s">
        <v>13</v>
      </c>
      <c r="B524" s="6" t="s">
        <v>13</v>
      </c>
      <c r="C524" s="1" t="s">
        <v>13</v>
      </c>
      <c r="D524" s="1" t="s">
        <v>13</v>
      </c>
      <c r="E524" s="1" t="s">
        <v>13</v>
      </c>
      <c r="F524" s="1" t="s">
        <v>13</v>
      </c>
      <c r="G524" s="6" t="s">
        <v>13</v>
      </c>
      <c r="H524" s="3">
        <v>0</v>
      </c>
      <c r="I524" s="1" t="s">
        <v>13</v>
      </c>
      <c r="J524" s="1" t="s">
        <v>13</v>
      </c>
      <c r="K524" s="1" t="s">
        <v>13</v>
      </c>
      <c r="L524" s="1" t="s">
        <v>13</v>
      </c>
      <c r="M524" s="1" t="s">
        <v>13</v>
      </c>
      <c r="N524" s="1" t="s">
        <v>13</v>
      </c>
      <c r="O524" s="1" t="s">
        <v>13</v>
      </c>
      <c r="P524" s="1" t="s">
        <v>13</v>
      </c>
      <c r="Q524" s="1" t="s">
        <v>13</v>
      </c>
      <c r="S524" t="s">
        <v>13</v>
      </c>
      <c r="T524" t="s">
        <v>13</v>
      </c>
      <c r="U524" t="s">
        <v>13</v>
      </c>
      <c r="V524">
        <v>1</v>
      </c>
    </row>
    <row r="525" spans="1:22" x14ac:dyDescent="0.2">
      <c r="A525" s="1" t="s">
        <v>196</v>
      </c>
      <c r="B525" s="6" t="s">
        <v>13</v>
      </c>
      <c r="C525" s="1" t="s">
        <v>13</v>
      </c>
      <c r="D525" s="1" t="s">
        <v>13</v>
      </c>
      <c r="E525" s="1" t="s">
        <v>192</v>
      </c>
      <c r="F525" s="1" t="s">
        <v>197</v>
      </c>
      <c r="G525" s="6" t="s">
        <v>161</v>
      </c>
      <c r="H525" s="3">
        <v>0</v>
      </c>
      <c r="I525" s="1" t="s">
        <v>13</v>
      </c>
      <c r="J525" s="1" t="s">
        <v>13</v>
      </c>
      <c r="K525" s="1" t="s">
        <v>13</v>
      </c>
      <c r="L525" s="1" t="s">
        <v>13</v>
      </c>
      <c r="M525" s="1" t="s">
        <v>13</v>
      </c>
      <c r="N525" s="1" t="s">
        <v>13</v>
      </c>
      <c r="O525" s="1" t="s">
        <v>13</v>
      </c>
      <c r="P525" s="1" t="s">
        <v>13</v>
      </c>
      <c r="Q525" s="1" t="s">
        <v>13</v>
      </c>
      <c r="S525" t="s">
        <v>13</v>
      </c>
      <c r="T525" t="s">
        <v>13</v>
      </c>
      <c r="U525" t="s">
        <v>13</v>
      </c>
      <c r="V525">
        <v>1</v>
      </c>
    </row>
    <row r="526" spans="1:22" x14ac:dyDescent="0.2">
      <c r="A526" s="1" t="s">
        <v>196</v>
      </c>
      <c r="B526" s="6" t="s">
        <v>1312</v>
      </c>
      <c r="C526" s="1" t="s">
        <v>1376</v>
      </c>
      <c r="D526" s="1" t="s">
        <v>13</v>
      </c>
      <c r="E526" s="1" t="s">
        <v>1377</v>
      </c>
      <c r="F526" s="1" t="s">
        <v>1315</v>
      </c>
      <c r="G526" s="6" t="s">
        <v>1316</v>
      </c>
      <c r="H526" s="3">
        <v>0.14000000000000001</v>
      </c>
      <c r="I526" s="5">
        <v>0</v>
      </c>
      <c r="J526" s="4">
        <f>TRUNC(H526*I526, 1)</f>
        <v>0</v>
      </c>
      <c r="K526" s="4">
        <f>노무!E11</f>
        <v>0</v>
      </c>
      <c r="L526" s="5">
        <f>TRUNC(H526*K526, 1)</f>
        <v>0</v>
      </c>
      <c r="M526" s="4">
        <v>0</v>
      </c>
      <c r="N526" s="5">
        <f>TRUNC(H526*M526, 1)</f>
        <v>0</v>
      </c>
      <c r="O526" s="4">
        <f t="shared" ref="O526:P530" si="65">I526+K526+M526</f>
        <v>0</v>
      </c>
      <c r="P526" s="5">
        <f t="shared" si="65"/>
        <v>0</v>
      </c>
      <c r="Q526" s="1" t="s">
        <v>13</v>
      </c>
      <c r="S526" t="s">
        <v>54</v>
      </c>
      <c r="T526" t="s">
        <v>54</v>
      </c>
      <c r="U526" t="s">
        <v>13</v>
      </c>
      <c r="V526">
        <v>1</v>
      </c>
    </row>
    <row r="527" spans="1:22" x14ac:dyDescent="0.2">
      <c r="A527" s="1" t="s">
        <v>196</v>
      </c>
      <c r="B527" s="6" t="s">
        <v>1312</v>
      </c>
      <c r="C527" s="1" t="s">
        <v>1328</v>
      </c>
      <c r="D527" s="1" t="s">
        <v>13</v>
      </c>
      <c r="E527" s="1" t="s">
        <v>1329</v>
      </c>
      <c r="F527" s="1" t="s">
        <v>1315</v>
      </c>
      <c r="G527" s="6" t="s">
        <v>1316</v>
      </c>
      <c r="H527" s="3">
        <v>0.32</v>
      </c>
      <c r="I527" s="5">
        <v>0</v>
      </c>
      <c r="J527" s="4">
        <f>TRUNC(H527*I527, 1)</f>
        <v>0</v>
      </c>
      <c r="K527" s="4">
        <f>노무!E12</f>
        <v>0</v>
      </c>
      <c r="L527" s="5">
        <f>TRUNC(H527*K527, 1)</f>
        <v>0</v>
      </c>
      <c r="M527" s="4">
        <v>0</v>
      </c>
      <c r="N527" s="5">
        <f>TRUNC(H527*M527, 1)</f>
        <v>0</v>
      </c>
      <c r="O527" s="4">
        <f t="shared" si="65"/>
        <v>0</v>
      </c>
      <c r="P527" s="5">
        <f t="shared" si="65"/>
        <v>0</v>
      </c>
      <c r="Q527" s="1" t="s">
        <v>13</v>
      </c>
      <c r="S527" t="s">
        <v>54</v>
      </c>
      <c r="T527" t="s">
        <v>54</v>
      </c>
      <c r="U527" t="s">
        <v>13</v>
      </c>
      <c r="V527">
        <v>1</v>
      </c>
    </row>
    <row r="528" spans="1:22" x14ac:dyDescent="0.2">
      <c r="A528" s="1" t="s">
        <v>196</v>
      </c>
      <c r="B528" s="6" t="s">
        <v>1312</v>
      </c>
      <c r="C528" s="1" t="s">
        <v>1317</v>
      </c>
      <c r="D528" s="1" t="s">
        <v>13</v>
      </c>
      <c r="E528" s="1" t="s">
        <v>1318</v>
      </c>
      <c r="F528" s="1" t="s">
        <v>1315</v>
      </c>
      <c r="G528" s="6" t="s">
        <v>1316</v>
      </c>
      <c r="H528" s="3">
        <v>0.12</v>
      </c>
      <c r="I528" s="5">
        <v>0</v>
      </c>
      <c r="J528" s="4">
        <f>TRUNC(H528*I528, 1)</f>
        <v>0</v>
      </c>
      <c r="K528" s="4">
        <f>노무!E4</f>
        <v>0</v>
      </c>
      <c r="L528" s="5">
        <f>TRUNC(H528*K528, 1)</f>
        <v>0</v>
      </c>
      <c r="M528" s="4">
        <v>0</v>
      </c>
      <c r="N528" s="5">
        <f>TRUNC(H528*M528, 1)</f>
        <v>0</v>
      </c>
      <c r="O528" s="4">
        <f t="shared" si="65"/>
        <v>0</v>
      </c>
      <c r="P528" s="5">
        <f t="shared" si="65"/>
        <v>0</v>
      </c>
      <c r="Q528" s="1" t="s">
        <v>13</v>
      </c>
      <c r="S528" t="s">
        <v>54</v>
      </c>
      <c r="T528" t="s">
        <v>54</v>
      </c>
      <c r="U528" t="s">
        <v>13</v>
      </c>
      <c r="V528">
        <v>1</v>
      </c>
    </row>
    <row r="529" spans="1:22" x14ac:dyDescent="0.2">
      <c r="A529" s="1" t="s">
        <v>196</v>
      </c>
      <c r="B529" s="6" t="s">
        <v>1306</v>
      </c>
      <c r="C529" s="1" t="s">
        <v>1307</v>
      </c>
      <c r="D529" s="1" t="s">
        <v>13</v>
      </c>
      <c r="E529" s="1" t="s">
        <v>1319</v>
      </c>
      <c r="F529" s="1" t="s">
        <v>1378</v>
      </c>
      <c r="G529" s="6" t="s">
        <v>1310</v>
      </c>
      <c r="H529" s="3">
        <v>1</v>
      </c>
      <c r="I529" s="4">
        <f>TRUNC((L526+L527+L528)*1.5*0.01, 1)</f>
        <v>0</v>
      </c>
      <c r="J529" s="4">
        <f>TRUNC(H529*I529, 1)</f>
        <v>0</v>
      </c>
      <c r="K529" s="4">
        <v>0</v>
      </c>
      <c r="L529" s="5">
        <f>TRUNC(H529*K529, 1)</f>
        <v>0</v>
      </c>
      <c r="M529" s="4">
        <v>0</v>
      </c>
      <c r="N529" s="5">
        <f>TRUNC(H529*M529, 1)</f>
        <v>0</v>
      </c>
      <c r="O529" s="4">
        <f t="shared" si="65"/>
        <v>0</v>
      </c>
      <c r="P529" s="5">
        <f t="shared" si="65"/>
        <v>0</v>
      </c>
      <c r="Q529" s="1" t="s">
        <v>13</v>
      </c>
      <c r="S529" t="s">
        <v>54</v>
      </c>
      <c r="T529" t="s">
        <v>54</v>
      </c>
      <c r="U529">
        <v>1.5</v>
      </c>
      <c r="V529">
        <v>1</v>
      </c>
    </row>
    <row r="530" spans="1:22" x14ac:dyDescent="0.2">
      <c r="A530" s="1" t="s">
        <v>196</v>
      </c>
      <c r="B530" s="6" t="s">
        <v>1331</v>
      </c>
      <c r="C530" s="1" t="s">
        <v>1379</v>
      </c>
      <c r="D530" s="1" t="s">
        <v>13</v>
      </c>
      <c r="E530" s="1" t="s">
        <v>1333</v>
      </c>
      <c r="F530" s="1" t="s">
        <v>1380</v>
      </c>
      <c r="G530" s="6" t="s">
        <v>1335</v>
      </c>
      <c r="H530" s="3">
        <v>0.42</v>
      </c>
      <c r="I530" s="4">
        <f>기계경비!H33</f>
        <v>0</v>
      </c>
      <c r="J530" s="4">
        <f>TRUNC(H530*I530, 1)</f>
        <v>0</v>
      </c>
      <c r="K530" s="4">
        <f>기계경비!I33</f>
        <v>0</v>
      </c>
      <c r="L530" s="5">
        <f>TRUNC(H530*K530, 1)</f>
        <v>0</v>
      </c>
      <c r="M530" s="4">
        <f>기계경비!J33</f>
        <v>0</v>
      </c>
      <c r="N530" s="5">
        <f>TRUNC(H530*M530, 1)</f>
        <v>0</v>
      </c>
      <c r="O530" s="4">
        <f t="shared" si="65"/>
        <v>0</v>
      </c>
      <c r="P530" s="5">
        <f t="shared" si="65"/>
        <v>0</v>
      </c>
      <c r="Q530" s="1" t="s">
        <v>13</v>
      </c>
      <c r="S530" t="s">
        <v>54</v>
      </c>
      <c r="T530" t="s">
        <v>54</v>
      </c>
      <c r="U530" t="s">
        <v>13</v>
      </c>
      <c r="V530">
        <v>1</v>
      </c>
    </row>
    <row r="531" spans="1:22" x14ac:dyDescent="0.2">
      <c r="A531" s="1" t="s">
        <v>13</v>
      </c>
      <c r="B531" s="6" t="s">
        <v>13</v>
      </c>
      <c r="C531" s="1" t="s">
        <v>13</v>
      </c>
      <c r="D531" s="1" t="s">
        <v>13</v>
      </c>
      <c r="E531" s="1" t="s">
        <v>1311</v>
      </c>
      <c r="F531" s="1" t="s">
        <v>13</v>
      </c>
      <c r="G531" s="6" t="s">
        <v>13</v>
      </c>
      <c r="H531" s="3">
        <v>0</v>
      </c>
      <c r="I531" s="1" t="s">
        <v>13</v>
      </c>
      <c r="J531" s="4">
        <f>TRUNC(SUMPRODUCT(J526:J530, V526:V530), 0)</f>
        <v>0</v>
      </c>
      <c r="K531" s="1" t="s">
        <v>13</v>
      </c>
      <c r="L531" s="5">
        <f>TRUNC(SUMPRODUCT(L526:L530, V526:V530), 0)</f>
        <v>0</v>
      </c>
      <c r="M531" s="1" t="s">
        <v>13</v>
      </c>
      <c r="N531" s="5">
        <f>TRUNC(SUMPRODUCT(N526:N530, V526:V530), 0)</f>
        <v>0</v>
      </c>
      <c r="O531" s="1" t="s">
        <v>13</v>
      </c>
      <c r="P531" s="5">
        <f>J531+L531+N531</f>
        <v>0</v>
      </c>
      <c r="Q531" s="1" t="s">
        <v>13</v>
      </c>
      <c r="S531" t="s">
        <v>13</v>
      </c>
      <c r="T531" t="s">
        <v>13</v>
      </c>
      <c r="U531" t="s">
        <v>13</v>
      </c>
      <c r="V531">
        <v>1</v>
      </c>
    </row>
    <row r="532" spans="1:22" x14ac:dyDescent="0.2">
      <c r="A532" s="1" t="s">
        <v>13</v>
      </c>
      <c r="B532" s="6" t="s">
        <v>13</v>
      </c>
      <c r="C532" s="1" t="s">
        <v>13</v>
      </c>
      <c r="D532" s="1" t="s">
        <v>13</v>
      </c>
      <c r="E532" s="1" t="s">
        <v>13</v>
      </c>
      <c r="F532" s="1" t="s">
        <v>13</v>
      </c>
      <c r="G532" s="6" t="s">
        <v>13</v>
      </c>
      <c r="H532" s="3">
        <v>0</v>
      </c>
      <c r="I532" s="1" t="s">
        <v>13</v>
      </c>
      <c r="J532" s="1" t="s">
        <v>13</v>
      </c>
      <c r="K532" s="1" t="s">
        <v>13</v>
      </c>
      <c r="L532" s="1" t="s">
        <v>13</v>
      </c>
      <c r="M532" s="1" t="s">
        <v>13</v>
      </c>
      <c r="N532" s="1" t="s">
        <v>13</v>
      </c>
      <c r="O532" s="1" t="s">
        <v>13</v>
      </c>
      <c r="P532" s="1" t="s">
        <v>13</v>
      </c>
      <c r="Q532" s="1" t="s">
        <v>13</v>
      </c>
      <c r="S532" t="s">
        <v>13</v>
      </c>
      <c r="T532" t="s">
        <v>13</v>
      </c>
      <c r="U532" t="s">
        <v>13</v>
      </c>
      <c r="V532">
        <v>1</v>
      </c>
    </row>
    <row r="533" spans="1:22" x14ac:dyDescent="0.2">
      <c r="A533" s="1" t="s">
        <v>198</v>
      </c>
      <c r="B533" s="6" t="s">
        <v>13</v>
      </c>
      <c r="C533" s="1" t="s">
        <v>13</v>
      </c>
      <c r="D533" s="1" t="s">
        <v>13</v>
      </c>
      <c r="E533" s="1" t="s">
        <v>192</v>
      </c>
      <c r="F533" s="1" t="s">
        <v>199</v>
      </c>
      <c r="G533" s="6" t="s">
        <v>161</v>
      </c>
      <c r="H533" s="3">
        <v>0</v>
      </c>
      <c r="I533" s="1" t="s">
        <v>13</v>
      </c>
      <c r="J533" s="1" t="s">
        <v>13</v>
      </c>
      <c r="K533" s="1" t="s">
        <v>13</v>
      </c>
      <c r="L533" s="1" t="s">
        <v>13</v>
      </c>
      <c r="M533" s="1" t="s">
        <v>13</v>
      </c>
      <c r="N533" s="1" t="s">
        <v>13</v>
      </c>
      <c r="O533" s="1" t="s">
        <v>13</v>
      </c>
      <c r="P533" s="1" t="s">
        <v>13</v>
      </c>
      <c r="Q533" s="1" t="s">
        <v>13</v>
      </c>
      <c r="S533" t="s">
        <v>13</v>
      </c>
      <c r="T533" t="s">
        <v>13</v>
      </c>
      <c r="U533" t="s">
        <v>13</v>
      </c>
      <c r="V533">
        <v>1</v>
      </c>
    </row>
    <row r="534" spans="1:22" x14ac:dyDescent="0.2">
      <c r="A534" s="1" t="s">
        <v>198</v>
      </c>
      <c r="B534" s="6" t="s">
        <v>1312</v>
      </c>
      <c r="C534" s="1" t="s">
        <v>1376</v>
      </c>
      <c r="D534" s="1" t="s">
        <v>13</v>
      </c>
      <c r="E534" s="1" t="s">
        <v>1377</v>
      </c>
      <c r="F534" s="1" t="s">
        <v>1315</v>
      </c>
      <c r="G534" s="6" t="s">
        <v>1316</v>
      </c>
      <c r="H534" s="3">
        <v>0.15</v>
      </c>
      <c r="I534" s="5">
        <v>0</v>
      </c>
      <c r="J534" s="4">
        <f>TRUNC(H534*I534, 1)</f>
        <v>0</v>
      </c>
      <c r="K534" s="4">
        <f>노무!E11</f>
        <v>0</v>
      </c>
      <c r="L534" s="5">
        <f>TRUNC(H534*K534, 1)</f>
        <v>0</v>
      </c>
      <c r="M534" s="4">
        <v>0</v>
      </c>
      <c r="N534" s="5">
        <f>TRUNC(H534*M534, 1)</f>
        <v>0</v>
      </c>
      <c r="O534" s="4">
        <f t="shared" ref="O534:P538" si="66">I534+K534+M534</f>
        <v>0</v>
      </c>
      <c r="P534" s="5">
        <f t="shared" si="66"/>
        <v>0</v>
      </c>
      <c r="Q534" s="1" t="s">
        <v>13</v>
      </c>
      <c r="S534" t="s">
        <v>54</v>
      </c>
      <c r="T534" t="s">
        <v>54</v>
      </c>
      <c r="U534" t="s">
        <v>13</v>
      </c>
      <c r="V534">
        <v>1</v>
      </c>
    </row>
    <row r="535" spans="1:22" x14ac:dyDescent="0.2">
      <c r="A535" s="1" t="s">
        <v>198</v>
      </c>
      <c r="B535" s="6" t="s">
        <v>1312</v>
      </c>
      <c r="C535" s="1" t="s">
        <v>1328</v>
      </c>
      <c r="D535" s="1" t="s">
        <v>13</v>
      </c>
      <c r="E535" s="1" t="s">
        <v>1329</v>
      </c>
      <c r="F535" s="1" t="s">
        <v>1315</v>
      </c>
      <c r="G535" s="6" t="s">
        <v>1316</v>
      </c>
      <c r="H535" s="3">
        <v>0.35</v>
      </c>
      <c r="I535" s="5">
        <v>0</v>
      </c>
      <c r="J535" s="4">
        <f>TRUNC(H535*I535, 1)</f>
        <v>0</v>
      </c>
      <c r="K535" s="4">
        <f>노무!E12</f>
        <v>0</v>
      </c>
      <c r="L535" s="5">
        <f>TRUNC(H535*K535, 1)</f>
        <v>0</v>
      </c>
      <c r="M535" s="4">
        <v>0</v>
      </c>
      <c r="N535" s="5">
        <f>TRUNC(H535*M535, 1)</f>
        <v>0</v>
      </c>
      <c r="O535" s="4">
        <f t="shared" si="66"/>
        <v>0</v>
      </c>
      <c r="P535" s="5">
        <f t="shared" si="66"/>
        <v>0</v>
      </c>
      <c r="Q535" s="1" t="s">
        <v>13</v>
      </c>
      <c r="S535" t="s">
        <v>54</v>
      </c>
      <c r="T535" t="s">
        <v>54</v>
      </c>
      <c r="U535" t="s">
        <v>13</v>
      </c>
      <c r="V535">
        <v>1</v>
      </c>
    </row>
    <row r="536" spans="1:22" x14ac:dyDescent="0.2">
      <c r="A536" s="1" t="s">
        <v>198</v>
      </c>
      <c r="B536" s="6" t="s">
        <v>1312</v>
      </c>
      <c r="C536" s="1" t="s">
        <v>1317</v>
      </c>
      <c r="D536" s="1" t="s">
        <v>13</v>
      </c>
      <c r="E536" s="1" t="s">
        <v>1318</v>
      </c>
      <c r="F536" s="1" t="s">
        <v>1315</v>
      </c>
      <c r="G536" s="6" t="s">
        <v>1316</v>
      </c>
      <c r="H536" s="3">
        <v>0.13</v>
      </c>
      <c r="I536" s="5">
        <v>0</v>
      </c>
      <c r="J536" s="4">
        <f>TRUNC(H536*I536, 1)</f>
        <v>0</v>
      </c>
      <c r="K536" s="4">
        <f>노무!E4</f>
        <v>0</v>
      </c>
      <c r="L536" s="5">
        <f>TRUNC(H536*K536, 1)</f>
        <v>0</v>
      </c>
      <c r="M536" s="4">
        <v>0</v>
      </c>
      <c r="N536" s="5">
        <f>TRUNC(H536*M536, 1)</f>
        <v>0</v>
      </c>
      <c r="O536" s="4">
        <f t="shared" si="66"/>
        <v>0</v>
      </c>
      <c r="P536" s="5">
        <f t="shared" si="66"/>
        <v>0</v>
      </c>
      <c r="Q536" s="1" t="s">
        <v>13</v>
      </c>
      <c r="S536" t="s">
        <v>54</v>
      </c>
      <c r="T536" t="s">
        <v>54</v>
      </c>
      <c r="U536" t="s">
        <v>13</v>
      </c>
      <c r="V536">
        <v>1</v>
      </c>
    </row>
    <row r="537" spans="1:22" x14ac:dyDescent="0.2">
      <c r="A537" s="1" t="s">
        <v>198</v>
      </c>
      <c r="B537" s="6" t="s">
        <v>1306</v>
      </c>
      <c r="C537" s="1" t="s">
        <v>1307</v>
      </c>
      <c r="D537" s="1" t="s">
        <v>13</v>
      </c>
      <c r="E537" s="1" t="s">
        <v>1319</v>
      </c>
      <c r="F537" s="1" t="s">
        <v>1378</v>
      </c>
      <c r="G537" s="6" t="s">
        <v>1310</v>
      </c>
      <c r="H537" s="3">
        <v>1</v>
      </c>
      <c r="I537" s="4">
        <f>TRUNC((L534+L535+L536)*1.5*0.01, 1)</f>
        <v>0</v>
      </c>
      <c r="J537" s="4">
        <f>TRUNC(H537*I537, 1)</f>
        <v>0</v>
      </c>
      <c r="K537" s="4">
        <v>0</v>
      </c>
      <c r="L537" s="5">
        <f>TRUNC(H537*K537, 1)</f>
        <v>0</v>
      </c>
      <c r="M537" s="4">
        <v>0</v>
      </c>
      <c r="N537" s="5">
        <f>TRUNC(H537*M537, 1)</f>
        <v>0</v>
      </c>
      <c r="O537" s="4">
        <f t="shared" si="66"/>
        <v>0</v>
      </c>
      <c r="P537" s="5">
        <f t="shared" si="66"/>
        <v>0</v>
      </c>
      <c r="Q537" s="1" t="s">
        <v>13</v>
      </c>
      <c r="S537" t="s">
        <v>54</v>
      </c>
      <c r="T537" t="s">
        <v>54</v>
      </c>
      <c r="U537">
        <v>1.5</v>
      </c>
      <c r="V537">
        <v>1</v>
      </c>
    </row>
    <row r="538" spans="1:22" x14ac:dyDescent="0.2">
      <c r="A538" s="1" t="s">
        <v>198</v>
      </c>
      <c r="B538" s="6" t="s">
        <v>1331</v>
      </c>
      <c r="C538" s="1" t="s">
        <v>1379</v>
      </c>
      <c r="D538" s="1" t="s">
        <v>13</v>
      </c>
      <c r="E538" s="1" t="s">
        <v>1333</v>
      </c>
      <c r="F538" s="1" t="s">
        <v>1380</v>
      </c>
      <c r="G538" s="6" t="s">
        <v>1335</v>
      </c>
      <c r="H538" s="3">
        <v>0.49</v>
      </c>
      <c r="I538" s="4">
        <f>기계경비!H33</f>
        <v>0</v>
      </c>
      <c r="J538" s="4">
        <f>TRUNC(H538*I538, 1)</f>
        <v>0</v>
      </c>
      <c r="K538" s="4">
        <f>기계경비!I33</f>
        <v>0</v>
      </c>
      <c r="L538" s="5">
        <f>TRUNC(H538*K538, 1)</f>
        <v>0</v>
      </c>
      <c r="M538" s="4">
        <f>기계경비!J33</f>
        <v>0</v>
      </c>
      <c r="N538" s="5">
        <f>TRUNC(H538*M538, 1)</f>
        <v>0</v>
      </c>
      <c r="O538" s="4">
        <f t="shared" si="66"/>
        <v>0</v>
      </c>
      <c r="P538" s="5">
        <f t="shared" si="66"/>
        <v>0</v>
      </c>
      <c r="Q538" s="1" t="s">
        <v>13</v>
      </c>
      <c r="S538" t="s">
        <v>54</v>
      </c>
      <c r="T538" t="s">
        <v>54</v>
      </c>
      <c r="U538" t="s">
        <v>13</v>
      </c>
      <c r="V538">
        <v>1</v>
      </c>
    </row>
    <row r="539" spans="1:22" x14ac:dyDescent="0.2">
      <c r="A539" s="1" t="s">
        <v>13</v>
      </c>
      <c r="B539" s="6" t="s">
        <v>13</v>
      </c>
      <c r="C539" s="1" t="s">
        <v>13</v>
      </c>
      <c r="D539" s="1" t="s">
        <v>13</v>
      </c>
      <c r="E539" s="1" t="s">
        <v>1311</v>
      </c>
      <c r="F539" s="1" t="s">
        <v>13</v>
      </c>
      <c r="G539" s="6" t="s">
        <v>13</v>
      </c>
      <c r="H539" s="3">
        <v>0</v>
      </c>
      <c r="I539" s="1" t="s">
        <v>13</v>
      </c>
      <c r="J539" s="4">
        <f>TRUNC(SUMPRODUCT(J534:J538, V534:V538), 0)</f>
        <v>0</v>
      </c>
      <c r="K539" s="1" t="s">
        <v>13</v>
      </c>
      <c r="L539" s="5">
        <f>TRUNC(SUMPRODUCT(L534:L538, V534:V538), 0)</f>
        <v>0</v>
      </c>
      <c r="M539" s="1" t="s">
        <v>13</v>
      </c>
      <c r="N539" s="5">
        <f>TRUNC(SUMPRODUCT(N534:N538, V534:V538), 0)</f>
        <v>0</v>
      </c>
      <c r="O539" s="1" t="s">
        <v>13</v>
      </c>
      <c r="P539" s="5">
        <f>J539+L539+N539</f>
        <v>0</v>
      </c>
      <c r="Q539" s="1" t="s">
        <v>13</v>
      </c>
      <c r="S539" t="s">
        <v>13</v>
      </c>
      <c r="T539" t="s">
        <v>13</v>
      </c>
      <c r="U539" t="s">
        <v>13</v>
      </c>
      <c r="V539">
        <v>1</v>
      </c>
    </row>
    <row r="540" spans="1:22" x14ac:dyDescent="0.2">
      <c r="A540" s="1" t="s">
        <v>13</v>
      </c>
      <c r="B540" s="6" t="s">
        <v>13</v>
      </c>
      <c r="C540" s="1" t="s">
        <v>13</v>
      </c>
      <c r="D540" s="1" t="s">
        <v>13</v>
      </c>
      <c r="E540" s="1" t="s">
        <v>13</v>
      </c>
      <c r="F540" s="1" t="s">
        <v>13</v>
      </c>
      <c r="G540" s="6" t="s">
        <v>13</v>
      </c>
      <c r="H540" s="3">
        <v>0</v>
      </c>
      <c r="I540" s="1" t="s">
        <v>13</v>
      </c>
      <c r="J540" s="1" t="s">
        <v>13</v>
      </c>
      <c r="K540" s="1" t="s">
        <v>13</v>
      </c>
      <c r="L540" s="1" t="s">
        <v>13</v>
      </c>
      <c r="M540" s="1" t="s">
        <v>13</v>
      </c>
      <c r="N540" s="1" t="s">
        <v>13</v>
      </c>
      <c r="O540" s="1" t="s">
        <v>13</v>
      </c>
      <c r="P540" s="1" t="s">
        <v>13</v>
      </c>
      <c r="Q540" s="1" t="s">
        <v>13</v>
      </c>
      <c r="S540" t="s">
        <v>13</v>
      </c>
      <c r="T540" t="s">
        <v>13</v>
      </c>
      <c r="U540" t="s">
        <v>13</v>
      </c>
      <c r="V540">
        <v>1</v>
      </c>
    </row>
    <row r="541" spans="1:22" x14ac:dyDescent="0.2">
      <c r="A541" s="1" t="s">
        <v>200</v>
      </c>
      <c r="B541" s="6" t="s">
        <v>13</v>
      </c>
      <c r="C541" s="1" t="s">
        <v>13</v>
      </c>
      <c r="D541" s="1" t="s">
        <v>13</v>
      </c>
      <c r="E541" s="1" t="s">
        <v>201</v>
      </c>
      <c r="F541" s="1" t="s">
        <v>160</v>
      </c>
      <c r="G541" s="6" t="s">
        <v>161</v>
      </c>
      <c r="H541" s="3">
        <v>0</v>
      </c>
      <c r="I541" s="1" t="s">
        <v>13</v>
      </c>
      <c r="J541" s="1" t="s">
        <v>13</v>
      </c>
      <c r="K541" s="1" t="s">
        <v>13</v>
      </c>
      <c r="L541" s="1" t="s">
        <v>13</v>
      </c>
      <c r="M541" s="1" t="s">
        <v>13</v>
      </c>
      <c r="N541" s="1" t="s">
        <v>13</v>
      </c>
      <c r="O541" s="1" t="s">
        <v>13</v>
      </c>
      <c r="P541" s="1" t="s">
        <v>13</v>
      </c>
      <c r="Q541" s="1" t="s">
        <v>13</v>
      </c>
      <c r="S541" t="s">
        <v>13</v>
      </c>
      <c r="T541" t="s">
        <v>13</v>
      </c>
      <c r="U541" t="s">
        <v>13</v>
      </c>
      <c r="V541">
        <v>1</v>
      </c>
    </row>
    <row r="542" spans="1:22" x14ac:dyDescent="0.2">
      <c r="A542" s="1" t="s">
        <v>200</v>
      </c>
      <c r="B542" s="6" t="s">
        <v>1312</v>
      </c>
      <c r="C542" s="1" t="s">
        <v>1376</v>
      </c>
      <c r="D542" s="1" t="s">
        <v>13</v>
      </c>
      <c r="E542" s="1" t="s">
        <v>1377</v>
      </c>
      <c r="F542" s="1" t="s">
        <v>1315</v>
      </c>
      <c r="G542" s="6" t="s">
        <v>1316</v>
      </c>
      <c r="H542" s="3">
        <v>0.2</v>
      </c>
      <c r="I542" s="5">
        <v>0</v>
      </c>
      <c r="J542" s="4">
        <f>TRUNC(H542*I542, 1)</f>
        <v>0</v>
      </c>
      <c r="K542" s="4">
        <f>노무!E11</f>
        <v>0</v>
      </c>
      <c r="L542" s="5">
        <f>TRUNC(H542*K542, 1)</f>
        <v>0</v>
      </c>
      <c r="M542" s="4">
        <v>0</v>
      </c>
      <c r="N542" s="5">
        <f>TRUNC(H542*M542, 1)</f>
        <v>0</v>
      </c>
      <c r="O542" s="4">
        <f t="shared" ref="O542:P546" si="67">I542+K542+M542</f>
        <v>0</v>
      </c>
      <c r="P542" s="5">
        <f t="shared" si="67"/>
        <v>0</v>
      </c>
      <c r="Q542" s="1" t="s">
        <v>13</v>
      </c>
      <c r="S542" t="s">
        <v>54</v>
      </c>
      <c r="T542" t="s">
        <v>54</v>
      </c>
      <c r="U542" t="s">
        <v>13</v>
      </c>
      <c r="V542">
        <v>1</v>
      </c>
    </row>
    <row r="543" spans="1:22" x14ac:dyDescent="0.2">
      <c r="A543" s="1" t="s">
        <v>200</v>
      </c>
      <c r="B543" s="6" t="s">
        <v>1312</v>
      </c>
      <c r="C543" s="1" t="s">
        <v>1328</v>
      </c>
      <c r="D543" s="1" t="s">
        <v>13</v>
      </c>
      <c r="E543" s="1" t="s">
        <v>1329</v>
      </c>
      <c r="F543" s="1" t="s">
        <v>1315</v>
      </c>
      <c r="G543" s="6" t="s">
        <v>1316</v>
      </c>
      <c r="H543" s="3">
        <v>0.1</v>
      </c>
      <c r="I543" s="5">
        <v>0</v>
      </c>
      <c r="J543" s="4">
        <f>TRUNC(H543*I543, 1)</f>
        <v>0</v>
      </c>
      <c r="K543" s="4">
        <f>노무!E12</f>
        <v>0</v>
      </c>
      <c r="L543" s="5">
        <f>TRUNC(H543*K543, 1)</f>
        <v>0</v>
      </c>
      <c r="M543" s="4">
        <v>0</v>
      </c>
      <c r="N543" s="5">
        <f>TRUNC(H543*M543, 1)</f>
        <v>0</v>
      </c>
      <c r="O543" s="4">
        <f t="shared" si="67"/>
        <v>0</v>
      </c>
      <c r="P543" s="5">
        <f t="shared" si="67"/>
        <v>0</v>
      </c>
      <c r="Q543" s="1" t="s">
        <v>13</v>
      </c>
      <c r="S543" t="s">
        <v>54</v>
      </c>
      <c r="T543" t="s">
        <v>54</v>
      </c>
      <c r="U543" t="s">
        <v>13</v>
      </c>
      <c r="V543">
        <v>1</v>
      </c>
    </row>
    <row r="544" spans="1:22" x14ac:dyDescent="0.2">
      <c r="A544" s="1" t="s">
        <v>200</v>
      </c>
      <c r="B544" s="6" t="s">
        <v>1312</v>
      </c>
      <c r="C544" s="1" t="s">
        <v>1317</v>
      </c>
      <c r="D544" s="1" t="s">
        <v>13</v>
      </c>
      <c r="E544" s="1" t="s">
        <v>1318</v>
      </c>
      <c r="F544" s="1" t="s">
        <v>1315</v>
      </c>
      <c r="G544" s="6" t="s">
        <v>1316</v>
      </c>
      <c r="H544" s="3">
        <v>0.08</v>
      </c>
      <c r="I544" s="5">
        <v>0</v>
      </c>
      <c r="J544" s="4">
        <f>TRUNC(H544*I544, 1)</f>
        <v>0</v>
      </c>
      <c r="K544" s="4">
        <f>노무!E4</f>
        <v>0</v>
      </c>
      <c r="L544" s="5">
        <f>TRUNC(H544*K544, 1)</f>
        <v>0</v>
      </c>
      <c r="M544" s="4">
        <v>0</v>
      </c>
      <c r="N544" s="5">
        <f>TRUNC(H544*M544, 1)</f>
        <v>0</v>
      </c>
      <c r="O544" s="4">
        <f t="shared" si="67"/>
        <v>0</v>
      </c>
      <c r="P544" s="5">
        <f t="shared" si="67"/>
        <v>0</v>
      </c>
      <c r="Q544" s="1" t="s">
        <v>13</v>
      </c>
      <c r="S544" t="s">
        <v>54</v>
      </c>
      <c r="T544" t="s">
        <v>54</v>
      </c>
      <c r="U544" t="s">
        <v>13</v>
      </c>
      <c r="V544">
        <v>1</v>
      </c>
    </row>
    <row r="545" spans="1:22" x14ac:dyDescent="0.2">
      <c r="A545" s="1" t="s">
        <v>200</v>
      </c>
      <c r="B545" s="6" t="s">
        <v>1306</v>
      </c>
      <c r="C545" s="1" t="s">
        <v>1307</v>
      </c>
      <c r="D545" s="1" t="s">
        <v>13</v>
      </c>
      <c r="E545" s="1" t="s">
        <v>1319</v>
      </c>
      <c r="F545" s="1" t="s">
        <v>1378</v>
      </c>
      <c r="G545" s="6" t="s">
        <v>1310</v>
      </c>
      <c r="H545" s="3">
        <v>1</v>
      </c>
      <c r="I545" s="4">
        <f>TRUNC((L542+L543+L544)*1.5*0.01, 1)</f>
        <v>0</v>
      </c>
      <c r="J545" s="4">
        <f>TRUNC(H545*I545, 1)</f>
        <v>0</v>
      </c>
      <c r="K545" s="4">
        <v>0</v>
      </c>
      <c r="L545" s="5">
        <f>TRUNC(H545*K545, 1)</f>
        <v>0</v>
      </c>
      <c r="M545" s="4">
        <v>0</v>
      </c>
      <c r="N545" s="5">
        <f>TRUNC(H545*M545, 1)</f>
        <v>0</v>
      </c>
      <c r="O545" s="4">
        <f t="shared" si="67"/>
        <v>0</v>
      </c>
      <c r="P545" s="5">
        <f t="shared" si="67"/>
        <v>0</v>
      </c>
      <c r="Q545" s="1" t="s">
        <v>13</v>
      </c>
      <c r="S545" t="s">
        <v>54</v>
      </c>
      <c r="T545" t="s">
        <v>54</v>
      </c>
      <c r="U545">
        <v>1.5</v>
      </c>
      <c r="V545">
        <v>1</v>
      </c>
    </row>
    <row r="546" spans="1:22" x14ac:dyDescent="0.2">
      <c r="A546" s="1" t="s">
        <v>200</v>
      </c>
      <c r="B546" s="6" t="s">
        <v>1331</v>
      </c>
      <c r="C546" s="1" t="s">
        <v>1379</v>
      </c>
      <c r="D546" s="1" t="s">
        <v>13</v>
      </c>
      <c r="E546" s="1" t="s">
        <v>1333</v>
      </c>
      <c r="F546" s="1" t="s">
        <v>1380</v>
      </c>
      <c r="G546" s="6" t="s">
        <v>1335</v>
      </c>
      <c r="H546" s="3">
        <v>0.2</v>
      </c>
      <c r="I546" s="4">
        <f>기계경비!H33</f>
        <v>0</v>
      </c>
      <c r="J546" s="4">
        <f>TRUNC(H546*I546, 1)</f>
        <v>0</v>
      </c>
      <c r="K546" s="4">
        <f>기계경비!I33</f>
        <v>0</v>
      </c>
      <c r="L546" s="5">
        <f>TRUNC(H546*K546, 1)</f>
        <v>0</v>
      </c>
      <c r="M546" s="4">
        <f>기계경비!J33</f>
        <v>0</v>
      </c>
      <c r="N546" s="5">
        <f>TRUNC(H546*M546, 1)</f>
        <v>0</v>
      </c>
      <c r="O546" s="4">
        <f t="shared" si="67"/>
        <v>0</v>
      </c>
      <c r="P546" s="5">
        <f t="shared" si="67"/>
        <v>0</v>
      </c>
      <c r="Q546" s="1" t="s">
        <v>13</v>
      </c>
      <c r="S546" t="s">
        <v>54</v>
      </c>
      <c r="T546" t="s">
        <v>54</v>
      </c>
      <c r="U546" t="s">
        <v>13</v>
      </c>
      <c r="V546">
        <v>1</v>
      </c>
    </row>
    <row r="547" spans="1:22" x14ac:dyDescent="0.2">
      <c r="A547" s="1" t="s">
        <v>13</v>
      </c>
      <c r="B547" s="6" t="s">
        <v>13</v>
      </c>
      <c r="C547" s="1" t="s">
        <v>13</v>
      </c>
      <c r="D547" s="1" t="s">
        <v>13</v>
      </c>
      <c r="E547" s="1" t="s">
        <v>1311</v>
      </c>
      <c r="F547" s="1" t="s">
        <v>13</v>
      </c>
      <c r="G547" s="6" t="s">
        <v>13</v>
      </c>
      <c r="H547" s="3">
        <v>0</v>
      </c>
      <c r="I547" s="1" t="s">
        <v>13</v>
      </c>
      <c r="J547" s="4">
        <f>TRUNC(SUMPRODUCT(J542:J546, V542:V546), 0)</f>
        <v>0</v>
      </c>
      <c r="K547" s="1" t="s">
        <v>13</v>
      </c>
      <c r="L547" s="5">
        <f>TRUNC(SUMPRODUCT(L542:L546, V542:V546), 0)</f>
        <v>0</v>
      </c>
      <c r="M547" s="1" t="s">
        <v>13</v>
      </c>
      <c r="N547" s="5">
        <f>TRUNC(SUMPRODUCT(N542:N546, V542:V546), 0)</f>
        <v>0</v>
      </c>
      <c r="O547" s="1" t="s">
        <v>13</v>
      </c>
      <c r="P547" s="5">
        <f>J547+L547+N547</f>
        <v>0</v>
      </c>
      <c r="Q547" s="1" t="s">
        <v>13</v>
      </c>
      <c r="S547" t="s">
        <v>13</v>
      </c>
      <c r="T547" t="s">
        <v>13</v>
      </c>
      <c r="U547" t="s">
        <v>13</v>
      </c>
      <c r="V547">
        <v>1</v>
      </c>
    </row>
    <row r="548" spans="1:22" x14ac:dyDescent="0.2">
      <c r="A548" s="1" t="s">
        <v>13</v>
      </c>
      <c r="B548" s="6" t="s">
        <v>13</v>
      </c>
      <c r="C548" s="1" t="s">
        <v>13</v>
      </c>
      <c r="D548" s="1" t="s">
        <v>13</v>
      </c>
      <c r="E548" s="1" t="s">
        <v>13</v>
      </c>
      <c r="F548" s="1" t="s">
        <v>13</v>
      </c>
      <c r="G548" s="6" t="s">
        <v>13</v>
      </c>
      <c r="H548" s="3">
        <v>0</v>
      </c>
      <c r="I548" s="1" t="s">
        <v>13</v>
      </c>
      <c r="J548" s="1" t="s">
        <v>13</v>
      </c>
      <c r="K548" s="1" t="s">
        <v>13</v>
      </c>
      <c r="L548" s="1" t="s">
        <v>13</v>
      </c>
      <c r="M548" s="1" t="s">
        <v>13</v>
      </c>
      <c r="N548" s="1" t="s">
        <v>13</v>
      </c>
      <c r="O548" s="1" t="s">
        <v>13</v>
      </c>
      <c r="P548" s="1" t="s">
        <v>13</v>
      </c>
      <c r="Q548" s="1" t="s">
        <v>13</v>
      </c>
      <c r="S548" t="s">
        <v>13</v>
      </c>
      <c r="T548" t="s">
        <v>13</v>
      </c>
      <c r="U548" t="s">
        <v>13</v>
      </c>
      <c r="V548">
        <v>1</v>
      </c>
    </row>
    <row r="549" spans="1:22" x14ac:dyDescent="0.2">
      <c r="A549" s="1" t="s">
        <v>202</v>
      </c>
      <c r="B549" s="6" t="s">
        <v>13</v>
      </c>
      <c r="C549" s="1" t="s">
        <v>13</v>
      </c>
      <c r="D549" s="1" t="s">
        <v>13</v>
      </c>
      <c r="E549" s="1" t="s">
        <v>201</v>
      </c>
      <c r="F549" s="1" t="s">
        <v>163</v>
      </c>
      <c r="G549" s="6" t="s">
        <v>161</v>
      </c>
      <c r="H549" s="3">
        <v>0</v>
      </c>
      <c r="I549" s="1" t="s">
        <v>13</v>
      </c>
      <c r="J549" s="1" t="s">
        <v>13</v>
      </c>
      <c r="K549" s="1" t="s">
        <v>13</v>
      </c>
      <c r="L549" s="1" t="s">
        <v>13</v>
      </c>
      <c r="M549" s="1" t="s">
        <v>13</v>
      </c>
      <c r="N549" s="1" t="s">
        <v>13</v>
      </c>
      <c r="O549" s="1" t="s">
        <v>13</v>
      </c>
      <c r="P549" s="1" t="s">
        <v>13</v>
      </c>
      <c r="Q549" s="1" t="s">
        <v>13</v>
      </c>
      <c r="S549" t="s">
        <v>13</v>
      </c>
      <c r="T549" t="s">
        <v>13</v>
      </c>
      <c r="U549" t="s">
        <v>13</v>
      </c>
      <c r="V549">
        <v>1</v>
      </c>
    </row>
    <row r="550" spans="1:22" x14ac:dyDescent="0.2">
      <c r="A550" s="1" t="s">
        <v>202</v>
      </c>
      <c r="B550" s="6" t="s">
        <v>1312</v>
      </c>
      <c r="C550" s="1" t="s">
        <v>1376</v>
      </c>
      <c r="D550" s="1" t="s">
        <v>13</v>
      </c>
      <c r="E550" s="1" t="s">
        <v>1377</v>
      </c>
      <c r="F550" s="1" t="s">
        <v>1315</v>
      </c>
      <c r="G550" s="6" t="s">
        <v>1316</v>
      </c>
      <c r="H550" s="3">
        <v>0.22</v>
      </c>
      <c r="I550" s="5">
        <v>0</v>
      </c>
      <c r="J550" s="4">
        <f>TRUNC(H550*I550, 1)</f>
        <v>0</v>
      </c>
      <c r="K550" s="4">
        <f>노무!E11</f>
        <v>0</v>
      </c>
      <c r="L550" s="5">
        <f>TRUNC(H550*K550, 1)</f>
        <v>0</v>
      </c>
      <c r="M550" s="4">
        <v>0</v>
      </c>
      <c r="N550" s="5">
        <f>TRUNC(H550*M550, 1)</f>
        <v>0</v>
      </c>
      <c r="O550" s="4">
        <f t="shared" ref="O550:P554" si="68">I550+K550+M550</f>
        <v>0</v>
      </c>
      <c r="P550" s="5">
        <f t="shared" si="68"/>
        <v>0</v>
      </c>
      <c r="Q550" s="1" t="s">
        <v>13</v>
      </c>
      <c r="S550" t="s">
        <v>54</v>
      </c>
      <c r="T550" t="s">
        <v>54</v>
      </c>
      <c r="U550" t="s">
        <v>13</v>
      </c>
      <c r="V550">
        <v>1</v>
      </c>
    </row>
    <row r="551" spans="1:22" x14ac:dyDescent="0.2">
      <c r="A551" s="1" t="s">
        <v>202</v>
      </c>
      <c r="B551" s="6" t="s">
        <v>1312</v>
      </c>
      <c r="C551" s="1" t="s">
        <v>1328</v>
      </c>
      <c r="D551" s="1" t="s">
        <v>13</v>
      </c>
      <c r="E551" s="1" t="s">
        <v>1329</v>
      </c>
      <c r="F551" s="1" t="s">
        <v>1315</v>
      </c>
      <c r="G551" s="6" t="s">
        <v>1316</v>
      </c>
      <c r="H551" s="3">
        <v>0.11</v>
      </c>
      <c r="I551" s="5">
        <v>0</v>
      </c>
      <c r="J551" s="4">
        <f>TRUNC(H551*I551, 1)</f>
        <v>0</v>
      </c>
      <c r="K551" s="4">
        <f>노무!E12</f>
        <v>0</v>
      </c>
      <c r="L551" s="5">
        <f>TRUNC(H551*K551, 1)</f>
        <v>0</v>
      </c>
      <c r="M551" s="4">
        <v>0</v>
      </c>
      <c r="N551" s="5">
        <f>TRUNC(H551*M551, 1)</f>
        <v>0</v>
      </c>
      <c r="O551" s="4">
        <f t="shared" si="68"/>
        <v>0</v>
      </c>
      <c r="P551" s="5">
        <f t="shared" si="68"/>
        <v>0</v>
      </c>
      <c r="Q551" s="1" t="s">
        <v>13</v>
      </c>
      <c r="S551" t="s">
        <v>54</v>
      </c>
      <c r="T551" t="s">
        <v>54</v>
      </c>
      <c r="U551" t="s">
        <v>13</v>
      </c>
      <c r="V551">
        <v>1</v>
      </c>
    </row>
    <row r="552" spans="1:22" x14ac:dyDescent="0.2">
      <c r="A552" s="1" t="s">
        <v>202</v>
      </c>
      <c r="B552" s="6" t="s">
        <v>1312</v>
      </c>
      <c r="C552" s="1" t="s">
        <v>1317</v>
      </c>
      <c r="D552" s="1" t="s">
        <v>13</v>
      </c>
      <c r="E552" s="1" t="s">
        <v>1318</v>
      </c>
      <c r="F552" s="1" t="s">
        <v>1315</v>
      </c>
      <c r="G552" s="6" t="s">
        <v>1316</v>
      </c>
      <c r="H552" s="3">
        <v>0.08</v>
      </c>
      <c r="I552" s="5">
        <v>0</v>
      </c>
      <c r="J552" s="4">
        <f>TRUNC(H552*I552, 1)</f>
        <v>0</v>
      </c>
      <c r="K552" s="4">
        <f>노무!E4</f>
        <v>0</v>
      </c>
      <c r="L552" s="5">
        <f>TRUNC(H552*K552, 1)</f>
        <v>0</v>
      </c>
      <c r="M552" s="4">
        <v>0</v>
      </c>
      <c r="N552" s="5">
        <f>TRUNC(H552*M552, 1)</f>
        <v>0</v>
      </c>
      <c r="O552" s="4">
        <f t="shared" si="68"/>
        <v>0</v>
      </c>
      <c r="P552" s="5">
        <f t="shared" si="68"/>
        <v>0</v>
      </c>
      <c r="Q552" s="1" t="s">
        <v>13</v>
      </c>
      <c r="S552" t="s">
        <v>54</v>
      </c>
      <c r="T552" t="s">
        <v>54</v>
      </c>
      <c r="U552" t="s">
        <v>13</v>
      </c>
      <c r="V552">
        <v>1</v>
      </c>
    </row>
    <row r="553" spans="1:22" x14ac:dyDescent="0.2">
      <c r="A553" s="1" t="s">
        <v>202</v>
      </c>
      <c r="B553" s="6" t="s">
        <v>1306</v>
      </c>
      <c r="C553" s="1" t="s">
        <v>1307</v>
      </c>
      <c r="D553" s="1" t="s">
        <v>13</v>
      </c>
      <c r="E553" s="1" t="s">
        <v>1319</v>
      </c>
      <c r="F553" s="1" t="s">
        <v>1378</v>
      </c>
      <c r="G553" s="6" t="s">
        <v>1310</v>
      </c>
      <c r="H553" s="3">
        <v>1</v>
      </c>
      <c r="I553" s="4">
        <f>TRUNC((L550+L551+L552)*1.5*0.01, 1)</f>
        <v>0</v>
      </c>
      <c r="J553" s="4">
        <f>TRUNC(H553*I553, 1)</f>
        <v>0</v>
      </c>
      <c r="K553" s="4">
        <v>0</v>
      </c>
      <c r="L553" s="5">
        <f>TRUNC(H553*K553, 1)</f>
        <v>0</v>
      </c>
      <c r="M553" s="4">
        <v>0</v>
      </c>
      <c r="N553" s="5">
        <f>TRUNC(H553*M553, 1)</f>
        <v>0</v>
      </c>
      <c r="O553" s="4">
        <f t="shared" si="68"/>
        <v>0</v>
      </c>
      <c r="P553" s="5">
        <f t="shared" si="68"/>
        <v>0</v>
      </c>
      <c r="Q553" s="1" t="s">
        <v>13</v>
      </c>
      <c r="S553" t="s">
        <v>54</v>
      </c>
      <c r="T553" t="s">
        <v>54</v>
      </c>
      <c r="U553">
        <v>1.5</v>
      </c>
      <c r="V553">
        <v>1</v>
      </c>
    </row>
    <row r="554" spans="1:22" x14ac:dyDescent="0.2">
      <c r="A554" s="1" t="s">
        <v>202</v>
      </c>
      <c r="B554" s="6" t="s">
        <v>1331</v>
      </c>
      <c r="C554" s="1" t="s">
        <v>1379</v>
      </c>
      <c r="D554" s="1" t="s">
        <v>13</v>
      </c>
      <c r="E554" s="1" t="s">
        <v>1333</v>
      </c>
      <c r="F554" s="1" t="s">
        <v>1380</v>
      </c>
      <c r="G554" s="6" t="s">
        <v>1335</v>
      </c>
      <c r="H554" s="3">
        <v>0.24</v>
      </c>
      <c r="I554" s="4">
        <f>기계경비!H33</f>
        <v>0</v>
      </c>
      <c r="J554" s="4">
        <f>TRUNC(H554*I554, 1)</f>
        <v>0</v>
      </c>
      <c r="K554" s="4">
        <f>기계경비!I33</f>
        <v>0</v>
      </c>
      <c r="L554" s="5">
        <f>TRUNC(H554*K554, 1)</f>
        <v>0</v>
      </c>
      <c r="M554" s="4">
        <f>기계경비!J33</f>
        <v>0</v>
      </c>
      <c r="N554" s="5">
        <f>TRUNC(H554*M554, 1)</f>
        <v>0</v>
      </c>
      <c r="O554" s="4">
        <f t="shared" si="68"/>
        <v>0</v>
      </c>
      <c r="P554" s="5">
        <f t="shared" si="68"/>
        <v>0</v>
      </c>
      <c r="Q554" s="1" t="s">
        <v>13</v>
      </c>
      <c r="S554" t="s">
        <v>54</v>
      </c>
      <c r="T554" t="s">
        <v>54</v>
      </c>
      <c r="U554" t="s">
        <v>13</v>
      </c>
      <c r="V554">
        <v>1</v>
      </c>
    </row>
    <row r="555" spans="1:22" x14ac:dyDescent="0.2">
      <c r="A555" s="1" t="s">
        <v>13</v>
      </c>
      <c r="B555" s="6" t="s">
        <v>13</v>
      </c>
      <c r="C555" s="1" t="s">
        <v>13</v>
      </c>
      <c r="D555" s="1" t="s">
        <v>13</v>
      </c>
      <c r="E555" s="1" t="s">
        <v>1311</v>
      </c>
      <c r="F555" s="1" t="s">
        <v>13</v>
      </c>
      <c r="G555" s="6" t="s">
        <v>13</v>
      </c>
      <c r="H555" s="3">
        <v>0</v>
      </c>
      <c r="I555" s="1" t="s">
        <v>13</v>
      </c>
      <c r="J555" s="4">
        <f>TRUNC(SUMPRODUCT(J550:J554, V550:V554), 0)</f>
        <v>0</v>
      </c>
      <c r="K555" s="1" t="s">
        <v>13</v>
      </c>
      <c r="L555" s="5">
        <f>TRUNC(SUMPRODUCT(L550:L554, V550:V554), 0)</f>
        <v>0</v>
      </c>
      <c r="M555" s="1" t="s">
        <v>13</v>
      </c>
      <c r="N555" s="5">
        <f>TRUNC(SUMPRODUCT(N550:N554, V550:V554), 0)</f>
        <v>0</v>
      </c>
      <c r="O555" s="1" t="s">
        <v>13</v>
      </c>
      <c r="P555" s="5">
        <f>J555+L555+N555</f>
        <v>0</v>
      </c>
      <c r="Q555" s="1" t="s">
        <v>13</v>
      </c>
      <c r="S555" t="s">
        <v>13</v>
      </c>
      <c r="T555" t="s">
        <v>13</v>
      </c>
      <c r="U555" t="s">
        <v>13</v>
      </c>
      <c r="V555">
        <v>1</v>
      </c>
    </row>
    <row r="556" spans="1:22" x14ac:dyDescent="0.2">
      <c r="A556" s="1" t="s">
        <v>13</v>
      </c>
      <c r="B556" s="6" t="s">
        <v>13</v>
      </c>
      <c r="C556" s="1" t="s">
        <v>13</v>
      </c>
      <c r="D556" s="1" t="s">
        <v>13</v>
      </c>
      <c r="E556" s="1" t="s">
        <v>13</v>
      </c>
      <c r="F556" s="1" t="s">
        <v>13</v>
      </c>
      <c r="G556" s="6" t="s">
        <v>13</v>
      </c>
      <c r="H556" s="3">
        <v>0</v>
      </c>
      <c r="I556" s="1" t="s">
        <v>13</v>
      </c>
      <c r="J556" s="1" t="s">
        <v>13</v>
      </c>
      <c r="K556" s="1" t="s">
        <v>13</v>
      </c>
      <c r="L556" s="1" t="s">
        <v>13</v>
      </c>
      <c r="M556" s="1" t="s">
        <v>13</v>
      </c>
      <c r="N556" s="1" t="s">
        <v>13</v>
      </c>
      <c r="O556" s="1" t="s">
        <v>13</v>
      </c>
      <c r="P556" s="1" t="s">
        <v>13</v>
      </c>
      <c r="Q556" s="1" t="s">
        <v>13</v>
      </c>
      <c r="S556" t="s">
        <v>13</v>
      </c>
      <c r="T556" t="s">
        <v>13</v>
      </c>
      <c r="U556" t="s">
        <v>13</v>
      </c>
      <c r="V556">
        <v>1</v>
      </c>
    </row>
    <row r="557" spans="1:22" x14ac:dyDescent="0.2">
      <c r="A557" s="1" t="s">
        <v>203</v>
      </c>
      <c r="B557" s="6" t="s">
        <v>13</v>
      </c>
      <c r="C557" s="1" t="s">
        <v>13</v>
      </c>
      <c r="D557" s="1" t="s">
        <v>13</v>
      </c>
      <c r="E557" s="1" t="s">
        <v>201</v>
      </c>
      <c r="F557" s="1" t="s">
        <v>195</v>
      </c>
      <c r="G557" s="6" t="s">
        <v>161</v>
      </c>
      <c r="H557" s="3">
        <v>0</v>
      </c>
      <c r="I557" s="1" t="s">
        <v>13</v>
      </c>
      <c r="J557" s="1" t="s">
        <v>13</v>
      </c>
      <c r="K557" s="1" t="s">
        <v>13</v>
      </c>
      <c r="L557" s="1" t="s">
        <v>13</v>
      </c>
      <c r="M557" s="1" t="s">
        <v>13</v>
      </c>
      <c r="N557" s="1" t="s">
        <v>13</v>
      </c>
      <c r="O557" s="1" t="s">
        <v>13</v>
      </c>
      <c r="P557" s="1" t="s">
        <v>13</v>
      </c>
      <c r="Q557" s="1" t="s">
        <v>13</v>
      </c>
      <c r="S557" t="s">
        <v>13</v>
      </c>
      <c r="T557" t="s">
        <v>13</v>
      </c>
      <c r="U557" t="s">
        <v>13</v>
      </c>
      <c r="V557">
        <v>1</v>
      </c>
    </row>
    <row r="558" spans="1:22" x14ac:dyDescent="0.2">
      <c r="A558" s="1" t="s">
        <v>203</v>
      </c>
      <c r="B558" s="6" t="s">
        <v>1312</v>
      </c>
      <c r="C558" s="1" t="s">
        <v>1376</v>
      </c>
      <c r="D558" s="1" t="s">
        <v>13</v>
      </c>
      <c r="E558" s="1" t="s">
        <v>1377</v>
      </c>
      <c r="F558" s="1" t="s">
        <v>1315</v>
      </c>
      <c r="G558" s="6" t="s">
        <v>1316</v>
      </c>
      <c r="H558" s="3">
        <v>0.24</v>
      </c>
      <c r="I558" s="5">
        <v>0</v>
      </c>
      <c r="J558" s="4">
        <f>TRUNC(H558*I558, 1)</f>
        <v>0</v>
      </c>
      <c r="K558" s="4">
        <f>노무!E11</f>
        <v>0</v>
      </c>
      <c r="L558" s="5">
        <f>TRUNC(H558*K558, 1)</f>
        <v>0</v>
      </c>
      <c r="M558" s="4">
        <v>0</v>
      </c>
      <c r="N558" s="5">
        <f>TRUNC(H558*M558, 1)</f>
        <v>0</v>
      </c>
      <c r="O558" s="4">
        <f t="shared" ref="O558:P562" si="69">I558+K558+M558</f>
        <v>0</v>
      </c>
      <c r="P558" s="5">
        <f t="shared" si="69"/>
        <v>0</v>
      </c>
      <c r="Q558" s="1" t="s">
        <v>13</v>
      </c>
      <c r="S558" t="s">
        <v>54</v>
      </c>
      <c r="T558" t="s">
        <v>54</v>
      </c>
      <c r="U558" t="s">
        <v>13</v>
      </c>
      <c r="V558">
        <v>1</v>
      </c>
    </row>
    <row r="559" spans="1:22" x14ac:dyDescent="0.2">
      <c r="A559" s="1" t="s">
        <v>203</v>
      </c>
      <c r="B559" s="6" t="s">
        <v>1312</v>
      </c>
      <c r="C559" s="1" t="s">
        <v>1328</v>
      </c>
      <c r="D559" s="1" t="s">
        <v>13</v>
      </c>
      <c r="E559" s="1" t="s">
        <v>1329</v>
      </c>
      <c r="F559" s="1" t="s">
        <v>1315</v>
      </c>
      <c r="G559" s="6" t="s">
        <v>1316</v>
      </c>
      <c r="H559" s="3">
        <v>0.12</v>
      </c>
      <c r="I559" s="5">
        <v>0</v>
      </c>
      <c r="J559" s="4">
        <f>TRUNC(H559*I559, 1)</f>
        <v>0</v>
      </c>
      <c r="K559" s="4">
        <f>노무!E12</f>
        <v>0</v>
      </c>
      <c r="L559" s="5">
        <f>TRUNC(H559*K559, 1)</f>
        <v>0</v>
      </c>
      <c r="M559" s="4">
        <v>0</v>
      </c>
      <c r="N559" s="5">
        <f>TRUNC(H559*M559, 1)</f>
        <v>0</v>
      </c>
      <c r="O559" s="4">
        <f t="shared" si="69"/>
        <v>0</v>
      </c>
      <c r="P559" s="5">
        <f t="shared" si="69"/>
        <v>0</v>
      </c>
      <c r="Q559" s="1" t="s">
        <v>13</v>
      </c>
      <c r="S559" t="s">
        <v>54</v>
      </c>
      <c r="T559" t="s">
        <v>54</v>
      </c>
      <c r="U559" t="s">
        <v>13</v>
      </c>
      <c r="V559">
        <v>1</v>
      </c>
    </row>
    <row r="560" spans="1:22" x14ac:dyDescent="0.2">
      <c r="A560" s="1" t="s">
        <v>203</v>
      </c>
      <c r="B560" s="6" t="s">
        <v>1312</v>
      </c>
      <c r="C560" s="1" t="s">
        <v>1317</v>
      </c>
      <c r="D560" s="1" t="s">
        <v>13</v>
      </c>
      <c r="E560" s="1" t="s">
        <v>1318</v>
      </c>
      <c r="F560" s="1" t="s">
        <v>1315</v>
      </c>
      <c r="G560" s="6" t="s">
        <v>1316</v>
      </c>
      <c r="H560" s="3">
        <v>0.09</v>
      </c>
      <c r="I560" s="5">
        <v>0</v>
      </c>
      <c r="J560" s="4">
        <f>TRUNC(H560*I560, 1)</f>
        <v>0</v>
      </c>
      <c r="K560" s="4">
        <f>노무!E4</f>
        <v>0</v>
      </c>
      <c r="L560" s="5">
        <f>TRUNC(H560*K560, 1)</f>
        <v>0</v>
      </c>
      <c r="M560" s="4">
        <v>0</v>
      </c>
      <c r="N560" s="5">
        <f>TRUNC(H560*M560, 1)</f>
        <v>0</v>
      </c>
      <c r="O560" s="4">
        <f t="shared" si="69"/>
        <v>0</v>
      </c>
      <c r="P560" s="5">
        <f t="shared" si="69"/>
        <v>0</v>
      </c>
      <c r="Q560" s="1" t="s">
        <v>13</v>
      </c>
      <c r="S560" t="s">
        <v>54</v>
      </c>
      <c r="T560" t="s">
        <v>54</v>
      </c>
      <c r="U560" t="s">
        <v>13</v>
      </c>
      <c r="V560">
        <v>1</v>
      </c>
    </row>
    <row r="561" spans="1:22" x14ac:dyDescent="0.2">
      <c r="A561" s="1" t="s">
        <v>203</v>
      </c>
      <c r="B561" s="6" t="s">
        <v>1306</v>
      </c>
      <c r="C561" s="1" t="s">
        <v>1307</v>
      </c>
      <c r="D561" s="1" t="s">
        <v>13</v>
      </c>
      <c r="E561" s="1" t="s">
        <v>1319</v>
      </c>
      <c r="F561" s="1" t="s">
        <v>1378</v>
      </c>
      <c r="G561" s="6" t="s">
        <v>1310</v>
      </c>
      <c r="H561" s="3">
        <v>1</v>
      </c>
      <c r="I561" s="4">
        <f>TRUNC((L558+L559+L560)*1.5*0.01, 1)</f>
        <v>0</v>
      </c>
      <c r="J561" s="4">
        <f>TRUNC(H561*I561, 1)</f>
        <v>0</v>
      </c>
      <c r="K561" s="4">
        <v>0</v>
      </c>
      <c r="L561" s="5">
        <f>TRUNC(H561*K561, 1)</f>
        <v>0</v>
      </c>
      <c r="M561" s="4">
        <v>0</v>
      </c>
      <c r="N561" s="5">
        <f>TRUNC(H561*M561, 1)</f>
        <v>0</v>
      </c>
      <c r="O561" s="4">
        <f t="shared" si="69"/>
        <v>0</v>
      </c>
      <c r="P561" s="5">
        <f t="shared" si="69"/>
        <v>0</v>
      </c>
      <c r="Q561" s="1" t="s">
        <v>13</v>
      </c>
      <c r="S561" t="s">
        <v>54</v>
      </c>
      <c r="T561" t="s">
        <v>54</v>
      </c>
      <c r="U561">
        <v>1.5</v>
      </c>
      <c r="V561">
        <v>1</v>
      </c>
    </row>
    <row r="562" spans="1:22" x14ac:dyDescent="0.2">
      <c r="A562" s="1" t="s">
        <v>203</v>
      </c>
      <c r="B562" s="6" t="s">
        <v>1331</v>
      </c>
      <c r="C562" s="1" t="s">
        <v>1379</v>
      </c>
      <c r="D562" s="1" t="s">
        <v>13</v>
      </c>
      <c r="E562" s="1" t="s">
        <v>1333</v>
      </c>
      <c r="F562" s="1" t="s">
        <v>1380</v>
      </c>
      <c r="G562" s="6" t="s">
        <v>1335</v>
      </c>
      <c r="H562" s="3">
        <v>0.32</v>
      </c>
      <c r="I562" s="4">
        <f>기계경비!H33</f>
        <v>0</v>
      </c>
      <c r="J562" s="4">
        <f>TRUNC(H562*I562, 1)</f>
        <v>0</v>
      </c>
      <c r="K562" s="4">
        <f>기계경비!I33</f>
        <v>0</v>
      </c>
      <c r="L562" s="5">
        <f>TRUNC(H562*K562, 1)</f>
        <v>0</v>
      </c>
      <c r="M562" s="4">
        <f>기계경비!J33</f>
        <v>0</v>
      </c>
      <c r="N562" s="5">
        <f>TRUNC(H562*M562, 1)</f>
        <v>0</v>
      </c>
      <c r="O562" s="4">
        <f t="shared" si="69"/>
        <v>0</v>
      </c>
      <c r="P562" s="5">
        <f t="shared" si="69"/>
        <v>0</v>
      </c>
      <c r="Q562" s="1" t="s">
        <v>13</v>
      </c>
      <c r="S562" t="s">
        <v>54</v>
      </c>
      <c r="T562" t="s">
        <v>54</v>
      </c>
      <c r="U562" t="s">
        <v>13</v>
      </c>
      <c r="V562">
        <v>1</v>
      </c>
    </row>
    <row r="563" spans="1:22" x14ac:dyDescent="0.2">
      <c r="A563" s="1" t="s">
        <v>13</v>
      </c>
      <c r="B563" s="6" t="s">
        <v>13</v>
      </c>
      <c r="C563" s="1" t="s">
        <v>13</v>
      </c>
      <c r="D563" s="1" t="s">
        <v>13</v>
      </c>
      <c r="E563" s="1" t="s">
        <v>1311</v>
      </c>
      <c r="F563" s="1" t="s">
        <v>13</v>
      </c>
      <c r="G563" s="6" t="s">
        <v>13</v>
      </c>
      <c r="H563" s="3">
        <v>0</v>
      </c>
      <c r="I563" s="1" t="s">
        <v>13</v>
      </c>
      <c r="J563" s="4">
        <f>TRUNC(SUMPRODUCT(J558:J562, V558:V562), 0)</f>
        <v>0</v>
      </c>
      <c r="K563" s="1" t="s">
        <v>13</v>
      </c>
      <c r="L563" s="5">
        <f>TRUNC(SUMPRODUCT(L558:L562, V558:V562), 0)</f>
        <v>0</v>
      </c>
      <c r="M563" s="1" t="s">
        <v>13</v>
      </c>
      <c r="N563" s="5">
        <f>TRUNC(SUMPRODUCT(N558:N562, V558:V562), 0)</f>
        <v>0</v>
      </c>
      <c r="O563" s="1" t="s">
        <v>13</v>
      </c>
      <c r="P563" s="5">
        <f>J563+L563+N563</f>
        <v>0</v>
      </c>
      <c r="Q563" s="1" t="s">
        <v>13</v>
      </c>
      <c r="S563" t="s">
        <v>13</v>
      </c>
      <c r="T563" t="s">
        <v>13</v>
      </c>
      <c r="U563" t="s">
        <v>13</v>
      </c>
      <c r="V563">
        <v>1</v>
      </c>
    </row>
    <row r="564" spans="1:22" x14ac:dyDescent="0.2">
      <c r="A564" s="1" t="s">
        <v>13</v>
      </c>
      <c r="B564" s="6" t="s">
        <v>13</v>
      </c>
      <c r="C564" s="1" t="s">
        <v>13</v>
      </c>
      <c r="D564" s="1" t="s">
        <v>13</v>
      </c>
      <c r="E564" s="1" t="s">
        <v>13</v>
      </c>
      <c r="F564" s="1" t="s">
        <v>13</v>
      </c>
      <c r="G564" s="6" t="s">
        <v>13</v>
      </c>
      <c r="H564" s="3">
        <v>0</v>
      </c>
      <c r="I564" s="1" t="s">
        <v>13</v>
      </c>
      <c r="J564" s="1" t="s">
        <v>13</v>
      </c>
      <c r="K564" s="1" t="s">
        <v>13</v>
      </c>
      <c r="L564" s="1" t="s">
        <v>13</v>
      </c>
      <c r="M564" s="1" t="s">
        <v>13</v>
      </c>
      <c r="N564" s="1" t="s">
        <v>13</v>
      </c>
      <c r="O564" s="1" t="s">
        <v>13</v>
      </c>
      <c r="P564" s="1" t="s">
        <v>13</v>
      </c>
      <c r="Q564" s="1" t="s">
        <v>13</v>
      </c>
      <c r="S564" t="s">
        <v>13</v>
      </c>
      <c r="T564" t="s">
        <v>13</v>
      </c>
      <c r="U564" t="s">
        <v>13</v>
      </c>
      <c r="V564">
        <v>1</v>
      </c>
    </row>
    <row r="565" spans="1:22" x14ac:dyDescent="0.2">
      <c r="A565" s="1" t="s">
        <v>204</v>
      </c>
      <c r="B565" s="6" t="s">
        <v>13</v>
      </c>
      <c r="C565" s="1" t="s">
        <v>13</v>
      </c>
      <c r="D565" s="1" t="s">
        <v>13</v>
      </c>
      <c r="E565" s="1" t="s">
        <v>201</v>
      </c>
      <c r="F565" s="1" t="s">
        <v>197</v>
      </c>
      <c r="G565" s="6" t="s">
        <v>161</v>
      </c>
      <c r="H565" s="3">
        <v>0</v>
      </c>
      <c r="I565" s="1" t="s">
        <v>13</v>
      </c>
      <c r="J565" s="1" t="s">
        <v>13</v>
      </c>
      <c r="K565" s="1" t="s">
        <v>13</v>
      </c>
      <c r="L565" s="1" t="s">
        <v>13</v>
      </c>
      <c r="M565" s="1" t="s">
        <v>13</v>
      </c>
      <c r="N565" s="1" t="s">
        <v>13</v>
      </c>
      <c r="O565" s="1" t="s">
        <v>13</v>
      </c>
      <c r="P565" s="1" t="s">
        <v>13</v>
      </c>
      <c r="Q565" s="1" t="s">
        <v>13</v>
      </c>
      <c r="S565" t="s">
        <v>13</v>
      </c>
      <c r="T565" t="s">
        <v>13</v>
      </c>
      <c r="U565" t="s">
        <v>13</v>
      </c>
      <c r="V565">
        <v>1</v>
      </c>
    </row>
    <row r="566" spans="1:22" x14ac:dyDescent="0.2">
      <c r="A566" s="1" t="s">
        <v>204</v>
      </c>
      <c r="B566" s="6" t="s">
        <v>1312</v>
      </c>
      <c r="C566" s="1" t="s">
        <v>1376</v>
      </c>
      <c r="D566" s="1" t="s">
        <v>13</v>
      </c>
      <c r="E566" s="1" t="s">
        <v>1377</v>
      </c>
      <c r="F566" s="1" t="s">
        <v>1315</v>
      </c>
      <c r="G566" s="6" t="s">
        <v>1316</v>
      </c>
      <c r="H566" s="3">
        <v>0.26</v>
      </c>
      <c r="I566" s="5">
        <v>0</v>
      </c>
      <c r="J566" s="4">
        <f>TRUNC(H566*I566, 1)</f>
        <v>0</v>
      </c>
      <c r="K566" s="4">
        <f>노무!E11</f>
        <v>0</v>
      </c>
      <c r="L566" s="5">
        <f>TRUNC(H566*K566, 1)</f>
        <v>0</v>
      </c>
      <c r="M566" s="4">
        <v>0</v>
      </c>
      <c r="N566" s="5">
        <f>TRUNC(H566*M566, 1)</f>
        <v>0</v>
      </c>
      <c r="O566" s="4">
        <f t="shared" ref="O566:P570" si="70">I566+K566+M566</f>
        <v>0</v>
      </c>
      <c r="P566" s="5">
        <f t="shared" si="70"/>
        <v>0</v>
      </c>
      <c r="Q566" s="1" t="s">
        <v>13</v>
      </c>
      <c r="S566" t="s">
        <v>54</v>
      </c>
      <c r="T566" t="s">
        <v>54</v>
      </c>
      <c r="U566" t="s">
        <v>13</v>
      </c>
      <c r="V566">
        <v>1</v>
      </c>
    </row>
    <row r="567" spans="1:22" x14ac:dyDescent="0.2">
      <c r="A567" s="1" t="s">
        <v>204</v>
      </c>
      <c r="B567" s="6" t="s">
        <v>1312</v>
      </c>
      <c r="C567" s="1" t="s">
        <v>1328</v>
      </c>
      <c r="D567" s="1" t="s">
        <v>13</v>
      </c>
      <c r="E567" s="1" t="s">
        <v>1329</v>
      </c>
      <c r="F567" s="1" t="s">
        <v>1315</v>
      </c>
      <c r="G567" s="6" t="s">
        <v>1316</v>
      </c>
      <c r="H567" s="3">
        <v>0.13</v>
      </c>
      <c r="I567" s="5">
        <v>0</v>
      </c>
      <c r="J567" s="4">
        <f>TRUNC(H567*I567, 1)</f>
        <v>0</v>
      </c>
      <c r="K567" s="4">
        <f>노무!E12</f>
        <v>0</v>
      </c>
      <c r="L567" s="5">
        <f>TRUNC(H567*K567, 1)</f>
        <v>0</v>
      </c>
      <c r="M567" s="4">
        <v>0</v>
      </c>
      <c r="N567" s="5">
        <f>TRUNC(H567*M567, 1)</f>
        <v>0</v>
      </c>
      <c r="O567" s="4">
        <f t="shared" si="70"/>
        <v>0</v>
      </c>
      <c r="P567" s="5">
        <f t="shared" si="70"/>
        <v>0</v>
      </c>
      <c r="Q567" s="1" t="s">
        <v>13</v>
      </c>
      <c r="S567" t="s">
        <v>54</v>
      </c>
      <c r="T567" t="s">
        <v>54</v>
      </c>
      <c r="U567" t="s">
        <v>13</v>
      </c>
      <c r="V567">
        <v>1</v>
      </c>
    </row>
    <row r="568" spans="1:22" x14ac:dyDescent="0.2">
      <c r="A568" s="1" t="s">
        <v>204</v>
      </c>
      <c r="B568" s="6" t="s">
        <v>1312</v>
      </c>
      <c r="C568" s="1" t="s">
        <v>1317</v>
      </c>
      <c r="D568" s="1" t="s">
        <v>13</v>
      </c>
      <c r="E568" s="1" t="s">
        <v>1318</v>
      </c>
      <c r="F568" s="1" t="s">
        <v>1315</v>
      </c>
      <c r="G568" s="6" t="s">
        <v>1316</v>
      </c>
      <c r="H568" s="3">
        <v>0.1</v>
      </c>
      <c r="I568" s="5">
        <v>0</v>
      </c>
      <c r="J568" s="4">
        <f>TRUNC(H568*I568, 1)</f>
        <v>0</v>
      </c>
      <c r="K568" s="4">
        <f>노무!E4</f>
        <v>0</v>
      </c>
      <c r="L568" s="5">
        <f>TRUNC(H568*K568, 1)</f>
        <v>0</v>
      </c>
      <c r="M568" s="4">
        <v>0</v>
      </c>
      <c r="N568" s="5">
        <f>TRUNC(H568*M568, 1)</f>
        <v>0</v>
      </c>
      <c r="O568" s="4">
        <f t="shared" si="70"/>
        <v>0</v>
      </c>
      <c r="P568" s="5">
        <f t="shared" si="70"/>
        <v>0</v>
      </c>
      <c r="Q568" s="1" t="s">
        <v>13</v>
      </c>
      <c r="S568" t="s">
        <v>54</v>
      </c>
      <c r="T568" t="s">
        <v>54</v>
      </c>
      <c r="U568" t="s">
        <v>13</v>
      </c>
      <c r="V568">
        <v>1</v>
      </c>
    </row>
    <row r="569" spans="1:22" x14ac:dyDescent="0.2">
      <c r="A569" s="1" t="s">
        <v>204</v>
      </c>
      <c r="B569" s="6" t="s">
        <v>1306</v>
      </c>
      <c r="C569" s="1" t="s">
        <v>1307</v>
      </c>
      <c r="D569" s="1" t="s">
        <v>13</v>
      </c>
      <c r="E569" s="1" t="s">
        <v>1319</v>
      </c>
      <c r="F569" s="1" t="s">
        <v>1378</v>
      </c>
      <c r="G569" s="6" t="s">
        <v>1310</v>
      </c>
      <c r="H569" s="3">
        <v>1</v>
      </c>
      <c r="I569" s="4">
        <f>TRUNC((L566+L567+L568)*1.5*0.01, 1)</f>
        <v>0</v>
      </c>
      <c r="J569" s="4">
        <f>TRUNC(H569*I569, 1)</f>
        <v>0</v>
      </c>
      <c r="K569" s="4">
        <v>0</v>
      </c>
      <c r="L569" s="5">
        <f>TRUNC(H569*K569, 1)</f>
        <v>0</v>
      </c>
      <c r="M569" s="4">
        <v>0</v>
      </c>
      <c r="N569" s="5">
        <f>TRUNC(H569*M569, 1)</f>
        <v>0</v>
      </c>
      <c r="O569" s="4">
        <f t="shared" si="70"/>
        <v>0</v>
      </c>
      <c r="P569" s="5">
        <f t="shared" si="70"/>
        <v>0</v>
      </c>
      <c r="Q569" s="1" t="s">
        <v>13</v>
      </c>
      <c r="S569" t="s">
        <v>54</v>
      </c>
      <c r="T569" t="s">
        <v>54</v>
      </c>
      <c r="U569">
        <v>1.5</v>
      </c>
      <c r="V569">
        <v>1</v>
      </c>
    </row>
    <row r="570" spans="1:22" x14ac:dyDescent="0.2">
      <c r="A570" s="1" t="s">
        <v>204</v>
      </c>
      <c r="B570" s="6" t="s">
        <v>1331</v>
      </c>
      <c r="C570" s="1" t="s">
        <v>1379</v>
      </c>
      <c r="D570" s="1" t="s">
        <v>13</v>
      </c>
      <c r="E570" s="1" t="s">
        <v>1333</v>
      </c>
      <c r="F570" s="1" t="s">
        <v>1380</v>
      </c>
      <c r="G570" s="6" t="s">
        <v>1335</v>
      </c>
      <c r="H570" s="3">
        <v>0.37</v>
      </c>
      <c r="I570" s="4">
        <f>기계경비!H33</f>
        <v>0</v>
      </c>
      <c r="J570" s="4">
        <f>TRUNC(H570*I570, 1)</f>
        <v>0</v>
      </c>
      <c r="K570" s="4">
        <f>기계경비!I33</f>
        <v>0</v>
      </c>
      <c r="L570" s="5">
        <f>TRUNC(H570*K570, 1)</f>
        <v>0</v>
      </c>
      <c r="M570" s="4">
        <f>기계경비!J33</f>
        <v>0</v>
      </c>
      <c r="N570" s="5">
        <f>TRUNC(H570*M570, 1)</f>
        <v>0</v>
      </c>
      <c r="O570" s="4">
        <f t="shared" si="70"/>
        <v>0</v>
      </c>
      <c r="P570" s="5">
        <f t="shared" si="70"/>
        <v>0</v>
      </c>
      <c r="Q570" s="1" t="s">
        <v>13</v>
      </c>
      <c r="S570" t="s">
        <v>54</v>
      </c>
      <c r="T570" t="s">
        <v>54</v>
      </c>
      <c r="U570" t="s">
        <v>13</v>
      </c>
      <c r="V570">
        <v>1</v>
      </c>
    </row>
    <row r="571" spans="1:22" x14ac:dyDescent="0.2">
      <c r="A571" s="1" t="s">
        <v>13</v>
      </c>
      <c r="B571" s="6" t="s">
        <v>13</v>
      </c>
      <c r="C571" s="1" t="s">
        <v>13</v>
      </c>
      <c r="D571" s="1" t="s">
        <v>13</v>
      </c>
      <c r="E571" s="1" t="s">
        <v>1311</v>
      </c>
      <c r="F571" s="1" t="s">
        <v>13</v>
      </c>
      <c r="G571" s="6" t="s">
        <v>13</v>
      </c>
      <c r="H571" s="3">
        <v>0</v>
      </c>
      <c r="I571" s="1" t="s">
        <v>13</v>
      </c>
      <c r="J571" s="4">
        <f>TRUNC(SUMPRODUCT(J566:J570, V566:V570), 0)</f>
        <v>0</v>
      </c>
      <c r="K571" s="1" t="s">
        <v>13</v>
      </c>
      <c r="L571" s="5">
        <f>TRUNC(SUMPRODUCT(L566:L570, V566:V570), 0)</f>
        <v>0</v>
      </c>
      <c r="M571" s="1" t="s">
        <v>13</v>
      </c>
      <c r="N571" s="5">
        <f>TRUNC(SUMPRODUCT(N566:N570, V566:V570), 0)</f>
        <v>0</v>
      </c>
      <c r="O571" s="1" t="s">
        <v>13</v>
      </c>
      <c r="P571" s="5">
        <f>J571+L571+N571</f>
        <v>0</v>
      </c>
      <c r="Q571" s="1" t="s">
        <v>13</v>
      </c>
      <c r="S571" t="s">
        <v>13</v>
      </c>
      <c r="T571" t="s">
        <v>13</v>
      </c>
      <c r="U571" t="s">
        <v>13</v>
      </c>
      <c r="V571">
        <v>1</v>
      </c>
    </row>
    <row r="572" spans="1:22" x14ac:dyDescent="0.2">
      <c r="A572" s="1" t="s">
        <v>13</v>
      </c>
      <c r="B572" s="6" t="s">
        <v>13</v>
      </c>
      <c r="C572" s="1" t="s">
        <v>13</v>
      </c>
      <c r="D572" s="1" t="s">
        <v>13</v>
      </c>
      <c r="E572" s="1" t="s">
        <v>13</v>
      </c>
      <c r="F572" s="1" t="s">
        <v>13</v>
      </c>
      <c r="G572" s="6" t="s">
        <v>13</v>
      </c>
      <c r="H572" s="3">
        <v>0</v>
      </c>
      <c r="I572" s="1" t="s">
        <v>13</v>
      </c>
      <c r="J572" s="1" t="s">
        <v>13</v>
      </c>
      <c r="K572" s="1" t="s">
        <v>13</v>
      </c>
      <c r="L572" s="1" t="s">
        <v>13</v>
      </c>
      <c r="M572" s="1" t="s">
        <v>13</v>
      </c>
      <c r="N572" s="1" t="s">
        <v>13</v>
      </c>
      <c r="O572" s="1" t="s">
        <v>13</v>
      </c>
      <c r="P572" s="1" t="s">
        <v>13</v>
      </c>
      <c r="Q572" s="1" t="s">
        <v>13</v>
      </c>
      <c r="S572" t="s">
        <v>13</v>
      </c>
      <c r="T572" t="s">
        <v>13</v>
      </c>
      <c r="U572" t="s">
        <v>13</v>
      </c>
      <c r="V572">
        <v>1</v>
      </c>
    </row>
    <row r="573" spans="1:22" x14ac:dyDescent="0.2">
      <c r="A573" s="1" t="s">
        <v>205</v>
      </c>
      <c r="B573" s="6" t="s">
        <v>13</v>
      </c>
      <c r="C573" s="1" t="s">
        <v>13</v>
      </c>
      <c r="D573" s="1" t="s">
        <v>13</v>
      </c>
      <c r="E573" s="1" t="s">
        <v>201</v>
      </c>
      <c r="F573" s="1" t="s">
        <v>199</v>
      </c>
      <c r="G573" s="6" t="s">
        <v>161</v>
      </c>
      <c r="H573" s="3">
        <v>0</v>
      </c>
      <c r="I573" s="1" t="s">
        <v>13</v>
      </c>
      <c r="J573" s="1" t="s">
        <v>13</v>
      </c>
      <c r="K573" s="1" t="s">
        <v>13</v>
      </c>
      <c r="L573" s="1" t="s">
        <v>13</v>
      </c>
      <c r="M573" s="1" t="s">
        <v>13</v>
      </c>
      <c r="N573" s="1" t="s">
        <v>13</v>
      </c>
      <c r="O573" s="1" t="s">
        <v>13</v>
      </c>
      <c r="P573" s="1" t="s">
        <v>13</v>
      </c>
      <c r="Q573" s="1" t="s">
        <v>13</v>
      </c>
      <c r="S573" t="s">
        <v>13</v>
      </c>
      <c r="T573" t="s">
        <v>13</v>
      </c>
      <c r="U573" t="s">
        <v>13</v>
      </c>
      <c r="V573">
        <v>1</v>
      </c>
    </row>
    <row r="574" spans="1:22" x14ac:dyDescent="0.2">
      <c r="A574" s="1" t="s">
        <v>205</v>
      </c>
      <c r="B574" s="6" t="s">
        <v>1312</v>
      </c>
      <c r="C574" s="1" t="s">
        <v>1376</v>
      </c>
      <c r="D574" s="1" t="s">
        <v>13</v>
      </c>
      <c r="E574" s="1" t="s">
        <v>1377</v>
      </c>
      <c r="F574" s="1" t="s">
        <v>1315</v>
      </c>
      <c r="G574" s="6" t="s">
        <v>1316</v>
      </c>
      <c r="H574" s="3">
        <v>0.27</v>
      </c>
      <c r="I574" s="5">
        <v>0</v>
      </c>
      <c r="J574" s="4">
        <f>TRUNC(H574*I574, 1)</f>
        <v>0</v>
      </c>
      <c r="K574" s="4">
        <f>노무!E11</f>
        <v>0</v>
      </c>
      <c r="L574" s="5">
        <f>TRUNC(H574*K574, 1)</f>
        <v>0</v>
      </c>
      <c r="M574" s="4">
        <v>0</v>
      </c>
      <c r="N574" s="5">
        <f>TRUNC(H574*M574, 1)</f>
        <v>0</v>
      </c>
      <c r="O574" s="4">
        <f t="shared" ref="O574:P578" si="71">I574+K574+M574</f>
        <v>0</v>
      </c>
      <c r="P574" s="5">
        <f t="shared" si="71"/>
        <v>0</v>
      </c>
      <c r="Q574" s="1" t="s">
        <v>13</v>
      </c>
      <c r="S574" t="s">
        <v>54</v>
      </c>
      <c r="T574" t="s">
        <v>54</v>
      </c>
      <c r="U574" t="s">
        <v>13</v>
      </c>
      <c r="V574">
        <v>1</v>
      </c>
    </row>
    <row r="575" spans="1:22" x14ac:dyDescent="0.2">
      <c r="A575" s="1" t="s">
        <v>205</v>
      </c>
      <c r="B575" s="6" t="s">
        <v>1312</v>
      </c>
      <c r="C575" s="1" t="s">
        <v>1328</v>
      </c>
      <c r="D575" s="1" t="s">
        <v>13</v>
      </c>
      <c r="E575" s="1" t="s">
        <v>1329</v>
      </c>
      <c r="F575" s="1" t="s">
        <v>1315</v>
      </c>
      <c r="G575" s="6" t="s">
        <v>1316</v>
      </c>
      <c r="H575" s="3">
        <v>0.14000000000000001</v>
      </c>
      <c r="I575" s="5">
        <v>0</v>
      </c>
      <c r="J575" s="4">
        <f>TRUNC(H575*I575, 1)</f>
        <v>0</v>
      </c>
      <c r="K575" s="4">
        <f>노무!E12</f>
        <v>0</v>
      </c>
      <c r="L575" s="5">
        <f>TRUNC(H575*K575, 1)</f>
        <v>0</v>
      </c>
      <c r="M575" s="4">
        <v>0</v>
      </c>
      <c r="N575" s="5">
        <f>TRUNC(H575*M575, 1)</f>
        <v>0</v>
      </c>
      <c r="O575" s="4">
        <f t="shared" si="71"/>
        <v>0</v>
      </c>
      <c r="P575" s="5">
        <f t="shared" si="71"/>
        <v>0</v>
      </c>
      <c r="Q575" s="1" t="s">
        <v>13</v>
      </c>
      <c r="S575" t="s">
        <v>54</v>
      </c>
      <c r="T575" t="s">
        <v>54</v>
      </c>
      <c r="U575" t="s">
        <v>13</v>
      </c>
      <c r="V575">
        <v>1</v>
      </c>
    </row>
    <row r="576" spans="1:22" x14ac:dyDescent="0.2">
      <c r="A576" s="1" t="s">
        <v>205</v>
      </c>
      <c r="B576" s="6" t="s">
        <v>1312</v>
      </c>
      <c r="C576" s="1" t="s">
        <v>1317</v>
      </c>
      <c r="D576" s="1" t="s">
        <v>13</v>
      </c>
      <c r="E576" s="1" t="s">
        <v>1318</v>
      </c>
      <c r="F576" s="1" t="s">
        <v>1315</v>
      </c>
      <c r="G576" s="6" t="s">
        <v>1316</v>
      </c>
      <c r="H576" s="3">
        <v>0.1</v>
      </c>
      <c r="I576" s="5">
        <v>0</v>
      </c>
      <c r="J576" s="4">
        <f>TRUNC(H576*I576, 1)</f>
        <v>0</v>
      </c>
      <c r="K576" s="4">
        <f>노무!E4</f>
        <v>0</v>
      </c>
      <c r="L576" s="5">
        <f>TRUNC(H576*K576, 1)</f>
        <v>0</v>
      </c>
      <c r="M576" s="4">
        <v>0</v>
      </c>
      <c r="N576" s="5">
        <f>TRUNC(H576*M576, 1)</f>
        <v>0</v>
      </c>
      <c r="O576" s="4">
        <f t="shared" si="71"/>
        <v>0</v>
      </c>
      <c r="P576" s="5">
        <f t="shared" si="71"/>
        <v>0</v>
      </c>
      <c r="Q576" s="1" t="s">
        <v>13</v>
      </c>
      <c r="S576" t="s">
        <v>54</v>
      </c>
      <c r="T576" t="s">
        <v>54</v>
      </c>
      <c r="U576" t="s">
        <v>13</v>
      </c>
      <c r="V576">
        <v>1</v>
      </c>
    </row>
    <row r="577" spans="1:22" x14ac:dyDescent="0.2">
      <c r="A577" s="1" t="s">
        <v>205</v>
      </c>
      <c r="B577" s="6" t="s">
        <v>1306</v>
      </c>
      <c r="C577" s="1" t="s">
        <v>1307</v>
      </c>
      <c r="D577" s="1" t="s">
        <v>13</v>
      </c>
      <c r="E577" s="1" t="s">
        <v>1319</v>
      </c>
      <c r="F577" s="1" t="s">
        <v>1378</v>
      </c>
      <c r="G577" s="6" t="s">
        <v>1310</v>
      </c>
      <c r="H577" s="3">
        <v>1</v>
      </c>
      <c r="I577" s="4">
        <f>TRUNC((L574+L575+L576)*1.5*0.01, 1)</f>
        <v>0</v>
      </c>
      <c r="J577" s="4">
        <f>TRUNC(H577*I577, 1)</f>
        <v>0</v>
      </c>
      <c r="K577" s="4">
        <v>0</v>
      </c>
      <c r="L577" s="5">
        <f>TRUNC(H577*K577, 1)</f>
        <v>0</v>
      </c>
      <c r="M577" s="4">
        <v>0</v>
      </c>
      <c r="N577" s="5">
        <f>TRUNC(H577*M577, 1)</f>
        <v>0</v>
      </c>
      <c r="O577" s="4">
        <f t="shared" si="71"/>
        <v>0</v>
      </c>
      <c r="P577" s="5">
        <f t="shared" si="71"/>
        <v>0</v>
      </c>
      <c r="Q577" s="1" t="s">
        <v>13</v>
      </c>
      <c r="S577" t="s">
        <v>54</v>
      </c>
      <c r="T577" t="s">
        <v>54</v>
      </c>
      <c r="U577">
        <v>1.5</v>
      </c>
      <c r="V577">
        <v>1</v>
      </c>
    </row>
    <row r="578" spans="1:22" x14ac:dyDescent="0.2">
      <c r="A578" s="1" t="s">
        <v>205</v>
      </c>
      <c r="B578" s="6" t="s">
        <v>1331</v>
      </c>
      <c r="C578" s="1" t="s">
        <v>1379</v>
      </c>
      <c r="D578" s="1" t="s">
        <v>13</v>
      </c>
      <c r="E578" s="1" t="s">
        <v>1333</v>
      </c>
      <c r="F578" s="1" t="s">
        <v>1380</v>
      </c>
      <c r="G578" s="6" t="s">
        <v>1335</v>
      </c>
      <c r="H578" s="3">
        <v>0.43</v>
      </c>
      <c r="I578" s="4">
        <f>기계경비!H33</f>
        <v>0</v>
      </c>
      <c r="J578" s="4">
        <f>TRUNC(H578*I578, 1)</f>
        <v>0</v>
      </c>
      <c r="K578" s="4">
        <f>기계경비!I33</f>
        <v>0</v>
      </c>
      <c r="L578" s="5">
        <f>TRUNC(H578*K578, 1)</f>
        <v>0</v>
      </c>
      <c r="M578" s="4">
        <f>기계경비!J33</f>
        <v>0</v>
      </c>
      <c r="N578" s="5">
        <f>TRUNC(H578*M578, 1)</f>
        <v>0</v>
      </c>
      <c r="O578" s="4">
        <f t="shared" si="71"/>
        <v>0</v>
      </c>
      <c r="P578" s="5">
        <f t="shared" si="71"/>
        <v>0</v>
      </c>
      <c r="Q578" s="1" t="s">
        <v>13</v>
      </c>
      <c r="S578" t="s">
        <v>54</v>
      </c>
      <c r="T578" t="s">
        <v>54</v>
      </c>
      <c r="U578" t="s">
        <v>13</v>
      </c>
      <c r="V578">
        <v>1</v>
      </c>
    </row>
    <row r="579" spans="1:22" x14ac:dyDescent="0.2">
      <c r="A579" s="1" t="s">
        <v>13</v>
      </c>
      <c r="B579" s="6" t="s">
        <v>13</v>
      </c>
      <c r="C579" s="1" t="s">
        <v>13</v>
      </c>
      <c r="D579" s="1" t="s">
        <v>13</v>
      </c>
      <c r="E579" s="1" t="s">
        <v>1311</v>
      </c>
      <c r="F579" s="1" t="s">
        <v>13</v>
      </c>
      <c r="G579" s="6" t="s">
        <v>13</v>
      </c>
      <c r="H579" s="3">
        <v>0</v>
      </c>
      <c r="I579" s="1" t="s">
        <v>13</v>
      </c>
      <c r="J579" s="4">
        <f>TRUNC(SUMPRODUCT(J574:J578, V574:V578), 0)</f>
        <v>0</v>
      </c>
      <c r="K579" s="1" t="s">
        <v>13</v>
      </c>
      <c r="L579" s="5">
        <f>TRUNC(SUMPRODUCT(L574:L578, V574:V578), 0)</f>
        <v>0</v>
      </c>
      <c r="M579" s="1" t="s">
        <v>13</v>
      </c>
      <c r="N579" s="5">
        <f>TRUNC(SUMPRODUCT(N574:N578, V574:V578), 0)</f>
        <v>0</v>
      </c>
      <c r="O579" s="1" t="s">
        <v>13</v>
      </c>
      <c r="P579" s="5">
        <f>J579+L579+N579</f>
        <v>0</v>
      </c>
      <c r="Q579" s="1" t="s">
        <v>13</v>
      </c>
      <c r="S579" t="s">
        <v>13</v>
      </c>
      <c r="T579" t="s">
        <v>13</v>
      </c>
      <c r="U579" t="s">
        <v>13</v>
      </c>
      <c r="V579">
        <v>1</v>
      </c>
    </row>
    <row r="580" spans="1:22" x14ac:dyDescent="0.2">
      <c r="A580" s="1" t="s">
        <v>13</v>
      </c>
      <c r="B580" s="6" t="s">
        <v>13</v>
      </c>
      <c r="C580" s="1" t="s">
        <v>13</v>
      </c>
      <c r="D580" s="1" t="s">
        <v>13</v>
      </c>
      <c r="E580" s="1" t="s">
        <v>13</v>
      </c>
      <c r="F580" s="1" t="s">
        <v>13</v>
      </c>
      <c r="G580" s="6" t="s">
        <v>13</v>
      </c>
      <c r="H580" s="3">
        <v>0</v>
      </c>
      <c r="I580" s="1" t="s">
        <v>13</v>
      </c>
      <c r="J580" s="1" t="s">
        <v>13</v>
      </c>
      <c r="K580" s="1" t="s">
        <v>13</v>
      </c>
      <c r="L580" s="1" t="s">
        <v>13</v>
      </c>
      <c r="M580" s="1" t="s">
        <v>13</v>
      </c>
      <c r="N580" s="1" t="s">
        <v>13</v>
      </c>
      <c r="O580" s="1" t="s">
        <v>13</v>
      </c>
      <c r="P580" s="1" t="s">
        <v>13</v>
      </c>
      <c r="Q580" s="1" t="s">
        <v>13</v>
      </c>
      <c r="S580" t="s">
        <v>13</v>
      </c>
      <c r="T580" t="s">
        <v>13</v>
      </c>
      <c r="U580" t="s">
        <v>13</v>
      </c>
      <c r="V580">
        <v>1</v>
      </c>
    </row>
    <row r="581" spans="1:22" x14ac:dyDescent="0.2">
      <c r="A581" s="1" t="s">
        <v>206</v>
      </c>
      <c r="B581" s="6" t="s">
        <v>13</v>
      </c>
      <c r="C581" s="1" t="s">
        <v>13</v>
      </c>
      <c r="D581" s="1" t="s">
        <v>13</v>
      </c>
      <c r="E581" s="1" t="s">
        <v>192</v>
      </c>
      <c r="F581" s="1" t="s">
        <v>177</v>
      </c>
      <c r="G581" s="6" t="s">
        <v>161</v>
      </c>
      <c r="H581" s="3">
        <v>0</v>
      </c>
      <c r="I581" s="1" t="s">
        <v>13</v>
      </c>
      <c r="J581" s="1" t="s">
        <v>13</v>
      </c>
      <c r="K581" s="1" t="s">
        <v>13</v>
      </c>
      <c r="L581" s="1" t="s">
        <v>13</v>
      </c>
      <c r="M581" s="1" t="s">
        <v>13</v>
      </c>
      <c r="N581" s="1" t="s">
        <v>13</v>
      </c>
      <c r="O581" s="1" t="s">
        <v>13</v>
      </c>
      <c r="P581" s="1" t="s">
        <v>13</v>
      </c>
      <c r="Q581" s="1" t="s">
        <v>13</v>
      </c>
      <c r="S581" t="s">
        <v>13</v>
      </c>
      <c r="T581" t="s">
        <v>13</v>
      </c>
      <c r="U581" t="s">
        <v>13</v>
      </c>
      <c r="V581">
        <v>1</v>
      </c>
    </row>
    <row r="582" spans="1:22" x14ac:dyDescent="0.2">
      <c r="A582" s="1" t="s">
        <v>206</v>
      </c>
      <c r="B582" s="6" t="s">
        <v>1312</v>
      </c>
      <c r="C582" s="1" t="s">
        <v>1376</v>
      </c>
      <c r="D582" s="1" t="s">
        <v>13</v>
      </c>
      <c r="E582" s="1" t="s">
        <v>1377</v>
      </c>
      <c r="F582" s="1" t="s">
        <v>1315</v>
      </c>
      <c r="G582" s="6" t="s">
        <v>1316</v>
      </c>
      <c r="H582" s="3">
        <v>0.12</v>
      </c>
      <c r="I582" s="5">
        <v>0</v>
      </c>
      <c r="J582" s="4">
        <f>TRUNC(H582*I582, 1)</f>
        <v>0</v>
      </c>
      <c r="K582" s="4">
        <f>노무!E11</f>
        <v>0</v>
      </c>
      <c r="L582" s="5">
        <f>TRUNC(H582*K582, 1)</f>
        <v>0</v>
      </c>
      <c r="M582" s="4">
        <v>0</v>
      </c>
      <c r="N582" s="5">
        <f>TRUNC(H582*M582, 1)</f>
        <v>0</v>
      </c>
      <c r="O582" s="4">
        <f t="shared" ref="O582:P586" si="72">I582+K582+M582</f>
        <v>0</v>
      </c>
      <c r="P582" s="5">
        <f t="shared" si="72"/>
        <v>0</v>
      </c>
      <c r="Q582" s="1" t="s">
        <v>13</v>
      </c>
      <c r="S582" t="s">
        <v>54</v>
      </c>
      <c r="T582" t="s">
        <v>54</v>
      </c>
      <c r="U582" t="s">
        <v>13</v>
      </c>
      <c r="V582">
        <v>1</v>
      </c>
    </row>
    <row r="583" spans="1:22" x14ac:dyDescent="0.2">
      <c r="A583" s="1" t="s">
        <v>206</v>
      </c>
      <c r="B583" s="6" t="s">
        <v>1312</v>
      </c>
      <c r="C583" s="1" t="s">
        <v>1328</v>
      </c>
      <c r="D583" s="1" t="s">
        <v>13</v>
      </c>
      <c r="E583" s="1" t="s">
        <v>1329</v>
      </c>
      <c r="F583" s="1" t="s">
        <v>1315</v>
      </c>
      <c r="G583" s="6" t="s">
        <v>1316</v>
      </c>
      <c r="H583" s="3">
        <v>0.28999999999999998</v>
      </c>
      <c r="I583" s="5">
        <v>0</v>
      </c>
      <c r="J583" s="4">
        <f>TRUNC(H583*I583, 1)</f>
        <v>0</v>
      </c>
      <c r="K583" s="4">
        <f>노무!E12</f>
        <v>0</v>
      </c>
      <c r="L583" s="5">
        <f>TRUNC(H583*K583, 1)</f>
        <v>0</v>
      </c>
      <c r="M583" s="4">
        <v>0</v>
      </c>
      <c r="N583" s="5">
        <f>TRUNC(H583*M583, 1)</f>
        <v>0</v>
      </c>
      <c r="O583" s="4">
        <f t="shared" si="72"/>
        <v>0</v>
      </c>
      <c r="P583" s="5">
        <f t="shared" si="72"/>
        <v>0</v>
      </c>
      <c r="Q583" s="1" t="s">
        <v>13</v>
      </c>
      <c r="S583" t="s">
        <v>54</v>
      </c>
      <c r="T583" t="s">
        <v>54</v>
      </c>
      <c r="U583" t="s">
        <v>13</v>
      </c>
      <c r="V583">
        <v>1</v>
      </c>
    </row>
    <row r="584" spans="1:22" x14ac:dyDescent="0.2">
      <c r="A584" s="1" t="s">
        <v>206</v>
      </c>
      <c r="B584" s="6" t="s">
        <v>1312</v>
      </c>
      <c r="C584" s="1" t="s">
        <v>1317</v>
      </c>
      <c r="D584" s="1" t="s">
        <v>13</v>
      </c>
      <c r="E584" s="1" t="s">
        <v>1318</v>
      </c>
      <c r="F584" s="1" t="s">
        <v>1315</v>
      </c>
      <c r="G584" s="6" t="s">
        <v>1316</v>
      </c>
      <c r="H584" s="3">
        <v>0.1</v>
      </c>
      <c r="I584" s="5">
        <v>0</v>
      </c>
      <c r="J584" s="4">
        <f>TRUNC(H584*I584, 1)</f>
        <v>0</v>
      </c>
      <c r="K584" s="4">
        <f>노무!E4</f>
        <v>0</v>
      </c>
      <c r="L584" s="5">
        <f>TRUNC(H584*K584, 1)</f>
        <v>0</v>
      </c>
      <c r="M584" s="4">
        <v>0</v>
      </c>
      <c r="N584" s="5">
        <f>TRUNC(H584*M584, 1)</f>
        <v>0</v>
      </c>
      <c r="O584" s="4">
        <f t="shared" si="72"/>
        <v>0</v>
      </c>
      <c r="P584" s="5">
        <f t="shared" si="72"/>
        <v>0</v>
      </c>
      <c r="Q584" s="1" t="s">
        <v>13</v>
      </c>
      <c r="S584" t="s">
        <v>54</v>
      </c>
      <c r="T584" t="s">
        <v>54</v>
      </c>
      <c r="U584" t="s">
        <v>13</v>
      </c>
      <c r="V584">
        <v>1</v>
      </c>
    </row>
    <row r="585" spans="1:22" x14ac:dyDescent="0.2">
      <c r="A585" s="1" t="s">
        <v>206</v>
      </c>
      <c r="B585" s="6" t="s">
        <v>1306</v>
      </c>
      <c r="C585" s="1" t="s">
        <v>1307</v>
      </c>
      <c r="D585" s="1" t="s">
        <v>13</v>
      </c>
      <c r="E585" s="1" t="s">
        <v>1319</v>
      </c>
      <c r="F585" s="1" t="s">
        <v>1378</v>
      </c>
      <c r="G585" s="6" t="s">
        <v>1310</v>
      </c>
      <c r="H585" s="3">
        <v>1</v>
      </c>
      <c r="I585" s="4">
        <f>TRUNC((L582+L583+L584)*1.5*0.01, 1)</f>
        <v>0</v>
      </c>
      <c r="J585" s="4">
        <f>TRUNC(H585*I585, 1)</f>
        <v>0</v>
      </c>
      <c r="K585" s="4">
        <v>0</v>
      </c>
      <c r="L585" s="5">
        <f>TRUNC(H585*K585, 1)</f>
        <v>0</v>
      </c>
      <c r="M585" s="4">
        <v>0</v>
      </c>
      <c r="N585" s="5">
        <f>TRUNC(H585*M585, 1)</f>
        <v>0</v>
      </c>
      <c r="O585" s="4">
        <f t="shared" si="72"/>
        <v>0</v>
      </c>
      <c r="P585" s="5">
        <f t="shared" si="72"/>
        <v>0</v>
      </c>
      <c r="Q585" s="1" t="s">
        <v>13</v>
      </c>
      <c r="S585" t="s">
        <v>54</v>
      </c>
      <c r="T585" t="s">
        <v>54</v>
      </c>
      <c r="U585">
        <v>1.5</v>
      </c>
      <c r="V585">
        <v>1</v>
      </c>
    </row>
    <row r="586" spans="1:22" x14ac:dyDescent="0.2">
      <c r="A586" s="1" t="s">
        <v>206</v>
      </c>
      <c r="B586" s="6" t="s">
        <v>1331</v>
      </c>
      <c r="C586" s="1" t="s">
        <v>1379</v>
      </c>
      <c r="D586" s="1" t="s">
        <v>13</v>
      </c>
      <c r="E586" s="1" t="s">
        <v>1333</v>
      </c>
      <c r="F586" s="1" t="s">
        <v>1380</v>
      </c>
      <c r="G586" s="6" t="s">
        <v>1335</v>
      </c>
      <c r="H586" s="3">
        <v>0.28999999999999998</v>
      </c>
      <c r="I586" s="4">
        <f>기계경비!H33</f>
        <v>0</v>
      </c>
      <c r="J586" s="4">
        <f>TRUNC(H586*I586, 1)</f>
        <v>0</v>
      </c>
      <c r="K586" s="4">
        <f>기계경비!I33</f>
        <v>0</v>
      </c>
      <c r="L586" s="5">
        <f>TRUNC(H586*K586, 1)</f>
        <v>0</v>
      </c>
      <c r="M586" s="4">
        <f>기계경비!J33</f>
        <v>0</v>
      </c>
      <c r="N586" s="5">
        <f>TRUNC(H586*M586, 1)</f>
        <v>0</v>
      </c>
      <c r="O586" s="4">
        <f t="shared" si="72"/>
        <v>0</v>
      </c>
      <c r="P586" s="5">
        <f t="shared" si="72"/>
        <v>0</v>
      </c>
      <c r="Q586" s="1" t="s">
        <v>13</v>
      </c>
      <c r="S586" t="s">
        <v>54</v>
      </c>
      <c r="T586" t="s">
        <v>54</v>
      </c>
      <c r="U586" t="s">
        <v>13</v>
      </c>
      <c r="V586">
        <v>1</v>
      </c>
    </row>
    <row r="587" spans="1:22" x14ac:dyDescent="0.2">
      <c r="A587" s="1" t="s">
        <v>13</v>
      </c>
      <c r="B587" s="6" t="s">
        <v>13</v>
      </c>
      <c r="C587" s="1" t="s">
        <v>13</v>
      </c>
      <c r="D587" s="1" t="s">
        <v>13</v>
      </c>
      <c r="E587" s="1" t="s">
        <v>1311</v>
      </c>
      <c r="F587" s="1" t="s">
        <v>13</v>
      </c>
      <c r="G587" s="6" t="s">
        <v>13</v>
      </c>
      <c r="H587" s="3">
        <v>0</v>
      </c>
      <c r="I587" s="1" t="s">
        <v>13</v>
      </c>
      <c r="J587" s="4">
        <f>TRUNC(SUMPRODUCT(J582:J586, V582:V586), 0)</f>
        <v>0</v>
      </c>
      <c r="K587" s="1" t="s">
        <v>13</v>
      </c>
      <c r="L587" s="5">
        <f>TRUNC(SUMPRODUCT(L582:L586, V582:V586), 0)</f>
        <v>0</v>
      </c>
      <c r="M587" s="1" t="s">
        <v>13</v>
      </c>
      <c r="N587" s="5">
        <f>TRUNC(SUMPRODUCT(N582:N586, V582:V586), 0)</f>
        <v>0</v>
      </c>
      <c r="O587" s="1" t="s">
        <v>13</v>
      </c>
      <c r="P587" s="5">
        <f>J587+L587+N587</f>
        <v>0</v>
      </c>
      <c r="Q587" s="1" t="s">
        <v>13</v>
      </c>
      <c r="S587" t="s">
        <v>13</v>
      </c>
      <c r="T587" t="s">
        <v>13</v>
      </c>
      <c r="U587" t="s">
        <v>13</v>
      </c>
      <c r="V587">
        <v>1</v>
      </c>
    </row>
    <row r="588" spans="1:22" x14ac:dyDescent="0.2">
      <c r="A588" s="1" t="s">
        <v>13</v>
      </c>
      <c r="B588" s="6" t="s">
        <v>13</v>
      </c>
      <c r="C588" s="1" t="s">
        <v>13</v>
      </c>
      <c r="D588" s="1" t="s">
        <v>13</v>
      </c>
      <c r="E588" s="1" t="s">
        <v>13</v>
      </c>
      <c r="F588" s="1" t="s">
        <v>13</v>
      </c>
      <c r="G588" s="6" t="s">
        <v>13</v>
      </c>
      <c r="H588" s="3">
        <v>0</v>
      </c>
      <c r="I588" s="1" t="s">
        <v>13</v>
      </c>
      <c r="J588" s="1" t="s">
        <v>13</v>
      </c>
      <c r="K588" s="1" t="s">
        <v>13</v>
      </c>
      <c r="L588" s="1" t="s">
        <v>13</v>
      </c>
      <c r="M588" s="1" t="s">
        <v>13</v>
      </c>
      <c r="N588" s="1" t="s">
        <v>13</v>
      </c>
      <c r="O588" s="1" t="s">
        <v>13</v>
      </c>
      <c r="P588" s="1" t="s">
        <v>13</v>
      </c>
      <c r="Q588" s="1" t="s">
        <v>13</v>
      </c>
      <c r="S588" t="s">
        <v>13</v>
      </c>
      <c r="T588" t="s">
        <v>13</v>
      </c>
      <c r="U588" t="s">
        <v>13</v>
      </c>
      <c r="V588">
        <v>1</v>
      </c>
    </row>
    <row r="589" spans="1:22" x14ac:dyDescent="0.2">
      <c r="A589" s="1" t="s">
        <v>207</v>
      </c>
      <c r="B589" s="6" t="s">
        <v>13</v>
      </c>
      <c r="C589" s="1" t="s">
        <v>13</v>
      </c>
      <c r="D589" s="1" t="s">
        <v>13</v>
      </c>
      <c r="E589" s="1" t="s">
        <v>192</v>
      </c>
      <c r="F589" s="1" t="s">
        <v>179</v>
      </c>
      <c r="G589" s="6" t="s">
        <v>161</v>
      </c>
      <c r="H589" s="3">
        <v>0</v>
      </c>
      <c r="I589" s="1" t="s">
        <v>13</v>
      </c>
      <c r="J589" s="1" t="s">
        <v>13</v>
      </c>
      <c r="K589" s="1" t="s">
        <v>13</v>
      </c>
      <c r="L589" s="1" t="s">
        <v>13</v>
      </c>
      <c r="M589" s="1" t="s">
        <v>13</v>
      </c>
      <c r="N589" s="1" t="s">
        <v>13</v>
      </c>
      <c r="O589" s="1" t="s">
        <v>13</v>
      </c>
      <c r="P589" s="1" t="s">
        <v>13</v>
      </c>
      <c r="Q589" s="1" t="s">
        <v>13</v>
      </c>
      <c r="S589" t="s">
        <v>13</v>
      </c>
      <c r="T589" t="s">
        <v>13</v>
      </c>
      <c r="U589" t="s">
        <v>13</v>
      </c>
      <c r="V589">
        <v>1</v>
      </c>
    </row>
    <row r="590" spans="1:22" x14ac:dyDescent="0.2">
      <c r="A590" s="1" t="s">
        <v>207</v>
      </c>
      <c r="B590" s="6" t="s">
        <v>1312</v>
      </c>
      <c r="C590" s="1" t="s">
        <v>1376</v>
      </c>
      <c r="D590" s="1" t="s">
        <v>13</v>
      </c>
      <c r="E590" s="1" t="s">
        <v>1377</v>
      </c>
      <c r="F590" s="1" t="s">
        <v>1315</v>
      </c>
      <c r="G590" s="6" t="s">
        <v>1316</v>
      </c>
      <c r="H590" s="3">
        <v>0.14000000000000001</v>
      </c>
      <c r="I590" s="5">
        <v>0</v>
      </c>
      <c r="J590" s="4">
        <f>TRUNC(H590*I590, 1)</f>
        <v>0</v>
      </c>
      <c r="K590" s="4">
        <f>노무!E11</f>
        <v>0</v>
      </c>
      <c r="L590" s="5">
        <f>TRUNC(H590*K590, 1)</f>
        <v>0</v>
      </c>
      <c r="M590" s="4">
        <v>0</v>
      </c>
      <c r="N590" s="5">
        <f>TRUNC(H590*M590, 1)</f>
        <v>0</v>
      </c>
      <c r="O590" s="4">
        <f t="shared" ref="O590:P594" si="73">I590+K590+M590</f>
        <v>0</v>
      </c>
      <c r="P590" s="5">
        <f t="shared" si="73"/>
        <v>0</v>
      </c>
      <c r="Q590" s="1" t="s">
        <v>13</v>
      </c>
      <c r="S590" t="s">
        <v>54</v>
      </c>
      <c r="T590" t="s">
        <v>54</v>
      </c>
      <c r="U590" t="s">
        <v>13</v>
      </c>
      <c r="V590">
        <v>1</v>
      </c>
    </row>
    <row r="591" spans="1:22" x14ac:dyDescent="0.2">
      <c r="A591" s="1" t="s">
        <v>207</v>
      </c>
      <c r="B591" s="6" t="s">
        <v>1312</v>
      </c>
      <c r="C591" s="1" t="s">
        <v>1328</v>
      </c>
      <c r="D591" s="1" t="s">
        <v>13</v>
      </c>
      <c r="E591" s="1" t="s">
        <v>1329</v>
      </c>
      <c r="F591" s="1" t="s">
        <v>1315</v>
      </c>
      <c r="G591" s="6" t="s">
        <v>1316</v>
      </c>
      <c r="H591" s="3">
        <v>0.32</v>
      </c>
      <c r="I591" s="5">
        <v>0</v>
      </c>
      <c r="J591" s="4">
        <f>TRUNC(H591*I591, 1)</f>
        <v>0</v>
      </c>
      <c r="K591" s="4">
        <f>노무!E12</f>
        <v>0</v>
      </c>
      <c r="L591" s="5">
        <f>TRUNC(H591*K591, 1)</f>
        <v>0</v>
      </c>
      <c r="M591" s="4">
        <v>0</v>
      </c>
      <c r="N591" s="5">
        <f>TRUNC(H591*M591, 1)</f>
        <v>0</v>
      </c>
      <c r="O591" s="4">
        <f t="shared" si="73"/>
        <v>0</v>
      </c>
      <c r="P591" s="5">
        <f t="shared" si="73"/>
        <v>0</v>
      </c>
      <c r="Q591" s="1" t="s">
        <v>13</v>
      </c>
      <c r="S591" t="s">
        <v>54</v>
      </c>
      <c r="T591" t="s">
        <v>54</v>
      </c>
      <c r="U591" t="s">
        <v>13</v>
      </c>
      <c r="V591">
        <v>1</v>
      </c>
    </row>
    <row r="592" spans="1:22" x14ac:dyDescent="0.2">
      <c r="A592" s="1" t="s">
        <v>207</v>
      </c>
      <c r="B592" s="6" t="s">
        <v>1312</v>
      </c>
      <c r="C592" s="1" t="s">
        <v>1317</v>
      </c>
      <c r="D592" s="1" t="s">
        <v>13</v>
      </c>
      <c r="E592" s="1" t="s">
        <v>1318</v>
      </c>
      <c r="F592" s="1" t="s">
        <v>1315</v>
      </c>
      <c r="G592" s="6" t="s">
        <v>1316</v>
      </c>
      <c r="H592" s="3">
        <v>0.12</v>
      </c>
      <c r="I592" s="5">
        <v>0</v>
      </c>
      <c r="J592" s="4">
        <f>TRUNC(H592*I592, 1)</f>
        <v>0</v>
      </c>
      <c r="K592" s="4">
        <f>노무!E4</f>
        <v>0</v>
      </c>
      <c r="L592" s="5">
        <f>TRUNC(H592*K592, 1)</f>
        <v>0</v>
      </c>
      <c r="M592" s="4">
        <v>0</v>
      </c>
      <c r="N592" s="5">
        <f>TRUNC(H592*M592, 1)</f>
        <v>0</v>
      </c>
      <c r="O592" s="4">
        <f t="shared" si="73"/>
        <v>0</v>
      </c>
      <c r="P592" s="5">
        <f t="shared" si="73"/>
        <v>0</v>
      </c>
      <c r="Q592" s="1" t="s">
        <v>13</v>
      </c>
      <c r="S592" t="s">
        <v>54</v>
      </c>
      <c r="T592" t="s">
        <v>54</v>
      </c>
      <c r="U592" t="s">
        <v>13</v>
      </c>
      <c r="V592">
        <v>1</v>
      </c>
    </row>
    <row r="593" spans="1:22" x14ac:dyDescent="0.2">
      <c r="A593" s="1" t="s">
        <v>207</v>
      </c>
      <c r="B593" s="6" t="s">
        <v>1306</v>
      </c>
      <c r="C593" s="1" t="s">
        <v>1307</v>
      </c>
      <c r="D593" s="1" t="s">
        <v>13</v>
      </c>
      <c r="E593" s="1" t="s">
        <v>1319</v>
      </c>
      <c r="F593" s="1" t="s">
        <v>1378</v>
      </c>
      <c r="G593" s="6" t="s">
        <v>1310</v>
      </c>
      <c r="H593" s="3">
        <v>1</v>
      </c>
      <c r="I593" s="4">
        <f>TRUNC((L590+L591+L592)*1.5*0.01, 1)</f>
        <v>0</v>
      </c>
      <c r="J593" s="4">
        <f>TRUNC(H593*I593, 1)</f>
        <v>0</v>
      </c>
      <c r="K593" s="4">
        <v>0</v>
      </c>
      <c r="L593" s="5">
        <f>TRUNC(H593*K593, 1)</f>
        <v>0</v>
      </c>
      <c r="M593" s="4">
        <v>0</v>
      </c>
      <c r="N593" s="5">
        <f>TRUNC(H593*M593, 1)</f>
        <v>0</v>
      </c>
      <c r="O593" s="4">
        <f t="shared" si="73"/>
        <v>0</v>
      </c>
      <c r="P593" s="5">
        <f t="shared" si="73"/>
        <v>0</v>
      </c>
      <c r="Q593" s="1" t="s">
        <v>13</v>
      </c>
      <c r="S593" t="s">
        <v>54</v>
      </c>
      <c r="T593" t="s">
        <v>54</v>
      </c>
      <c r="U593">
        <v>1.5</v>
      </c>
      <c r="V593">
        <v>1</v>
      </c>
    </row>
    <row r="594" spans="1:22" x14ac:dyDescent="0.2">
      <c r="A594" s="1" t="s">
        <v>207</v>
      </c>
      <c r="B594" s="6" t="s">
        <v>1331</v>
      </c>
      <c r="C594" s="1" t="s">
        <v>1379</v>
      </c>
      <c r="D594" s="1" t="s">
        <v>13</v>
      </c>
      <c r="E594" s="1" t="s">
        <v>1333</v>
      </c>
      <c r="F594" s="1" t="s">
        <v>1380</v>
      </c>
      <c r="G594" s="6" t="s">
        <v>1335</v>
      </c>
      <c r="H594" s="3">
        <v>0.36</v>
      </c>
      <c r="I594" s="4">
        <f>기계경비!H33</f>
        <v>0</v>
      </c>
      <c r="J594" s="4">
        <f>TRUNC(H594*I594, 1)</f>
        <v>0</v>
      </c>
      <c r="K594" s="4">
        <f>기계경비!I33</f>
        <v>0</v>
      </c>
      <c r="L594" s="5">
        <f>TRUNC(H594*K594, 1)</f>
        <v>0</v>
      </c>
      <c r="M594" s="4">
        <f>기계경비!J33</f>
        <v>0</v>
      </c>
      <c r="N594" s="5">
        <f>TRUNC(H594*M594, 1)</f>
        <v>0</v>
      </c>
      <c r="O594" s="4">
        <f t="shared" si="73"/>
        <v>0</v>
      </c>
      <c r="P594" s="5">
        <f t="shared" si="73"/>
        <v>0</v>
      </c>
      <c r="Q594" s="1" t="s">
        <v>13</v>
      </c>
      <c r="S594" t="s">
        <v>54</v>
      </c>
      <c r="T594" t="s">
        <v>54</v>
      </c>
      <c r="U594" t="s">
        <v>13</v>
      </c>
      <c r="V594">
        <v>1</v>
      </c>
    </row>
    <row r="595" spans="1:22" x14ac:dyDescent="0.2">
      <c r="A595" s="1" t="s">
        <v>13</v>
      </c>
      <c r="B595" s="6" t="s">
        <v>13</v>
      </c>
      <c r="C595" s="1" t="s">
        <v>13</v>
      </c>
      <c r="D595" s="1" t="s">
        <v>13</v>
      </c>
      <c r="E595" s="1" t="s">
        <v>1311</v>
      </c>
      <c r="F595" s="1" t="s">
        <v>13</v>
      </c>
      <c r="G595" s="6" t="s">
        <v>13</v>
      </c>
      <c r="H595" s="3">
        <v>0</v>
      </c>
      <c r="I595" s="1" t="s">
        <v>13</v>
      </c>
      <c r="J595" s="4">
        <f>TRUNC(SUMPRODUCT(J590:J594, V590:V594), 0)</f>
        <v>0</v>
      </c>
      <c r="K595" s="1" t="s">
        <v>13</v>
      </c>
      <c r="L595" s="5">
        <f>TRUNC(SUMPRODUCT(L590:L594, V590:V594), 0)</f>
        <v>0</v>
      </c>
      <c r="M595" s="1" t="s">
        <v>13</v>
      </c>
      <c r="N595" s="5">
        <f>TRUNC(SUMPRODUCT(N590:N594, V590:V594), 0)</f>
        <v>0</v>
      </c>
      <c r="O595" s="1" t="s">
        <v>13</v>
      </c>
      <c r="P595" s="5">
        <f>J595+L595+N595</f>
        <v>0</v>
      </c>
      <c r="Q595" s="1" t="s">
        <v>13</v>
      </c>
      <c r="S595" t="s">
        <v>13</v>
      </c>
      <c r="T595" t="s">
        <v>13</v>
      </c>
      <c r="U595" t="s">
        <v>13</v>
      </c>
      <c r="V595">
        <v>1</v>
      </c>
    </row>
    <row r="596" spans="1:22" x14ac:dyDescent="0.2">
      <c r="A596" s="1" t="s">
        <v>13</v>
      </c>
      <c r="B596" s="6" t="s">
        <v>13</v>
      </c>
      <c r="C596" s="1" t="s">
        <v>13</v>
      </c>
      <c r="D596" s="1" t="s">
        <v>13</v>
      </c>
      <c r="E596" s="1" t="s">
        <v>13</v>
      </c>
      <c r="F596" s="1" t="s">
        <v>13</v>
      </c>
      <c r="G596" s="6" t="s">
        <v>13</v>
      </c>
      <c r="H596" s="3">
        <v>0</v>
      </c>
      <c r="I596" s="1" t="s">
        <v>13</v>
      </c>
      <c r="J596" s="1" t="s">
        <v>13</v>
      </c>
      <c r="K596" s="1" t="s">
        <v>13</v>
      </c>
      <c r="L596" s="1" t="s">
        <v>13</v>
      </c>
      <c r="M596" s="1" t="s">
        <v>13</v>
      </c>
      <c r="N596" s="1" t="s">
        <v>13</v>
      </c>
      <c r="O596" s="1" t="s">
        <v>13</v>
      </c>
      <c r="P596" s="1" t="s">
        <v>13</v>
      </c>
      <c r="Q596" s="1" t="s">
        <v>13</v>
      </c>
      <c r="S596" t="s">
        <v>13</v>
      </c>
      <c r="T596" t="s">
        <v>13</v>
      </c>
      <c r="U596" t="s">
        <v>13</v>
      </c>
      <c r="V596">
        <v>1</v>
      </c>
    </row>
    <row r="597" spans="1:22" x14ac:dyDescent="0.2">
      <c r="A597" s="1" t="s">
        <v>208</v>
      </c>
      <c r="B597" s="6" t="s">
        <v>13</v>
      </c>
      <c r="C597" s="1" t="s">
        <v>13</v>
      </c>
      <c r="D597" s="1" t="s">
        <v>13</v>
      </c>
      <c r="E597" s="1" t="s">
        <v>192</v>
      </c>
      <c r="F597" s="1" t="s">
        <v>181</v>
      </c>
      <c r="G597" s="6" t="s">
        <v>161</v>
      </c>
      <c r="H597" s="3">
        <v>0</v>
      </c>
      <c r="I597" s="1" t="s">
        <v>13</v>
      </c>
      <c r="J597" s="1" t="s">
        <v>13</v>
      </c>
      <c r="K597" s="1" t="s">
        <v>13</v>
      </c>
      <c r="L597" s="1" t="s">
        <v>13</v>
      </c>
      <c r="M597" s="1" t="s">
        <v>13</v>
      </c>
      <c r="N597" s="1" t="s">
        <v>13</v>
      </c>
      <c r="O597" s="1" t="s">
        <v>13</v>
      </c>
      <c r="P597" s="1" t="s">
        <v>13</v>
      </c>
      <c r="Q597" s="1" t="s">
        <v>13</v>
      </c>
      <c r="S597" t="s">
        <v>13</v>
      </c>
      <c r="T597" t="s">
        <v>13</v>
      </c>
      <c r="U597" t="s">
        <v>13</v>
      </c>
      <c r="V597">
        <v>1</v>
      </c>
    </row>
    <row r="598" spans="1:22" x14ac:dyDescent="0.2">
      <c r="A598" s="1" t="s">
        <v>208</v>
      </c>
      <c r="B598" s="6" t="s">
        <v>1312</v>
      </c>
      <c r="C598" s="1" t="s">
        <v>1376</v>
      </c>
      <c r="D598" s="1" t="s">
        <v>13</v>
      </c>
      <c r="E598" s="1" t="s">
        <v>1377</v>
      </c>
      <c r="F598" s="1" t="s">
        <v>1315</v>
      </c>
      <c r="G598" s="6" t="s">
        <v>1316</v>
      </c>
      <c r="H598" s="3">
        <v>0.16</v>
      </c>
      <c r="I598" s="5">
        <v>0</v>
      </c>
      <c r="J598" s="4">
        <f>TRUNC(H598*I598, 1)</f>
        <v>0</v>
      </c>
      <c r="K598" s="4">
        <f>노무!E11</f>
        <v>0</v>
      </c>
      <c r="L598" s="5">
        <f>TRUNC(H598*K598, 1)</f>
        <v>0</v>
      </c>
      <c r="M598" s="4">
        <v>0</v>
      </c>
      <c r="N598" s="5">
        <f>TRUNC(H598*M598, 1)</f>
        <v>0</v>
      </c>
      <c r="O598" s="4">
        <f t="shared" ref="O598:P602" si="74">I598+K598+M598</f>
        <v>0</v>
      </c>
      <c r="P598" s="5">
        <f t="shared" si="74"/>
        <v>0</v>
      </c>
      <c r="Q598" s="1" t="s">
        <v>13</v>
      </c>
      <c r="S598" t="s">
        <v>54</v>
      </c>
      <c r="T598" t="s">
        <v>54</v>
      </c>
      <c r="U598" t="s">
        <v>13</v>
      </c>
      <c r="V598">
        <v>1</v>
      </c>
    </row>
    <row r="599" spans="1:22" x14ac:dyDescent="0.2">
      <c r="A599" s="1" t="s">
        <v>208</v>
      </c>
      <c r="B599" s="6" t="s">
        <v>1312</v>
      </c>
      <c r="C599" s="1" t="s">
        <v>1328</v>
      </c>
      <c r="D599" s="1" t="s">
        <v>13</v>
      </c>
      <c r="E599" s="1" t="s">
        <v>1329</v>
      </c>
      <c r="F599" s="1" t="s">
        <v>1315</v>
      </c>
      <c r="G599" s="6" t="s">
        <v>1316</v>
      </c>
      <c r="H599" s="3">
        <v>0.37</v>
      </c>
      <c r="I599" s="5">
        <v>0</v>
      </c>
      <c r="J599" s="4">
        <f>TRUNC(H599*I599, 1)</f>
        <v>0</v>
      </c>
      <c r="K599" s="4">
        <f>노무!E12</f>
        <v>0</v>
      </c>
      <c r="L599" s="5">
        <f>TRUNC(H599*K599, 1)</f>
        <v>0</v>
      </c>
      <c r="M599" s="4">
        <v>0</v>
      </c>
      <c r="N599" s="5">
        <f>TRUNC(H599*M599, 1)</f>
        <v>0</v>
      </c>
      <c r="O599" s="4">
        <f t="shared" si="74"/>
        <v>0</v>
      </c>
      <c r="P599" s="5">
        <f t="shared" si="74"/>
        <v>0</v>
      </c>
      <c r="Q599" s="1" t="s">
        <v>13</v>
      </c>
      <c r="S599" t="s">
        <v>54</v>
      </c>
      <c r="T599" t="s">
        <v>54</v>
      </c>
      <c r="U599" t="s">
        <v>13</v>
      </c>
      <c r="V599">
        <v>1</v>
      </c>
    </row>
    <row r="600" spans="1:22" x14ac:dyDescent="0.2">
      <c r="A600" s="1" t="s">
        <v>208</v>
      </c>
      <c r="B600" s="6" t="s">
        <v>1312</v>
      </c>
      <c r="C600" s="1" t="s">
        <v>1317</v>
      </c>
      <c r="D600" s="1" t="s">
        <v>13</v>
      </c>
      <c r="E600" s="1" t="s">
        <v>1318</v>
      </c>
      <c r="F600" s="1" t="s">
        <v>1315</v>
      </c>
      <c r="G600" s="6" t="s">
        <v>1316</v>
      </c>
      <c r="H600" s="3">
        <v>0.13</v>
      </c>
      <c r="I600" s="5">
        <v>0</v>
      </c>
      <c r="J600" s="4">
        <f>TRUNC(H600*I600, 1)</f>
        <v>0</v>
      </c>
      <c r="K600" s="4">
        <f>노무!E4</f>
        <v>0</v>
      </c>
      <c r="L600" s="5">
        <f>TRUNC(H600*K600, 1)</f>
        <v>0</v>
      </c>
      <c r="M600" s="4">
        <v>0</v>
      </c>
      <c r="N600" s="5">
        <f>TRUNC(H600*M600, 1)</f>
        <v>0</v>
      </c>
      <c r="O600" s="4">
        <f t="shared" si="74"/>
        <v>0</v>
      </c>
      <c r="P600" s="5">
        <f t="shared" si="74"/>
        <v>0</v>
      </c>
      <c r="Q600" s="1" t="s">
        <v>13</v>
      </c>
      <c r="S600" t="s">
        <v>54</v>
      </c>
      <c r="T600" t="s">
        <v>54</v>
      </c>
      <c r="U600" t="s">
        <v>13</v>
      </c>
      <c r="V600">
        <v>1</v>
      </c>
    </row>
    <row r="601" spans="1:22" x14ac:dyDescent="0.2">
      <c r="A601" s="1" t="s">
        <v>208</v>
      </c>
      <c r="B601" s="6" t="s">
        <v>1306</v>
      </c>
      <c r="C601" s="1" t="s">
        <v>1307</v>
      </c>
      <c r="D601" s="1" t="s">
        <v>13</v>
      </c>
      <c r="E601" s="1" t="s">
        <v>1319</v>
      </c>
      <c r="F601" s="1" t="s">
        <v>1378</v>
      </c>
      <c r="G601" s="6" t="s">
        <v>1310</v>
      </c>
      <c r="H601" s="3">
        <v>1</v>
      </c>
      <c r="I601" s="4">
        <f>TRUNC((L598+L599+L600)*1.5*0.01, 1)</f>
        <v>0</v>
      </c>
      <c r="J601" s="4">
        <f>TRUNC(H601*I601, 1)</f>
        <v>0</v>
      </c>
      <c r="K601" s="4">
        <v>0</v>
      </c>
      <c r="L601" s="5">
        <f>TRUNC(H601*K601, 1)</f>
        <v>0</v>
      </c>
      <c r="M601" s="4">
        <v>0</v>
      </c>
      <c r="N601" s="5">
        <f>TRUNC(H601*M601, 1)</f>
        <v>0</v>
      </c>
      <c r="O601" s="4">
        <f t="shared" si="74"/>
        <v>0</v>
      </c>
      <c r="P601" s="5">
        <f t="shared" si="74"/>
        <v>0</v>
      </c>
      <c r="Q601" s="1" t="s">
        <v>13</v>
      </c>
      <c r="S601" t="s">
        <v>54</v>
      </c>
      <c r="T601" t="s">
        <v>54</v>
      </c>
      <c r="U601">
        <v>1.5</v>
      </c>
      <c r="V601">
        <v>1</v>
      </c>
    </row>
    <row r="602" spans="1:22" x14ac:dyDescent="0.2">
      <c r="A602" s="1" t="s">
        <v>208</v>
      </c>
      <c r="B602" s="6" t="s">
        <v>1331</v>
      </c>
      <c r="C602" s="1" t="s">
        <v>1379</v>
      </c>
      <c r="D602" s="1" t="s">
        <v>13</v>
      </c>
      <c r="E602" s="1" t="s">
        <v>1333</v>
      </c>
      <c r="F602" s="1" t="s">
        <v>1380</v>
      </c>
      <c r="G602" s="6" t="s">
        <v>1335</v>
      </c>
      <c r="H602" s="3">
        <v>0.46</v>
      </c>
      <c r="I602" s="4">
        <f>기계경비!H33</f>
        <v>0</v>
      </c>
      <c r="J602" s="4">
        <f>TRUNC(H602*I602, 1)</f>
        <v>0</v>
      </c>
      <c r="K602" s="4">
        <f>기계경비!I33</f>
        <v>0</v>
      </c>
      <c r="L602" s="5">
        <f>TRUNC(H602*K602, 1)</f>
        <v>0</v>
      </c>
      <c r="M602" s="4">
        <f>기계경비!J33</f>
        <v>0</v>
      </c>
      <c r="N602" s="5">
        <f>TRUNC(H602*M602, 1)</f>
        <v>0</v>
      </c>
      <c r="O602" s="4">
        <f t="shared" si="74"/>
        <v>0</v>
      </c>
      <c r="P602" s="5">
        <f t="shared" si="74"/>
        <v>0</v>
      </c>
      <c r="Q602" s="1" t="s">
        <v>13</v>
      </c>
      <c r="S602" t="s">
        <v>54</v>
      </c>
      <c r="T602" t="s">
        <v>54</v>
      </c>
      <c r="U602" t="s">
        <v>13</v>
      </c>
      <c r="V602">
        <v>1</v>
      </c>
    </row>
    <row r="603" spans="1:22" x14ac:dyDescent="0.2">
      <c r="A603" s="1" t="s">
        <v>13</v>
      </c>
      <c r="B603" s="6" t="s">
        <v>13</v>
      </c>
      <c r="C603" s="1" t="s">
        <v>13</v>
      </c>
      <c r="D603" s="1" t="s">
        <v>13</v>
      </c>
      <c r="E603" s="1" t="s">
        <v>1311</v>
      </c>
      <c r="F603" s="1" t="s">
        <v>13</v>
      </c>
      <c r="G603" s="6" t="s">
        <v>13</v>
      </c>
      <c r="H603" s="3">
        <v>0</v>
      </c>
      <c r="I603" s="1" t="s">
        <v>13</v>
      </c>
      <c r="J603" s="4">
        <f>TRUNC(SUMPRODUCT(J598:J602, V598:V602), 0)</f>
        <v>0</v>
      </c>
      <c r="K603" s="1" t="s">
        <v>13</v>
      </c>
      <c r="L603" s="5">
        <f>TRUNC(SUMPRODUCT(L598:L602, V598:V602), 0)</f>
        <v>0</v>
      </c>
      <c r="M603" s="1" t="s">
        <v>13</v>
      </c>
      <c r="N603" s="5">
        <f>TRUNC(SUMPRODUCT(N598:N602, V598:V602), 0)</f>
        <v>0</v>
      </c>
      <c r="O603" s="1" t="s">
        <v>13</v>
      </c>
      <c r="P603" s="5">
        <f>J603+L603+N603</f>
        <v>0</v>
      </c>
      <c r="Q603" s="1" t="s">
        <v>13</v>
      </c>
      <c r="S603" t="s">
        <v>13</v>
      </c>
      <c r="T603" t="s">
        <v>13</v>
      </c>
      <c r="U603" t="s">
        <v>13</v>
      </c>
      <c r="V603">
        <v>1</v>
      </c>
    </row>
    <row r="604" spans="1:22" x14ac:dyDescent="0.2">
      <c r="A604" s="1" t="s">
        <v>13</v>
      </c>
      <c r="B604" s="6" t="s">
        <v>13</v>
      </c>
      <c r="C604" s="1" t="s">
        <v>13</v>
      </c>
      <c r="D604" s="1" t="s">
        <v>13</v>
      </c>
      <c r="E604" s="1" t="s">
        <v>13</v>
      </c>
      <c r="F604" s="1" t="s">
        <v>13</v>
      </c>
      <c r="G604" s="6" t="s">
        <v>13</v>
      </c>
      <c r="H604" s="3">
        <v>0</v>
      </c>
      <c r="I604" s="1" t="s">
        <v>13</v>
      </c>
      <c r="J604" s="1" t="s">
        <v>13</v>
      </c>
      <c r="K604" s="1" t="s">
        <v>13</v>
      </c>
      <c r="L604" s="1" t="s">
        <v>13</v>
      </c>
      <c r="M604" s="1" t="s">
        <v>13</v>
      </c>
      <c r="N604" s="1" t="s">
        <v>13</v>
      </c>
      <c r="O604" s="1" t="s">
        <v>13</v>
      </c>
      <c r="P604" s="1" t="s">
        <v>13</v>
      </c>
      <c r="Q604" s="1" t="s">
        <v>13</v>
      </c>
      <c r="S604" t="s">
        <v>13</v>
      </c>
      <c r="T604" t="s">
        <v>13</v>
      </c>
      <c r="U604" t="s">
        <v>13</v>
      </c>
      <c r="V604">
        <v>1</v>
      </c>
    </row>
    <row r="605" spans="1:22" x14ac:dyDescent="0.2">
      <c r="A605" s="1" t="s">
        <v>209</v>
      </c>
      <c r="B605" s="6" t="s">
        <v>13</v>
      </c>
      <c r="C605" s="1" t="s">
        <v>13</v>
      </c>
      <c r="D605" s="1" t="s">
        <v>13</v>
      </c>
      <c r="E605" s="1" t="s">
        <v>192</v>
      </c>
      <c r="F605" s="1" t="s">
        <v>183</v>
      </c>
      <c r="G605" s="6" t="s">
        <v>161</v>
      </c>
      <c r="H605" s="3">
        <v>0</v>
      </c>
      <c r="I605" s="1" t="s">
        <v>13</v>
      </c>
      <c r="J605" s="1" t="s">
        <v>13</v>
      </c>
      <c r="K605" s="1" t="s">
        <v>13</v>
      </c>
      <c r="L605" s="1" t="s">
        <v>13</v>
      </c>
      <c r="M605" s="1" t="s">
        <v>13</v>
      </c>
      <c r="N605" s="1" t="s">
        <v>13</v>
      </c>
      <c r="O605" s="1" t="s">
        <v>13</v>
      </c>
      <c r="P605" s="1" t="s">
        <v>13</v>
      </c>
      <c r="Q605" s="1" t="s">
        <v>13</v>
      </c>
      <c r="S605" t="s">
        <v>13</v>
      </c>
      <c r="T605" t="s">
        <v>13</v>
      </c>
      <c r="U605" t="s">
        <v>13</v>
      </c>
      <c r="V605">
        <v>1</v>
      </c>
    </row>
    <row r="606" spans="1:22" x14ac:dyDescent="0.2">
      <c r="A606" s="1" t="s">
        <v>209</v>
      </c>
      <c r="B606" s="6" t="s">
        <v>1312</v>
      </c>
      <c r="C606" s="1" t="s">
        <v>1376</v>
      </c>
      <c r="D606" s="1" t="s">
        <v>13</v>
      </c>
      <c r="E606" s="1" t="s">
        <v>1377</v>
      </c>
      <c r="F606" s="1" t="s">
        <v>1315</v>
      </c>
      <c r="G606" s="6" t="s">
        <v>1316</v>
      </c>
      <c r="H606" s="3">
        <v>0.18</v>
      </c>
      <c r="I606" s="5">
        <v>0</v>
      </c>
      <c r="J606" s="4">
        <f>TRUNC(H606*I606, 1)</f>
        <v>0</v>
      </c>
      <c r="K606" s="4">
        <f>노무!E11</f>
        <v>0</v>
      </c>
      <c r="L606" s="5">
        <f>TRUNC(H606*K606, 1)</f>
        <v>0</v>
      </c>
      <c r="M606" s="4">
        <v>0</v>
      </c>
      <c r="N606" s="5">
        <f>TRUNC(H606*M606, 1)</f>
        <v>0</v>
      </c>
      <c r="O606" s="4">
        <f t="shared" ref="O606:P610" si="75">I606+K606+M606</f>
        <v>0</v>
      </c>
      <c r="P606" s="5">
        <f t="shared" si="75"/>
        <v>0</v>
      </c>
      <c r="Q606" s="1" t="s">
        <v>13</v>
      </c>
      <c r="S606" t="s">
        <v>54</v>
      </c>
      <c r="T606" t="s">
        <v>54</v>
      </c>
      <c r="U606" t="s">
        <v>13</v>
      </c>
      <c r="V606">
        <v>1</v>
      </c>
    </row>
    <row r="607" spans="1:22" x14ac:dyDescent="0.2">
      <c r="A607" s="1" t="s">
        <v>209</v>
      </c>
      <c r="B607" s="6" t="s">
        <v>1312</v>
      </c>
      <c r="C607" s="1" t="s">
        <v>1328</v>
      </c>
      <c r="D607" s="1" t="s">
        <v>13</v>
      </c>
      <c r="E607" s="1" t="s">
        <v>1329</v>
      </c>
      <c r="F607" s="1" t="s">
        <v>1315</v>
      </c>
      <c r="G607" s="6" t="s">
        <v>1316</v>
      </c>
      <c r="H607" s="3">
        <v>0.41</v>
      </c>
      <c r="I607" s="5">
        <v>0</v>
      </c>
      <c r="J607" s="4">
        <f>TRUNC(H607*I607, 1)</f>
        <v>0</v>
      </c>
      <c r="K607" s="4">
        <f>노무!E12</f>
        <v>0</v>
      </c>
      <c r="L607" s="5">
        <f>TRUNC(H607*K607, 1)</f>
        <v>0</v>
      </c>
      <c r="M607" s="4">
        <v>0</v>
      </c>
      <c r="N607" s="5">
        <f>TRUNC(H607*M607, 1)</f>
        <v>0</v>
      </c>
      <c r="O607" s="4">
        <f t="shared" si="75"/>
        <v>0</v>
      </c>
      <c r="P607" s="5">
        <f t="shared" si="75"/>
        <v>0</v>
      </c>
      <c r="Q607" s="1" t="s">
        <v>13</v>
      </c>
      <c r="S607" t="s">
        <v>54</v>
      </c>
      <c r="T607" t="s">
        <v>54</v>
      </c>
      <c r="U607" t="s">
        <v>13</v>
      </c>
      <c r="V607">
        <v>1</v>
      </c>
    </row>
    <row r="608" spans="1:22" x14ac:dyDescent="0.2">
      <c r="A608" s="1" t="s">
        <v>209</v>
      </c>
      <c r="B608" s="6" t="s">
        <v>1312</v>
      </c>
      <c r="C608" s="1" t="s">
        <v>1317</v>
      </c>
      <c r="D608" s="1" t="s">
        <v>13</v>
      </c>
      <c r="E608" s="1" t="s">
        <v>1318</v>
      </c>
      <c r="F608" s="1" t="s">
        <v>1315</v>
      </c>
      <c r="G608" s="6" t="s">
        <v>1316</v>
      </c>
      <c r="H608" s="3">
        <v>0.15</v>
      </c>
      <c r="I608" s="5">
        <v>0</v>
      </c>
      <c r="J608" s="4">
        <f>TRUNC(H608*I608, 1)</f>
        <v>0</v>
      </c>
      <c r="K608" s="4">
        <f>노무!E4</f>
        <v>0</v>
      </c>
      <c r="L608" s="5">
        <f>TRUNC(H608*K608, 1)</f>
        <v>0</v>
      </c>
      <c r="M608" s="4">
        <v>0</v>
      </c>
      <c r="N608" s="5">
        <f>TRUNC(H608*M608, 1)</f>
        <v>0</v>
      </c>
      <c r="O608" s="4">
        <f t="shared" si="75"/>
        <v>0</v>
      </c>
      <c r="P608" s="5">
        <f t="shared" si="75"/>
        <v>0</v>
      </c>
      <c r="Q608" s="1" t="s">
        <v>13</v>
      </c>
      <c r="S608" t="s">
        <v>54</v>
      </c>
      <c r="T608" t="s">
        <v>54</v>
      </c>
      <c r="U608" t="s">
        <v>13</v>
      </c>
      <c r="V608">
        <v>1</v>
      </c>
    </row>
    <row r="609" spans="1:22" x14ac:dyDescent="0.2">
      <c r="A609" s="1" t="s">
        <v>209</v>
      </c>
      <c r="B609" s="6" t="s">
        <v>1306</v>
      </c>
      <c r="C609" s="1" t="s">
        <v>1307</v>
      </c>
      <c r="D609" s="1" t="s">
        <v>13</v>
      </c>
      <c r="E609" s="1" t="s">
        <v>1319</v>
      </c>
      <c r="F609" s="1" t="s">
        <v>1378</v>
      </c>
      <c r="G609" s="6" t="s">
        <v>1310</v>
      </c>
      <c r="H609" s="3">
        <v>1</v>
      </c>
      <c r="I609" s="4">
        <f>TRUNC((L606+L607+L608)*1.5*0.01, 1)</f>
        <v>0</v>
      </c>
      <c r="J609" s="4">
        <f>TRUNC(H609*I609, 1)</f>
        <v>0</v>
      </c>
      <c r="K609" s="4">
        <v>0</v>
      </c>
      <c r="L609" s="5">
        <f>TRUNC(H609*K609, 1)</f>
        <v>0</v>
      </c>
      <c r="M609" s="4">
        <v>0</v>
      </c>
      <c r="N609" s="5">
        <f>TRUNC(H609*M609, 1)</f>
        <v>0</v>
      </c>
      <c r="O609" s="4">
        <f t="shared" si="75"/>
        <v>0</v>
      </c>
      <c r="P609" s="5">
        <f t="shared" si="75"/>
        <v>0</v>
      </c>
      <c r="Q609" s="1" t="s">
        <v>13</v>
      </c>
      <c r="S609" t="s">
        <v>54</v>
      </c>
      <c r="T609" t="s">
        <v>54</v>
      </c>
      <c r="U609">
        <v>1.5</v>
      </c>
      <c r="V609">
        <v>1</v>
      </c>
    </row>
    <row r="610" spans="1:22" x14ac:dyDescent="0.2">
      <c r="A610" s="1" t="s">
        <v>209</v>
      </c>
      <c r="B610" s="6" t="s">
        <v>1331</v>
      </c>
      <c r="C610" s="1" t="s">
        <v>1379</v>
      </c>
      <c r="D610" s="1" t="s">
        <v>13</v>
      </c>
      <c r="E610" s="1" t="s">
        <v>1333</v>
      </c>
      <c r="F610" s="1" t="s">
        <v>1380</v>
      </c>
      <c r="G610" s="6" t="s">
        <v>1335</v>
      </c>
      <c r="H610" s="3">
        <v>0.54</v>
      </c>
      <c r="I610" s="4">
        <f>기계경비!H33</f>
        <v>0</v>
      </c>
      <c r="J610" s="4">
        <f>TRUNC(H610*I610, 1)</f>
        <v>0</v>
      </c>
      <c r="K610" s="4">
        <f>기계경비!I33</f>
        <v>0</v>
      </c>
      <c r="L610" s="5">
        <f>TRUNC(H610*K610, 1)</f>
        <v>0</v>
      </c>
      <c r="M610" s="4">
        <f>기계경비!J33</f>
        <v>0</v>
      </c>
      <c r="N610" s="5">
        <f>TRUNC(H610*M610, 1)</f>
        <v>0</v>
      </c>
      <c r="O610" s="4">
        <f t="shared" si="75"/>
        <v>0</v>
      </c>
      <c r="P610" s="5">
        <f t="shared" si="75"/>
        <v>0</v>
      </c>
      <c r="Q610" s="1" t="s">
        <v>13</v>
      </c>
      <c r="S610" t="s">
        <v>54</v>
      </c>
      <c r="T610" t="s">
        <v>54</v>
      </c>
      <c r="U610" t="s">
        <v>13</v>
      </c>
      <c r="V610">
        <v>1</v>
      </c>
    </row>
    <row r="611" spans="1:22" x14ac:dyDescent="0.2">
      <c r="A611" s="1" t="s">
        <v>13</v>
      </c>
      <c r="B611" s="6" t="s">
        <v>13</v>
      </c>
      <c r="C611" s="1" t="s">
        <v>13</v>
      </c>
      <c r="D611" s="1" t="s">
        <v>13</v>
      </c>
      <c r="E611" s="1" t="s">
        <v>1311</v>
      </c>
      <c r="F611" s="1" t="s">
        <v>13</v>
      </c>
      <c r="G611" s="6" t="s">
        <v>13</v>
      </c>
      <c r="H611" s="3">
        <v>0</v>
      </c>
      <c r="I611" s="1" t="s">
        <v>13</v>
      </c>
      <c r="J611" s="4">
        <f>TRUNC(SUMPRODUCT(J606:J610, V606:V610), 0)</f>
        <v>0</v>
      </c>
      <c r="K611" s="1" t="s">
        <v>13</v>
      </c>
      <c r="L611" s="5">
        <f>TRUNC(SUMPRODUCT(L606:L610, V606:V610), 0)</f>
        <v>0</v>
      </c>
      <c r="M611" s="1" t="s">
        <v>13</v>
      </c>
      <c r="N611" s="5">
        <f>TRUNC(SUMPRODUCT(N606:N610, V606:V610), 0)</f>
        <v>0</v>
      </c>
      <c r="O611" s="1" t="s">
        <v>13</v>
      </c>
      <c r="P611" s="5">
        <f>J611+L611+N611</f>
        <v>0</v>
      </c>
      <c r="Q611" s="1" t="s">
        <v>13</v>
      </c>
      <c r="S611" t="s">
        <v>13</v>
      </c>
      <c r="T611" t="s">
        <v>13</v>
      </c>
      <c r="U611" t="s">
        <v>13</v>
      </c>
      <c r="V611">
        <v>1</v>
      </c>
    </row>
    <row r="612" spans="1:22" x14ac:dyDescent="0.2">
      <c r="A612" s="1" t="s">
        <v>13</v>
      </c>
      <c r="B612" s="6" t="s">
        <v>13</v>
      </c>
      <c r="C612" s="1" t="s">
        <v>13</v>
      </c>
      <c r="D612" s="1" t="s">
        <v>13</v>
      </c>
      <c r="E612" s="1" t="s">
        <v>13</v>
      </c>
      <c r="F612" s="1" t="s">
        <v>13</v>
      </c>
      <c r="G612" s="6" t="s">
        <v>13</v>
      </c>
      <c r="H612" s="3">
        <v>0</v>
      </c>
      <c r="I612" s="1" t="s">
        <v>13</v>
      </c>
      <c r="J612" s="1" t="s">
        <v>13</v>
      </c>
      <c r="K612" s="1" t="s">
        <v>13</v>
      </c>
      <c r="L612" s="1" t="s">
        <v>13</v>
      </c>
      <c r="M612" s="1" t="s">
        <v>13</v>
      </c>
      <c r="N612" s="1" t="s">
        <v>13</v>
      </c>
      <c r="O612" s="1" t="s">
        <v>13</v>
      </c>
      <c r="P612" s="1" t="s">
        <v>13</v>
      </c>
      <c r="Q612" s="1" t="s">
        <v>13</v>
      </c>
      <c r="S612" t="s">
        <v>13</v>
      </c>
      <c r="T612" t="s">
        <v>13</v>
      </c>
      <c r="U612" t="s">
        <v>13</v>
      </c>
      <c r="V612">
        <v>1</v>
      </c>
    </row>
    <row r="613" spans="1:22" x14ac:dyDescent="0.2">
      <c r="A613" s="1" t="s">
        <v>210</v>
      </c>
      <c r="B613" s="6" t="s">
        <v>13</v>
      </c>
      <c r="C613" s="1" t="s">
        <v>13</v>
      </c>
      <c r="D613" s="1" t="s">
        <v>13</v>
      </c>
      <c r="E613" s="1" t="s">
        <v>192</v>
      </c>
      <c r="F613" s="1" t="s">
        <v>185</v>
      </c>
      <c r="G613" s="6" t="s">
        <v>161</v>
      </c>
      <c r="H613" s="3">
        <v>0</v>
      </c>
      <c r="I613" s="1" t="s">
        <v>13</v>
      </c>
      <c r="J613" s="1" t="s">
        <v>13</v>
      </c>
      <c r="K613" s="1" t="s">
        <v>13</v>
      </c>
      <c r="L613" s="1" t="s">
        <v>13</v>
      </c>
      <c r="M613" s="1" t="s">
        <v>13</v>
      </c>
      <c r="N613" s="1" t="s">
        <v>13</v>
      </c>
      <c r="O613" s="1" t="s">
        <v>13</v>
      </c>
      <c r="P613" s="1" t="s">
        <v>13</v>
      </c>
      <c r="Q613" s="1" t="s">
        <v>13</v>
      </c>
      <c r="S613" t="s">
        <v>13</v>
      </c>
      <c r="T613" t="s">
        <v>13</v>
      </c>
      <c r="U613" t="s">
        <v>13</v>
      </c>
      <c r="V613">
        <v>1</v>
      </c>
    </row>
    <row r="614" spans="1:22" x14ac:dyDescent="0.2">
      <c r="A614" s="1" t="s">
        <v>210</v>
      </c>
      <c r="B614" s="6" t="s">
        <v>1312</v>
      </c>
      <c r="C614" s="1" t="s">
        <v>1376</v>
      </c>
      <c r="D614" s="1" t="s">
        <v>13</v>
      </c>
      <c r="E614" s="1" t="s">
        <v>1377</v>
      </c>
      <c r="F614" s="1" t="s">
        <v>1315</v>
      </c>
      <c r="G614" s="6" t="s">
        <v>1316</v>
      </c>
      <c r="H614" s="3">
        <v>0.19</v>
      </c>
      <c r="I614" s="5">
        <v>0</v>
      </c>
      <c r="J614" s="4">
        <f>TRUNC(H614*I614, 1)</f>
        <v>0</v>
      </c>
      <c r="K614" s="4">
        <f>노무!E11</f>
        <v>0</v>
      </c>
      <c r="L614" s="5">
        <f>TRUNC(H614*K614, 1)</f>
        <v>0</v>
      </c>
      <c r="M614" s="4">
        <v>0</v>
      </c>
      <c r="N614" s="5">
        <f>TRUNC(H614*M614, 1)</f>
        <v>0</v>
      </c>
      <c r="O614" s="4">
        <f t="shared" ref="O614:P618" si="76">I614+K614+M614</f>
        <v>0</v>
      </c>
      <c r="P614" s="5">
        <f t="shared" si="76"/>
        <v>0</v>
      </c>
      <c r="Q614" s="1" t="s">
        <v>13</v>
      </c>
      <c r="S614" t="s">
        <v>54</v>
      </c>
      <c r="T614" t="s">
        <v>54</v>
      </c>
      <c r="U614" t="s">
        <v>13</v>
      </c>
      <c r="V614">
        <v>1</v>
      </c>
    </row>
    <row r="615" spans="1:22" x14ac:dyDescent="0.2">
      <c r="A615" s="1" t="s">
        <v>210</v>
      </c>
      <c r="B615" s="6" t="s">
        <v>1312</v>
      </c>
      <c r="C615" s="1" t="s">
        <v>1328</v>
      </c>
      <c r="D615" s="1" t="s">
        <v>13</v>
      </c>
      <c r="E615" s="1" t="s">
        <v>1329</v>
      </c>
      <c r="F615" s="1" t="s">
        <v>1315</v>
      </c>
      <c r="G615" s="6" t="s">
        <v>1316</v>
      </c>
      <c r="H615" s="3">
        <v>0.45</v>
      </c>
      <c r="I615" s="5">
        <v>0</v>
      </c>
      <c r="J615" s="4">
        <f>TRUNC(H615*I615, 1)</f>
        <v>0</v>
      </c>
      <c r="K615" s="4">
        <f>노무!E12</f>
        <v>0</v>
      </c>
      <c r="L615" s="5">
        <f>TRUNC(H615*K615, 1)</f>
        <v>0</v>
      </c>
      <c r="M615" s="4">
        <v>0</v>
      </c>
      <c r="N615" s="5">
        <f>TRUNC(H615*M615, 1)</f>
        <v>0</v>
      </c>
      <c r="O615" s="4">
        <f t="shared" si="76"/>
        <v>0</v>
      </c>
      <c r="P615" s="5">
        <f t="shared" si="76"/>
        <v>0</v>
      </c>
      <c r="Q615" s="1" t="s">
        <v>13</v>
      </c>
      <c r="S615" t="s">
        <v>54</v>
      </c>
      <c r="T615" t="s">
        <v>54</v>
      </c>
      <c r="U615" t="s">
        <v>13</v>
      </c>
      <c r="V615">
        <v>1</v>
      </c>
    </row>
    <row r="616" spans="1:22" x14ac:dyDescent="0.2">
      <c r="A616" s="1" t="s">
        <v>210</v>
      </c>
      <c r="B616" s="6" t="s">
        <v>1312</v>
      </c>
      <c r="C616" s="1" t="s">
        <v>1317</v>
      </c>
      <c r="D616" s="1" t="s">
        <v>13</v>
      </c>
      <c r="E616" s="1" t="s">
        <v>1318</v>
      </c>
      <c r="F616" s="1" t="s">
        <v>1315</v>
      </c>
      <c r="G616" s="6" t="s">
        <v>1316</v>
      </c>
      <c r="H616" s="3">
        <v>0.16</v>
      </c>
      <c r="I616" s="5">
        <v>0</v>
      </c>
      <c r="J616" s="4">
        <f>TRUNC(H616*I616, 1)</f>
        <v>0</v>
      </c>
      <c r="K616" s="4">
        <f>노무!E4</f>
        <v>0</v>
      </c>
      <c r="L616" s="5">
        <f>TRUNC(H616*K616, 1)</f>
        <v>0</v>
      </c>
      <c r="M616" s="4">
        <v>0</v>
      </c>
      <c r="N616" s="5">
        <f>TRUNC(H616*M616, 1)</f>
        <v>0</v>
      </c>
      <c r="O616" s="4">
        <f t="shared" si="76"/>
        <v>0</v>
      </c>
      <c r="P616" s="5">
        <f t="shared" si="76"/>
        <v>0</v>
      </c>
      <c r="Q616" s="1" t="s">
        <v>13</v>
      </c>
      <c r="S616" t="s">
        <v>54</v>
      </c>
      <c r="T616" t="s">
        <v>54</v>
      </c>
      <c r="U616" t="s">
        <v>13</v>
      </c>
      <c r="V616">
        <v>1</v>
      </c>
    </row>
    <row r="617" spans="1:22" x14ac:dyDescent="0.2">
      <c r="A617" s="1" t="s">
        <v>210</v>
      </c>
      <c r="B617" s="6" t="s">
        <v>1306</v>
      </c>
      <c r="C617" s="1" t="s">
        <v>1307</v>
      </c>
      <c r="D617" s="1" t="s">
        <v>13</v>
      </c>
      <c r="E617" s="1" t="s">
        <v>1319</v>
      </c>
      <c r="F617" s="1" t="s">
        <v>1378</v>
      </c>
      <c r="G617" s="6" t="s">
        <v>1310</v>
      </c>
      <c r="H617" s="3">
        <v>1</v>
      </c>
      <c r="I617" s="4">
        <f>TRUNC((L614+L615+L616)*1.5*0.01, 1)</f>
        <v>0</v>
      </c>
      <c r="J617" s="4">
        <f>TRUNC(H617*I617, 1)</f>
        <v>0</v>
      </c>
      <c r="K617" s="4">
        <v>0</v>
      </c>
      <c r="L617" s="5">
        <f>TRUNC(H617*K617, 1)</f>
        <v>0</v>
      </c>
      <c r="M617" s="4">
        <v>0</v>
      </c>
      <c r="N617" s="5">
        <f>TRUNC(H617*M617, 1)</f>
        <v>0</v>
      </c>
      <c r="O617" s="4">
        <f t="shared" si="76"/>
        <v>0</v>
      </c>
      <c r="P617" s="5">
        <f t="shared" si="76"/>
        <v>0</v>
      </c>
      <c r="Q617" s="1" t="s">
        <v>13</v>
      </c>
      <c r="S617" t="s">
        <v>54</v>
      </c>
      <c r="T617" t="s">
        <v>54</v>
      </c>
      <c r="U617">
        <v>1.5</v>
      </c>
      <c r="V617">
        <v>1</v>
      </c>
    </row>
    <row r="618" spans="1:22" x14ac:dyDescent="0.2">
      <c r="A618" s="1" t="s">
        <v>210</v>
      </c>
      <c r="B618" s="6" t="s">
        <v>1331</v>
      </c>
      <c r="C618" s="1" t="s">
        <v>1379</v>
      </c>
      <c r="D618" s="1" t="s">
        <v>13</v>
      </c>
      <c r="E618" s="1" t="s">
        <v>1333</v>
      </c>
      <c r="F618" s="1" t="s">
        <v>1380</v>
      </c>
      <c r="G618" s="6" t="s">
        <v>1335</v>
      </c>
      <c r="H618" s="3">
        <v>0.62</v>
      </c>
      <c r="I618" s="4">
        <f>기계경비!H33</f>
        <v>0</v>
      </c>
      <c r="J618" s="4">
        <f>TRUNC(H618*I618, 1)</f>
        <v>0</v>
      </c>
      <c r="K618" s="4">
        <f>기계경비!I33</f>
        <v>0</v>
      </c>
      <c r="L618" s="5">
        <f>TRUNC(H618*K618, 1)</f>
        <v>0</v>
      </c>
      <c r="M618" s="4">
        <f>기계경비!J33</f>
        <v>0</v>
      </c>
      <c r="N618" s="5">
        <f>TRUNC(H618*M618, 1)</f>
        <v>0</v>
      </c>
      <c r="O618" s="4">
        <f t="shared" si="76"/>
        <v>0</v>
      </c>
      <c r="P618" s="5">
        <f t="shared" si="76"/>
        <v>0</v>
      </c>
      <c r="Q618" s="1" t="s">
        <v>13</v>
      </c>
      <c r="S618" t="s">
        <v>54</v>
      </c>
      <c r="T618" t="s">
        <v>54</v>
      </c>
      <c r="U618" t="s">
        <v>13</v>
      </c>
      <c r="V618">
        <v>1</v>
      </c>
    </row>
    <row r="619" spans="1:22" x14ac:dyDescent="0.2">
      <c r="A619" s="1" t="s">
        <v>13</v>
      </c>
      <c r="B619" s="6" t="s">
        <v>13</v>
      </c>
      <c r="C619" s="1" t="s">
        <v>13</v>
      </c>
      <c r="D619" s="1" t="s">
        <v>13</v>
      </c>
      <c r="E619" s="1" t="s">
        <v>1311</v>
      </c>
      <c r="F619" s="1" t="s">
        <v>13</v>
      </c>
      <c r="G619" s="6" t="s">
        <v>13</v>
      </c>
      <c r="H619" s="3">
        <v>0</v>
      </c>
      <c r="I619" s="1" t="s">
        <v>13</v>
      </c>
      <c r="J619" s="4">
        <f>TRUNC(SUMPRODUCT(J614:J618, V614:V618), 0)</f>
        <v>0</v>
      </c>
      <c r="K619" s="1" t="s">
        <v>13</v>
      </c>
      <c r="L619" s="5">
        <f>TRUNC(SUMPRODUCT(L614:L618, V614:V618), 0)</f>
        <v>0</v>
      </c>
      <c r="M619" s="1" t="s">
        <v>13</v>
      </c>
      <c r="N619" s="5">
        <f>TRUNC(SUMPRODUCT(N614:N618, V614:V618), 0)</f>
        <v>0</v>
      </c>
      <c r="O619" s="1" t="s">
        <v>13</v>
      </c>
      <c r="P619" s="5">
        <f>J619+L619+N619</f>
        <v>0</v>
      </c>
      <c r="Q619" s="1" t="s">
        <v>13</v>
      </c>
      <c r="S619" t="s">
        <v>13</v>
      </c>
      <c r="T619" t="s">
        <v>13</v>
      </c>
      <c r="U619" t="s">
        <v>13</v>
      </c>
      <c r="V619">
        <v>1</v>
      </c>
    </row>
    <row r="620" spans="1:22" x14ac:dyDescent="0.2">
      <c r="A620" s="1" t="s">
        <v>13</v>
      </c>
      <c r="B620" s="6" t="s">
        <v>13</v>
      </c>
      <c r="C620" s="1" t="s">
        <v>13</v>
      </c>
      <c r="D620" s="1" t="s">
        <v>13</v>
      </c>
      <c r="E620" s="1" t="s">
        <v>13</v>
      </c>
      <c r="F620" s="1" t="s">
        <v>13</v>
      </c>
      <c r="G620" s="6" t="s">
        <v>13</v>
      </c>
      <c r="H620" s="3">
        <v>0</v>
      </c>
      <c r="I620" s="1" t="s">
        <v>13</v>
      </c>
      <c r="J620" s="1" t="s">
        <v>13</v>
      </c>
      <c r="K620" s="1" t="s">
        <v>13</v>
      </c>
      <c r="L620" s="1" t="s">
        <v>13</v>
      </c>
      <c r="M620" s="1" t="s">
        <v>13</v>
      </c>
      <c r="N620" s="1" t="s">
        <v>13</v>
      </c>
      <c r="O620" s="1" t="s">
        <v>13</v>
      </c>
      <c r="P620" s="1" t="s">
        <v>13</v>
      </c>
      <c r="Q620" s="1" t="s">
        <v>13</v>
      </c>
      <c r="S620" t="s">
        <v>13</v>
      </c>
      <c r="T620" t="s">
        <v>13</v>
      </c>
      <c r="U620" t="s">
        <v>13</v>
      </c>
      <c r="V620">
        <v>1</v>
      </c>
    </row>
    <row r="621" spans="1:22" x14ac:dyDescent="0.2">
      <c r="A621" s="1" t="s">
        <v>211</v>
      </c>
      <c r="B621" s="6" t="s">
        <v>13</v>
      </c>
      <c r="C621" s="1" t="s">
        <v>13</v>
      </c>
      <c r="D621" s="1" t="s">
        <v>13</v>
      </c>
      <c r="E621" s="1" t="s">
        <v>201</v>
      </c>
      <c r="F621" s="1" t="s">
        <v>177</v>
      </c>
      <c r="G621" s="6" t="s">
        <v>161</v>
      </c>
      <c r="H621" s="3">
        <v>0</v>
      </c>
      <c r="I621" s="1" t="s">
        <v>13</v>
      </c>
      <c r="J621" s="1" t="s">
        <v>13</v>
      </c>
      <c r="K621" s="1" t="s">
        <v>13</v>
      </c>
      <c r="L621" s="1" t="s">
        <v>13</v>
      </c>
      <c r="M621" s="1" t="s">
        <v>13</v>
      </c>
      <c r="N621" s="1" t="s">
        <v>13</v>
      </c>
      <c r="O621" s="1" t="s">
        <v>13</v>
      </c>
      <c r="P621" s="1" t="s">
        <v>13</v>
      </c>
      <c r="Q621" s="1" t="s">
        <v>13</v>
      </c>
      <c r="S621" t="s">
        <v>13</v>
      </c>
      <c r="T621" t="s">
        <v>13</v>
      </c>
      <c r="U621" t="s">
        <v>13</v>
      </c>
      <c r="V621">
        <v>1</v>
      </c>
    </row>
    <row r="622" spans="1:22" x14ac:dyDescent="0.2">
      <c r="A622" s="1" t="s">
        <v>211</v>
      </c>
      <c r="B622" s="6" t="s">
        <v>1312</v>
      </c>
      <c r="C622" s="1" t="s">
        <v>1376</v>
      </c>
      <c r="D622" s="1" t="s">
        <v>13</v>
      </c>
      <c r="E622" s="1" t="s">
        <v>1377</v>
      </c>
      <c r="F622" s="1" t="s">
        <v>1315</v>
      </c>
      <c r="G622" s="6" t="s">
        <v>1316</v>
      </c>
      <c r="H622" s="3">
        <v>0.26</v>
      </c>
      <c r="I622" s="5">
        <v>0</v>
      </c>
      <c r="J622" s="4">
        <f>TRUNC(H622*I622, 1)</f>
        <v>0</v>
      </c>
      <c r="K622" s="4">
        <f>노무!E11</f>
        <v>0</v>
      </c>
      <c r="L622" s="5">
        <f>TRUNC(H622*K622, 1)</f>
        <v>0</v>
      </c>
      <c r="M622" s="4">
        <v>0</v>
      </c>
      <c r="N622" s="5">
        <f>TRUNC(H622*M622, 1)</f>
        <v>0</v>
      </c>
      <c r="O622" s="4">
        <f t="shared" ref="O622:P626" si="77">I622+K622+M622</f>
        <v>0</v>
      </c>
      <c r="P622" s="5">
        <f t="shared" si="77"/>
        <v>0</v>
      </c>
      <c r="Q622" s="1" t="s">
        <v>13</v>
      </c>
      <c r="S622" t="s">
        <v>54</v>
      </c>
      <c r="T622" t="s">
        <v>54</v>
      </c>
      <c r="U622" t="s">
        <v>13</v>
      </c>
      <c r="V622">
        <v>1</v>
      </c>
    </row>
    <row r="623" spans="1:22" x14ac:dyDescent="0.2">
      <c r="A623" s="1" t="s">
        <v>211</v>
      </c>
      <c r="B623" s="6" t="s">
        <v>1312</v>
      </c>
      <c r="C623" s="1" t="s">
        <v>1328</v>
      </c>
      <c r="D623" s="1" t="s">
        <v>13</v>
      </c>
      <c r="E623" s="1" t="s">
        <v>1329</v>
      </c>
      <c r="F623" s="1" t="s">
        <v>1315</v>
      </c>
      <c r="G623" s="6" t="s">
        <v>1316</v>
      </c>
      <c r="H623" s="3">
        <v>0.13</v>
      </c>
      <c r="I623" s="5">
        <v>0</v>
      </c>
      <c r="J623" s="4">
        <f>TRUNC(H623*I623, 1)</f>
        <v>0</v>
      </c>
      <c r="K623" s="4">
        <f>노무!E12</f>
        <v>0</v>
      </c>
      <c r="L623" s="5">
        <f>TRUNC(H623*K623, 1)</f>
        <v>0</v>
      </c>
      <c r="M623" s="4">
        <v>0</v>
      </c>
      <c r="N623" s="5">
        <f>TRUNC(H623*M623, 1)</f>
        <v>0</v>
      </c>
      <c r="O623" s="4">
        <f t="shared" si="77"/>
        <v>0</v>
      </c>
      <c r="P623" s="5">
        <f t="shared" si="77"/>
        <v>0</v>
      </c>
      <c r="Q623" s="1" t="s">
        <v>13</v>
      </c>
      <c r="S623" t="s">
        <v>54</v>
      </c>
      <c r="T623" t="s">
        <v>54</v>
      </c>
      <c r="U623" t="s">
        <v>13</v>
      </c>
      <c r="V623">
        <v>1</v>
      </c>
    </row>
    <row r="624" spans="1:22" x14ac:dyDescent="0.2">
      <c r="A624" s="1" t="s">
        <v>211</v>
      </c>
      <c r="B624" s="6" t="s">
        <v>1312</v>
      </c>
      <c r="C624" s="1" t="s">
        <v>1317</v>
      </c>
      <c r="D624" s="1" t="s">
        <v>13</v>
      </c>
      <c r="E624" s="1" t="s">
        <v>1318</v>
      </c>
      <c r="F624" s="1" t="s">
        <v>1315</v>
      </c>
      <c r="G624" s="6" t="s">
        <v>1316</v>
      </c>
      <c r="H624" s="3">
        <v>0.1</v>
      </c>
      <c r="I624" s="5">
        <v>0</v>
      </c>
      <c r="J624" s="4">
        <f>TRUNC(H624*I624, 1)</f>
        <v>0</v>
      </c>
      <c r="K624" s="4">
        <f>노무!E4</f>
        <v>0</v>
      </c>
      <c r="L624" s="5">
        <f>TRUNC(H624*K624, 1)</f>
        <v>0</v>
      </c>
      <c r="M624" s="4">
        <v>0</v>
      </c>
      <c r="N624" s="5">
        <f>TRUNC(H624*M624, 1)</f>
        <v>0</v>
      </c>
      <c r="O624" s="4">
        <f t="shared" si="77"/>
        <v>0</v>
      </c>
      <c r="P624" s="5">
        <f t="shared" si="77"/>
        <v>0</v>
      </c>
      <c r="Q624" s="1" t="s">
        <v>13</v>
      </c>
      <c r="S624" t="s">
        <v>54</v>
      </c>
      <c r="T624" t="s">
        <v>54</v>
      </c>
      <c r="U624" t="s">
        <v>13</v>
      </c>
      <c r="V624">
        <v>1</v>
      </c>
    </row>
    <row r="625" spans="1:22" x14ac:dyDescent="0.2">
      <c r="A625" s="1" t="s">
        <v>211</v>
      </c>
      <c r="B625" s="6" t="s">
        <v>1306</v>
      </c>
      <c r="C625" s="1" t="s">
        <v>1307</v>
      </c>
      <c r="D625" s="1" t="s">
        <v>13</v>
      </c>
      <c r="E625" s="1" t="s">
        <v>1319</v>
      </c>
      <c r="F625" s="1" t="s">
        <v>1378</v>
      </c>
      <c r="G625" s="6" t="s">
        <v>1310</v>
      </c>
      <c r="H625" s="3">
        <v>1</v>
      </c>
      <c r="I625" s="4">
        <f>TRUNC((L622+L623+L624)*1.5*0.01, 1)</f>
        <v>0</v>
      </c>
      <c r="J625" s="4">
        <f>TRUNC(H625*I625, 1)</f>
        <v>0</v>
      </c>
      <c r="K625" s="4">
        <v>0</v>
      </c>
      <c r="L625" s="5">
        <f>TRUNC(H625*K625, 1)</f>
        <v>0</v>
      </c>
      <c r="M625" s="4">
        <v>0</v>
      </c>
      <c r="N625" s="5">
        <f>TRUNC(H625*M625, 1)</f>
        <v>0</v>
      </c>
      <c r="O625" s="4">
        <f t="shared" si="77"/>
        <v>0</v>
      </c>
      <c r="P625" s="5">
        <f t="shared" si="77"/>
        <v>0</v>
      </c>
      <c r="Q625" s="1" t="s">
        <v>13</v>
      </c>
      <c r="S625" t="s">
        <v>54</v>
      </c>
      <c r="T625" t="s">
        <v>54</v>
      </c>
      <c r="U625">
        <v>1.5</v>
      </c>
      <c r="V625">
        <v>1</v>
      </c>
    </row>
    <row r="626" spans="1:22" x14ac:dyDescent="0.2">
      <c r="A626" s="1" t="s">
        <v>211</v>
      </c>
      <c r="B626" s="6" t="s">
        <v>1331</v>
      </c>
      <c r="C626" s="1" t="s">
        <v>1379</v>
      </c>
      <c r="D626" s="1" t="s">
        <v>13</v>
      </c>
      <c r="E626" s="1" t="s">
        <v>1333</v>
      </c>
      <c r="F626" s="1" t="s">
        <v>1380</v>
      </c>
      <c r="G626" s="6" t="s">
        <v>1335</v>
      </c>
      <c r="H626" s="3">
        <v>0.25</v>
      </c>
      <c r="I626" s="4">
        <f>기계경비!H33</f>
        <v>0</v>
      </c>
      <c r="J626" s="4">
        <f>TRUNC(H626*I626, 1)</f>
        <v>0</v>
      </c>
      <c r="K626" s="4">
        <f>기계경비!I33</f>
        <v>0</v>
      </c>
      <c r="L626" s="5">
        <f>TRUNC(H626*K626, 1)</f>
        <v>0</v>
      </c>
      <c r="M626" s="4">
        <f>기계경비!J33</f>
        <v>0</v>
      </c>
      <c r="N626" s="5">
        <f>TRUNC(H626*M626, 1)</f>
        <v>0</v>
      </c>
      <c r="O626" s="4">
        <f t="shared" si="77"/>
        <v>0</v>
      </c>
      <c r="P626" s="5">
        <f t="shared" si="77"/>
        <v>0</v>
      </c>
      <c r="Q626" s="1" t="s">
        <v>13</v>
      </c>
      <c r="S626" t="s">
        <v>54</v>
      </c>
      <c r="T626" t="s">
        <v>54</v>
      </c>
      <c r="U626" t="s">
        <v>13</v>
      </c>
      <c r="V626">
        <v>1</v>
      </c>
    </row>
    <row r="627" spans="1:22" x14ac:dyDescent="0.2">
      <c r="A627" s="1" t="s">
        <v>13</v>
      </c>
      <c r="B627" s="6" t="s">
        <v>13</v>
      </c>
      <c r="C627" s="1" t="s">
        <v>13</v>
      </c>
      <c r="D627" s="1" t="s">
        <v>13</v>
      </c>
      <c r="E627" s="1" t="s">
        <v>1311</v>
      </c>
      <c r="F627" s="1" t="s">
        <v>13</v>
      </c>
      <c r="G627" s="6" t="s">
        <v>13</v>
      </c>
      <c r="H627" s="3">
        <v>0</v>
      </c>
      <c r="I627" s="1" t="s">
        <v>13</v>
      </c>
      <c r="J627" s="4">
        <f>TRUNC(SUMPRODUCT(J622:J626, V622:V626), 0)</f>
        <v>0</v>
      </c>
      <c r="K627" s="1" t="s">
        <v>13</v>
      </c>
      <c r="L627" s="5">
        <f>TRUNC(SUMPRODUCT(L622:L626, V622:V626), 0)</f>
        <v>0</v>
      </c>
      <c r="M627" s="1" t="s">
        <v>13</v>
      </c>
      <c r="N627" s="5">
        <f>TRUNC(SUMPRODUCT(N622:N626, V622:V626), 0)</f>
        <v>0</v>
      </c>
      <c r="O627" s="1" t="s">
        <v>13</v>
      </c>
      <c r="P627" s="5">
        <f>J627+L627+N627</f>
        <v>0</v>
      </c>
      <c r="Q627" s="1" t="s">
        <v>13</v>
      </c>
      <c r="S627" t="s">
        <v>13</v>
      </c>
      <c r="T627" t="s">
        <v>13</v>
      </c>
      <c r="U627" t="s">
        <v>13</v>
      </c>
      <c r="V627">
        <v>1</v>
      </c>
    </row>
    <row r="628" spans="1:22" x14ac:dyDescent="0.2">
      <c r="A628" s="1" t="s">
        <v>13</v>
      </c>
      <c r="B628" s="6" t="s">
        <v>13</v>
      </c>
      <c r="C628" s="1" t="s">
        <v>13</v>
      </c>
      <c r="D628" s="1" t="s">
        <v>13</v>
      </c>
      <c r="E628" s="1" t="s">
        <v>13</v>
      </c>
      <c r="F628" s="1" t="s">
        <v>13</v>
      </c>
      <c r="G628" s="6" t="s">
        <v>13</v>
      </c>
      <c r="H628" s="3">
        <v>0</v>
      </c>
      <c r="I628" s="1" t="s">
        <v>13</v>
      </c>
      <c r="J628" s="1" t="s">
        <v>13</v>
      </c>
      <c r="K628" s="1" t="s">
        <v>13</v>
      </c>
      <c r="L628" s="1" t="s">
        <v>13</v>
      </c>
      <c r="M628" s="1" t="s">
        <v>13</v>
      </c>
      <c r="N628" s="1" t="s">
        <v>13</v>
      </c>
      <c r="O628" s="1" t="s">
        <v>13</v>
      </c>
      <c r="P628" s="1" t="s">
        <v>13</v>
      </c>
      <c r="Q628" s="1" t="s">
        <v>13</v>
      </c>
      <c r="S628" t="s">
        <v>13</v>
      </c>
      <c r="T628" t="s">
        <v>13</v>
      </c>
      <c r="U628" t="s">
        <v>13</v>
      </c>
      <c r="V628">
        <v>1</v>
      </c>
    </row>
    <row r="629" spans="1:22" x14ac:dyDescent="0.2">
      <c r="A629" s="1" t="s">
        <v>212</v>
      </c>
      <c r="B629" s="6" t="s">
        <v>13</v>
      </c>
      <c r="C629" s="1" t="s">
        <v>13</v>
      </c>
      <c r="D629" s="1" t="s">
        <v>13</v>
      </c>
      <c r="E629" s="1" t="s">
        <v>201</v>
      </c>
      <c r="F629" s="1" t="s">
        <v>179</v>
      </c>
      <c r="G629" s="6" t="s">
        <v>161</v>
      </c>
      <c r="H629" s="3">
        <v>0</v>
      </c>
      <c r="I629" s="1" t="s">
        <v>13</v>
      </c>
      <c r="J629" s="1" t="s">
        <v>13</v>
      </c>
      <c r="K629" s="1" t="s">
        <v>13</v>
      </c>
      <c r="L629" s="1" t="s">
        <v>13</v>
      </c>
      <c r="M629" s="1" t="s">
        <v>13</v>
      </c>
      <c r="N629" s="1" t="s">
        <v>13</v>
      </c>
      <c r="O629" s="1" t="s">
        <v>13</v>
      </c>
      <c r="P629" s="1" t="s">
        <v>13</v>
      </c>
      <c r="Q629" s="1" t="s">
        <v>13</v>
      </c>
      <c r="S629" t="s">
        <v>13</v>
      </c>
      <c r="T629" t="s">
        <v>13</v>
      </c>
      <c r="U629" t="s">
        <v>13</v>
      </c>
      <c r="V629">
        <v>1</v>
      </c>
    </row>
    <row r="630" spans="1:22" x14ac:dyDescent="0.2">
      <c r="A630" s="1" t="s">
        <v>212</v>
      </c>
      <c r="B630" s="6" t="s">
        <v>1312</v>
      </c>
      <c r="C630" s="1" t="s">
        <v>1376</v>
      </c>
      <c r="D630" s="1" t="s">
        <v>13</v>
      </c>
      <c r="E630" s="1" t="s">
        <v>1377</v>
      </c>
      <c r="F630" s="1" t="s">
        <v>1315</v>
      </c>
      <c r="G630" s="6" t="s">
        <v>1316</v>
      </c>
      <c r="H630" s="3">
        <v>0.28000000000000003</v>
      </c>
      <c r="I630" s="5">
        <v>0</v>
      </c>
      <c r="J630" s="4">
        <f>TRUNC(H630*I630, 1)</f>
        <v>0</v>
      </c>
      <c r="K630" s="4">
        <f>노무!E11</f>
        <v>0</v>
      </c>
      <c r="L630" s="5">
        <f>TRUNC(H630*K630, 1)</f>
        <v>0</v>
      </c>
      <c r="M630" s="4">
        <v>0</v>
      </c>
      <c r="N630" s="5">
        <f>TRUNC(H630*M630, 1)</f>
        <v>0</v>
      </c>
      <c r="O630" s="4">
        <f t="shared" ref="O630:P634" si="78">I630+K630+M630</f>
        <v>0</v>
      </c>
      <c r="P630" s="5">
        <f t="shared" si="78"/>
        <v>0</v>
      </c>
      <c r="Q630" s="1" t="s">
        <v>13</v>
      </c>
      <c r="S630" t="s">
        <v>54</v>
      </c>
      <c r="T630" t="s">
        <v>54</v>
      </c>
      <c r="U630" t="s">
        <v>13</v>
      </c>
      <c r="V630">
        <v>1</v>
      </c>
    </row>
    <row r="631" spans="1:22" x14ac:dyDescent="0.2">
      <c r="A631" s="1" t="s">
        <v>212</v>
      </c>
      <c r="B631" s="6" t="s">
        <v>1312</v>
      </c>
      <c r="C631" s="1" t="s">
        <v>1328</v>
      </c>
      <c r="D631" s="1" t="s">
        <v>13</v>
      </c>
      <c r="E631" s="1" t="s">
        <v>1329</v>
      </c>
      <c r="F631" s="1" t="s">
        <v>1315</v>
      </c>
      <c r="G631" s="6" t="s">
        <v>1316</v>
      </c>
      <c r="H631" s="3">
        <v>0.14000000000000001</v>
      </c>
      <c r="I631" s="5">
        <v>0</v>
      </c>
      <c r="J631" s="4">
        <f>TRUNC(H631*I631, 1)</f>
        <v>0</v>
      </c>
      <c r="K631" s="4">
        <f>노무!E12</f>
        <v>0</v>
      </c>
      <c r="L631" s="5">
        <f>TRUNC(H631*K631, 1)</f>
        <v>0</v>
      </c>
      <c r="M631" s="4">
        <v>0</v>
      </c>
      <c r="N631" s="5">
        <f>TRUNC(H631*M631, 1)</f>
        <v>0</v>
      </c>
      <c r="O631" s="4">
        <f t="shared" si="78"/>
        <v>0</v>
      </c>
      <c r="P631" s="5">
        <f t="shared" si="78"/>
        <v>0</v>
      </c>
      <c r="Q631" s="1" t="s">
        <v>13</v>
      </c>
      <c r="S631" t="s">
        <v>54</v>
      </c>
      <c r="T631" t="s">
        <v>54</v>
      </c>
      <c r="U631" t="s">
        <v>13</v>
      </c>
      <c r="V631">
        <v>1</v>
      </c>
    </row>
    <row r="632" spans="1:22" x14ac:dyDescent="0.2">
      <c r="A632" s="1" t="s">
        <v>212</v>
      </c>
      <c r="B632" s="6" t="s">
        <v>1312</v>
      </c>
      <c r="C632" s="1" t="s">
        <v>1317</v>
      </c>
      <c r="D632" s="1" t="s">
        <v>13</v>
      </c>
      <c r="E632" s="1" t="s">
        <v>1318</v>
      </c>
      <c r="F632" s="1" t="s">
        <v>1315</v>
      </c>
      <c r="G632" s="6" t="s">
        <v>1316</v>
      </c>
      <c r="H632" s="3">
        <v>0.11</v>
      </c>
      <c r="I632" s="5">
        <v>0</v>
      </c>
      <c r="J632" s="4">
        <f>TRUNC(H632*I632, 1)</f>
        <v>0</v>
      </c>
      <c r="K632" s="4">
        <f>노무!E4</f>
        <v>0</v>
      </c>
      <c r="L632" s="5">
        <f>TRUNC(H632*K632, 1)</f>
        <v>0</v>
      </c>
      <c r="M632" s="4">
        <v>0</v>
      </c>
      <c r="N632" s="5">
        <f>TRUNC(H632*M632, 1)</f>
        <v>0</v>
      </c>
      <c r="O632" s="4">
        <f t="shared" si="78"/>
        <v>0</v>
      </c>
      <c r="P632" s="5">
        <f t="shared" si="78"/>
        <v>0</v>
      </c>
      <c r="Q632" s="1" t="s">
        <v>13</v>
      </c>
      <c r="S632" t="s">
        <v>54</v>
      </c>
      <c r="T632" t="s">
        <v>54</v>
      </c>
      <c r="U632" t="s">
        <v>13</v>
      </c>
      <c r="V632">
        <v>1</v>
      </c>
    </row>
    <row r="633" spans="1:22" x14ac:dyDescent="0.2">
      <c r="A633" s="1" t="s">
        <v>212</v>
      </c>
      <c r="B633" s="6" t="s">
        <v>1306</v>
      </c>
      <c r="C633" s="1" t="s">
        <v>1307</v>
      </c>
      <c r="D633" s="1" t="s">
        <v>13</v>
      </c>
      <c r="E633" s="1" t="s">
        <v>1319</v>
      </c>
      <c r="F633" s="1" t="s">
        <v>1378</v>
      </c>
      <c r="G633" s="6" t="s">
        <v>1310</v>
      </c>
      <c r="H633" s="3">
        <v>1</v>
      </c>
      <c r="I633" s="4">
        <f>TRUNC((L630+L631+L632)*1.5*0.01, 1)</f>
        <v>0</v>
      </c>
      <c r="J633" s="4">
        <f>TRUNC(H633*I633, 1)</f>
        <v>0</v>
      </c>
      <c r="K633" s="4">
        <v>0</v>
      </c>
      <c r="L633" s="5">
        <f>TRUNC(H633*K633, 1)</f>
        <v>0</v>
      </c>
      <c r="M633" s="4">
        <v>0</v>
      </c>
      <c r="N633" s="5">
        <f>TRUNC(H633*M633, 1)</f>
        <v>0</v>
      </c>
      <c r="O633" s="4">
        <f t="shared" si="78"/>
        <v>0</v>
      </c>
      <c r="P633" s="5">
        <f t="shared" si="78"/>
        <v>0</v>
      </c>
      <c r="Q633" s="1" t="s">
        <v>13</v>
      </c>
      <c r="S633" t="s">
        <v>54</v>
      </c>
      <c r="T633" t="s">
        <v>54</v>
      </c>
      <c r="U633">
        <v>1.5</v>
      </c>
      <c r="V633">
        <v>1</v>
      </c>
    </row>
    <row r="634" spans="1:22" x14ac:dyDescent="0.2">
      <c r="A634" s="1" t="s">
        <v>212</v>
      </c>
      <c r="B634" s="6" t="s">
        <v>1331</v>
      </c>
      <c r="C634" s="1" t="s">
        <v>1379</v>
      </c>
      <c r="D634" s="1" t="s">
        <v>13</v>
      </c>
      <c r="E634" s="1" t="s">
        <v>1333</v>
      </c>
      <c r="F634" s="1" t="s">
        <v>1380</v>
      </c>
      <c r="G634" s="6" t="s">
        <v>1335</v>
      </c>
      <c r="H634" s="3">
        <v>0.31</v>
      </c>
      <c r="I634" s="4">
        <f>기계경비!H33</f>
        <v>0</v>
      </c>
      <c r="J634" s="4">
        <f>TRUNC(H634*I634, 1)</f>
        <v>0</v>
      </c>
      <c r="K634" s="4">
        <f>기계경비!I33</f>
        <v>0</v>
      </c>
      <c r="L634" s="5">
        <f>TRUNC(H634*K634, 1)</f>
        <v>0</v>
      </c>
      <c r="M634" s="4">
        <f>기계경비!J33</f>
        <v>0</v>
      </c>
      <c r="N634" s="5">
        <f>TRUNC(H634*M634, 1)</f>
        <v>0</v>
      </c>
      <c r="O634" s="4">
        <f t="shared" si="78"/>
        <v>0</v>
      </c>
      <c r="P634" s="5">
        <f t="shared" si="78"/>
        <v>0</v>
      </c>
      <c r="Q634" s="1" t="s">
        <v>13</v>
      </c>
      <c r="S634" t="s">
        <v>54</v>
      </c>
      <c r="T634" t="s">
        <v>54</v>
      </c>
      <c r="U634" t="s">
        <v>13</v>
      </c>
      <c r="V634">
        <v>1</v>
      </c>
    </row>
    <row r="635" spans="1:22" x14ac:dyDescent="0.2">
      <c r="A635" s="1" t="s">
        <v>13</v>
      </c>
      <c r="B635" s="6" t="s">
        <v>13</v>
      </c>
      <c r="C635" s="1" t="s">
        <v>13</v>
      </c>
      <c r="D635" s="1" t="s">
        <v>13</v>
      </c>
      <c r="E635" s="1" t="s">
        <v>1311</v>
      </c>
      <c r="F635" s="1" t="s">
        <v>13</v>
      </c>
      <c r="G635" s="6" t="s">
        <v>13</v>
      </c>
      <c r="H635" s="3">
        <v>0</v>
      </c>
      <c r="I635" s="1" t="s">
        <v>13</v>
      </c>
      <c r="J635" s="4">
        <f>TRUNC(SUMPRODUCT(J630:J634, V630:V634), 0)</f>
        <v>0</v>
      </c>
      <c r="K635" s="1" t="s">
        <v>13</v>
      </c>
      <c r="L635" s="5">
        <f>TRUNC(SUMPRODUCT(L630:L634, V630:V634), 0)</f>
        <v>0</v>
      </c>
      <c r="M635" s="1" t="s">
        <v>13</v>
      </c>
      <c r="N635" s="5">
        <f>TRUNC(SUMPRODUCT(N630:N634, V630:V634), 0)</f>
        <v>0</v>
      </c>
      <c r="O635" s="1" t="s">
        <v>13</v>
      </c>
      <c r="P635" s="5">
        <f>J635+L635+N635</f>
        <v>0</v>
      </c>
      <c r="Q635" s="1" t="s">
        <v>13</v>
      </c>
      <c r="S635" t="s">
        <v>13</v>
      </c>
      <c r="T635" t="s">
        <v>13</v>
      </c>
      <c r="U635" t="s">
        <v>13</v>
      </c>
      <c r="V635">
        <v>1</v>
      </c>
    </row>
    <row r="636" spans="1:22" x14ac:dyDescent="0.2">
      <c r="A636" s="1" t="s">
        <v>13</v>
      </c>
      <c r="B636" s="6" t="s">
        <v>13</v>
      </c>
      <c r="C636" s="1" t="s">
        <v>13</v>
      </c>
      <c r="D636" s="1" t="s">
        <v>13</v>
      </c>
      <c r="E636" s="1" t="s">
        <v>13</v>
      </c>
      <c r="F636" s="1" t="s">
        <v>13</v>
      </c>
      <c r="G636" s="6" t="s">
        <v>13</v>
      </c>
      <c r="H636" s="3">
        <v>0</v>
      </c>
      <c r="I636" s="1" t="s">
        <v>13</v>
      </c>
      <c r="J636" s="1" t="s">
        <v>13</v>
      </c>
      <c r="K636" s="1" t="s">
        <v>13</v>
      </c>
      <c r="L636" s="1" t="s">
        <v>13</v>
      </c>
      <c r="M636" s="1" t="s">
        <v>13</v>
      </c>
      <c r="N636" s="1" t="s">
        <v>13</v>
      </c>
      <c r="O636" s="1" t="s">
        <v>13</v>
      </c>
      <c r="P636" s="1" t="s">
        <v>13</v>
      </c>
      <c r="Q636" s="1" t="s">
        <v>13</v>
      </c>
      <c r="S636" t="s">
        <v>13</v>
      </c>
      <c r="T636" t="s">
        <v>13</v>
      </c>
      <c r="U636" t="s">
        <v>13</v>
      </c>
      <c r="V636">
        <v>1</v>
      </c>
    </row>
    <row r="637" spans="1:22" x14ac:dyDescent="0.2">
      <c r="A637" s="1" t="s">
        <v>213</v>
      </c>
      <c r="B637" s="6" t="s">
        <v>13</v>
      </c>
      <c r="C637" s="1" t="s">
        <v>13</v>
      </c>
      <c r="D637" s="1" t="s">
        <v>13</v>
      </c>
      <c r="E637" s="1" t="s">
        <v>201</v>
      </c>
      <c r="F637" s="1" t="s">
        <v>181</v>
      </c>
      <c r="G637" s="6" t="s">
        <v>161</v>
      </c>
      <c r="H637" s="3">
        <v>0</v>
      </c>
      <c r="I637" s="1" t="s">
        <v>13</v>
      </c>
      <c r="J637" s="1" t="s">
        <v>13</v>
      </c>
      <c r="K637" s="1" t="s">
        <v>13</v>
      </c>
      <c r="L637" s="1" t="s">
        <v>13</v>
      </c>
      <c r="M637" s="1" t="s">
        <v>13</v>
      </c>
      <c r="N637" s="1" t="s">
        <v>13</v>
      </c>
      <c r="O637" s="1" t="s">
        <v>13</v>
      </c>
      <c r="P637" s="1" t="s">
        <v>13</v>
      </c>
      <c r="Q637" s="1" t="s">
        <v>13</v>
      </c>
      <c r="S637" t="s">
        <v>13</v>
      </c>
      <c r="T637" t="s">
        <v>13</v>
      </c>
      <c r="U637" t="s">
        <v>13</v>
      </c>
      <c r="V637">
        <v>1</v>
      </c>
    </row>
    <row r="638" spans="1:22" x14ac:dyDescent="0.2">
      <c r="A638" s="1" t="s">
        <v>213</v>
      </c>
      <c r="B638" s="6" t="s">
        <v>1312</v>
      </c>
      <c r="C638" s="1" t="s">
        <v>1376</v>
      </c>
      <c r="D638" s="1" t="s">
        <v>13</v>
      </c>
      <c r="E638" s="1" t="s">
        <v>1377</v>
      </c>
      <c r="F638" s="1" t="s">
        <v>1315</v>
      </c>
      <c r="G638" s="6" t="s">
        <v>1316</v>
      </c>
      <c r="H638" s="3">
        <v>0.3</v>
      </c>
      <c r="I638" s="5">
        <v>0</v>
      </c>
      <c r="J638" s="4">
        <f>TRUNC(H638*I638, 1)</f>
        <v>0</v>
      </c>
      <c r="K638" s="4">
        <f>노무!E11</f>
        <v>0</v>
      </c>
      <c r="L638" s="5">
        <f>TRUNC(H638*K638, 1)</f>
        <v>0</v>
      </c>
      <c r="M638" s="4">
        <v>0</v>
      </c>
      <c r="N638" s="5">
        <f>TRUNC(H638*M638, 1)</f>
        <v>0</v>
      </c>
      <c r="O638" s="4">
        <f t="shared" ref="O638:P642" si="79">I638+K638+M638</f>
        <v>0</v>
      </c>
      <c r="P638" s="5">
        <f t="shared" si="79"/>
        <v>0</v>
      </c>
      <c r="Q638" s="1" t="s">
        <v>13</v>
      </c>
      <c r="S638" t="s">
        <v>54</v>
      </c>
      <c r="T638" t="s">
        <v>54</v>
      </c>
      <c r="U638" t="s">
        <v>13</v>
      </c>
      <c r="V638">
        <v>1</v>
      </c>
    </row>
    <row r="639" spans="1:22" x14ac:dyDescent="0.2">
      <c r="A639" s="1" t="s">
        <v>213</v>
      </c>
      <c r="B639" s="6" t="s">
        <v>1312</v>
      </c>
      <c r="C639" s="1" t="s">
        <v>1328</v>
      </c>
      <c r="D639" s="1" t="s">
        <v>13</v>
      </c>
      <c r="E639" s="1" t="s">
        <v>1329</v>
      </c>
      <c r="F639" s="1" t="s">
        <v>1315</v>
      </c>
      <c r="G639" s="6" t="s">
        <v>1316</v>
      </c>
      <c r="H639" s="3">
        <v>0.12</v>
      </c>
      <c r="I639" s="5">
        <v>0</v>
      </c>
      <c r="J639" s="4">
        <f>TRUNC(H639*I639, 1)</f>
        <v>0</v>
      </c>
      <c r="K639" s="4">
        <f>노무!E12</f>
        <v>0</v>
      </c>
      <c r="L639" s="5">
        <f>TRUNC(H639*K639, 1)</f>
        <v>0</v>
      </c>
      <c r="M639" s="4">
        <v>0</v>
      </c>
      <c r="N639" s="5">
        <f>TRUNC(H639*M639, 1)</f>
        <v>0</v>
      </c>
      <c r="O639" s="4">
        <f t="shared" si="79"/>
        <v>0</v>
      </c>
      <c r="P639" s="5">
        <f t="shared" si="79"/>
        <v>0</v>
      </c>
      <c r="Q639" s="1" t="s">
        <v>13</v>
      </c>
      <c r="S639" t="s">
        <v>54</v>
      </c>
      <c r="T639" t="s">
        <v>54</v>
      </c>
      <c r="U639" t="s">
        <v>13</v>
      </c>
      <c r="V639">
        <v>1</v>
      </c>
    </row>
    <row r="640" spans="1:22" x14ac:dyDescent="0.2">
      <c r="A640" s="1" t="s">
        <v>213</v>
      </c>
      <c r="B640" s="6" t="s">
        <v>1312</v>
      </c>
      <c r="C640" s="1" t="s">
        <v>1317</v>
      </c>
      <c r="D640" s="1" t="s">
        <v>13</v>
      </c>
      <c r="E640" s="1" t="s">
        <v>1318</v>
      </c>
      <c r="F640" s="1" t="s">
        <v>1315</v>
      </c>
      <c r="G640" s="6" t="s">
        <v>1316</v>
      </c>
      <c r="H640" s="3">
        <v>0.12</v>
      </c>
      <c r="I640" s="5">
        <v>0</v>
      </c>
      <c r="J640" s="4">
        <f>TRUNC(H640*I640, 1)</f>
        <v>0</v>
      </c>
      <c r="K640" s="4">
        <f>노무!E4</f>
        <v>0</v>
      </c>
      <c r="L640" s="5">
        <f>TRUNC(H640*K640, 1)</f>
        <v>0</v>
      </c>
      <c r="M640" s="4">
        <v>0</v>
      </c>
      <c r="N640" s="5">
        <f>TRUNC(H640*M640, 1)</f>
        <v>0</v>
      </c>
      <c r="O640" s="4">
        <f t="shared" si="79"/>
        <v>0</v>
      </c>
      <c r="P640" s="5">
        <f t="shared" si="79"/>
        <v>0</v>
      </c>
      <c r="Q640" s="1" t="s">
        <v>13</v>
      </c>
      <c r="S640" t="s">
        <v>54</v>
      </c>
      <c r="T640" t="s">
        <v>54</v>
      </c>
      <c r="U640" t="s">
        <v>13</v>
      </c>
      <c r="V640">
        <v>1</v>
      </c>
    </row>
    <row r="641" spans="1:22" x14ac:dyDescent="0.2">
      <c r="A641" s="1" t="s">
        <v>213</v>
      </c>
      <c r="B641" s="6" t="s">
        <v>1306</v>
      </c>
      <c r="C641" s="1" t="s">
        <v>1307</v>
      </c>
      <c r="D641" s="1" t="s">
        <v>13</v>
      </c>
      <c r="E641" s="1" t="s">
        <v>1319</v>
      </c>
      <c r="F641" s="1" t="s">
        <v>1378</v>
      </c>
      <c r="G641" s="6" t="s">
        <v>1310</v>
      </c>
      <c r="H641" s="3">
        <v>1</v>
      </c>
      <c r="I641" s="4">
        <f>TRUNC((L638+L639+L640)*1.5*0.01, 1)</f>
        <v>0</v>
      </c>
      <c r="J641" s="4">
        <f>TRUNC(H641*I641, 1)</f>
        <v>0</v>
      </c>
      <c r="K641" s="4">
        <v>0</v>
      </c>
      <c r="L641" s="5">
        <f>TRUNC(H641*K641, 1)</f>
        <v>0</v>
      </c>
      <c r="M641" s="4">
        <v>0</v>
      </c>
      <c r="N641" s="5">
        <f>TRUNC(H641*M641, 1)</f>
        <v>0</v>
      </c>
      <c r="O641" s="4">
        <f t="shared" si="79"/>
        <v>0</v>
      </c>
      <c r="P641" s="5">
        <f t="shared" si="79"/>
        <v>0</v>
      </c>
      <c r="Q641" s="1" t="s">
        <v>13</v>
      </c>
      <c r="S641" t="s">
        <v>54</v>
      </c>
      <c r="T641" t="s">
        <v>54</v>
      </c>
      <c r="U641">
        <v>1.5</v>
      </c>
      <c r="V641">
        <v>1</v>
      </c>
    </row>
    <row r="642" spans="1:22" x14ac:dyDescent="0.2">
      <c r="A642" s="1" t="s">
        <v>213</v>
      </c>
      <c r="B642" s="6" t="s">
        <v>1331</v>
      </c>
      <c r="C642" s="1" t="s">
        <v>1379</v>
      </c>
      <c r="D642" s="1" t="s">
        <v>13</v>
      </c>
      <c r="E642" s="1" t="s">
        <v>1333</v>
      </c>
      <c r="F642" s="1" t="s">
        <v>1380</v>
      </c>
      <c r="G642" s="6" t="s">
        <v>1335</v>
      </c>
      <c r="H642" s="3">
        <v>0.4</v>
      </c>
      <c r="I642" s="4">
        <f>기계경비!H33</f>
        <v>0</v>
      </c>
      <c r="J642" s="4">
        <f>TRUNC(H642*I642, 1)</f>
        <v>0</v>
      </c>
      <c r="K642" s="4">
        <f>기계경비!I33</f>
        <v>0</v>
      </c>
      <c r="L642" s="5">
        <f>TRUNC(H642*K642, 1)</f>
        <v>0</v>
      </c>
      <c r="M642" s="4">
        <f>기계경비!J33</f>
        <v>0</v>
      </c>
      <c r="N642" s="5">
        <f>TRUNC(H642*M642, 1)</f>
        <v>0</v>
      </c>
      <c r="O642" s="4">
        <f t="shared" si="79"/>
        <v>0</v>
      </c>
      <c r="P642" s="5">
        <f t="shared" si="79"/>
        <v>0</v>
      </c>
      <c r="Q642" s="1" t="s">
        <v>13</v>
      </c>
      <c r="S642" t="s">
        <v>54</v>
      </c>
      <c r="T642" t="s">
        <v>54</v>
      </c>
      <c r="U642" t="s">
        <v>13</v>
      </c>
      <c r="V642">
        <v>1</v>
      </c>
    </row>
    <row r="643" spans="1:22" x14ac:dyDescent="0.2">
      <c r="A643" s="1" t="s">
        <v>13</v>
      </c>
      <c r="B643" s="6" t="s">
        <v>13</v>
      </c>
      <c r="C643" s="1" t="s">
        <v>13</v>
      </c>
      <c r="D643" s="1" t="s">
        <v>13</v>
      </c>
      <c r="E643" s="1" t="s">
        <v>1311</v>
      </c>
      <c r="F643" s="1" t="s">
        <v>13</v>
      </c>
      <c r="G643" s="6" t="s">
        <v>13</v>
      </c>
      <c r="H643" s="3">
        <v>0</v>
      </c>
      <c r="I643" s="1" t="s">
        <v>13</v>
      </c>
      <c r="J643" s="4">
        <f>TRUNC(SUMPRODUCT(J638:J642, V638:V642), 0)</f>
        <v>0</v>
      </c>
      <c r="K643" s="1" t="s">
        <v>13</v>
      </c>
      <c r="L643" s="5">
        <f>TRUNC(SUMPRODUCT(L638:L642, V638:V642), 0)</f>
        <v>0</v>
      </c>
      <c r="M643" s="1" t="s">
        <v>13</v>
      </c>
      <c r="N643" s="5">
        <f>TRUNC(SUMPRODUCT(N638:N642, V638:V642), 0)</f>
        <v>0</v>
      </c>
      <c r="O643" s="1" t="s">
        <v>13</v>
      </c>
      <c r="P643" s="5">
        <f>J643+L643+N643</f>
        <v>0</v>
      </c>
      <c r="Q643" s="1" t="s">
        <v>13</v>
      </c>
      <c r="S643" t="s">
        <v>13</v>
      </c>
      <c r="T643" t="s">
        <v>13</v>
      </c>
      <c r="U643" t="s">
        <v>13</v>
      </c>
      <c r="V643">
        <v>1</v>
      </c>
    </row>
    <row r="644" spans="1:22" x14ac:dyDescent="0.2">
      <c r="A644" s="1" t="s">
        <v>13</v>
      </c>
      <c r="B644" s="6" t="s">
        <v>13</v>
      </c>
      <c r="C644" s="1" t="s">
        <v>13</v>
      </c>
      <c r="D644" s="1" t="s">
        <v>13</v>
      </c>
      <c r="E644" s="1" t="s">
        <v>13</v>
      </c>
      <c r="F644" s="1" t="s">
        <v>13</v>
      </c>
      <c r="G644" s="6" t="s">
        <v>13</v>
      </c>
      <c r="H644" s="3">
        <v>0</v>
      </c>
      <c r="I644" s="1" t="s">
        <v>13</v>
      </c>
      <c r="J644" s="1" t="s">
        <v>13</v>
      </c>
      <c r="K644" s="1" t="s">
        <v>13</v>
      </c>
      <c r="L644" s="1" t="s">
        <v>13</v>
      </c>
      <c r="M644" s="1" t="s">
        <v>13</v>
      </c>
      <c r="N644" s="1" t="s">
        <v>13</v>
      </c>
      <c r="O644" s="1" t="s">
        <v>13</v>
      </c>
      <c r="P644" s="1" t="s">
        <v>13</v>
      </c>
      <c r="Q644" s="1" t="s">
        <v>13</v>
      </c>
      <c r="S644" t="s">
        <v>13</v>
      </c>
      <c r="T644" t="s">
        <v>13</v>
      </c>
      <c r="U644" t="s">
        <v>13</v>
      </c>
      <c r="V644">
        <v>1</v>
      </c>
    </row>
    <row r="645" spans="1:22" x14ac:dyDescent="0.2">
      <c r="A645" s="1" t="s">
        <v>214</v>
      </c>
      <c r="B645" s="6" t="s">
        <v>13</v>
      </c>
      <c r="C645" s="1" t="s">
        <v>13</v>
      </c>
      <c r="D645" s="1" t="s">
        <v>13</v>
      </c>
      <c r="E645" s="1" t="s">
        <v>201</v>
      </c>
      <c r="F645" s="1" t="s">
        <v>183</v>
      </c>
      <c r="G645" s="6" t="s">
        <v>161</v>
      </c>
      <c r="H645" s="3">
        <v>0</v>
      </c>
      <c r="I645" s="1" t="s">
        <v>13</v>
      </c>
      <c r="J645" s="1" t="s">
        <v>13</v>
      </c>
      <c r="K645" s="1" t="s">
        <v>13</v>
      </c>
      <c r="L645" s="1" t="s">
        <v>13</v>
      </c>
      <c r="M645" s="1" t="s">
        <v>13</v>
      </c>
      <c r="N645" s="1" t="s">
        <v>13</v>
      </c>
      <c r="O645" s="1" t="s">
        <v>13</v>
      </c>
      <c r="P645" s="1" t="s">
        <v>13</v>
      </c>
      <c r="Q645" s="1" t="s">
        <v>13</v>
      </c>
      <c r="S645" t="s">
        <v>13</v>
      </c>
      <c r="T645" t="s">
        <v>13</v>
      </c>
      <c r="U645" t="s">
        <v>13</v>
      </c>
      <c r="V645">
        <v>1</v>
      </c>
    </row>
    <row r="646" spans="1:22" x14ac:dyDescent="0.2">
      <c r="A646" s="1" t="s">
        <v>214</v>
      </c>
      <c r="B646" s="6" t="s">
        <v>1312</v>
      </c>
      <c r="C646" s="1" t="s">
        <v>1376</v>
      </c>
      <c r="D646" s="1" t="s">
        <v>13</v>
      </c>
      <c r="E646" s="1" t="s">
        <v>1377</v>
      </c>
      <c r="F646" s="1" t="s">
        <v>1315</v>
      </c>
      <c r="G646" s="6" t="s">
        <v>1316</v>
      </c>
      <c r="H646" s="3">
        <v>0.32</v>
      </c>
      <c r="I646" s="5">
        <v>0</v>
      </c>
      <c r="J646" s="4">
        <f>TRUNC(H646*I646, 1)</f>
        <v>0</v>
      </c>
      <c r="K646" s="4">
        <f>노무!E11</f>
        <v>0</v>
      </c>
      <c r="L646" s="5">
        <f>TRUNC(H646*K646, 1)</f>
        <v>0</v>
      </c>
      <c r="M646" s="4">
        <v>0</v>
      </c>
      <c r="N646" s="5">
        <f>TRUNC(H646*M646, 1)</f>
        <v>0</v>
      </c>
      <c r="O646" s="4">
        <f t="shared" ref="O646:P650" si="80">I646+K646+M646</f>
        <v>0</v>
      </c>
      <c r="P646" s="5">
        <f t="shared" si="80"/>
        <v>0</v>
      </c>
      <c r="Q646" s="1" t="s">
        <v>13</v>
      </c>
      <c r="S646" t="s">
        <v>54</v>
      </c>
      <c r="T646" t="s">
        <v>54</v>
      </c>
      <c r="U646" t="s">
        <v>13</v>
      </c>
      <c r="V646">
        <v>1</v>
      </c>
    </row>
    <row r="647" spans="1:22" x14ac:dyDescent="0.2">
      <c r="A647" s="1" t="s">
        <v>214</v>
      </c>
      <c r="B647" s="6" t="s">
        <v>1312</v>
      </c>
      <c r="C647" s="1" t="s">
        <v>1328</v>
      </c>
      <c r="D647" s="1" t="s">
        <v>13</v>
      </c>
      <c r="E647" s="1" t="s">
        <v>1329</v>
      </c>
      <c r="F647" s="1" t="s">
        <v>1315</v>
      </c>
      <c r="G647" s="6" t="s">
        <v>1316</v>
      </c>
      <c r="H647" s="3">
        <v>0.17</v>
      </c>
      <c r="I647" s="5">
        <v>0</v>
      </c>
      <c r="J647" s="4">
        <f>TRUNC(H647*I647, 1)</f>
        <v>0</v>
      </c>
      <c r="K647" s="4">
        <f>노무!E12</f>
        <v>0</v>
      </c>
      <c r="L647" s="5">
        <f>TRUNC(H647*K647, 1)</f>
        <v>0</v>
      </c>
      <c r="M647" s="4">
        <v>0</v>
      </c>
      <c r="N647" s="5">
        <f>TRUNC(H647*M647, 1)</f>
        <v>0</v>
      </c>
      <c r="O647" s="4">
        <f t="shared" si="80"/>
        <v>0</v>
      </c>
      <c r="P647" s="5">
        <f t="shared" si="80"/>
        <v>0</v>
      </c>
      <c r="Q647" s="1" t="s">
        <v>13</v>
      </c>
      <c r="S647" t="s">
        <v>54</v>
      </c>
      <c r="T647" t="s">
        <v>54</v>
      </c>
      <c r="U647" t="s">
        <v>13</v>
      </c>
      <c r="V647">
        <v>1</v>
      </c>
    </row>
    <row r="648" spans="1:22" x14ac:dyDescent="0.2">
      <c r="A648" s="1" t="s">
        <v>214</v>
      </c>
      <c r="B648" s="6" t="s">
        <v>1312</v>
      </c>
      <c r="C648" s="1" t="s">
        <v>1317</v>
      </c>
      <c r="D648" s="1" t="s">
        <v>13</v>
      </c>
      <c r="E648" s="1" t="s">
        <v>1318</v>
      </c>
      <c r="F648" s="1" t="s">
        <v>1315</v>
      </c>
      <c r="G648" s="6" t="s">
        <v>1316</v>
      </c>
      <c r="H648" s="3">
        <v>0.12</v>
      </c>
      <c r="I648" s="5">
        <v>0</v>
      </c>
      <c r="J648" s="4">
        <f>TRUNC(H648*I648, 1)</f>
        <v>0</v>
      </c>
      <c r="K648" s="4">
        <f>노무!E4</f>
        <v>0</v>
      </c>
      <c r="L648" s="5">
        <f>TRUNC(H648*K648, 1)</f>
        <v>0</v>
      </c>
      <c r="M648" s="4">
        <v>0</v>
      </c>
      <c r="N648" s="5">
        <f>TRUNC(H648*M648, 1)</f>
        <v>0</v>
      </c>
      <c r="O648" s="4">
        <f t="shared" si="80"/>
        <v>0</v>
      </c>
      <c r="P648" s="5">
        <f t="shared" si="80"/>
        <v>0</v>
      </c>
      <c r="Q648" s="1" t="s">
        <v>13</v>
      </c>
      <c r="S648" t="s">
        <v>54</v>
      </c>
      <c r="T648" t="s">
        <v>54</v>
      </c>
      <c r="U648" t="s">
        <v>13</v>
      </c>
      <c r="V648">
        <v>1</v>
      </c>
    </row>
    <row r="649" spans="1:22" x14ac:dyDescent="0.2">
      <c r="A649" s="1" t="s">
        <v>214</v>
      </c>
      <c r="B649" s="6" t="s">
        <v>1306</v>
      </c>
      <c r="C649" s="1" t="s">
        <v>1307</v>
      </c>
      <c r="D649" s="1" t="s">
        <v>13</v>
      </c>
      <c r="E649" s="1" t="s">
        <v>1319</v>
      </c>
      <c r="F649" s="1" t="s">
        <v>1378</v>
      </c>
      <c r="G649" s="6" t="s">
        <v>1310</v>
      </c>
      <c r="H649" s="3">
        <v>1</v>
      </c>
      <c r="I649" s="4">
        <f>TRUNC((L646+L647+L648)*1.5*0.01, 1)</f>
        <v>0</v>
      </c>
      <c r="J649" s="4">
        <f>TRUNC(H649*I649, 1)</f>
        <v>0</v>
      </c>
      <c r="K649" s="4">
        <v>0</v>
      </c>
      <c r="L649" s="5">
        <f>TRUNC(H649*K649, 1)</f>
        <v>0</v>
      </c>
      <c r="M649" s="4">
        <v>0</v>
      </c>
      <c r="N649" s="5">
        <f>TRUNC(H649*M649, 1)</f>
        <v>0</v>
      </c>
      <c r="O649" s="4">
        <f t="shared" si="80"/>
        <v>0</v>
      </c>
      <c r="P649" s="5">
        <f t="shared" si="80"/>
        <v>0</v>
      </c>
      <c r="Q649" s="1" t="s">
        <v>13</v>
      </c>
      <c r="S649" t="s">
        <v>54</v>
      </c>
      <c r="T649" t="s">
        <v>54</v>
      </c>
      <c r="U649">
        <v>1.5</v>
      </c>
      <c r="V649">
        <v>1</v>
      </c>
    </row>
    <row r="650" spans="1:22" x14ac:dyDescent="0.2">
      <c r="A650" s="1" t="s">
        <v>214</v>
      </c>
      <c r="B650" s="6" t="s">
        <v>1331</v>
      </c>
      <c r="C650" s="1" t="s">
        <v>1379</v>
      </c>
      <c r="D650" s="1" t="s">
        <v>13</v>
      </c>
      <c r="E650" s="1" t="s">
        <v>1333</v>
      </c>
      <c r="F650" s="1" t="s">
        <v>1380</v>
      </c>
      <c r="G650" s="6" t="s">
        <v>1335</v>
      </c>
      <c r="H650" s="3">
        <v>0.47</v>
      </c>
      <c r="I650" s="4">
        <f>기계경비!H33</f>
        <v>0</v>
      </c>
      <c r="J650" s="4">
        <f>TRUNC(H650*I650, 1)</f>
        <v>0</v>
      </c>
      <c r="K650" s="4">
        <f>기계경비!I33</f>
        <v>0</v>
      </c>
      <c r="L650" s="5">
        <f>TRUNC(H650*K650, 1)</f>
        <v>0</v>
      </c>
      <c r="M650" s="4">
        <f>기계경비!J33</f>
        <v>0</v>
      </c>
      <c r="N650" s="5">
        <f>TRUNC(H650*M650, 1)</f>
        <v>0</v>
      </c>
      <c r="O650" s="4">
        <f t="shared" si="80"/>
        <v>0</v>
      </c>
      <c r="P650" s="5">
        <f t="shared" si="80"/>
        <v>0</v>
      </c>
      <c r="Q650" s="1" t="s">
        <v>13</v>
      </c>
      <c r="S650" t="s">
        <v>54</v>
      </c>
      <c r="T650" t="s">
        <v>54</v>
      </c>
      <c r="U650" t="s">
        <v>13</v>
      </c>
      <c r="V650">
        <v>1</v>
      </c>
    </row>
    <row r="651" spans="1:22" x14ac:dyDescent="0.2">
      <c r="A651" s="1" t="s">
        <v>13</v>
      </c>
      <c r="B651" s="6" t="s">
        <v>13</v>
      </c>
      <c r="C651" s="1" t="s">
        <v>13</v>
      </c>
      <c r="D651" s="1" t="s">
        <v>13</v>
      </c>
      <c r="E651" s="1" t="s">
        <v>1311</v>
      </c>
      <c r="F651" s="1" t="s">
        <v>13</v>
      </c>
      <c r="G651" s="6" t="s">
        <v>13</v>
      </c>
      <c r="H651" s="3">
        <v>0</v>
      </c>
      <c r="I651" s="1" t="s">
        <v>13</v>
      </c>
      <c r="J651" s="4">
        <f>TRUNC(SUMPRODUCT(J646:J650, V646:V650), 0)</f>
        <v>0</v>
      </c>
      <c r="K651" s="1" t="s">
        <v>13</v>
      </c>
      <c r="L651" s="5">
        <f>TRUNC(SUMPRODUCT(L646:L650, V646:V650), 0)</f>
        <v>0</v>
      </c>
      <c r="M651" s="1" t="s">
        <v>13</v>
      </c>
      <c r="N651" s="5">
        <f>TRUNC(SUMPRODUCT(N646:N650, V646:V650), 0)</f>
        <v>0</v>
      </c>
      <c r="O651" s="1" t="s">
        <v>13</v>
      </c>
      <c r="P651" s="5">
        <f>J651+L651+N651</f>
        <v>0</v>
      </c>
      <c r="Q651" s="1" t="s">
        <v>13</v>
      </c>
      <c r="S651" t="s">
        <v>13</v>
      </c>
      <c r="T651" t="s">
        <v>13</v>
      </c>
      <c r="U651" t="s">
        <v>13</v>
      </c>
      <c r="V651">
        <v>1</v>
      </c>
    </row>
    <row r="652" spans="1:22" x14ac:dyDescent="0.2">
      <c r="A652" s="1" t="s">
        <v>13</v>
      </c>
      <c r="B652" s="6" t="s">
        <v>13</v>
      </c>
      <c r="C652" s="1" t="s">
        <v>13</v>
      </c>
      <c r="D652" s="1" t="s">
        <v>13</v>
      </c>
      <c r="E652" s="1" t="s">
        <v>13</v>
      </c>
      <c r="F652" s="1" t="s">
        <v>13</v>
      </c>
      <c r="G652" s="6" t="s">
        <v>13</v>
      </c>
      <c r="H652" s="3">
        <v>0</v>
      </c>
      <c r="I652" s="1" t="s">
        <v>13</v>
      </c>
      <c r="J652" s="1" t="s">
        <v>13</v>
      </c>
      <c r="K652" s="1" t="s">
        <v>13</v>
      </c>
      <c r="L652" s="1" t="s">
        <v>13</v>
      </c>
      <c r="M652" s="1" t="s">
        <v>13</v>
      </c>
      <c r="N652" s="1" t="s">
        <v>13</v>
      </c>
      <c r="O652" s="1" t="s">
        <v>13</v>
      </c>
      <c r="P652" s="1" t="s">
        <v>13</v>
      </c>
      <c r="Q652" s="1" t="s">
        <v>13</v>
      </c>
      <c r="S652" t="s">
        <v>13</v>
      </c>
      <c r="T652" t="s">
        <v>13</v>
      </c>
      <c r="U652" t="s">
        <v>13</v>
      </c>
      <c r="V652">
        <v>1</v>
      </c>
    </row>
    <row r="653" spans="1:22" x14ac:dyDescent="0.2">
      <c r="A653" s="1" t="s">
        <v>215</v>
      </c>
      <c r="B653" s="6" t="s">
        <v>13</v>
      </c>
      <c r="C653" s="1" t="s">
        <v>13</v>
      </c>
      <c r="D653" s="1" t="s">
        <v>13</v>
      </c>
      <c r="E653" s="1" t="s">
        <v>201</v>
      </c>
      <c r="F653" s="1" t="s">
        <v>185</v>
      </c>
      <c r="G653" s="6" t="s">
        <v>161</v>
      </c>
      <c r="H653" s="3">
        <v>0</v>
      </c>
      <c r="I653" s="1" t="s">
        <v>13</v>
      </c>
      <c r="J653" s="1" t="s">
        <v>13</v>
      </c>
      <c r="K653" s="1" t="s">
        <v>13</v>
      </c>
      <c r="L653" s="1" t="s">
        <v>13</v>
      </c>
      <c r="M653" s="1" t="s">
        <v>13</v>
      </c>
      <c r="N653" s="1" t="s">
        <v>13</v>
      </c>
      <c r="O653" s="1" t="s">
        <v>13</v>
      </c>
      <c r="P653" s="1" t="s">
        <v>13</v>
      </c>
      <c r="Q653" s="1" t="s">
        <v>13</v>
      </c>
      <c r="S653" t="s">
        <v>13</v>
      </c>
      <c r="T653" t="s">
        <v>13</v>
      </c>
      <c r="U653" t="s">
        <v>13</v>
      </c>
      <c r="V653">
        <v>1</v>
      </c>
    </row>
    <row r="654" spans="1:22" x14ac:dyDescent="0.2">
      <c r="A654" s="1" t="s">
        <v>215</v>
      </c>
      <c r="B654" s="6" t="s">
        <v>1312</v>
      </c>
      <c r="C654" s="1" t="s">
        <v>1376</v>
      </c>
      <c r="D654" s="1" t="s">
        <v>13</v>
      </c>
      <c r="E654" s="1" t="s">
        <v>1377</v>
      </c>
      <c r="F654" s="1" t="s">
        <v>1315</v>
      </c>
      <c r="G654" s="6" t="s">
        <v>1316</v>
      </c>
      <c r="H654" s="3">
        <v>0.35</v>
      </c>
      <c r="I654" s="5">
        <v>0</v>
      </c>
      <c r="J654" s="4">
        <f>TRUNC(H654*I654, 1)</f>
        <v>0</v>
      </c>
      <c r="K654" s="4">
        <f>노무!E11</f>
        <v>0</v>
      </c>
      <c r="L654" s="5">
        <f>TRUNC(H654*K654, 1)</f>
        <v>0</v>
      </c>
      <c r="M654" s="4">
        <v>0</v>
      </c>
      <c r="N654" s="5">
        <f>TRUNC(H654*M654, 1)</f>
        <v>0</v>
      </c>
      <c r="O654" s="4">
        <f t="shared" ref="O654:P658" si="81">I654+K654+M654</f>
        <v>0</v>
      </c>
      <c r="P654" s="5">
        <f t="shared" si="81"/>
        <v>0</v>
      </c>
      <c r="Q654" s="1" t="s">
        <v>13</v>
      </c>
      <c r="S654" t="s">
        <v>54</v>
      </c>
      <c r="T654" t="s">
        <v>54</v>
      </c>
      <c r="U654" t="s">
        <v>13</v>
      </c>
      <c r="V654">
        <v>1</v>
      </c>
    </row>
    <row r="655" spans="1:22" x14ac:dyDescent="0.2">
      <c r="A655" s="1" t="s">
        <v>215</v>
      </c>
      <c r="B655" s="6" t="s">
        <v>1312</v>
      </c>
      <c r="C655" s="1" t="s">
        <v>1328</v>
      </c>
      <c r="D655" s="1" t="s">
        <v>13</v>
      </c>
      <c r="E655" s="1" t="s">
        <v>1329</v>
      </c>
      <c r="F655" s="1" t="s">
        <v>1315</v>
      </c>
      <c r="G655" s="6" t="s">
        <v>1316</v>
      </c>
      <c r="H655" s="3">
        <v>0.18</v>
      </c>
      <c r="I655" s="5">
        <v>0</v>
      </c>
      <c r="J655" s="4">
        <f>TRUNC(H655*I655, 1)</f>
        <v>0</v>
      </c>
      <c r="K655" s="4">
        <f>노무!E12</f>
        <v>0</v>
      </c>
      <c r="L655" s="5">
        <f>TRUNC(H655*K655, 1)</f>
        <v>0</v>
      </c>
      <c r="M655" s="4">
        <v>0</v>
      </c>
      <c r="N655" s="5">
        <f>TRUNC(H655*M655, 1)</f>
        <v>0</v>
      </c>
      <c r="O655" s="4">
        <f t="shared" si="81"/>
        <v>0</v>
      </c>
      <c r="P655" s="5">
        <f t="shared" si="81"/>
        <v>0</v>
      </c>
      <c r="Q655" s="1" t="s">
        <v>13</v>
      </c>
      <c r="S655" t="s">
        <v>54</v>
      </c>
      <c r="T655" t="s">
        <v>54</v>
      </c>
      <c r="U655" t="s">
        <v>13</v>
      </c>
      <c r="V655">
        <v>1</v>
      </c>
    </row>
    <row r="656" spans="1:22" x14ac:dyDescent="0.2">
      <c r="A656" s="1" t="s">
        <v>215</v>
      </c>
      <c r="B656" s="6" t="s">
        <v>1312</v>
      </c>
      <c r="C656" s="1" t="s">
        <v>1317</v>
      </c>
      <c r="D656" s="1" t="s">
        <v>13</v>
      </c>
      <c r="E656" s="1" t="s">
        <v>1318</v>
      </c>
      <c r="F656" s="1" t="s">
        <v>1315</v>
      </c>
      <c r="G656" s="6" t="s">
        <v>1316</v>
      </c>
      <c r="H656" s="3">
        <v>0.13</v>
      </c>
      <c r="I656" s="5">
        <v>0</v>
      </c>
      <c r="J656" s="4">
        <f>TRUNC(H656*I656, 1)</f>
        <v>0</v>
      </c>
      <c r="K656" s="4">
        <f>노무!E4</f>
        <v>0</v>
      </c>
      <c r="L656" s="5">
        <f>TRUNC(H656*K656, 1)</f>
        <v>0</v>
      </c>
      <c r="M656" s="4">
        <v>0</v>
      </c>
      <c r="N656" s="5">
        <f>TRUNC(H656*M656, 1)</f>
        <v>0</v>
      </c>
      <c r="O656" s="4">
        <f t="shared" si="81"/>
        <v>0</v>
      </c>
      <c r="P656" s="5">
        <f t="shared" si="81"/>
        <v>0</v>
      </c>
      <c r="Q656" s="1" t="s">
        <v>13</v>
      </c>
      <c r="S656" t="s">
        <v>54</v>
      </c>
      <c r="T656" t="s">
        <v>54</v>
      </c>
      <c r="U656" t="s">
        <v>13</v>
      </c>
      <c r="V656">
        <v>1</v>
      </c>
    </row>
    <row r="657" spans="1:22" x14ac:dyDescent="0.2">
      <c r="A657" s="1" t="s">
        <v>215</v>
      </c>
      <c r="B657" s="6" t="s">
        <v>1306</v>
      </c>
      <c r="C657" s="1" t="s">
        <v>1307</v>
      </c>
      <c r="D657" s="1" t="s">
        <v>13</v>
      </c>
      <c r="E657" s="1" t="s">
        <v>1319</v>
      </c>
      <c r="F657" s="1" t="s">
        <v>1378</v>
      </c>
      <c r="G657" s="6" t="s">
        <v>1310</v>
      </c>
      <c r="H657" s="3">
        <v>1</v>
      </c>
      <c r="I657" s="4">
        <f>TRUNC((L654+L655+L656)*1.5*0.01, 1)</f>
        <v>0</v>
      </c>
      <c r="J657" s="4">
        <f>TRUNC(H657*I657, 1)</f>
        <v>0</v>
      </c>
      <c r="K657" s="4">
        <v>0</v>
      </c>
      <c r="L657" s="5">
        <f>TRUNC(H657*K657, 1)</f>
        <v>0</v>
      </c>
      <c r="M657" s="4">
        <v>0</v>
      </c>
      <c r="N657" s="5">
        <f>TRUNC(H657*M657, 1)</f>
        <v>0</v>
      </c>
      <c r="O657" s="4">
        <f t="shared" si="81"/>
        <v>0</v>
      </c>
      <c r="P657" s="5">
        <f t="shared" si="81"/>
        <v>0</v>
      </c>
      <c r="Q657" s="1" t="s">
        <v>13</v>
      </c>
      <c r="S657" t="s">
        <v>54</v>
      </c>
      <c r="T657" t="s">
        <v>54</v>
      </c>
      <c r="U657">
        <v>1.5</v>
      </c>
      <c r="V657">
        <v>1</v>
      </c>
    </row>
    <row r="658" spans="1:22" x14ac:dyDescent="0.2">
      <c r="A658" s="1" t="s">
        <v>215</v>
      </c>
      <c r="B658" s="6" t="s">
        <v>1331</v>
      </c>
      <c r="C658" s="1" t="s">
        <v>1379</v>
      </c>
      <c r="D658" s="1" t="s">
        <v>13</v>
      </c>
      <c r="E658" s="1" t="s">
        <v>1333</v>
      </c>
      <c r="F658" s="1" t="s">
        <v>1380</v>
      </c>
      <c r="G658" s="6" t="s">
        <v>1335</v>
      </c>
      <c r="H658" s="3">
        <v>0.54</v>
      </c>
      <c r="I658" s="4">
        <f>기계경비!H33</f>
        <v>0</v>
      </c>
      <c r="J658" s="4">
        <f>TRUNC(H658*I658, 1)</f>
        <v>0</v>
      </c>
      <c r="K658" s="4">
        <f>기계경비!I33</f>
        <v>0</v>
      </c>
      <c r="L658" s="5">
        <f>TRUNC(H658*K658, 1)</f>
        <v>0</v>
      </c>
      <c r="M658" s="4">
        <f>기계경비!J33</f>
        <v>0</v>
      </c>
      <c r="N658" s="5">
        <f>TRUNC(H658*M658, 1)</f>
        <v>0</v>
      </c>
      <c r="O658" s="4">
        <f t="shared" si="81"/>
        <v>0</v>
      </c>
      <c r="P658" s="5">
        <f t="shared" si="81"/>
        <v>0</v>
      </c>
      <c r="Q658" s="1" t="s">
        <v>13</v>
      </c>
      <c r="S658" t="s">
        <v>54</v>
      </c>
      <c r="T658" t="s">
        <v>54</v>
      </c>
      <c r="U658" t="s">
        <v>13</v>
      </c>
      <c r="V658">
        <v>1</v>
      </c>
    </row>
    <row r="659" spans="1:22" x14ac:dyDescent="0.2">
      <c r="A659" s="1" t="s">
        <v>13</v>
      </c>
      <c r="B659" s="6" t="s">
        <v>13</v>
      </c>
      <c r="C659" s="1" t="s">
        <v>13</v>
      </c>
      <c r="D659" s="1" t="s">
        <v>13</v>
      </c>
      <c r="E659" s="1" t="s">
        <v>1311</v>
      </c>
      <c r="F659" s="1" t="s">
        <v>13</v>
      </c>
      <c r="G659" s="6" t="s">
        <v>13</v>
      </c>
      <c r="H659" s="3">
        <v>0</v>
      </c>
      <c r="I659" s="1" t="s">
        <v>13</v>
      </c>
      <c r="J659" s="4">
        <f>TRUNC(SUMPRODUCT(J654:J658, V654:V658), 0)</f>
        <v>0</v>
      </c>
      <c r="K659" s="1" t="s">
        <v>13</v>
      </c>
      <c r="L659" s="5">
        <f>TRUNC(SUMPRODUCT(L654:L658, V654:V658), 0)</f>
        <v>0</v>
      </c>
      <c r="M659" s="1" t="s">
        <v>13</v>
      </c>
      <c r="N659" s="5">
        <f>TRUNC(SUMPRODUCT(N654:N658, V654:V658), 0)</f>
        <v>0</v>
      </c>
      <c r="O659" s="1" t="s">
        <v>13</v>
      </c>
      <c r="P659" s="5">
        <f>J659+L659+N659</f>
        <v>0</v>
      </c>
      <c r="Q659" s="1" t="s">
        <v>13</v>
      </c>
      <c r="S659" t="s">
        <v>13</v>
      </c>
      <c r="T659" t="s">
        <v>13</v>
      </c>
      <c r="U659" t="s">
        <v>13</v>
      </c>
      <c r="V659">
        <v>1</v>
      </c>
    </row>
    <row r="660" spans="1:22" x14ac:dyDescent="0.2">
      <c r="A660" s="1" t="s">
        <v>13</v>
      </c>
      <c r="B660" s="6" t="s">
        <v>13</v>
      </c>
      <c r="C660" s="1" t="s">
        <v>13</v>
      </c>
      <c r="D660" s="1" t="s">
        <v>13</v>
      </c>
      <c r="E660" s="1" t="s">
        <v>13</v>
      </c>
      <c r="F660" s="1" t="s">
        <v>13</v>
      </c>
      <c r="G660" s="6" t="s">
        <v>13</v>
      </c>
      <c r="H660" s="3">
        <v>0</v>
      </c>
      <c r="I660" s="1" t="s">
        <v>13</v>
      </c>
      <c r="J660" s="1" t="s">
        <v>13</v>
      </c>
      <c r="K660" s="1" t="s">
        <v>13</v>
      </c>
      <c r="L660" s="1" t="s">
        <v>13</v>
      </c>
      <c r="M660" s="1" t="s">
        <v>13</v>
      </c>
      <c r="N660" s="1" t="s">
        <v>13</v>
      </c>
      <c r="O660" s="1" t="s">
        <v>13</v>
      </c>
      <c r="P660" s="1" t="s">
        <v>13</v>
      </c>
      <c r="Q660" s="1" t="s">
        <v>13</v>
      </c>
      <c r="S660" t="s">
        <v>13</v>
      </c>
      <c r="T660" t="s">
        <v>13</v>
      </c>
      <c r="U660" t="s">
        <v>13</v>
      </c>
      <c r="V660">
        <v>1</v>
      </c>
    </row>
    <row r="661" spans="1:22" x14ac:dyDescent="0.2">
      <c r="A661" s="1" t="s">
        <v>216</v>
      </c>
      <c r="B661" s="6" t="s">
        <v>13</v>
      </c>
      <c r="C661" s="1" t="s">
        <v>13</v>
      </c>
      <c r="D661" s="1" t="s">
        <v>13</v>
      </c>
      <c r="E661" s="1" t="s">
        <v>217</v>
      </c>
      <c r="F661" s="1" t="s">
        <v>218</v>
      </c>
      <c r="G661" s="6" t="s">
        <v>219</v>
      </c>
      <c r="H661" s="3">
        <v>0</v>
      </c>
      <c r="I661" s="1" t="s">
        <v>13</v>
      </c>
      <c r="J661" s="1" t="s">
        <v>13</v>
      </c>
      <c r="K661" s="1" t="s">
        <v>13</v>
      </c>
      <c r="L661" s="1" t="s">
        <v>13</v>
      </c>
      <c r="M661" s="1" t="s">
        <v>13</v>
      </c>
      <c r="N661" s="1" t="s">
        <v>13</v>
      </c>
      <c r="O661" s="1" t="s">
        <v>13</v>
      </c>
      <c r="P661" s="1" t="s">
        <v>13</v>
      </c>
      <c r="Q661" s="1" t="s">
        <v>13</v>
      </c>
      <c r="S661" t="s">
        <v>13</v>
      </c>
      <c r="T661" t="s">
        <v>13</v>
      </c>
      <c r="U661" t="s">
        <v>13</v>
      </c>
      <c r="V661">
        <v>1</v>
      </c>
    </row>
    <row r="662" spans="1:22" x14ac:dyDescent="0.2">
      <c r="A662" s="1" t="s">
        <v>216</v>
      </c>
      <c r="B662" s="6" t="s">
        <v>1312</v>
      </c>
      <c r="C662" s="1" t="s">
        <v>1355</v>
      </c>
      <c r="D662" s="1" t="s">
        <v>13</v>
      </c>
      <c r="E662" s="1" t="s">
        <v>1356</v>
      </c>
      <c r="F662" s="1" t="s">
        <v>1315</v>
      </c>
      <c r="G662" s="6" t="s">
        <v>1316</v>
      </c>
      <c r="H662" s="3">
        <v>1</v>
      </c>
      <c r="I662" s="5">
        <v>0</v>
      </c>
      <c r="J662" s="4">
        <f>TRUNC(H662*I662, 1)</f>
        <v>0</v>
      </c>
      <c r="K662" s="4">
        <f>노무!E5</f>
        <v>0</v>
      </c>
      <c r="L662" s="5">
        <f>TRUNC(H662*K662, 1)</f>
        <v>0</v>
      </c>
      <c r="M662" s="4">
        <v>0</v>
      </c>
      <c r="N662" s="5">
        <f>TRUNC(H662*M662, 1)</f>
        <v>0</v>
      </c>
      <c r="O662" s="4">
        <f t="shared" ref="O662:P664" si="82">I662+K662+M662</f>
        <v>0</v>
      </c>
      <c r="P662" s="5">
        <f t="shared" si="82"/>
        <v>0</v>
      </c>
      <c r="Q662" s="1" t="s">
        <v>13</v>
      </c>
      <c r="S662" t="s">
        <v>54</v>
      </c>
      <c r="T662" t="s">
        <v>54</v>
      </c>
      <c r="U662" t="s">
        <v>13</v>
      </c>
      <c r="V662">
        <v>1</v>
      </c>
    </row>
    <row r="663" spans="1:22" x14ac:dyDescent="0.2">
      <c r="A663" s="1" t="s">
        <v>216</v>
      </c>
      <c r="B663" s="6" t="s">
        <v>1312</v>
      </c>
      <c r="C663" s="1" t="s">
        <v>1317</v>
      </c>
      <c r="D663" s="1" t="s">
        <v>13</v>
      </c>
      <c r="E663" s="1" t="s">
        <v>1318</v>
      </c>
      <c r="F663" s="1" t="s">
        <v>1315</v>
      </c>
      <c r="G663" s="6" t="s">
        <v>1316</v>
      </c>
      <c r="H663" s="3">
        <v>3</v>
      </c>
      <c r="I663" s="5">
        <v>0</v>
      </c>
      <c r="J663" s="4">
        <f>TRUNC(H663*I663, 1)</f>
        <v>0</v>
      </c>
      <c r="K663" s="4">
        <f>노무!E4</f>
        <v>0</v>
      </c>
      <c r="L663" s="5">
        <f>TRUNC(H663*K663, 1)</f>
        <v>0</v>
      </c>
      <c r="M663" s="4">
        <v>0</v>
      </c>
      <c r="N663" s="5">
        <f>TRUNC(H663*M663, 1)</f>
        <v>0</v>
      </c>
      <c r="O663" s="4">
        <f t="shared" si="82"/>
        <v>0</v>
      </c>
      <c r="P663" s="5">
        <f t="shared" si="82"/>
        <v>0</v>
      </c>
      <c r="Q663" s="1" t="s">
        <v>13</v>
      </c>
      <c r="S663" t="s">
        <v>54</v>
      </c>
      <c r="T663" t="s">
        <v>54</v>
      </c>
      <c r="U663" t="s">
        <v>13</v>
      </c>
      <c r="V663">
        <v>1</v>
      </c>
    </row>
    <row r="664" spans="1:22" x14ac:dyDescent="0.2">
      <c r="A664" s="1" t="s">
        <v>216</v>
      </c>
      <c r="B664" s="6" t="s">
        <v>1331</v>
      </c>
      <c r="C664" s="1" t="s">
        <v>1357</v>
      </c>
      <c r="D664" s="1" t="s">
        <v>13</v>
      </c>
      <c r="E664" s="1" t="s">
        <v>1358</v>
      </c>
      <c r="F664" s="1" t="s">
        <v>1359</v>
      </c>
      <c r="G664" s="6" t="s">
        <v>1335</v>
      </c>
      <c r="H664" s="3">
        <v>8</v>
      </c>
      <c r="I664" s="4">
        <f>기계경비!H37</f>
        <v>0</v>
      </c>
      <c r="J664" s="4">
        <f>TRUNC(H664*I664, 1)</f>
        <v>0</v>
      </c>
      <c r="K664" s="4">
        <f>기계경비!I37</f>
        <v>0</v>
      </c>
      <c r="L664" s="5">
        <f>TRUNC(H664*K664, 1)</f>
        <v>0</v>
      </c>
      <c r="M664" s="4">
        <f>기계경비!J37</f>
        <v>0</v>
      </c>
      <c r="N664" s="5">
        <f>TRUNC(H664*M664, 1)</f>
        <v>0</v>
      </c>
      <c r="O664" s="4">
        <f t="shared" si="82"/>
        <v>0</v>
      </c>
      <c r="P664" s="5">
        <f t="shared" si="82"/>
        <v>0</v>
      </c>
      <c r="Q664" s="1" t="s">
        <v>13</v>
      </c>
      <c r="S664" t="s">
        <v>54</v>
      </c>
      <c r="T664" t="s">
        <v>54</v>
      </c>
      <c r="U664" t="s">
        <v>13</v>
      </c>
      <c r="V664">
        <v>1</v>
      </c>
    </row>
    <row r="665" spans="1:22" x14ac:dyDescent="0.2">
      <c r="A665" s="1" t="s">
        <v>13</v>
      </c>
      <c r="B665" s="6" t="s">
        <v>13</v>
      </c>
      <c r="C665" s="1" t="s">
        <v>13</v>
      </c>
      <c r="D665" s="1" t="s">
        <v>13</v>
      </c>
      <c r="E665" s="1" t="s">
        <v>1311</v>
      </c>
      <c r="F665" s="1" t="s">
        <v>13</v>
      </c>
      <c r="G665" s="6" t="s">
        <v>13</v>
      </c>
      <c r="H665" s="3">
        <v>0</v>
      </c>
      <c r="I665" s="1" t="s">
        <v>13</v>
      </c>
      <c r="J665" s="4">
        <f>TRUNC(SUMPRODUCT(J662:J664, V662:V664), 0)</f>
        <v>0</v>
      </c>
      <c r="K665" s="1" t="s">
        <v>13</v>
      </c>
      <c r="L665" s="5">
        <f>TRUNC(SUMPRODUCT(L662:L664, V662:V664), 0)</f>
        <v>0</v>
      </c>
      <c r="M665" s="1" t="s">
        <v>13</v>
      </c>
      <c r="N665" s="5">
        <f>TRUNC(SUMPRODUCT(N662:N664, V662:V664), 0)</f>
        <v>0</v>
      </c>
      <c r="O665" s="1" t="s">
        <v>13</v>
      </c>
      <c r="P665" s="5">
        <f>J665+L665+N665</f>
        <v>0</v>
      </c>
      <c r="Q665" s="1" t="s">
        <v>13</v>
      </c>
      <c r="S665" t="s">
        <v>13</v>
      </c>
      <c r="T665" t="s">
        <v>13</v>
      </c>
      <c r="U665" t="s">
        <v>13</v>
      </c>
      <c r="V665">
        <v>1</v>
      </c>
    </row>
    <row r="666" spans="1:22" x14ac:dyDescent="0.2">
      <c r="A666" s="1" t="s">
        <v>13</v>
      </c>
      <c r="B666" s="6" t="s">
        <v>13</v>
      </c>
      <c r="C666" s="1" t="s">
        <v>13</v>
      </c>
      <c r="D666" s="1" t="s">
        <v>13</v>
      </c>
      <c r="E666" s="1" t="s">
        <v>13</v>
      </c>
      <c r="F666" s="1" t="s">
        <v>13</v>
      </c>
      <c r="G666" s="6" t="s">
        <v>13</v>
      </c>
      <c r="H666" s="3">
        <v>0</v>
      </c>
      <c r="I666" s="1" t="s">
        <v>13</v>
      </c>
      <c r="J666" s="1" t="s">
        <v>13</v>
      </c>
      <c r="K666" s="1" t="s">
        <v>13</v>
      </c>
      <c r="L666" s="1" t="s">
        <v>13</v>
      </c>
      <c r="M666" s="1" t="s">
        <v>13</v>
      </c>
      <c r="N666" s="1" t="s">
        <v>13</v>
      </c>
      <c r="O666" s="1" t="s">
        <v>13</v>
      </c>
      <c r="P666" s="1" t="s">
        <v>13</v>
      </c>
      <c r="Q666" s="1" t="s">
        <v>13</v>
      </c>
      <c r="S666" t="s">
        <v>13</v>
      </c>
      <c r="T666" t="s">
        <v>13</v>
      </c>
      <c r="U666" t="s">
        <v>13</v>
      </c>
      <c r="V666">
        <v>1</v>
      </c>
    </row>
    <row r="667" spans="1:22" x14ac:dyDescent="0.2">
      <c r="A667" s="1" t="s">
        <v>220</v>
      </c>
      <c r="B667" s="6" t="s">
        <v>13</v>
      </c>
      <c r="C667" s="1" t="s">
        <v>13</v>
      </c>
      <c r="D667" s="1" t="s">
        <v>13</v>
      </c>
      <c r="E667" s="1" t="s">
        <v>221</v>
      </c>
      <c r="F667" s="1" t="s">
        <v>222</v>
      </c>
      <c r="G667" s="6" t="s">
        <v>136</v>
      </c>
      <c r="H667" s="3">
        <v>0</v>
      </c>
      <c r="I667" s="1" t="s">
        <v>13</v>
      </c>
      <c r="J667" s="1" t="s">
        <v>13</v>
      </c>
      <c r="K667" s="1" t="s">
        <v>13</v>
      </c>
      <c r="L667" s="1" t="s">
        <v>13</v>
      </c>
      <c r="M667" s="1" t="s">
        <v>13</v>
      </c>
      <c r="N667" s="1" t="s">
        <v>13</v>
      </c>
      <c r="O667" s="1" t="s">
        <v>13</v>
      </c>
      <c r="P667" s="1" t="s">
        <v>13</v>
      </c>
      <c r="Q667" s="1" t="s">
        <v>13</v>
      </c>
      <c r="S667" t="s">
        <v>13</v>
      </c>
      <c r="T667" t="s">
        <v>13</v>
      </c>
      <c r="U667" t="s">
        <v>13</v>
      </c>
      <c r="V667">
        <v>1</v>
      </c>
    </row>
    <row r="668" spans="1:22" x14ac:dyDescent="0.2">
      <c r="A668" s="1" t="s">
        <v>220</v>
      </c>
      <c r="B668" s="6" t="s">
        <v>1287</v>
      </c>
      <c r="C668" s="1" t="s">
        <v>1381</v>
      </c>
      <c r="D668" s="1" t="s">
        <v>13</v>
      </c>
      <c r="E668" s="1" t="s">
        <v>1382</v>
      </c>
      <c r="F668" s="1" t="s">
        <v>1383</v>
      </c>
      <c r="G668" s="6" t="s">
        <v>1384</v>
      </c>
      <c r="H668" s="3">
        <v>0.52500000000000002</v>
      </c>
      <c r="I668" s="4">
        <f>자재!E13</f>
        <v>0</v>
      </c>
      <c r="J668" s="4">
        <f t="shared" ref="J668:J673" si="83">TRUNC(H668*I668, 1)</f>
        <v>0</v>
      </c>
      <c r="K668" s="4">
        <v>0</v>
      </c>
      <c r="L668" s="5">
        <f t="shared" ref="L668:L673" si="84">TRUNC(H668*K668, 1)</f>
        <v>0</v>
      </c>
      <c r="M668" s="4">
        <v>0</v>
      </c>
      <c r="N668" s="5">
        <f t="shared" ref="N668:N673" si="85">TRUNC(H668*M668, 1)</f>
        <v>0</v>
      </c>
      <c r="O668" s="4">
        <f t="shared" ref="O668:P673" si="86">I668+K668+M668</f>
        <v>0</v>
      </c>
      <c r="P668" s="5">
        <f t="shared" si="86"/>
        <v>0</v>
      </c>
      <c r="Q668" s="1" t="s">
        <v>13</v>
      </c>
      <c r="S668" t="s">
        <v>54</v>
      </c>
      <c r="T668" t="s">
        <v>54</v>
      </c>
      <c r="U668" t="s">
        <v>13</v>
      </c>
      <c r="V668">
        <v>1</v>
      </c>
    </row>
    <row r="669" spans="1:22" x14ac:dyDescent="0.2">
      <c r="A669" s="1" t="s">
        <v>220</v>
      </c>
      <c r="B669" s="6" t="s">
        <v>1287</v>
      </c>
      <c r="C669" s="1" t="s">
        <v>1385</v>
      </c>
      <c r="D669" s="1" t="s">
        <v>13</v>
      </c>
      <c r="E669" s="1" t="s">
        <v>1386</v>
      </c>
      <c r="F669" s="1" t="s">
        <v>1387</v>
      </c>
      <c r="G669" s="6" t="s">
        <v>1388</v>
      </c>
      <c r="H669" s="3">
        <v>1.03</v>
      </c>
      <c r="I669" s="4">
        <f>자재!E26</f>
        <v>0</v>
      </c>
      <c r="J669" s="4">
        <f t="shared" si="83"/>
        <v>0</v>
      </c>
      <c r="K669" s="4">
        <v>0</v>
      </c>
      <c r="L669" s="5">
        <f t="shared" si="84"/>
        <v>0</v>
      </c>
      <c r="M669" s="4">
        <v>0</v>
      </c>
      <c r="N669" s="5">
        <f t="shared" si="85"/>
        <v>0</v>
      </c>
      <c r="O669" s="4">
        <f t="shared" si="86"/>
        <v>0</v>
      </c>
      <c r="P669" s="5">
        <f t="shared" si="86"/>
        <v>0</v>
      </c>
      <c r="Q669" s="1" t="s">
        <v>13</v>
      </c>
      <c r="S669" t="s">
        <v>54</v>
      </c>
      <c r="T669" t="s">
        <v>54</v>
      </c>
      <c r="U669" t="s">
        <v>13</v>
      </c>
      <c r="V669">
        <v>1</v>
      </c>
    </row>
    <row r="670" spans="1:22" x14ac:dyDescent="0.2">
      <c r="A670" s="1" t="s">
        <v>220</v>
      </c>
      <c r="B670" s="6" t="s">
        <v>1312</v>
      </c>
      <c r="C670" s="1" t="s">
        <v>1313</v>
      </c>
      <c r="D670" s="1" t="s">
        <v>13</v>
      </c>
      <c r="E670" s="1" t="s">
        <v>1314</v>
      </c>
      <c r="F670" s="1" t="s">
        <v>1315</v>
      </c>
      <c r="G670" s="6" t="s">
        <v>1316</v>
      </c>
      <c r="H670" s="3">
        <v>0.73</v>
      </c>
      <c r="I670" s="5">
        <v>0</v>
      </c>
      <c r="J670" s="4">
        <f t="shared" si="83"/>
        <v>0</v>
      </c>
      <c r="K670" s="4">
        <f>노무!E8</f>
        <v>0</v>
      </c>
      <c r="L670" s="5">
        <f t="shared" si="84"/>
        <v>0</v>
      </c>
      <c r="M670" s="4">
        <v>0</v>
      </c>
      <c r="N670" s="5">
        <f t="shared" si="85"/>
        <v>0</v>
      </c>
      <c r="O670" s="4">
        <f t="shared" si="86"/>
        <v>0</v>
      </c>
      <c r="P670" s="5">
        <f t="shared" si="86"/>
        <v>0</v>
      </c>
      <c r="Q670" s="1" t="s">
        <v>13</v>
      </c>
      <c r="S670" t="s">
        <v>54</v>
      </c>
      <c r="T670" t="s">
        <v>54</v>
      </c>
      <c r="U670" t="s">
        <v>13</v>
      </c>
      <c r="V670">
        <v>1</v>
      </c>
    </row>
    <row r="671" spans="1:22" x14ac:dyDescent="0.2">
      <c r="A671" s="1" t="s">
        <v>220</v>
      </c>
      <c r="B671" s="6" t="s">
        <v>1312</v>
      </c>
      <c r="C671" s="1" t="s">
        <v>1317</v>
      </c>
      <c r="D671" s="1" t="s">
        <v>13</v>
      </c>
      <c r="E671" s="1" t="s">
        <v>1318</v>
      </c>
      <c r="F671" s="1" t="s">
        <v>1315</v>
      </c>
      <c r="G671" s="6" t="s">
        <v>1316</v>
      </c>
      <c r="H671" s="3">
        <v>0.38</v>
      </c>
      <c r="I671" s="5">
        <v>0</v>
      </c>
      <c r="J671" s="4">
        <f t="shared" si="83"/>
        <v>0</v>
      </c>
      <c r="K671" s="4">
        <f>노무!E4</f>
        <v>0</v>
      </c>
      <c r="L671" s="5">
        <f t="shared" si="84"/>
        <v>0</v>
      </c>
      <c r="M671" s="4">
        <v>0</v>
      </c>
      <c r="N671" s="5">
        <f t="shared" si="85"/>
        <v>0</v>
      </c>
      <c r="O671" s="4">
        <f t="shared" si="86"/>
        <v>0</v>
      </c>
      <c r="P671" s="5">
        <f t="shared" si="86"/>
        <v>0</v>
      </c>
      <c r="Q671" s="1" t="s">
        <v>13</v>
      </c>
      <c r="S671" t="s">
        <v>54</v>
      </c>
      <c r="T671" t="s">
        <v>54</v>
      </c>
      <c r="U671" t="s">
        <v>13</v>
      </c>
      <c r="V671">
        <v>1</v>
      </c>
    </row>
    <row r="672" spans="1:22" x14ac:dyDescent="0.2">
      <c r="A672" s="1" t="s">
        <v>220</v>
      </c>
      <c r="B672" s="6" t="s">
        <v>1306</v>
      </c>
      <c r="C672" s="1" t="s">
        <v>1307</v>
      </c>
      <c r="D672" s="1" t="s">
        <v>13</v>
      </c>
      <c r="E672" s="1" t="s">
        <v>1319</v>
      </c>
      <c r="F672" s="1" t="s">
        <v>1378</v>
      </c>
      <c r="G672" s="6" t="s">
        <v>1310</v>
      </c>
      <c r="H672" s="3">
        <v>1</v>
      </c>
      <c r="I672" s="4">
        <f>TRUNC((L670+L671)*1.5*0.01, 1)</f>
        <v>0</v>
      </c>
      <c r="J672" s="4">
        <f t="shared" si="83"/>
        <v>0</v>
      </c>
      <c r="K672" s="4">
        <v>0</v>
      </c>
      <c r="L672" s="5">
        <f t="shared" si="84"/>
        <v>0</v>
      </c>
      <c r="M672" s="4">
        <v>0</v>
      </c>
      <c r="N672" s="5">
        <f t="shared" si="85"/>
        <v>0</v>
      </c>
      <c r="O672" s="4">
        <f t="shared" si="86"/>
        <v>0</v>
      </c>
      <c r="P672" s="5">
        <f t="shared" si="86"/>
        <v>0</v>
      </c>
      <c r="Q672" s="1" t="s">
        <v>13</v>
      </c>
      <c r="S672" t="s">
        <v>54</v>
      </c>
      <c r="T672" t="s">
        <v>54</v>
      </c>
      <c r="U672">
        <v>1.5</v>
      </c>
      <c r="V672">
        <v>1</v>
      </c>
    </row>
    <row r="673" spans="1:22" x14ac:dyDescent="0.2">
      <c r="A673" s="1" t="s">
        <v>220</v>
      </c>
      <c r="B673" s="6" t="s">
        <v>1331</v>
      </c>
      <c r="C673" s="1" t="s">
        <v>1340</v>
      </c>
      <c r="D673" s="1" t="s">
        <v>13</v>
      </c>
      <c r="E673" s="1" t="s">
        <v>1341</v>
      </c>
      <c r="F673" s="1" t="s">
        <v>1342</v>
      </c>
      <c r="G673" s="6" t="s">
        <v>1335</v>
      </c>
      <c r="H673" s="3">
        <v>1.92</v>
      </c>
      <c r="I673" s="4">
        <f>기계경비!H5</f>
        <v>0</v>
      </c>
      <c r="J673" s="4">
        <f t="shared" si="83"/>
        <v>0</v>
      </c>
      <c r="K673" s="4">
        <f>기계경비!I5</f>
        <v>0</v>
      </c>
      <c r="L673" s="5">
        <f t="shared" si="84"/>
        <v>0</v>
      </c>
      <c r="M673" s="4">
        <f>기계경비!J5</f>
        <v>0</v>
      </c>
      <c r="N673" s="5">
        <f t="shared" si="85"/>
        <v>0</v>
      </c>
      <c r="O673" s="4">
        <f t="shared" si="86"/>
        <v>0</v>
      </c>
      <c r="P673" s="5">
        <f t="shared" si="86"/>
        <v>0</v>
      </c>
      <c r="Q673" s="1" t="s">
        <v>13</v>
      </c>
      <c r="S673" t="s">
        <v>54</v>
      </c>
      <c r="T673" t="s">
        <v>54</v>
      </c>
      <c r="U673" t="s">
        <v>13</v>
      </c>
      <c r="V673">
        <v>1</v>
      </c>
    </row>
    <row r="674" spans="1:22" x14ac:dyDescent="0.2">
      <c r="A674" s="1" t="s">
        <v>13</v>
      </c>
      <c r="B674" s="6" t="s">
        <v>13</v>
      </c>
      <c r="C674" s="1" t="s">
        <v>13</v>
      </c>
      <c r="D674" s="1" t="s">
        <v>13</v>
      </c>
      <c r="E674" s="1" t="s">
        <v>1311</v>
      </c>
      <c r="F674" s="1" t="s">
        <v>13</v>
      </c>
      <c r="G674" s="6" t="s">
        <v>13</v>
      </c>
      <c r="H674" s="3">
        <v>0</v>
      </c>
      <c r="I674" s="1" t="s">
        <v>13</v>
      </c>
      <c r="J674" s="4">
        <f>TRUNC(SUMPRODUCT(J668:J673, V668:V673), 0)</f>
        <v>0</v>
      </c>
      <c r="K674" s="1" t="s">
        <v>13</v>
      </c>
      <c r="L674" s="5">
        <f>TRUNC(SUMPRODUCT(L668:L673, V668:V673), 0)</f>
        <v>0</v>
      </c>
      <c r="M674" s="1" t="s">
        <v>13</v>
      </c>
      <c r="N674" s="5">
        <f>TRUNC(SUMPRODUCT(N668:N673, V668:V673), 0)</f>
        <v>0</v>
      </c>
      <c r="O674" s="1" t="s">
        <v>13</v>
      </c>
      <c r="P674" s="5">
        <f>J674+L674+N674</f>
        <v>0</v>
      </c>
      <c r="Q674" s="1" t="s">
        <v>13</v>
      </c>
      <c r="S674" t="s">
        <v>13</v>
      </c>
      <c r="T674" t="s">
        <v>13</v>
      </c>
      <c r="U674" t="s">
        <v>13</v>
      </c>
      <c r="V674">
        <v>1</v>
      </c>
    </row>
    <row r="675" spans="1:22" x14ac:dyDescent="0.2">
      <c r="A675" s="1" t="s">
        <v>13</v>
      </c>
      <c r="B675" s="6" t="s">
        <v>13</v>
      </c>
      <c r="C675" s="1" t="s">
        <v>13</v>
      </c>
      <c r="D675" s="1" t="s">
        <v>13</v>
      </c>
      <c r="E675" s="1" t="s">
        <v>13</v>
      </c>
      <c r="F675" s="1" t="s">
        <v>13</v>
      </c>
      <c r="G675" s="6" t="s">
        <v>13</v>
      </c>
      <c r="H675" s="3">
        <v>0</v>
      </c>
      <c r="I675" s="1" t="s">
        <v>13</v>
      </c>
      <c r="J675" s="1" t="s">
        <v>13</v>
      </c>
      <c r="K675" s="1" t="s">
        <v>13</v>
      </c>
      <c r="L675" s="1" t="s">
        <v>13</v>
      </c>
      <c r="M675" s="1" t="s">
        <v>13</v>
      </c>
      <c r="N675" s="1" t="s">
        <v>13</v>
      </c>
      <c r="O675" s="1" t="s">
        <v>13</v>
      </c>
      <c r="P675" s="1" t="s">
        <v>13</v>
      </c>
      <c r="Q675" s="1" t="s">
        <v>13</v>
      </c>
      <c r="S675" t="s">
        <v>13</v>
      </c>
      <c r="T675" t="s">
        <v>13</v>
      </c>
      <c r="U675" t="s">
        <v>13</v>
      </c>
      <c r="V675">
        <v>1</v>
      </c>
    </row>
    <row r="676" spans="1:22" x14ac:dyDescent="0.2">
      <c r="A676" s="1" t="s">
        <v>223</v>
      </c>
      <c r="B676" s="6" t="s">
        <v>13</v>
      </c>
      <c r="C676" s="1" t="s">
        <v>13</v>
      </c>
      <c r="D676" s="1" t="s">
        <v>13</v>
      </c>
      <c r="E676" s="1" t="s">
        <v>221</v>
      </c>
      <c r="F676" s="1" t="s">
        <v>224</v>
      </c>
      <c r="G676" s="6" t="s">
        <v>136</v>
      </c>
      <c r="H676" s="3">
        <v>0</v>
      </c>
      <c r="I676" s="1" t="s">
        <v>13</v>
      </c>
      <c r="J676" s="1" t="s">
        <v>13</v>
      </c>
      <c r="K676" s="1" t="s">
        <v>13</v>
      </c>
      <c r="L676" s="1" t="s">
        <v>13</v>
      </c>
      <c r="M676" s="1" t="s">
        <v>13</v>
      </c>
      <c r="N676" s="1" t="s">
        <v>13</v>
      </c>
      <c r="O676" s="1" t="s">
        <v>13</v>
      </c>
      <c r="P676" s="1" t="s">
        <v>13</v>
      </c>
      <c r="Q676" s="1" t="s">
        <v>13</v>
      </c>
      <c r="S676" t="s">
        <v>13</v>
      </c>
      <c r="T676" t="s">
        <v>13</v>
      </c>
      <c r="U676" t="s">
        <v>13</v>
      </c>
      <c r="V676">
        <v>1</v>
      </c>
    </row>
    <row r="677" spans="1:22" x14ac:dyDescent="0.2">
      <c r="A677" s="1" t="s">
        <v>223</v>
      </c>
      <c r="B677" s="6" t="s">
        <v>1287</v>
      </c>
      <c r="C677" s="1" t="s">
        <v>1381</v>
      </c>
      <c r="D677" s="1" t="s">
        <v>13</v>
      </c>
      <c r="E677" s="1" t="s">
        <v>1382</v>
      </c>
      <c r="F677" s="1" t="s">
        <v>1383</v>
      </c>
      <c r="G677" s="6" t="s">
        <v>1384</v>
      </c>
      <c r="H677" s="3">
        <v>0.78700000000000003</v>
      </c>
      <c r="I677" s="4">
        <f>자재!E13</f>
        <v>0</v>
      </c>
      <c r="J677" s="4">
        <f t="shared" ref="J677:J682" si="87">TRUNC(H677*I677, 1)</f>
        <v>0</v>
      </c>
      <c r="K677" s="4">
        <v>0</v>
      </c>
      <c r="L677" s="5">
        <f t="shared" ref="L677:L682" si="88">TRUNC(H677*K677, 1)</f>
        <v>0</v>
      </c>
      <c r="M677" s="4">
        <v>0</v>
      </c>
      <c r="N677" s="5">
        <f t="shared" ref="N677:N682" si="89">TRUNC(H677*M677, 1)</f>
        <v>0</v>
      </c>
      <c r="O677" s="4">
        <f t="shared" ref="O677:P682" si="90">I677+K677+M677</f>
        <v>0</v>
      </c>
      <c r="P677" s="5">
        <f t="shared" si="90"/>
        <v>0</v>
      </c>
      <c r="Q677" s="1" t="s">
        <v>13</v>
      </c>
      <c r="S677" t="s">
        <v>54</v>
      </c>
      <c r="T677" t="s">
        <v>54</v>
      </c>
      <c r="U677" t="s">
        <v>13</v>
      </c>
      <c r="V677">
        <v>1</v>
      </c>
    </row>
    <row r="678" spans="1:22" x14ac:dyDescent="0.2">
      <c r="A678" s="1" t="s">
        <v>223</v>
      </c>
      <c r="B678" s="6" t="s">
        <v>1287</v>
      </c>
      <c r="C678" s="1" t="s">
        <v>1385</v>
      </c>
      <c r="D678" s="1" t="s">
        <v>13</v>
      </c>
      <c r="E678" s="1" t="s">
        <v>1386</v>
      </c>
      <c r="F678" s="1" t="s">
        <v>1387</v>
      </c>
      <c r="G678" s="6" t="s">
        <v>1388</v>
      </c>
      <c r="H678" s="3">
        <v>1.03</v>
      </c>
      <c r="I678" s="4">
        <f>자재!E26</f>
        <v>0</v>
      </c>
      <c r="J678" s="4">
        <f t="shared" si="87"/>
        <v>0</v>
      </c>
      <c r="K678" s="4">
        <v>0</v>
      </c>
      <c r="L678" s="5">
        <f t="shared" si="88"/>
        <v>0</v>
      </c>
      <c r="M678" s="4">
        <v>0</v>
      </c>
      <c r="N678" s="5">
        <f t="shared" si="89"/>
        <v>0</v>
      </c>
      <c r="O678" s="4">
        <f t="shared" si="90"/>
        <v>0</v>
      </c>
      <c r="P678" s="5">
        <f t="shared" si="90"/>
        <v>0</v>
      </c>
      <c r="Q678" s="1" t="s">
        <v>13</v>
      </c>
      <c r="S678" t="s">
        <v>54</v>
      </c>
      <c r="T678" t="s">
        <v>54</v>
      </c>
      <c r="U678" t="s">
        <v>13</v>
      </c>
      <c r="V678">
        <v>1</v>
      </c>
    </row>
    <row r="679" spans="1:22" x14ac:dyDescent="0.2">
      <c r="A679" s="1" t="s">
        <v>223</v>
      </c>
      <c r="B679" s="6" t="s">
        <v>1312</v>
      </c>
      <c r="C679" s="1" t="s">
        <v>1313</v>
      </c>
      <c r="D679" s="1" t="s">
        <v>13</v>
      </c>
      <c r="E679" s="1" t="s">
        <v>1314</v>
      </c>
      <c r="F679" s="1" t="s">
        <v>1315</v>
      </c>
      <c r="G679" s="6" t="s">
        <v>1316</v>
      </c>
      <c r="H679" s="3">
        <v>0.73</v>
      </c>
      <c r="I679" s="5">
        <v>0</v>
      </c>
      <c r="J679" s="4">
        <f t="shared" si="87"/>
        <v>0</v>
      </c>
      <c r="K679" s="4">
        <f>노무!E8</f>
        <v>0</v>
      </c>
      <c r="L679" s="5">
        <f t="shared" si="88"/>
        <v>0</v>
      </c>
      <c r="M679" s="4">
        <v>0</v>
      </c>
      <c r="N679" s="5">
        <f t="shared" si="89"/>
        <v>0</v>
      </c>
      <c r="O679" s="4">
        <f t="shared" si="90"/>
        <v>0</v>
      </c>
      <c r="P679" s="5">
        <f t="shared" si="90"/>
        <v>0</v>
      </c>
      <c r="Q679" s="1" t="s">
        <v>13</v>
      </c>
      <c r="S679" t="s">
        <v>54</v>
      </c>
      <c r="T679" t="s">
        <v>54</v>
      </c>
      <c r="U679" t="s">
        <v>13</v>
      </c>
      <c r="V679">
        <v>1</v>
      </c>
    </row>
    <row r="680" spans="1:22" x14ac:dyDescent="0.2">
      <c r="A680" s="1" t="s">
        <v>223</v>
      </c>
      <c r="B680" s="6" t="s">
        <v>1312</v>
      </c>
      <c r="C680" s="1" t="s">
        <v>1317</v>
      </c>
      <c r="D680" s="1" t="s">
        <v>13</v>
      </c>
      <c r="E680" s="1" t="s">
        <v>1318</v>
      </c>
      <c r="F680" s="1" t="s">
        <v>1315</v>
      </c>
      <c r="G680" s="6" t="s">
        <v>1316</v>
      </c>
      <c r="H680" s="3">
        <v>0.38</v>
      </c>
      <c r="I680" s="5">
        <v>0</v>
      </c>
      <c r="J680" s="4">
        <f t="shared" si="87"/>
        <v>0</v>
      </c>
      <c r="K680" s="4">
        <f>노무!E4</f>
        <v>0</v>
      </c>
      <c r="L680" s="5">
        <f t="shared" si="88"/>
        <v>0</v>
      </c>
      <c r="M680" s="4">
        <v>0</v>
      </c>
      <c r="N680" s="5">
        <f t="shared" si="89"/>
        <v>0</v>
      </c>
      <c r="O680" s="4">
        <f t="shared" si="90"/>
        <v>0</v>
      </c>
      <c r="P680" s="5">
        <f t="shared" si="90"/>
        <v>0</v>
      </c>
      <c r="Q680" s="1" t="s">
        <v>13</v>
      </c>
      <c r="S680" t="s">
        <v>54</v>
      </c>
      <c r="T680" t="s">
        <v>54</v>
      </c>
      <c r="U680" t="s">
        <v>13</v>
      </c>
      <c r="V680">
        <v>1</v>
      </c>
    </row>
    <row r="681" spans="1:22" x14ac:dyDescent="0.2">
      <c r="A681" s="1" t="s">
        <v>223</v>
      </c>
      <c r="B681" s="6" t="s">
        <v>1306</v>
      </c>
      <c r="C681" s="1" t="s">
        <v>1307</v>
      </c>
      <c r="D681" s="1" t="s">
        <v>13</v>
      </c>
      <c r="E681" s="1" t="s">
        <v>1319</v>
      </c>
      <c r="F681" s="1" t="s">
        <v>1378</v>
      </c>
      <c r="G681" s="6" t="s">
        <v>1310</v>
      </c>
      <c r="H681" s="3">
        <v>1</v>
      </c>
      <c r="I681" s="4">
        <f>TRUNC((L679+L680)*1.5*0.01, 1)</f>
        <v>0</v>
      </c>
      <c r="J681" s="4">
        <f t="shared" si="87"/>
        <v>0</v>
      </c>
      <c r="K681" s="4">
        <v>0</v>
      </c>
      <c r="L681" s="5">
        <f t="shared" si="88"/>
        <v>0</v>
      </c>
      <c r="M681" s="4">
        <v>0</v>
      </c>
      <c r="N681" s="5">
        <f t="shared" si="89"/>
        <v>0</v>
      </c>
      <c r="O681" s="4">
        <f t="shared" si="90"/>
        <v>0</v>
      </c>
      <c r="P681" s="5">
        <f t="shared" si="90"/>
        <v>0</v>
      </c>
      <c r="Q681" s="1" t="s">
        <v>13</v>
      </c>
      <c r="S681" t="s">
        <v>54</v>
      </c>
      <c r="T681" t="s">
        <v>54</v>
      </c>
      <c r="U681">
        <v>1.5</v>
      </c>
      <c r="V681">
        <v>1</v>
      </c>
    </row>
    <row r="682" spans="1:22" x14ac:dyDescent="0.2">
      <c r="A682" s="1" t="s">
        <v>223</v>
      </c>
      <c r="B682" s="6" t="s">
        <v>1331</v>
      </c>
      <c r="C682" s="1" t="s">
        <v>1340</v>
      </c>
      <c r="D682" s="1" t="s">
        <v>13</v>
      </c>
      <c r="E682" s="1" t="s">
        <v>1341</v>
      </c>
      <c r="F682" s="1" t="s">
        <v>1342</v>
      </c>
      <c r="G682" s="6" t="s">
        <v>1335</v>
      </c>
      <c r="H682" s="3">
        <v>1.92</v>
      </c>
      <c r="I682" s="4">
        <f>기계경비!H5</f>
        <v>0</v>
      </c>
      <c r="J682" s="4">
        <f t="shared" si="87"/>
        <v>0</v>
      </c>
      <c r="K682" s="4">
        <f>기계경비!I5</f>
        <v>0</v>
      </c>
      <c r="L682" s="5">
        <f t="shared" si="88"/>
        <v>0</v>
      </c>
      <c r="M682" s="4">
        <f>기계경비!J5</f>
        <v>0</v>
      </c>
      <c r="N682" s="5">
        <f t="shared" si="89"/>
        <v>0</v>
      </c>
      <c r="O682" s="4">
        <f t="shared" si="90"/>
        <v>0</v>
      </c>
      <c r="P682" s="5">
        <f t="shared" si="90"/>
        <v>0</v>
      </c>
      <c r="Q682" s="1" t="s">
        <v>13</v>
      </c>
      <c r="S682" t="s">
        <v>54</v>
      </c>
      <c r="T682" t="s">
        <v>54</v>
      </c>
      <c r="U682" t="s">
        <v>13</v>
      </c>
      <c r="V682">
        <v>1</v>
      </c>
    </row>
    <row r="683" spans="1:22" x14ac:dyDescent="0.2">
      <c r="A683" s="1" t="s">
        <v>13</v>
      </c>
      <c r="B683" s="6" t="s">
        <v>13</v>
      </c>
      <c r="C683" s="1" t="s">
        <v>13</v>
      </c>
      <c r="D683" s="1" t="s">
        <v>13</v>
      </c>
      <c r="E683" s="1" t="s">
        <v>1311</v>
      </c>
      <c r="F683" s="1" t="s">
        <v>13</v>
      </c>
      <c r="G683" s="6" t="s">
        <v>13</v>
      </c>
      <c r="H683" s="3">
        <v>0</v>
      </c>
      <c r="I683" s="1" t="s">
        <v>13</v>
      </c>
      <c r="J683" s="4">
        <f>TRUNC(SUMPRODUCT(J677:J682, V677:V682), 0)</f>
        <v>0</v>
      </c>
      <c r="K683" s="1" t="s">
        <v>13</v>
      </c>
      <c r="L683" s="5">
        <f>TRUNC(SUMPRODUCT(L677:L682, V677:V682), 0)</f>
        <v>0</v>
      </c>
      <c r="M683" s="1" t="s">
        <v>13</v>
      </c>
      <c r="N683" s="5">
        <f>TRUNC(SUMPRODUCT(N677:N682, V677:V682), 0)</f>
        <v>0</v>
      </c>
      <c r="O683" s="1" t="s">
        <v>13</v>
      </c>
      <c r="P683" s="5">
        <f>J683+L683+N683</f>
        <v>0</v>
      </c>
      <c r="Q683" s="1" t="s">
        <v>13</v>
      </c>
      <c r="S683" t="s">
        <v>13</v>
      </c>
      <c r="T683" t="s">
        <v>13</v>
      </c>
      <c r="U683" t="s">
        <v>13</v>
      </c>
      <c r="V683">
        <v>1</v>
      </c>
    </row>
    <row r="684" spans="1:22" x14ac:dyDescent="0.2">
      <c r="A684" s="1" t="s">
        <v>13</v>
      </c>
      <c r="B684" s="6" t="s">
        <v>13</v>
      </c>
      <c r="C684" s="1" t="s">
        <v>13</v>
      </c>
      <c r="D684" s="1" t="s">
        <v>13</v>
      </c>
      <c r="E684" s="1" t="s">
        <v>13</v>
      </c>
      <c r="F684" s="1" t="s">
        <v>13</v>
      </c>
      <c r="G684" s="6" t="s">
        <v>13</v>
      </c>
      <c r="H684" s="3">
        <v>0</v>
      </c>
      <c r="I684" s="1" t="s">
        <v>13</v>
      </c>
      <c r="J684" s="1" t="s">
        <v>13</v>
      </c>
      <c r="K684" s="1" t="s">
        <v>13</v>
      </c>
      <c r="L684" s="1" t="s">
        <v>13</v>
      </c>
      <c r="M684" s="1" t="s">
        <v>13</v>
      </c>
      <c r="N684" s="1" t="s">
        <v>13</v>
      </c>
      <c r="O684" s="1" t="s">
        <v>13</v>
      </c>
      <c r="P684" s="1" t="s">
        <v>13</v>
      </c>
      <c r="Q684" s="1" t="s">
        <v>13</v>
      </c>
      <c r="S684" t="s">
        <v>13</v>
      </c>
      <c r="T684" t="s">
        <v>13</v>
      </c>
      <c r="U684" t="s">
        <v>13</v>
      </c>
      <c r="V684">
        <v>1</v>
      </c>
    </row>
    <row r="685" spans="1:22" x14ac:dyDescent="0.2">
      <c r="A685" s="1" t="s">
        <v>225</v>
      </c>
      <c r="B685" s="6" t="s">
        <v>13</v>
      </c>
      <c r="C685" s="1" t="s">
        <v>13</v>
      </c>
      <c r="D685" s="1" t="s">
        <v>13</v>
      </c>
      <c r="E685" s="1" t="s">
        <v>221</v>
      </c>
      <c r="F685" s="1" t="s">
        <v>226</v>
      </c>
      <c r="G685" s="6" t="s">
        <v>136</v>
      </c>
      <c r="H685" s="3">
        <v>0</v>
      </c>
      <c r="I685" s="1" t="s">
        <v>13</v>
      </c>
      <c r="J685" s="1" t="s">
        <v>13</v>
      </c>
      <c r="K685" s="1" t="s">
        <v>13</v>
      </c>
      <c r="L685" s="1" t="s">
        <v>13</v>
      </c>
      <c r="M685" s="1" t="s">
        <v>13</v>
      </c>
      <c r="N685" s="1" t="s">
        <v>13</v>
      </c>
      <c r="O685" s="1" t="s">
        <v>13</v>
      </c>
      <c r="P685" s="1" t="s">
        <v>13</v>
      </c>
      <c r="Q685" s="1" t="s">
        <v>13</v>
      </c>
      <c r="S685" t="s">
        <v>13</v>
      </c>
      <c r="T685" t="s">
        <v>13</v>
      </c>
      <c r="U685" t="s">
        <v>13</v>
      </c>
      <c r="V685">
        <v>1</v>
      </c>
    </row>
    <row r="686" spans="1:22" x14ac:dyDescent="0.2">
      <c r="A686" s="1" t="s">
        <v>225</v>
      </c>
      <c r="B686" s="6" t="s">
        <v>1287</v>
      </c>
      <c r="C686" s="1" t="s">
        <v>1381</v>
      </c>
      <c r="D686" s="1" t="s">
        <v>13</v>
      </c>
      <c r="E686" s="1" t="s">
        <v>1382</v>
      </c>
      <c r="F686" s="1" t="s">
        <v>1383</v>
      </c>
      <c r="G686" s="6" t="s">
        <v>1384</v>
      </c>
      <c r="H686" s="3">
        <v>0.94499999999999995</v>
      </c>
      <c r="I686" s="4">
        <f>자재!E13</f>
        <v>0</v>
      </c>
      <c r="J686" s="4">
        <f t="shared" ref="J686:J691" si="91">TRUNC(H686*I686, 1)</f>
        <v>0</v>
      </c>
      <c r="K686" s="4">
        <v>0</v>
      </c>
      <c r="L686" s="5">
        <f t="shared" ref="L686:L691" si="92">TRUNC(H686*K686, 1)</f>
        <v>0</v>
      </c>
      <c r="M686" s="4">
        <v>0</v>
      </c>
      <c r="N686" s="5">
        <f t="shared" ref="N686:N691" si="93">TRUNC(H686*M686, 1)</f>
        <v>0</v>
      </c>
      <c r="O686" s="4">
        <f t="shared" ref="O686:P691" si="94">I686+K686+M686</f>
        <v>0</v>
      </c>
      <c r="P686" s="5">
        <f t="shared" si="94"/>
        <v>0</v>
      </c>
      <c r="Q686" s="1" t="s">
        <v>13</v>
      </c>
      <c r="S686" t="s">
        <v>54</v>
      </c>
      <c r="T686" t="s">
        <v>54</v>
      </c>
      <c r="U686" t="s">
        <v>13</v>
      </c>
      <c r="V686">
        <v>1</v>
      </c>
    </row>
    <row r="687" spans="1:22" x14ac:dyDescent="0.2">
      <c r="A687" s="1" t="s">
        <v>225</v>
      </c>
      <c r="B687" s="6" t="s">
        <v>1287</v>
      </c>
      <c r="C687" s="1" t="s">
        <v>1385</v>
      </c>
      <c r="D687" s="1" t="s">
        <v>13</v>
      </c>
      <c r="E687" s="1" t="s">
        <v>1386</v>
      </c>
      <c r="F687" s="1" t="s">
        <v>1387</v>
      </c>
      <c r="G687" s="6" t="s">
        <v>1388</v>
      </c>
      <c r="H687" s="3">
        <v>1.03</v>
      </c>
      <c r="I687" s="4">
        <f>자재!E26</f>
        <v>0</v>
      </c>
      <c r="J687" s="4">
        <f t="shared" si="91"/>
        <v>0</v>
      </c>
      <c r="K687" s="4">
        <v>0</v>
      </c>
      <c r="L687" s="5">
        <f t="shared" si="92"/>
        <v>0</v>
      </c>
      <c r="M687" s="4">
        <v>0</v>
      </c>
      <c r="N687" s="5">
        <f t="shared" si="93"/>
        <v>0</v>
      </c>
      <c r="O687" s="4">
        <f t="shared" si="94"/>
        <v>0</v>
      </c>
      <c r="P687" s="5">
        <f t="shared" si="94"/>
        <v>0</v>
      </c>
      <c r="Q687" s="1" t="s">
        <v>13</v>
      </c>
      <c r="S687" t="s">
        <v>54</v>
      </c>
      <c r="T687" t="s">
        <v>54</v>
      </c>
      <c r="U687" t="s">
        <v>13</v>
      </c>
      <c r="V687">
        <v>1</v>
      </c>
    </row>
    <row r="688" spans="1:22" x14ac:dyDescent="0.2">
      <c r="A688" s="1" t="s">
        <v>225</v>
      </c>
      <c r="B688" s="6" t="s">
        <v>1312</v>
      </c>
      <c r="C688" s="1" t="s">
        <v>1313</v>
      </c>
      <c r="D688" s="1" t="s">
        <v>13</v>
      </c>
      <c r="E688" s="1" t="s">
        <v>1314</v>
      </c>
      <c r="F688" s="1" t="s">
        <v>1315</v>
      </c>
      <c r="G688" s="6" t="s">
        <v>1316</v>
      </c>
      <c r="H688" s="3">
        <v>0.73</v>
      </c>
      <c r="I688" s="5">
        <v>0</v>
      </c>
      <c r="J688" s="4">
        <f t="shared" si="91"/>
        <v>0</v>
      </c>
      <c r="K688" s="4">
        <f>노무!E8</f>
        <v>0</v>
      </c>
      <c r="L688" s="5">
        <f t="shared" si="92"/>
        <v>0</v>
      </c>
      <c r="M688" s="4">
        <v>0</v>
      </c>
      <c r="N688" s="5">
        <f t="shared" si="93"/>
        <v>0</v>
      </c>
      <c r="O688" s="4">
        <f t="shared" si="94"/>
        <v>0</v>
      </c>
      <c r="P688" s="5">
        <f t="shared" si="94"/>
        <v>0</v>
      </c>
      <c r="Q688" s="1" t="s">
        <v>13</v>
      </c>
      <c r="S688" t="s">
        <v>54</v>
      </c>
      <c r="T688" t="s">
        <v>54</v>
      </c>
      <c r="U688" t="s">
        <v>13</v>
      </c>
      <c r="V688">
        <v>1</v>
      </c>
    </row>
    <row r="689" spans="1:22" x14ac:dyDescent="0.2">
      <c r="A689" s="1" t="s">
        <v>225</v>
      </c>
      <c r="B689" s="6" t="s">
        <v>1312</v>
      </c>
      <c r="C689" s="1" t="s">
        <v>1317</v>
      </c>
      <c r="D689" s="1" t="s">
        <v>13</v>
      </c>
      <c r="E689" s="1" t="s">
        <v>1318</v>
      </c>
      <c r="F689" s="1" t="s">
        <v>1315</v>
      </c>
      <c r="G689" s="6" t="s">
        <v>1316</v>
      </c>
      <c r="H689" s="3">
        <v>0.38</v>
      </c>
      <c r="I689" s="5">
        <v>0</v>
      </c>
      <c r="J689" s="4">
        <f t="shared" si="91"/>
        <v>0</v>
      </c>
      <c r="K689" s="4">
        <f>노무!E4</f>
        <v>0</v>
      </c>
      <c r="L689" s="5">
        <f t="shared" si="92"/>
        <v>0</v>
      </c>
      <c r="M689" s="4">
        <v>0</v>
      </c>
      <c r="N689" s="5">
        <f t="shared" si="93"/>
        <v>0</v>
      </c>
      <c r="O689" s="4">
        <f t="shared" si="94"/>
        <v>0</v>
      </c>
      <c r="P689" s="5">
        <f t="shared" si="94"/>
        <v>0</v>
      </c>
      <c r="Q689" s="1" t="s">
        <v>13</v>
      </c>
      <c r="S689" t="s">
        <v>54</v>
      </c>
      <c r="T689" t="s">
        <v>54</v>
      </c>
      <c r="U689" t="s">
        <v>13</v>
      </c>
      <c r="V689">
        <v>1</v>
      </c>
    </row>
    <row r="690" spans="1:22" x14ac:dyDescent="0.2">
      <c r="A690" s="1" t="s">
        <v>225</v>
      </c>
      <c r="B690" s="6" t="s">
        <v>1306</v>
      </c>
      <c r="C690" s="1" t="s">
        <v>1307</v>
      </c>
      <c r="D690" s="1" t="s">
        <v>13</v>
      </c>
      <c r="E690" s="1" t="s">
        <v>1319</v>
      </c>
      <c r="F690" s="1" t="s">
        <v>1378</v>
      </c>
      <c r="G690" s="6" t="s">
        <v>1310</v>
      </c>
      <c r="H690" s="3">
        <v>1</v>
      </c>
      <c r="I690" s="4">
        <f>TRUNC((L688+L689)*1.5*0.01, 1)</f>
        <v>0</v>
      </c>
      <c r="J690" s="4">
        <f t="shared" si="91"/>
        <v>0</v>
      </c>
      <c r="K690" s="4">
        <v>0</v>
      </c>
      <c r="L690" s="5">
        <f t="shared" si="92"/>
        <v>0</v>
      </c>
      <c r="M690" s="4">
        <v>0</v>
      </c>
      <c r="N690" s="5">
        <f t="shared" si="93"/>
        <v>0</v>
      </c>
      <c r="O690" s="4">
        <f t="shared" si="94"/>
        <v>0</v>
      </c>
      <c r="P690" s="5">
        <f t="shared" si="94"/>
        <v>0</v>
      </c>
      <c r="Q690" s="1" t="s">
        <v>13</v>
      </c>
      <c r="S690" t="s">
        <v>54</v>
      </c>
      <c r="T690" t="s">
        <v>54</v>
      </c>
      <c r="U690">
        <v>1.5</v>
      </c>
      <c r="V690">
        <v>1</v>
      </c>
    </row>
    <row r="691" spans="1:22" x14ac:dyDescent="0.2">
      <c r="A691" s="1" t="s">
        <v>225</v>
      </c>
      <c r="B691" s="6" t="s">
        <v>1331</v>
      </c>
      <c r="C691" s="1" t="s">
        <v>1340</v>
      </c>
      <c r="D691" s="1" t="s">
        <v>13</v>
      </c>
      <c r="E691" s="1" t="s">
        <v>1341</v>
      </c>
      <c r="F691" s="1" t="s">
        <v>1342</v>
      </c>
      <c r="G691" s="6" t="s">
        <v>1335</v>
      </c>
      <c r="H691" s="3">
        <v>1.92</v>
      </c>
      <c r="I691" s="4">
        <f>기계경비!H5</f>
        <v>0</v>
      </c>
      <c r="J691" s="4">
        <f t="shared" si="91"/>
        <v>0</v>
      </c>
      <c r="K691" s="4">
        <f>기계경비!I5</f>
        <v>0</v>
      </c>
      <c r="L691" s="5">
        <f t="shared" si="92"/>
        <v>0</v>
      </c>
      <c r="M691" s="4">
        <f>기계경비!J5</f>
        <v>0</v>
      </c>
      <c r="N691" s="5">
        <f t="shared" si="93"/>
        <v>0</v>
      </c>
      <c r="O691" s="4">
        <f t="shared" si="94"/>
        <v>0</v>
      </c>
      <c r="P691" s="5">
        <f t="shared" si="94"/>
        <v>0</v>
      </c>
      <c r="Q691" s="1" t="s">
        <v>13</v>
      </c>
      <c r="S691" t="s">
        <v>54</v>
      </c>
      <c r="T691" t="s">
        <v>54</v>
      </c>
      <c r="U691" t="s">
        <v>13</v>
      </c>
      <c r="V691">
        <v>1</v>
      </c>
    </row>
    <row r="692" spans="1:22" x14ac:dyDescent="0.2">
      <c r="A692" s="1" t="s">
        <v>13</v>
      </c>
      <c r="B692" s="6" t="s">
        <v>13</v>
      </c>
      <c r="C692" s="1" t="s">
        <v>13</v>
      </c>
      <c r="D692" s="1" t="s">
        <v>13</v>
      </c>
      <c r="E692" s="1" t="s">
        <v>1311</v>
      </c>
      <c r="F692" s="1" t="s">
        <v>13</v>
      </c>
      <c r="G692" s="6" t="s">
        <v>13</v>
      </c>
      <c r="H692" s="3">
        <v>0</v>
      </c>
      <c r="I692" s="1" t="s">
        <v>13</v>
      </c>
      <c r="J692" s="4">
        <f>TRUNC(SUMPRODUCT(J686:J691, V686:V691), 0)</f>
        <v>0</v>
      </c>
      <c r="K692" s="1" t="s">
        <v>13</v>
      </c>
      <c r="L692" s="5">
        <f>TRUNC(SUMPRODUCT(L686:L691, V686:V691), 0)</f>
        <v>0</v>
      </c>
      <c r="M692" s="1" t="s">
        <v>13</v>
      </c>
      <c r="N692" s="5">
        <f>TRUNC(SUMPRODUCT(N686:N691, V686:V691), 0)</f>
        <v>0</v>
      </c>
      <c r="O692" s="1" t="s">
        <v>13</v>
      </c>
      <c r="P692" s="5">
        <f>J692+L692+N692</f>
        <v>0</v>
      </c>
      <c r="Q692" s="1" t="s">
        <v>13</v>
      </c>
      <c r="S692" t="s">
        <v>13</v>
      </c>
      <c r="T692" t="s">
        <v>13</v>
      </c>
      <c r="U692" t="s">
        <v>13</v>
      </c>
      <c r="V692">
        <v>1</v>
      </c>
    </row>
    <row r="693" spans="1:22" x14ac:dyDescent="0.2">
      <c r="A693" s="1" t="s">
        <v>13</v>
      </c>
      <c r="B693" s="6" t="s">
        <v>13</v>
      </c>
      <c r="C693" s="1" t="s">
        <v>13</v>
      </c>
      <c r="D693" s="1" t="s">
        <v>13</v>
      </c>
      <c r="E693" s="1" t="s">
        <v>13</v>
      </c>
      <c r="F693" s="1" t="s">
        <v>13</v>
      </c>
      <c r="G693" s="6" t="s">
        <v>13</v>
      </c>
      <c r="H693" s="3">
        <v>0</v>
      </c>
      <c r="I693" s="1" t="s">
        <v>13</v>
      </c>
      <c r="J693" s="1" t="s">
        <v>13</v>
      </c>
      <c r="K693" s="1" t="s">
        <v>13</v>
      </c>
      <c r="L693" s="1" t="s">
        <v>13</v>
      </c>
      <c r="M693" s="1" t="s">
        <v>13</v>
      </c>
      <c r="N693" s="1" t="s">
        <v>13</v>
      </c>
      <c r="O693" s="1" t="s">
        <v>13</v>
      </c>
      <c r="P693" s="1" t="s">
        <v>13</v>
      </c>
      <c r="Q693" s="1" t="s">
        <v>13</v>
      </c>
      <c r="S693" t="s">
        <v>13</v>
      </c>
      <c r="T693" t="s">
        <v>13</v>
      </c>
      <c r="U693" t="s">
        <v>13</v>
      </c>
      <c r="V693">
        <v>1</v>
      </c>
    </row>
    <row r="694" spans="1:22" x14ac:dyDescent="0.2">
      <c r="A694" s="1" t="s">
        <v>227</v>
      </c>
      <c r="B694" s="6" t="s">
        <v>13</v>
      </c>
      <c r="C694" s="1" t="s">
        <v>13</v>
      </c>
      <c r="D694" s="1" t="s">
        <v>13</v>
      </c>
      <c r="E694" s="1" t="s">
        <v>221</v>
      </c>
      <c r="F694" s="1" t="s">
        <v>228</v>
      </c>
      <c r="G694" s="6" t="s">
        <v>136</v>
      </c>
      <c r="H694" s="3">
        <v>0</v>
      </c>
      <c r="I694" s="1" t="s">
        <v>13</v>
      </c>
      <c r="J694" s="1" t="s">
        <v>13</v>
      </c>
      <c r="K694" s="1" t="s">
        <v>13</v>
      </c>
      <c r="L694" s="1" t="s">
        <v>13</v>
      </c>
      <c r="M694" s="1" t="s">
        <v>13</v>
      </c>
      <c r="N694" s="1" t="s">
        <v>13</v>
      </c>
      <c r="O694" s="1" t="s">
        <v>13</v>
      </c>
      <c r="P694" s="1" t="s">
        <v>13</v>
      </c>
      <c r="Q694" s="1" t="s">
        <v>13</v>
      </c>
      <c r="S694" t="s">
        <v>13</v>
      </c>
      <c r="T694" t="s">
        <v>13</v>
      </c>
      <c r="U694" t="s">
        <v>13</v>
      </c>
      <c r="V694">
        <v>1</v>
      </c>
    </row>
    <row r="695" spans="1:22" x14ac:dyDescent="0.2">
      <c r="A695" s="1" t="s">
        <v>227</v>
      </c>
      <c r="B695" s="6" t="s">
        <v>1287</v>
      </c>
      <c r="C695" s="1" t="s">
        <v>1381</v>
      </c>
      <c r="D695" s="1" t="s">
        <v>13</v>
      </c>
      <c r="E695" s="1" t="s">
        <v>1382</v>
      </c>
      <c r="F695" s="1" t="s">
        <v>1383</v>
      </c>
      <c r="G695" s="6" t="s">
        <v>1384</v>
      </c>
      <c r="H695" s="3">
        <v>0.78700000000000003</v>
      </c>
      <c r="I695" s="4">
        <f>자재!E13</f>
        <v>0</v>
      </c>
      <c r="J695" s="4">
        <f t="shared" ref="J695:J700" si="95">TRUNC(H695*I695, 1)</f>
        <v>0</v>
      </c>
      <c r="K695" s="4">
        <v>0</v>
      </c>
      <c r="L695" s="5">
        <f t="shared" ref="L695:L700" si="96">TRUNC(H695*K695, 1)</f>
        <v>0</v>
      </c>
      <c r="M695" s="4">
        <v>0</v>
      </c>
      <c r="N695" s="5">
        <f t="shared" ref="N695:N700" si="97">TRUNC(H695*M695, 1)</f>
        <v>0</v>
      </c>
      <c r="O695" s="4">
        <f t="shared" ref="O695:P700" si="98">I695+K695+M695</f>
        <v>0</v>
      </c>
      <c r="P695" s="5">
        <f t="shared" si="98"/>
        <v>0</v>
      </c>
      <c r="Q695" s="1" t="s">
        <v>13</v>
      </c>
      <c r="S695" t="s">
        <v>54</v>
      </c>
      <c r="T695" t="s">
        <v>54</v>
      </c>
      <c r="U695" t="s">
        <v>13</v>
      </c>
      <c r="V695">
        <v>1</v>
      </c>
    </row>
    <row r="696" spans="1:22" x14ac:dyDescent="0.2">
      <c r="A696" s="1" t="s">
        <v>227</v>
      </c>
      <c r="B696" s="6" t="s">
        <v>1287</v>
      </c>
      <c r="C696" s="1" t="s">
        <v>1385</v>
      </c>
      <c r="D696" s="1" t="s">
        <v>13</v>
      </c>
      <c r="E696" s="1" t="s">
        <v>1386</v>
      </c>
      <c r="F696" s="1" t="s">
        <v>1387</v>
      </c>
      <c r="G696" s="6" t="s">
        <v>1388</v>
      </c>
      <c r="H696" s="3">
        <v>1.03</v>
      </c>
      <c r="I696" s="4">
        <f>자재!E26</f>
        <v>0</v>
      </c>
      <c r="J696" s="4">
        <f t="shared" si="95"/>
        <v>0</v>
      </c>
      <c r="K696" s="4">
        <v>0</v>
      </c>
      <c r="L696" s="5">
        <f t="shared" si="96"/>
        <v>0</v>
      </c>
      <c r="M696" s="4">
        <v>0</v>
      </c>
      <c r="N696" s="5">
        <f t="shared" si="97"/>
        <v>0</v>
      </c>
      <c r="O696" s="4">
        <f t="shared" si="98"/>
        <v>0</v>
      </c>
      <c r="P696" s="5">
        <f t="shared" si="98"/>
        <v>0</v>
      </c>
      <c r="Q696" s="1" t="s">
        <v>13</v>
      </c>
      <c r="S696" t="s">
        <v>54</v>
      </c>
      <c r="T696" t="s">
        <v>54</v>
      </c>
      <c r="U696" t="s">
        <v>13</v>
      </c>
      <c r="V696">
        <v>1</v>
      </c>
    </row>
    <row r="697" spans="1:22" x14ac:dyDescent="0.2">
      <c r="A697" s="1" t="s">
        <v>227</v>
      </c>
      <c r="B697" s="6" t="s">
        <v>1312</v>
      </c>
      <c r="C697" s="1" t="s">
        <v>1313</v>
      </c>
      <c r="D697" s="1" t="s">
        <v>13</v>
      </c>
      <c r="E697" s="1" t="s">
        <v>1314</v>
      </c>
      <c r="F697" s="1" t="s">
        <v>1315</v>
      </c>
      <c r="G697" s="6" t="s">
        <v>1316</v>
      </c>
      <c r="H697" s="3">
        <v>0.73</v>
      </c>
      <c r="I697" s="5">
        <v>0</v>
      </c>
      <c r="J697" s="4">
        <f t="shared" si="95"/>
        <v>0</v>
      </c>
      <c r="K697" s="4">
        <f>노무!E8</f>
        <v>0</v>
      </c>
      <c r="L697" s="5">
        <f t="shared" si="96"/>
        <v>0</v>
      </c>
      <c r="M697" s="4">
        <v>0</v>
      </c>
      <c r="N697" s="5">
        <f t="shared" si="97"/>
        <v>0</v>
      </c>
      <c r="O697" s="4">
        <f t="shared" si="98"/>
        <v>0</v>
      </c>
      <c r="P697" s="5">
        <f t="shared" si="98"/>
        <v>0</v>
      </c>
      <c r="Q697" s="1" t="s">
        <v>13</v>
      </c>
      <c r="S697" t="s">
        <v>54</v>
      </c>
      <c r="T697" t="s">
        <v>54</v>
      </c>
      <c r="U697" t="s">
        <v>13</v>
      </c>
      <c r="V697">
        <v>1</v>
      </c>
    </row>
    <row r="698" spans="1:22" x14ac:dyDescent="0.2">
      <c r="A698" s="1" t="s">
        <v>227</v>
      </c>
      <c r="B698" s="6" t="s">
        <v>1312</v>
      </c>
      <c r="C698" s="1" t="s">
        <v>1317</v>
      </c>
      <c r="D698" s="1" t="s">
        <v>13</v>
      </c>
      <c r="E698" s="1" t="s">
        <v>1318</v>
      </c>
      <c r="F698" s="1" t="s">
        <v>1315</v>
      </c>
      <c r="G698" s="6" t="s">
        <v>1316</v>
      </c>
      <c r="H698" s="3">
        <v>0.38</v>
      </c>
      <c r="I698" s="5">
        <v>0</v>
      </c>
      <c r="J698" s="4">
        <f t="shared" si="95"/>
        <v>0</v>
      </c>
      <c r="K698" s="4">
        <f>노무!E4</f>
        <v>0</v>
      </c>
      <c r="L698" s="5">
        <f t="shared" si="96"/>
        <v>0</v>
      </c>
      <c r="M698" s="4">
        <v>0</v>
      </c>
      <c r="N698" s="5">
        <f t="shared" si="97"/>
        <v>0</v>
      </c>
      <c r="O698" s="4">
        <f t="shared" si="98"/>
        <v>0</v>
      </c>
      <c r="P698" s="5">
        <f t="shared" si="98"/>
        <v>0</v>
      </c>
      <c r="Q698" s="1" t="s">
        <v>13</v>
      </c>
      <c r="S698" t="s">
        <v>54</v>
      </c>
      <c r="T698" t="s">
        <v>54</v>
      </c>
      <c r="U698" t="s">
        <v>13</v>
      </c>
      <c r="V698">
        <v>1</v>
      </c>
    </row>
    <row r="699" spans="1:22" x14ac:dyDescent="0.2">
      <c r="A699" s="1" t="s">
        <v>227</v>
      </c>
      <c r="B699" s="6" t="s">
        <v>1306</v>
      </c>
      <c r="C699" s="1" t="s">
        <v>1307</v>
      </c>
      <c r="D699" s="1" t="s">
        <v>13</v>
      </c>
      <c r="E699" s="1" t="s">
        <v>1319</v>
      </c>
      <c r="F699" s="1" t="s">
        <v>1378</v>
      </c>
      <c r="G699" s="6" t="s">
        <v>1310</v>
      </c>
      <c r="H699" s="3">
        <v>1</v>
      </c>
      <c r="I699" s="4">
        <f>TRUNC((L697+L698)*1.5*0.01, 1)</f>
        <v>0</v>
      </c>
      <c r="J699" s="4">
        <f t="shared" si="95"/>
        <v>0</v>
      </c>
      <c r="K699" s="4">
        <v>0</v>
      </c>
      <c r="L699" s="5">
        <f t="shared" si="96"/>
        <v>0</v>
      </c>
      <c r="M699" s="4">
        <v>0</v>
      </c>
      <c r="N699" s="5">
        <f t="shared" si="97"/>
        <v>0</v>
      </c>
      <c r="O699" s="4">
        <f t="shared" si="98"/>
        <v>0</v>
      </c>
      <c r="P699" s="5">
        <f t="shared" si="98"/>
        <v>0</v>
      </c>
      <c r="Q699" s="1" t="s">
        <v>13</v>
      </c>
      <c r="S699" t="s">
        <v>54</v>
      </c>
      <c r="T699" t="s">
        <v>54</v>
      </c>
      <c r="U699">
        <v>1.5</v>
      </c>
      <c r="V699">
        <v>1</v>
      </c>
    </row>
    <row r="700" spans="1:22" x14ac:dyDescent="0.2">
      <c r="A700" s="1" t="s">
        <v>227</v>
      </c>
      <c r="B700" s="6" t="s">
        <v>1331</v>
      </c>
      <c r="C700" s="1" t="s">
        <v>1340</v>
      </c>
      <c r="D700" s="1" t="s">
        <v>13</v>
      </c>
      <c r="E700" s="1" t="s">
        <v>1341</v>
      </c>
      <c r="F700" s="1" t="s">
        <v>1342</v>
      </c>
      <c r="G700" s="6" t="s">
        <v>1335</v>
      </c>
      <c r="H700" s="3">
        <v>1.92</v>
      </c>
      <c r="I700" s="4">
        <f>기계경비!H5</f>
        <v>0</v>
      </c>
      <c r="J700" s="4">
        <f t="shared" si="95"/>
        <v>0</v>
      </c>
      <c r="K700" s="4">
        <f>기계경비!I5</f>
        <v>0</v>
      </c>
      <c r="L700" s="5">
        <f t="shared" si="96"/>
        <v>0</v>
      </c>
      <c r="M700" s="4">
        <f>기계경비!J5</f>
        <v>0</v>
      </c>
      <c r="N700" s="5">
        <f t="shared" si="97"/>
        <v>0</v>
      </c>
      <c r="O700" s="4">
        <f t="shared" si="98"/>
        <v>0</v>
      </c>
      <c r="P700" s="5">
        <f t="shared" si="98"/>
        <v>0</v>
      </c>
      <c r="Q700" s="1" t="s">
        <v>13</v>
      </c>
      <c r="S700" t="s">
        <v>54</v>
      </c>
      <c r="T700" t="s">
        <v>54</v>
      </c>
      <c r="U700" t="s">
        <v>13</v>
      </c>
      <c r="V700">
        <v>1</v>
      </c>
    </row>
    <row r="701" spans="1:22" x14ac:dyDescent="0.2">
      <c r="A701" s="1" t="s">
        <v>13</v>
      </c>
      <c r="B701" s="6" t="s">
        <v>13</v>
      </c>
      <c r="C701" s="1" t="s">
        <v>13</v>
      </c>
      <c r="D701" s="1" t="s">
        <v>13</v>
      </c>
      <c r="E701" s="1" t="s">
        <v>1311</v>
      </c>
      <c r="F701" s="1" t="s">
        <v>13</v>
      </c>
      <c r="G701" s="6" t="s">
        <v>13</v>
      </c>
      <c r="H701" s="3">
        <v>0</v>
      </c>
      <c r="I701" s="1" t="s">
        <v>13</v>
      </c>
      <c r="J701" s="4">
        <f>TRUNC(SUMPRODUCT(J695:J700, V695:V700), 0)</f>
        <v>0</v>
      </c>
      <c r="K701" s="1" t="s">
        <v>13</v>
      </c>
      <c r="L701" s="5">
        <f>TRUNC(SUMPRODUCT(L695:L700, V695:V700), 0)</f>
        <v>0</v>
      </c>
      <c r="M701" s="1" t="s">
        <v>13</v>
      </c>
      <c r="N701" s="5">
        <f>TRUNC(SUMPRODUCT(N695:N700, V695:V700), 0)</f>
        <v>0</v>
      </c>
      <c r="O701" s="1" t="s">
        <v>13</v>
      </c>
      <c r="P701" s="5">
        <f>J701+L701+N701</f>
        <v>0</v>
      </c>
      <c r="Q701" s="1" t="s">
        <v>13</v>
      </c>
      <c r="S701" t="s">
        <v>13</v>
      </c>
      <c r="T701" t="s">
        <v>13</v>
      </c>
      <c r="U701" t="s">
        <v>13</v>
      </c>
      <c r="V701">
        <v>1</v>
      </c>
    </row>
    <row r="702" spans="1:22" x14ac:dyDescent="0.2">
      <c r="A702" s="1" t="s">
        <v>13</v>
      </c>
      <c r="B702" s="6" t="s">
        <v>13</v>
      </c>
      <c r="C702" s="1" t="s">
        <v>13</v>
      </c>
      <c r="D702" s="1" t="s">
        <v>13</v>
      </c>
      <c r="E702" s="1" t="s">
        <v>13</v>
      </c>
      <c r="F702" s="1" t="s">
        <v>13</v>
      </c>
      <c r="G702" s="6" t="s">
        <v>13</v>
      </c>
      <c r="H702" s="3">
        <v>0</v>
      </c>
      <c r="I702" s="1" t="s">
        <v>13</v>
      </c>
      <c r="J702" s="1" t="s">
        <v>13</v>
      </c>
      <c r="K702" s="1" t="s">
        <v>13</v>
      </c>
      <c r="L702" s="1" t="s">
        <v>13</v>
      </c>
      <c r="M702" s="1" t="s">
        <v>13</v>
      </c>
      <c r="N702" s="1" t="s">
        <v>13</v>
      </c>
      <c r="O702" s="1" t="s">
        <v>13</v>
      </c>
      <c r="P702" s="1" t="s">
        <v>13</v>
      </c>
      <c r="Q702" s="1" t="s">
        <v>13</v>
      </c>
      <c r="S702" t="s">
        <v>13</v>
      </c>
      <c r="T702" t="s">
        <v>13</v>
      </c>
      <c r="U702" t="s">
        <v>13</v>
      </c>
      <c r="V702">
        <v>1</v>
      </c>
    </row>
    <row r="703" spans="1:22" x14ac:dyDescent="0.2">
      <c r="A703" s="1" t="s">
        <v>229</v>
      </c>
      <c r="B703" s="6" t="s">
        <v>13</v>
      </c>
      <c r="C703" s="1" t="s">
        <v>13</v>
      </c>
      <c r="D703" s="1" t="s">
        <v>13</v>
      </c>
      <c r="E703" s="1" t="s">
        <v>221</v>
      </c>
      <c r="F703" s="1" t="s">
        <v>230</v>
      </c>
      <c r="G703" s="6" t="s">
        <v>136</v>
      </c>
      <c r="H703" s="3">
        <v>0</v>
      </c>
      <c r="I703" s="1" t="s">
        <v>13</v>
      </c>
      <c r="J703" s="1" t="s">
        <v>13</v>
      </c>
      <c r="K703" s="1" t="s">
        <v>13</v>
      </c>
      <c r="L703" s="1" t="s">
        <v>13</v>
      </c>
      <c r="M703" s="1" t="s">
        <v>13</v>
      </c>
      <c r="N703" s="1" t="s">
        <v>13</v>
      </c>
      <c r="O703" s="1" t="s">
        <v>13</v>
      </c>
      <c r="P703" s="1" t="s">
        <v>13</v>
      </c>
      <c r="Q703" s="1" t="s">
        <v>13</v>
      </c>
      <c r="S703" t="s">
        <v>13</v>
      </c>
      <c r="T703" t="s">
        <v>13</v>
      </c>
      <c r="U703" t="s">
        <v>13</v>
      </c>
      <c r="V703">
        <v>1</v>
      </c>
    </row>
    <row r="704" spans="1:22" x14ac:dyDescent="0.2">
      <c r="A704" s="1" t="s">
        <v>229</v>
      </c>
      <c r="B704" s="6" t="s">
        <v>1287</v>
      </c>
      <c r="C704" s="1" t="s">
        <v>1381</v>
      </c>
      <c r="D704" s="1" t="s">
        <v>13</v>
      </c>
      <c r="E704" s="1" t="s">
        <v>1382</v>
      </c>
      <c r="F704" s="1" t="s">
        <v>1383</v>
      </c>
      <c r="G704" s="6" t="s">
        <v>1384</v>
      </c>
      <c r="H704" s="3">
        <v>0.94499999999999995</v>
      </c>
      <c r="I704" s="4">
        <f>자재!E13</f>
        <v>0</v>
      </c>
      <c r="J704" s="4">
        <f t="shared" ref="J704:J709" si="99">TRUNC(H704*I704, 1)</f>
        <v>0</v>
      </c>
      <c r="K704" s="4">
        <v>0</v>
      </c>
      <c r="L704" s="5">
        <f t="shared" ref="L704:L709" si="100">TRUNC(H704*K704, 1)</f>
        <v>0</v>
      </c>
      <c r="M704" s="4">
        <v>0</v>
      </c>
      <c r="N704" s="5">
        <f t="shared" ref="N704:N709" si="101">TRUNC(H704*M704, 1)</f>
        <v>0</v>
      </c>
      <c r="O704" s="4">
        <f t="shared" ref="O704:P709" si="102">I704+K704+M704</f>
        <v>0</v>
      </c>
      <c r="P704" s="5">
        <f t="shared" si="102"/>
        <v>0</v>
      </c>
      <c r="Q704" s="1" t="s">
        <v>13</v>
      </c>
      <c r="S704" t="s">
        <v>54</v>
      </c>
      <c r="T704" t="s">
        <v>54</v>
      </c>
      <c r="U704" t="s">
        <v>13</v>
      </c>
      <c r="V704">
        <v>1</v>
      </c>
    </row>
    <row r="705" spans="1:22" x14ac:dyDescent="0.2">
      <c r="A705" s="1" t="s">
        <v>229</v>
      </c>
      <c r="B705" s="6" t="s">
        <v>1287</v>
      </c>
      <c r="C705" s="1" t="s">
        <v>1385</v>
      </c>
      <c r="D705" s="1" t="s">
        <v>13</v>
      </c>
      <c r="E705" s="1" t="s">
        <v>1386</v>
      </c>
      <c r="F705" s="1" t="s">
        <v>1387</v>
      </c>
      <c r="G705" s="6" t="s">
        <v>1388</v>
      </c>
      <c r="H705" s="3">
        <v>1.03</v>
      </c>
      <c r="I705" s="4">
        <f>자재!E26</f>
        <v>0</v>
      </c>
      <c r="J705" s="4">
        <f t="shared" si="99"/>
        <v>0</v>
      </c>
      <c r="K705" s="4">
        <v>0</v>
      </c>
      <c r="L705" s="5">
        <f t="shared" si="100"/>
        <v>0</v>
      </c>
      <c r="M705" s="4">
        <v>0</v>
      </c>
      <c r="N705" s="5">
        <f t="shared" si="101"/>
        <v>0</v>
      </c>
      <c r="O705" s="4">
        <f t="shared" si="102"/>
        <v>0</v>
      </c>
      <c r="P705" s="5">
        <f t="shared" si="102"/>
        <v>0</v>
      </c>
      <c r="Q705" s="1" t="s">
        <v>13</v>
      </c>
      <c r="S705" t="s">
        <v>54</v>
      </c>
      <c r="T705" t="s">
        <v>54</v>
      </c>
      <c r="U705" t="s">
        <v>13</v>
      </c>
      <c r="V705">
        <v>1</v>
      </c>
    </row>
    <row r="706" spans="1:22" x14ac:dyDescent="0.2">
      <c r="A706" s="1" t="s">
        <v>229</v>
      </c>
      <c r="B706" s="6" t="s">
        <v>1312</v>
      </c>
      <c r="C706" s="1" t="s">
        <v>1313</v>
      </c>
      <c r="D706" s="1" t="s">
        <v>13</v>
      </c>
      <c r="E706" s="1" t="s">
        <v>1314</v>
      </c>
      <c r="F706" s="1" t="s">
        <v>1315</v>
      </c>
      <c r="G706" s="6" t="s">
        <v>1316</v>
      </c>
      <c r="H706" s="3">
        <v>0.73</v>
      </c>
      <c r="I706" s="5">
        <v>0</v>
      </c>
      <c r="J706" s="4">
        <f t="shared" si="99"/>
        <v>0</v>
      </c>
      <c r="K706" s="4">
        <f>노무!E8</f>
        <v>0</v>
      </c>
      <c r="L706" s="5">
        <f t="shared" si="100"/>
        <v>0</v>
      </c>
      <c r="M706" s="4">
        <v>0</v>
      </c>
      <c r="N706" s="5">
        <f t="shared" si="101"/>
        <v>0</v>
      </c>
      <c r="O706" s="4">
        <f t="shared" si="102"/>
        <v>0</v>
      </c>
      <c r="P706" s="5">
        <f t="shared" si="102"/>
        <v>0</v>
      </c>
      <c r="Q706" s="1" t="s">
        <v>13</v>
      </c>
      <c r="S706" t="s">
        <v>54</v>
      </c>
      <c r="T706" t="s">
        <v>54</v>
      </c>
      <c r="U706" t="s">
        <v>13</v>
      </c>
      <c r="V706">
        <v>1</v>
      </c>
    </row>
    <row r="707" spans="1:22" x14ac:dyDescent="0.2">
      <c r="A707" s="1" t="s">
        <v>229</v>
      </c>
      <c r="B707" s="6" t="s">
        <v>1312</v>
      </c>
      <c r="C707" s="1" t="s">
        <v>1317</v>
      </c>
      <c r="D707" s="1" t="s">
        <v>13</v>
      </c>
      <c r="E707" s="1" t="s">
        <v>1318</v>
      </c>
      <c r="F707" s="1" t="s">
        <v>1315</v>
      </c>
      <c r="G707" s="6" t="s">
        <v>1316</v>
      </c>
      <c r="H707" s="3">
        <v>0.38</v>
      </c>
      <c r="I707" s="5">
        <v>0</v>
      </c>
      <c r="J707" s="4">
        <f t="shared" si="99"/>
        <v>0</v>
      </c>
      <c r="K707" s="4">
        <f>노무!E4</f>
        <v>0</v>
      </c>
      <c r="L707" s="5">
        <f t="shared" si="100"/>
        <v>0</v>
      </c>
      <c r="M707" s="4">
        <v>0</v>
      </c>
      <c r="N707" s="5">
        <f t="shared" si="101"/>
        <v>0</v>
      </c>
      <c r="O707" s="4">
        <f t="shared" si="102"/>
        <v>0</v>
      </c>
      <c r="P707" s="5">
        <f t="shared" si="102"/>
        <v>0</v>
      </c>
      <c r="Q707" s="1" t="s">
        <v>13</v>
      </c>
      <c r="S707" t="s">
        <v>54</v>
      </c>
      <c r="T707" t="s">
        <v>54</v>
      </c>
      <c r="U707" t="s">
        <v>13</v>
      </c>
      <c r="V707">
        <v>1</v>
      </c>
    </row>
    <row r="708" spans="1:22" x14ac:dyDescent="0.2">
      <c r="A708" s="1" t="s">
        <v>229</v>
      </c>
      <c r="B708" s="6" t="s">
        <v>1306</v>
      </c>
      <c r="C708" s="1" t="s">
        <v>1307</v>
      </c>
      <c r="D708" s="1" t="s">
        <v>13</v>
      </c>
      <c r="E708" s="1" t="s">
        <v>1319</v>
      </c>
      <c r="F708" s="1" t="s">
        <v>1378</v>
      </c>
      <c r="G708" s="6" t="s">
        <v>1310</v>
      </c>
      <c r="H708" s="3">
        <v>1</v>
      </c>
      <c r="I708" s="4">
        <f>TRUNC((L706+L707)*1.5*0.01, 1)</f>
        <v>0</v>
      </c>
      <c r="J708" s="4">
        <f t="shared" si="99"/>
        <v>0</v>
      </c>
      <c r="K708" s="4">
        <v>0</v>
      </c>
      <c r="L708" s="5">
        <f t="shared" si="100"/>
        <v>0</v>
      </c>
      <c r="M708" s="4">
        <v>0</v>
      </c>
      <c r="N708" s="5">
        <f t="shared" si="101"/>
        <v>0</v>
      </c>
      <c r="O708" s="4">
        <f t="shared" si="102"/>
        <v>0</v>
      </c>
      <c r="P708" s="5">
        <f t="shared" si="102"/>
        <v>0</v>
      </c>
      <c r="Q708" s="1" t="s">
        <v>13</v>
      </c>
      <c r="S708" t="s">
        <v>54</v>
      </c>
      <c r="T708" t="s">
        <v>54</v>
      </c>
      <c r="U708">
        <v>1.5</v>
      </c>
      <c r="V708">
        <v>1</v>
      </c>
    </row>
    <row r="709" spans="1:22" x14ac:dyDescent="0.2">
      <c r="A709" s="1" t="s">
        <v>229</v>
      </c>
      <c r="B709" s="6" t="s">
        <v>1331</v>
      </c>
      <c r="C709" s="1" t="s">
        <v>1340</v>
      </c>
      <c r="D709" s="1" t="s">
        <v>13</v>
      </c>
      <c r="E709" s="1" t="s">
        <v>1341</v>
      </c>
      <c r="F709" s="1" t="s">
        <v>1342</v>
      </c>
      <c r="G709" s="6" t="s">
        <v>1335</v>
      </c>
      <c r="H709" s="3">
        <v>1.92</v>
      </c>
      <c r="I709" s="4">
        <f>기계경비!H5</f>
        <v>0</v>
      </c>
      <c r="J709" s="4">
        <f t="shared" si="99"/>
        <v>0</v>
      </c>
      <c r="K709" s="4">
        <f>기계경비!I5</f>
        <v>0</v>
      </c>
      <c r="L709" s="5">
        <f t="shared" si="100"/>
        <v>0</v>
      </c>
      <c r="M709" s="4">
        <f>기계경비!J5</f>
        <v>0</v>
      </c>
      <c r="N709" s="5">
        <f t="shared" si="101"/>
        <v>0</v>
      </c>
      <c r="O709" s="4">
        <f t="shared" si="102"/>
        <v>0</v>
      </c>
      <c r="P709" s="5">
        <f t="shared" si="102"/>
        <v>0</v>
      </c>
      <c r="Q709" s="1" t="s">
        <v>13</v>
      </c>
      <c r="S709" t="s">
        <v>54</v>
      </c>
      <c r="T709" t="s">
        <v>54</v>
      </c>
      <c r="U709" t="s">
        <v>13</v>
      </c>
      <c r="V709">
        <v>1</v>
      </c>
    </row>
    <row r="710" spans="1:22" x14ac:dyDescent="0.2">
      <c r="A710" s="1" t="s">
        <v>13</v>
      </c>
      <c r="B710" s="6" t="s">
        <v>13</v>
      </c>
      <c r="C710" s="1" t="s">
        <v>13</v>
      </c>
      <c r="D710" s="1" t="s">
        <v>13</v>
      </c>
      <c r="E710" s="1" t="s">
        <v>1311</v>
      </c>
      <c r="F710" s="1" t="s">
        <v>13</v>
      </c>
      <c r="G710" s="6" t="s">
        <v>13</v>
      </c>
      <c r="H710" s="3">
        <v>0</v>
      </c>
      <c r="I710" s="1" t="s">
        <v>13</v>
      </c>
      <c r="J710" s="4">
        <f>TRUNC(SUMPRODUCT(J704:J709, V704:V709), 0)</f>
        <v>0</v>
      </c>
      <c r="K710" s="1" t="s">
        <v>13</v>
      </c>
      <c r="L710" s="5">
        <f>TRUNC(SUMPRODUCT(L704:L709, V704:V709), 0)</f>
        <v>0</v>
      </c>
      <c r="M710" s="1" t="s">
        <v>13</v>
      </c>
      <c r="N710" s="5">
        <f>TRUNC(SUMPRODUCT(N704:N709, V704:V709), 0)</f>
        <v>0</v>
      </c>
      <c r="O710" s="1" t="s">
        <v>13</v>
      </c>
      <c r="P710" s="5">
        <f>J710+L710+N710</f>
        <v>0</v>
      </c>
      <c r="Q710" s="1" t="s">
        <v>13</v>
      </c>
      <c r="S710" t="s">
        <v>13</v>
      </c>
      <c r="T710" t="s">
        <v>13</v>
      </c>
      <c r="U710" t="s">
        <v>13</v>
      </c>
      <c r="V710">
        <v>1</v>
      </c>
    </row>
    <row r="711" spans="1:22" x14ac:dyDescent="0.2">
      <c r="A711" s="1" t="s">
        <v>13</v>
      </c>
      <c r="B711" s="6" t="s">
        <v>13</v>
      </c>
      <c r="C711" s="1" t="s">
        <v>13</v>
      </c>
      <c r="D711" s="1" t="s">
        <v>13</v>
      </c>
      <c r="E711" s="1" t="s">
        <v>13</v>
      </c>
      <c r="F711" s="1" t="s">
        <v>13</v>
      </c>
      <c r="G711" s="6" t="s">
        <v>13</v>
      </c>
      <c r="H711" s="3">
        <v>0</v>
      </c>
      <c r="I711" s="1" t="s">
        <v>13</v>
      </c>
      <c r="J711" s="1" t="s">
        <v>13</v>
      </c>
      <c r="K711" s="1" t="s">
        <v>13</v>
      </c>
      <c r="L711" s="1" t="s">
        <v>13</v>
      </c>
      <c r="M711" s="1" t="s">
        <v>13</v>
      </c>
      <c r="N711" s="1" t="s">
        <v>13</v>
      </c>
      <c r="O711" s="1" t="s">
        <v>13</v>
      </c>
      <c r="P711" s="1" t="s">
        <v>13</v>
      </c>
      <c r="Q711" s="1" t="s">
        <v>13</v>
      </c>
      <c r="S711" t="s">
        <v>13</v>
      </c>
      <c r="T711" t="s">
        <v>13</v>
      </c>
      <c r="U711" t="s">
        <v>13</v>
      </c>
      <c r="V711">
        <v>1</v>
      </c>
    </row>
    <row r="712" spans="1:22" x14ac:dyDescent="0.2">
      <c r="A712" s="1" t="s">
        <v>231</v>
      </c>
      <c r="B712" s="6" t="s">
        <v>13</v>
      </c>
      <c r="C712" s="1" t="s">
        <v>13</v>
      </c>
      <c r="D712" s="1" t="s">
        <v>13</v>
      </c>
      <c r="E712" s="1" t="s">
        <v>232</v>
      </c>
      <c r="F712" s="1" t="s">
        <v>13</v>
      </c>
      <c r="G712" s="6" t="s">
        <v>136</v>
      </c>
      <c r="H712" s="3">
        <v>0</v>
      </c>
      <c r="I712" s="1" t="s">
        <v>13</v>
      </c>
      <c r="J712" s="1" t="s">
        <v>13</v>
      </c>
      <c r="K712" s="1" t="s">
        <v>13</v>
      </c>
      <c r="L712" s="1" t="s">
        <v>13</v>
      </c>
      <c r="M712" s="1" t="s">
        <v>13</v>
      </c>
      <c r="N712" s="1" t="s">
        <v>13</v>
      </c>
      <c r="O712" s="1" t="s">
        <v>13</v>
      </c>
      <c r="P712" s="1" t="s">
        <v>13</v>
      </c>
      <c r="Q712" s="1" t="s">
        <v>13</v>
      </c>
      <c r="S712" t="s">
        <v>13</v>
      </c>
      <c r="T712" t="s">
        <v>13</v>
      </c>
      <c r="U712" t="s">
        <v>13</v>
      </c>
      <c r="V712">
        <v>1</v>
      </c>
    </row>
    <row r="713" spans="1:22" x14ac:dyDescent="0.2">
      <c r="A713" s="1" t="s">
        <v>231</v>
      </c>
      <c r="B713" s="6" t="s">
        <v>1312</v>
      </c>
      <c r="C713" s="1" t="s">
        <v>1313</v>
      </c>
      <c r="D713" s="1" t="s">
        <v>13</v>
      </c>
      <c r="E713" s="1" t="s">
        <v>1314</v>
      </c>
      <c r="F713" s="1" t="s">
        <v>1315</v>
      </c>
      <c r="G713" s="6" t="s">
        <v>1316</v>
      </c>
      <c r="H713" s="3">
        <v>0.57999999999999996</v>
      </c>
      <c r="I713" s="5">
        <v>0</v>
      </c>
      <c r="J713" s="4">
        <f>TRUNC(H713*I713, 1)</f>
        <v>0</v>
      </c>
      <c r="K713" s="4">
        <f>노무!E8</f>
        <v>0</v>
      </c>
      <c r="L713" s="5">
        <f>TRUNC(H713*K713, 1)</f>
        <v>0</v>
      </c>
      <c r="M713" s="4">
        <v>0</v>
      </c>
      <c r="N713" s="5">
        <f>TRUNC(H713*M713, 1)</f>
        <v>0</v>
      </c>
      <c r="O713" s="4">
        <f t="shared" ref="O713:P716" si="103">I713+K713+M713</f>
        <v>0</v>
      </c>
      <c r="P713" s="5">
        <f t="shared" si="103"/>
        <v>0</v>
      </c>
      <c r="Q713" s="1" t="s">
        <v>13</v>
      </c>
      <c r="S713" t="s">
        <v>54</v>
      </c>
      <c r="T713" t="s">
        <v>54</v>
      </c>
      <c r="U713" t="s">
        <v>13</v>
      </c>
      <c r="V713">
        <v>1</v>
      </c>
    </row>
    <row r="714" spans="1:22" x14ac:dyDescent="0.2">
      <c r="A714" s="1" t="s">
        <v>231</v>
      </c>
      <c r="B714" s="6" t="s">
        <v>1312</v>
      </c>
      <c r="C714" s="1" t="s">
        <v>1317</v>
      </c>
      <c r="D714" s="1" t="s">
        <v>13</v>
      </c>
      <c r="E714" s="1" t="s">
        <v>1318</v>
      </c>
      <c r="F714" s="1" t="s">
        <v>1315</v>
      </c>
      <c r="G714" s="6" t="s">
        <v>1316</v>
      </c>
      <c r="H714" s="3">
        <v>0.3</v>
      </c>
      <c r="I714" s="5">
        <v>0</v>
      </c>
      <c r="J714" s="4">
        <f>TRUNC(H714*I714, 1)</f>
        <v>0</v>
      </c>
      <c r="K714" s="4">
        <f>노무!E4</f>
        <v>0</v>
      </c>
      <c r="L714" s="5">
        <f>TRUNC(H714*K714, 1)</f>
        <v>0</v>
      </c>
      <c r="M714" s="4">
        <v>0</v>
      </c>
      <c r="N714" s="5">
        <f>TRUNC(H714*M714, 1)</f>
        <v>0</v>
      </c>
      <c r="O714" s="4">
        <f t="shared" si="103"/>
        <v>0</v>
      </c>
      <c r="P714" s="5">
        <f t="shared" si="103"/>
        <v>0</v>
      </c>
      <c r="Q714" s="1" t="s">
        <v>13</v>
      </c>
      <c r="S714" t="s">
        <v>54</v>
      </c>
      <c r="T714" t="s">
        <v>54</v>
      </c>
      <c r="U714" t="s">
        <v>13</v>
      </c>
      <c r="V714">
        <v>1</v>
      </c>
    </row>
    <row r="715" spans="1:22" x14ac:dyDescent="0.2">
      <c r="A715" s="1" t="s">
        <v>231</v>
      </c>
      <c r="B715" s="6" t="s">
        <v>1306</v>
      </c>
      <c r="C715" s="1" t="s">
        <v>1307</v>
      </c>
      <c r="D715" s="1" t="s">
        <v>13</v>
      </c>
      <c r="E715" s="1" t="s">
        <v>1319</v>
      </c>
      <c r="F715" s="1" t="s">
        <v>1378</v>
      </c>
      <c r="G715" s="6" t="s">
        <v>1310</v>
      </c>
      <c r="H715" s="3">
        <v>1</v>
      </c>
      <c r="I715" s="4">
        <f>TRUNC((L713+L714)*1.5*0.01, 1)</f>
        <v>0</v>
      </c>
      <c r="J715" s="4">
        <f>TRUNC(H715*I715, 1)</f>
        <v>0</v>
      </c>
      <c r="K715" s="4">
        <v>0</v>
      </c>
      <c r="L715" s="5">
        <f>TRUNC(H715*K715, 1)</f>
        <v>0</v>
      </c>
      <c r="M715" s="4">
        <v>0</v>
      </c>
      <c r="N715" s="5">
        <f>TRUNC(H715*M715, 1)</f>
        <v>0</v>
      </c>
      <c r="O715" s="4">
        <f t="shared" si="103"/>
        <v>0</v>
      </c>
      <c r="P715" s="5">
        <f t="shared" si="103"/>
        <v>0</v>
      </c>
      <c r="Q715" s="1" t="s">
        <v>13</v>
      </c>
      <c r="S715" t="s">
        <v>54</v>
      </c>
      <c r="T715" t="s">
        <v>54</v>
      </c>
      <c r="U715">
        <v>1.5</v>
      </c>
      <c r="V715">
        <v>1</v>
      </c>
    </row>
    <row r="716" spans="1:22" x14ac:dyDescent="0.2">
      <c r="A716" s="1" t="s">
        <v>231</v>
      </c>
      <c r="B716" s="6" t="s">
        <v>1331</v>
      </c>
      <c r="C716" s="1" t="s">
        <v>1340</v>
      </c>
      <c r="D716" s="1" t="s">
        <v>13</v>
      </c>
      <c r="E716" s="1" t="s">
        <v>1341</v>
      </c>
      <c r="F716" s="1" t="s">
        <v>1342</v>
      </c>
      <c r="G716" s="6" t="s">
        <v>1335</v>
      </c>
      <c r="H716" s="3">
        <v>1.54</v>
      </c>
      <c r="I716" s="4">
        <f>기계경비!H5</f>
        <v>0</v>
      </c>
      <c r="J716" s="4">
        <f>TRUNC(H716*I716, 1)</f>
        <v>0</v>
      </c>
      <c r="K716" s="4">
        <f>기계경비!I5</f>
        <v>0</v>
      </c>
      <c r="L716" s="5">
        <f>TRUNC(H716*K716, 1)</f>
        <v>0</v>
      </c>
      <c r="M716" s="4">
        <f>기계경비!J5</f>
        <v>0</v>
      </c>
      <c r="N716" s="5">
        <f>TRUNC(H716*M716, 1)</f>
        <v>0</v>
      </c>
      <c r="O716" s="4">
        <f t="shared" si="103"/>
        <v>0</v>
      </c>
      <c r="P716" s="5">
        <f t="shared" si="103"/>
        <v>0</v>
      </c>
      <c r="Q716" s="1" t="s">
        <v>13</v>
      </c>
      <c r="S716" t="s">
        <v>54</v>
      </c>
      <c r="T716" t="s">
        <v>54</v>
      </c>
      <c r="U716" t="s">
        <v>13</v>
      </c>
      <c r="V716">
        <v>1</v>
      </c>
    </row>
    <row r="717" spans="1:22" x14ac:dyDescent="0.2">
      <c r="A717" s="1" t="s">
        <v>13</v>
      </c>
      <c r="B717" s="6" t="s">
        <v>13</v>
      </c>
      <c r="C717" s="1" t="s">
        <v>13</v>
      </c>
      <c r="D717" s="1" t="s">
        <v>13</v>
      </c>
      <c r="E717" s="1" t="s">
        <v>1311</v>
      </c>
      <c r="F717" s="1" t="s">
        <v>13</v>
      </c>
      <c r="G717" s="6" t="s">
        <v>13</v>
      </c>
      <c r="H717" s="3">
        <v>0</v>
      </c>
      <c r="I717" s="1" t="s">
        <v>13</v>
      </c>
      <c r="J717" s="4">
        <f>TRUNC(SUMPRODUCT(J713:J716, V713:V716), 0)</f>
        <v>0</v>
      </c>
      <c r="K717" s="1" t="s">
        <v>13</v>
      </c>
      <c r="L717" s="5">
        <f>TRUNC(SUMPRODUCT(L713:L716, V713:V716), 0)</f>
        <v>0</v>
      </c>
      <c r="M717" s="1" t="s">
        <v>13</v>
      </c>
      <c r="N717" s="5">
        <f>TRUNC(SUMPRODUCT(N713:N716, V713:V716), 0)</f>
        <v>0</v>
      </c>
      <c r="O717" s="1" t="s">
        <v>13</v>
      </c>
      <c r="P717" s="5">
        <f>J717+L717+N717</f>
        <v>0</v>
      </c>
      <c r="Q717" s="1" t="s">
        <v>13</v>
      </c>
      <c r="S717" t="s">
        <v>13</v>
      </c>
      <c r="T717" t="s">
        <v>13</v>
      </c>
      <c r="U717" t="s">
        <v>13</v>
      </c>
      <c r="V717">
        <v>1</v>
      </c>
    </row>
    <row r="718" spans="1:22" x14ac:dyDescent="0.2">
      <c r="A718" s="1" t="s">
        <v>13</v>
      </c>
      <c r="B718" s="6" t="s">
        <v>13</v>
      </c>
      <c r="C718" s="1" t="s">
        <v>13</v>
      </c>
      <c r="D718" s="1" t="s">
        <v>13</v>
      </c>
      <c r="E718" s="1" t="s">
        <v>13</v>
      </c>
      <c r="F718" s="1" t="s">
        <v>13</v>
      </c>
      <c r="G718" s="6" t="s">
        <v>13</v>
      </c>
      <c r="H718" s="3">
        <v>0</v>
      </c>
      <c r="I718" s="1" t="s">
        <v>13</v>
      </c>
      <c r="J718" s="1" t="s">
        <v>13</v>
      </c>
      <c r="K718" s="1" t="s">
        <v>13</v>
      </c>
      <c r="L718" s="1" t="s">
        <v>13</v>
      </c>
      <c r="M718" s="1" t="s">
        <v>13</v>
      </c>
      <c r="N718" s="1" t="s">
        <v>13</v>
      </c>
      <c r="O718" s="1" t="s">
        <v>13</v>
      </c>
      <c r="P718" s="1" t="s">
        <v>13</v>
      </c>
      <c r="Q718" s="1" t="s">
        <v>13</v>
      </c>
      <c r="S718" t="s">
        <v>13</v>
      </c>
      <c r="T718" t="s">
        <v>13</v>
      </c>
      <c r="U718" t="s">
        <v>13</v>
      </c>
      <c r="V718">
        <v>1</v>
      </c>
    </row>
    <row r="719" spans="1:22" x14ac:dyDescent="0.2">
      <c r="A719" s="1" t="s">
        <v>236</v>
      </c>
      <c r="B719" s="6" t="s">
        <v>13</v>
      </c>
      <c r="C719" s="1" t="s">
        <v>13</v>
      </c>
      <c r="D719" s="1" t="s">
        <v>13</v>
      </c>
      <c r="E719" s="1" t="s">
        <v>237</v>
      </c>
      <c r="F719" s="1" t="s">
        <v>238</v>
      </c>
      <c r="G719" s="6" t="s">
        <v>239</v>
      </c>
      <c r="H719" s="3">
        <v>0</v>
      </c>
      <c r="I719" s="1" t="s">
        <v>13</v>
      </c>
      <c r="J719" s="1" t="s">
        <v>13</v>
      </c>
      <c r="K719" s="1" t="s">
        <v>13</v>
      </c>
      <c r="L719" s="1" t="s">
        <v>13</v>
      </c>
      <c r="M719" s="1" t="s">
        <v>13</v>
      </c>
      <c r="N719" s="1" t="s">
        <v>13</v>
      </c>
      <c r="O719" s="1" t="s">
        <v>13</v>
      </c>
      <c r="P719" s="1" t="s">
        <v>13</v>
      </c>
      <c r="Q719" s="1" t="s">
        <v>13</v>
      </c>
      <c r="S719" t="s">
        <v>13</v>
      </c>
      <c r="T719" t="s">
        <v>13</v>
      </c>
      <c r="U719" t="s">
        <v>13</v>
      </c>
      <c r="V719">
        <v>1</v>
      </c>
    </row>
    <row r="720" spans="1:22" x14ac:dyDescent="0.2">
      <c r="A720" s="1" t="s">
        <v>236</v>
      </c>
      <c r="B720" s="6" t="s">
        <v>1312</v>
      </c>
      <c r="C720" s="1" t="s">
        <v>1389</v>
      </c>
      <c r="D720" s="1" t="s">
        <v>13</v>
      </c>
      <c r="E720" s="1" t="s">
        <v>1390</v>
      </c>
      <c r="F720" s="1" t="s">
        <v>1315</v>
      </c>
      <c r="G720" s="6" t="s">
        <v>1316</v>
      </c>
      <c r="H720" s="3">
        <v>1</v>
      </c>
      <c r="I720" s="5">
        <v>0</v>
      </c>
      <c r="J720" s="4">
        <f>TRUNC(H720*I720, 1)</f>
        <v>0</v>
      </c>
      <c r="K720" s="4">
        <f>노무!E14</f>
        <v>0</v>
      </c>
      <c r="L720" s="5">
        <f>TRUNC(H720*K720, 1)</f>
        <v>0</v>
      </c>
      <c r="M720" s="4">
        <v>0</v>
      </c>
      <c r="N720" s="5">
        <f>TRUNC(H720*M720, 1)</f>
        <v>0</v>
      </c>
      <c r="O720" s="4">
        <f t="shared" ref="O720:P723" si="104">I720+K720+M720</f>
        <v>0</v>
      </c>
      <c r="P720" s="5">
        <f t="shared" si="104"/>
        <v>0</v>
      </c>
      <c r="Q720" s="1" t="s">
        <v>13</v>
      </c>
      <c r="S720" t="s">
        <v>54</v>
      </c>
      <c r="T720" t="s">
        <v>54</v>
      </c>
      <c r="U720" t="s">
        <v>13</v>
      </c>
      <c r="V720">
        <v>1</v>
      </c>
    </row>
    <row r="721" spans="1:22" x14ac:dyDescent="0.2">
      <c r="A721" s="1" t="s">
        <v>236</v>
      </c>
      <c r="B721" s="6" t="s">
        <v>1312</v>
      </c>
      <c r="C721" s="1" t="s">
        <v>1362</v>
      </c>
      <c r="D721" s="1" t="s">
        <v>13</v>
      </c>
      <c r="E721" s="1" t="s">
        <v>1363</v>
      </c>
      <c r="F721" s="1" t="s">
        <v>1315</v>
      </c>
      <c r="G721" s="6" t="s">
        <v>1316</v>
      </c>
      <c r="H721" s="3">
        <v>1</v>
      </c>
      <c r="I721" s="5">
        <v>0</v>
      </c>
      <c r="J721" s="4">
        <f>TRUNC(H721*I721, 1)</f>
        <v>0</v>
      </c>
      <c r="K721" s="4">
        <f>노무!E28</f>
        <v>0</v>
      </c>
      <c r="L721" s="5">
        <f>TRUNC(H721*K721, 1)</f>
        <v>0</v>
      </c>
      <c r="M721" s="4">
        <v>0</v>
      </c>
      <c r="N721" s="5">
        <f>TRUNC(H721*M721, 1)</f>
        <v>0</v>
      </c>
      <c r="O721" s="4">
        <f t="shared" si="104"/>
        <v>0</v>
      </c>
      <c r="P721" s="5">
        <f t="shared" si="104"/>
        <v>0</v>
      </c>
      <c r="Q721" s="1" t="s">
        <v>13</v>
      </c>
      <c r="S721" t="s">
        <v>54</v>
      </c>
      <c r="T721" t="s">
        <v>54</v>
      </c>
      <c r="U721" t="s">
        <v>13</v>
      </c>
      <c r="V721">
        <v>1</v>
      </c>
    </row>
    <row r="722" spans="1:22" x14ac:dyDescent="0.2">
      <c r="A722" s="1" t="s">
        <v>236</v>
      </c>
      <c r="B722" s="6" t="s">
        <v>1312</v>
      </c>
      <c r="C722" s="1" t="s">
        <v>1355</v>
      </c>
      <c r="D722" s="1" t="s">
        <v>13</v>
      </c>
      <c r="E722" s="1" t="s">
        <v>1356</v>
      </c>
      <c r="F722" s="1" t="s">
        <v>1315</v>
      </c>
      <c r="G722" s="6" t="s">
        <v>1316</v>
      </c>
      <c r="H722" s="3">
        <v>1</v>
      </c>
      <c r="I722" s="5">
        <v>0</v>
      </c>
      <c r="J722" s="4">
        <f>TRUNC(H722*I722, 1)</f>
        <v>0</v>
      </c>
      <c r="K722" s="4">
        <f>노무!E5</f>
        <v>0</v>
      </c>
      <c r="L722" s="5">
        <f>TRUNC(H722*K722, 1)</f>
        <v>0</v>
      </c>
      <c r="M722" s="4">
        <v>0</v>
      </c>
      <c r="N722" s="5">
        <f>TRUNC(H722*M722, 1)</f>
        <v>0</v>
      </c>
      <c r="O722" s="4">
        <f t="shared" si="104"/>
        <v>0</v>
      </c>
      <c r="P722" s="5">
        <f t="shared" si="104"/>
        <v>0</v>
      </c>
      <c r="Q722" s="1" t="s">
        <v>13</v>
      </c>
      <c r="S722" t="s">
        <v>54</v>
      </c>
      <c r="T722" t="s">
        <v>54</v>
      </c>
      <c r="U722" t="s">
        <v>13</v>
      </c>
      <c r="V722">
        <v>1</v>
      </c>
    </row>
    <row r="723" spans="1:22" x14ac:dyDescent="0.2">
      <c r="A723" s="1" t="s">
        <v>236</v>
      </c>
      <c r="B723" s="6" t="s">
        <v>1312</v>
      </c>
      <c r="C723" s="1" t="s">
        <v>1317</v>
      </c>
      <c r="D723" s="1" t="s">
        <v>13</v>
      </c>
      <c r="E723" s="1" t="s">
        <v>1318</v>
      </c>
      <c r="F723" s="1" t="s">
        <v>1315</v>
      </c>
      <c r="G723" s="6" t="s">
        <v>1316</v>
      </c>
      <c r="H723" s="3">
        <v>1</v>
      </c>
      <c r="I723" s="5">
        <v>0</v>
      </c>
      <c r="J723" s="4">
        <f>TRUNC(H723*I723, 1)</f>
        <v>0</v>
      </c>
      <c r="K723" s="4">
        <f>노무!E4</f>
        <v>0</v>
      </c>
      <c r="L723" s="5">
        <f>TRUNC(H723*K723, 1)</f>
        <v>0</v>
      </c>
      <c r="M723" s="4">
        <v>0</v>
      </c>
      <c r="N723" s="5">
        <f>TRUNC(H723*M723, 1)</f>
        <v>0</v>
      </c>
      <c r="O723" s="4">
        <f t="shared" si="104"/>
        <v>0</v>
      </c>
      <c r="P723" s="5">
        <f t="shared" si="104"/>
        <v>0</v>
      </c>
      <c r="Q723" s="1" t="s">
        <v>13</v>
      </c>
      <c r="S723" t="s">
        <v>54</v>
      </c>
      <c r="T723" t="s">
        <v>54</v>
      </c>
      <c r="U723" t="s">
        <v>13</v>
      </c>
      <c r="V723">
        <v>1</v>
      </c>
    </row>
    <row r="724" spans="1:22" x14ac:dyDescent="0.2">
      <c r="A724" s="1" t="s">
        <v>13</v>
      </c>
      <c r="B724" s="6" t="s">
        <v>13</v>
      </c>
      <c r="C724" s="1" t="s">
        <v>13</v>
      </c>
      <c r="D724" s="1" t="s">
        <v>13</v>
      </c>
      <c r="E724" s="1" t="s">
        <v>1311</v>
      </c>
      <c r="F724" s="1" t="s">
        <v>13</v>
      </c>
      <c r="G724" s="6" t="s">
        <v>13</v>
      </c>
      <c r="H724" s="3">
        <v>0</v>
      </c>
      <c r="I724" s="1" t="s">
        <v>13</v>
      </c>
      <c r="J724" s="4">
        <f>TRUNC(SUMPRODUCT(J720:J723, V720:V723), 0)</f>
        <v>0</v>
      </c>
      <c r="K724" s="1" t="s">
        <v>13</v>
      </c>
      <c r="L724" s="5">
        <f>TRUNC(SUMPRODUCT(L720:L723, V720:V723), 0)</f>
        <v>0</v>
      </c>
      <c r="M724" s="1" t="s">
        <v>13</v>
      </c>
      <c r="N724" s="5">
        <f>TRUNC(SUMPRODUCT(N720:N723, V720:V723), 0)</f>
        <v>0</v>
      </c>
      <c r="O724" s="1" t="s">
        <v>13</v>
      </c>
      <c r="P724" s="5">
        <f>J724+L724+N724</f>
        <v>0</v>
      </c>
      <c r="Q724" s="1" t="s">
        <v>13</v>
      </c>
      <c r="S724" t="s">
        <v>13</v>
      </c>
      <c r="T724" t="s">
        <v>13</v>
      </c>
      <c r="U724" t="s">
        <v>13</v>
      </c>
      <c r="V724">
        <v>1</v>
      </c>
    </row>
    <row r="725" spans="1:22" x14ac:dyDescent="0.2">
      <c r="A725" s="1" t="s">
        <v>13</v>
      </c>
      <c r="B725" s="6" t="s">
        <v>13</v>
      </c>
      <c r="C725" s="1" t="s">
        <v>13</v>
      </c>
      <c r="D725" s="1" t="s">
        <v>13</v>
      </c>
      <c r="E725" s="1" t="s">
        <v>13</v>
      </c>
      <c r="F725" s="1" t="s">
        <v>13</v>
      </c>
      <c r="G725" s="6" t="s">
        <v>13</v>
      </c>
      <c r="H725" s="3">
        <v>0</v>
      </c>
      <c r="I725" s="1" t="s">
        <v>13</v>
      </c>
      <c r="J725" s="1" t="s">
        <v>13</v>
      </c>
      <c r="K725" s="1" t="s">
        <v>13</v>
      </c>
      <c r="L725" s="1" t="s">
        <v>13</v>
      </c>
      <c r="M725" s="1" t="s">
        <v>13</v>
      </c>
      <c r="N725" s="1" t="s">
        <v>13</v>
      </c>
      <c r="O725" s="1" t="s">
        <v>13</v>
      </c>
      <c r="P725" s="1" t="s">
        <v>13</v>
      </c>
      <c r="Q725" s="1" t="s">
        <v>13</v>
      </c>
      <c r="S725" t="s">
        <v>13</v>
      </c>
      <c r="T725" t="s">
        <v>13</v>
      </c>
      <c r="U725" t="s">
        <v>13</v>
      </c>
      <c r="V725">
        <v>1</v>
      </c>
    </row>
    <row r="726" spans="1:22" x14ac:dyDescent="0.2">
      <c r="A726" s="1" t="s">
        <v>240</v>
      </c>
      <c r="B726" s="6" t="s">
        <v>13</v>
      </c>
      <c r="C726" s="1" t="s">
        <v>13</v>
      </c>
      <c r="D726" s="1" t="s">
        <v>13</v>
      </c>
      <c r="E726" s="1" t="s">
        <v>237</v>
      </c>
      <c r="F726" s="1" t="s">
        <v>241</v>
      </c>
      <c r="G726" s="6" t="s">
        <v>239</v>
      </c>
      <c r="H726" s="3">
        <v>0</v>
      </c>
      <c r="I726" s="1" t="s">
        <v>13</v>
      </c>
      <c r="J726" s="1" t="s">
        <v>13</v>
      </c>
      <c r="K726" s="1" t="s">
        <v>13</v>
      </c>
      <c r="L726" s="1" t="s">
        <v>13</v>
      </c>
      <c r="M726" s="1" t="s">
        <v>13</v>
      </c>
      <c r="N726" s="1" t="s">
        <v>13</v>
      </c>
      <c r="O726" s="1" t="s">
        <v>13</v>
      </c>
      <c r="P726" s="1" t="s">
        <v>13</v>
      </c>
      <c r="Q726" s="1" t="s">
        <v>13</v>
      </c>
      <c r="S726" t="s">
        <v>13</v>
      </c>
      <c r="T726" t="s">
        <v>13</v>
      </c>
      <c r="U726" t="s">
        <v>13</v>
      </c>
      <c r="V726">
        <v>1</v>
      </c>
    </row>
    <row r="727" spans="1:22" x14ac:dyDescent="0.2">
      <c r="A727" s="1" t="s">
        <v>240</v>
      </c>
      <c r="B727" s="6" t="s">
        <v>1312</v>
      </c>
      <c r="C727" s="1" t="s">
        <v>1389</v>
      </c>
      <c r="D727" s="1" t="s">
        <v>13</v>
      </c>
      <c r="E727" s="1" t="s">
        <v>1390</v>
      </c>
      <c r="F727" s="1" t="s">
        <v>1315</v>
      </c>
      <c r="G727" s="6" t="s">
        <v>1316</v>
      </c>
      <c r="H727" s="3">
        <v>1</v>
      </c>
      <c r="I727" s="5">
        <v>0</v>
      </c>
      <c r="J727" s="4">
        <f>TRUNC(H727*I727, 1)</f>
        <v>0</v>
      </c>
      <c r="K727" s="4">
        <f>노무!E14</f>
        <v>0</v>
      </c>
      <c r="L727" s="5">
        <f>TRUNC(H727*K727, 1)</f>
        <v>0</v>
      </c>
      <c r="M727" s="4">
        <v>0</v>
      </c>
      <c r="N727" s="5">
        <f>TRUNC(H727*M727, 1)</f>
        <v>0</v>
      </c>
      <c r="O727" s="4">
        <f t="shared" ref="O727:P730" si="105">I727+K727+M727</f>
        <v>0</v>
      </c>
      <c r="P727" s="5">
        <f t="shared" si="105"/>
        <v>0</v>
      </c>
      <c r="Q727" s="1" t="s">
        <v>13</v>
      </c>
      <c r="S727" t="s">
        <v>54</v>
      </c>
      <c r="T727" t="s">
        <v>54</v>
      </c>
      <c r="U727" t="s">
        <v>13</v>
      </c>
      <c r="V727">
        <v>1</v>
      </c>
    </row>
    <row r="728" spans="1:22" x14ac:dyDescent="0.2">
      <c r="A728" s="1" t="s">
        <v>240</v>
      </c>
      <c r="B728" s="6" t="s">
        <v>1312</v>
      </c>
      <c r="C728" s="1" t="s">
        <v>1362</v>
      </c>
      <c r="D728" s="1" t="s">
        <v>13</v>
      </c>
      <c r="E728" s="1" t="s">
        <v>1363</v>
      </c>
      <c r="F728" s="1" t="s">
        <v>1315</v>
      </c>
      <c r="G728" s="6" t="s">
        <v>1316</v>
      </c>
      <c r="H728" s="3">
        <v>1</v>
      </c>
      <c r="I728" s="5">
        <v>0</v>
      </c>
      <c r="J728" s="4">
        <f>TRUNC(H728*I728, 1)</f>
        <v>0</v>
      </c>
      <c r="K728" s="4">
        <f>노무!E28</f>
        <v>0</v>
      </c>
      <c r="L728" s="5">
        <f>TRUNC(H728*K728, 1)</f>
        <v>0</v>
      </c>
      <c r="M728" s="4">
        <v>0</v>
      </c>
      <c r="N728" s="5">
        <f>TRUNC(H728*M728, 1)</f>
        <v>0</v>
      </c>
      <c r="O728" s="4">
        <f t="shared" si="105"/>
        <v>0</v>
      </c>
      <c r="P728" s="5">
        <f t="shared" si="105"/>
        <v>0</v>
      </c>
      <c r="Q728" s="1" t="s">
        <v>13</v>
      </c>
      <c r="S728" t="s">
        <v>54</v>
      </c>
      <c r="T728" t="s">
        <v>54</v>
      </c>
      <c r="U728" t="s">
        <v>13</v>
      </c>
      <c r="V728">
        <v>1</v>
      </c>
    </row>
    <row r="729" spans="1:22" x14ac:dyDescent="0.2">
      <c r="A729" s="1" t="s">
        <v>240</v>
      </c>
      <c r="B729" s="6" t="s">
        <v>1312</v>
      </c>
      <c r="C729" s="1" t="s">
        <v>1355</v>
      </c>
      <c r="D729" s="1" t="s">
        <v>13</v>
      </c>
      <c r="E729" s="1" t="s">
        <v>1356</v>
      </c>
      <c r="F729" s="1" t="s">
        <v>1315</v>
      </c>
      <c r="G729" s="6" t="s">
        <v>1316</v>
      </c>
      <c r="H729" s="3">
        <v>2</v>
      </c>
      <c r="I729" s="5">
        <v>0</v>
      </c>
      <c r="J729" s="4">
        <f>TRUNC(H729*I729, 1)</f>
        <v>0</v>
      </c>
      <c r="K729" s="4">
        <f>노무!E5</f>
        <v>0</v>
      </c>
      <c r="L729" s="5">
        <f>TRUNC(H729*K729, 1)</f>
        <v>0</v>
      </c>
      <c r="M729" s="4">
        <v>0</v>
      </c>
      <c r="N729" s="5">
        <f>TRUNC(H729*M729, 1)</f>
        <v>0</v>
      </c>
      <c r="O729" s="4">
        <f t="shared" si="105"/>
        <v>0</v>
      </c>
      <c r="P729" s="5">
        <f t="shared" si="105"/>
        <v>0</v>
      </c>
      <c r="Q729" s="1" t="s">
        <v>13</v>
      </c>
      <c r="S729" t="s">
        <v>54</v>
      </c>
      <c r="T729" t="s">
        <v>54</v>
      </c>
      <c r="U729" t="s">
        <v>13</v>
      </c>
      <c r="V729">
        <v>1</v>
      </c>
    </row>
    <row r="730" spans="1:22" x14ac:dyDescent="0.2">
      <c r="A730" s="1" t="s">
        <v>240</v>
      </c>
      <c r="B730" s="6" t="s">
        <v>1312</v>
      </c>
      <c r="C730" s="1" t="s">
        <v>1317</v>
      </c>
      <c r="D730" s="1" t="s">
        <v>13</v>
      </c>
      <c r="E730" s="1" t="s">
        <v>1318</v>
      </c>
      <c r="F730" s="1" t="s">
        <v>1315</v>
      </c>
      <c r="G730" s="6" t="s">
        <v>1316</v>
      </c>
      <c r="H730" s="3">
        <v>2</v>
      </c>
      <c r="I730" s="5">
        <v>0</v>
      </c>
      <c r="J730" s="4">
        <f>TRUNC(H730*I730, 1)</f>
        <v>0</v>
      </c>
      <c r="K730" s="4">
        <f>노무!E4</f>
        <v>0</v>
      </c>
      <c r="L730" s="5">
        <f>TRUNC(H730*K730, 1)</f>
        <v>0</v>
      </c>
      <c r="M730" s="4">
        <v>0</v>
      </c>
      <c r="N730" s="5">
        <f>TRUNC(H730*M730, 1)</f>
        <v>0</v>
      </c>
      <c r="O730" s="4">
        <f t="shared" si="105"/>
        <v>0</v>
      </c>
      <c r="P730" s="5">
        <f t="shared" si="105"/>
        <v>0</v>
      </c>
      <c r="Q730" s="1" t="s">
        <v>13</v>
      </c>
      <c r="S730" t="s">
        <v>54</v>
      </c>
      <c r="T730" t="s">
        <v>54</v>
      </c>
      <c r="U730" t="s">
        <v>13</v>
      </c>
      <c r="V730">
        <v>1</v>
      </c>
    </row>
    <row r="731" spans="1:22" x14ac:dyDescent="0.2">
      <c r="A731" s="1" t="s">
        <v>13</v>
      </c>
      <c r="B731" s="6" t="s">
        <v>13</v>
      </c>
      <c r="C731" s="1" t="s">
        <v>13</v>
      </c>
      <c r="D731" s="1" t="s">
        <v>13</v>
      </c>
      <c r="E731" s="1" t="s">
        <v>1311</v>
      </c>
      <c r="F731" s="1" t="s">
        <v>13</v>
      </c>
      <c r="G731" s="6" t="s">
        <v>13</v>
      </c>
      <c r="H731" s="3">
        <v>0</v>
      </c>
      <c r="I731" s="1" t="s">
        <v>13</v>
      </c>
      <c r="J731" s="4">
        <f>TRUNC(SUMPRODUCT(J727:J730, V727:V730), 0)</f>
        <v>0</v>
      </c>
      <c r="K731" s="1" t="s">
        <v>13</v>
      </c>
      <c r="L731" s="5">
        <f>TRUNC(SUMPRODUCT(L727:L730, V727:V730), 0)</f>
        <v>0</v>
      </c>
      <c r="M731" s="1" t="s">
        <v>13</v>
      </c>
      <c r="N731" s="5">
        <f>TRUNC(SUMPRODUCT(N727:N730, V727:V730), 0)</f>
        <v>0</v>
      </c>
      <c r="O731" s="1" t="s">
        <v>13</v>
      </c>
      <c r="P731" s="5">
        <f>J731+L731+N731</f>
        <v>0</v>
      </c>
      <c r="Q731" s="1" t="s">
        <v>13</v>
      </c>
      <c r="S731" t="s">
        <v>13</v>
      </c>
      <c r="T731" t="s">
        <v>13</v>
      </c>
      <c r="U731" t="s">
        <v>13</v>
      </c>
      <c r="V731">
        <v>1</v>
      </c>
    </row>
    <row r="732" spans="1:22" x14ac:dyDescent="0.2">
      <c r="A732" s="1" t="s">
        <v>13</v>
      </c>
      <c r="B732" s="6" t="s">
        <v>13</v>
      </c>
      <c r="C732" s="1" t="s">
        <v>13</v>
      </c>
      <c r="D732" s="1" t="s">
        <v>13</v>
      </c>
      <c r="E732" s="1" t="s">
        <v>13</v>
      </c>
      <c r="F732" s="1" t="s">
        <v>13</v>
      </c>
      <c r="G732" s="6" t="s">
        <v>13</v>
      </c>
      <c r="H732" s="3">
        <v>0</v>
      </c>
      <c r="I732" s="1" t="s">
        <v>13</v>
      </c>
      <c r="J732" s="1" t="s">
        <v>13</v>
      </c>
      <c r="K732" s="1" t="s">
        <v>13</v>
      </c>
      <c r="L732" s="1" t="s">
        <v>13</v>
      </c>
      <c r="M732" s="1" t="s">
        <v>13</v>
      </c>
      <c r="N732" s="1" t="s">
        <v>13</v>
      </c>
      <c r="O732" s="1" t="s">
        <v>13</v>
      </c>
      <c r="P732" s="1" t="s">
        <v>13</v>
      </c>
      <c r="Q732" s="1" t="s">
        <v>13</v>
      </c>
      <c r="S732" t="s">
        <v>13</v>
      </c>
      <c r="T732" t="s">
        <v>13</v>
      </c>
      <c r="U732" t="s">
        <v>13</v>
      </c>
      <c r="V732">
        <v>1</v>
      </c>
    </row>
    <row r="733" spans="1:22" x14ac:dyDescent="0.2">
      <c r="A733" s="1" t="s">
        <v>242</v>
      </c>
      <c r="B733" s="6" t="s">
        <v>13</v>
      </c>
      <c r="C733" s="1" t="s">
        <v>13</v>
      </c>
      <c r="D733" s="1" t="s">
        <v>13</v>
      </c>
      <c r="E733" s="1" t="s">
        <v>237</v>
      </c>
      <c r="F733" s="1" t="s">
        <v>243</v>
      </c>
      <c r="G733" s="6" t="s">
        <v>219</v>
      </c>
      <c r="H733" s="3">
        <v>0</v>
      </c>
      <c r="I733" s="1" t="s">
        <v>13</v>
      </c>
      <c r="J733" s="1" t="s">
        <v>13</v>
      </c>
      <c r="K733" s="1" t="s">
        <v>13</v>
      </c>
      <c r="L733" s="1" t="s">
        <v>13</v>
      </c>
      <c r="M733" s="1" t="s">
        <v>13</v>
      </c>
      <c r="N733" s="1" t="s">
        <v>13</v>
      </c>
      <c r="O733" s="1" t="s">
        <v>13</v>
      </c>
      <c r="P733" s="1" t="s">
        <v>13</v>
      </c>
      <c r="Q733" s="1" t="s">
        <v>13</v>
      </c>
      <c r="S733" t="s">
        <v>13</v>
      </c>
      <c r="T733" t="s">
        <v>13</v>
      </c>
      <c r="U733" t="s">
        <v>13</v>
      </c>
      <c r="V733">
        <v>1</v>
      </c>
    </row>
    <row r="734" spans="1:22" x14ac:dyDescent="0.2">
      <c r="A734" s="1" t="s">
        <v>242</v>
      </c>
      <c r="B734" s="6" t="s">
        <v>1312</v>
      </c>
      <c r="C734" s="1" t="s">
        <v>1362</v>
      </c>
      <c r="D734" s="1" t="s">
        <v>13</v>
      </c>
      <c r="E734" s="1" t="s">
        <v>1363</v>
      </c>
      <c r="F734" s="1" t="s">
        <v>1315</v>
      </c>
      <c r="G734" s="6" t="s">
        <v>1316</v>
      </c>
      <c r="H734" s="3">
        <v>2.5</v>
      </c>
      <c r="I734" s="5">
        <v>0</v>
      </c>
      <c r="J734" s="4">
        <f>TRUNC(H734*I734, 1)</f>
        <v>0</v>
      </c>
      <c r="K734" s="4">
        <f>노무!E28</f>
        <v>0</v>
      </c>
      <c r="L734" s="5">
        <f>TRUNC(H734*K734, 1)</f>
        <v>0</v>
      </c>
      <c r="M734" s="4">
        <v>0</v>
      </c>
      <c r="N734" s="5">
        <f>TRUNC(H734*M734, 1)</f>
        <v>0</v>
      </c>
      <c r="O734" s="4">
        <f t="shared" ref="O734:P737" si="106">I734+K734+M734</f>
        <v>0</v>
      </c>
      <c r="P734" s="5">
        <f t="shared" si="106"/>
        <v>0</v>
      </c>
      <c r="Q734" s="1" t="s">
        <v>13</v>
      </c>
      <c r="S734" t="s">
        <v>54</v>
      </c>
      <c r="T734" t="s">
        <v>54</v>
      </c>
      <c r="U734" t="s">
        <v>13</v>
      </c>
      <c r="V734">
        <v>1</v>
      </c>
    </row>
    <row r="735" spans="1:22" x14ac:dyDescent="0.2">
      <c r="A735" s="1" t="s">
        <v>242</v>
      </c>
      <c r="B735" s="6" t="s">
        <v>1312</v>
      </c>
      <c r="C735" s="1" t="s">
        <v>1355</v>
      </c>
      <c r="D735" s="1" t="s">
        <v>13</v>
      </c>
      <c r="E735" s="1" t="s">
        <v>1356</v>
      </c>
      <c r="F735" s="1" t="s">
        <v>1315</v>
      </c>
      <c r="G735" s="6" t="s">
        <v>1316</v>
      </c>
      <c r="H735" s="3">
        <v>5</v>
      </c>
      <c r="I735" s="5">
        <v>0</v>
      </c>
      <c r="J735" s="4">
        <f>TRUNC(H735*I735, 1)</f>
        <v>0</v>
      </c>
      <c r="K735" s="4">
        <f>노무!E5</f>
        <v>0</v>
      </c>
      <c r="L735" s="5">
        <f>TRUNC(H735*K735, 1)</f>
        <v>0</v>
      </c>
      <c r="M735" s="4">
        <v>0</v>
      </c>
      <c r="N735" s="5">
        <f>TRUNC(H735*M735, 1)</f>
        <v>0</v>
      </c>
      <c r="O735" s="4">
        <f t="shared" si="106"/>
        <v>0</v>
      </c>
      <c r="P735" s="5">
        <f t="shared" si="106"/>
        <v>0</v>
      </c>
      <c r="Q735" s="1" t="s">
        <v>13</v>
      </c>
      <c r="S735" t="s">
        <v>54</v>
      </c>
      <c r="T735" t="s">
        <v>54</v>
      </c>
      <c r="U735" t="s">
        <v>13</v>
      </c>
      <c r="V735">
        <v>1</v>
      </c>
    </row>
    <row r="736" spans="1:22" x14ac:dyDescent="0.2">
      <c r="A736" s="1" t="s">
        <v>242</v>
      </c>
      <c r="B736" s="6" t="s">
        <v>1312</v>
      </c>
      <c r="C736" s="1" t="s">
        <v>1317</v>
      </c>
      <c r="D736" s="1" t="s">
        <v>13</v>
      </c>
      <c r="E736" s="1" t="s">
        <v>1318</v>
      </c>
      <c r="F736" s="1" t="s">
        <v>1315</v>
      </c>
      <c r="G736" s="6" t="s">
        <v>1316</v>
      </c>
      <c r="H736" s="3">
        <v>2.5</v>
      </c>
      <c r="I736" s="5">
        <v>0</v>
      </c>
      <c r="J736" s="4">
        <f>TRUNC(H736*I736, 1)</f>
        <v>0</v>
      </c>
      <c r="K736" s="4">
        <f>노무!E4</f>
        <v>0</v>
      </c>
      <c r="L736" s="5">
        <f>TRUNC(H736*K736, 1)</f>
        <v>0</v>
      </c>
      <c r="M736" s="4">
        <v>0</v>
      </c>
      <c r="N736" s="5">
        <f>TRUNC(H736*M736, 1)</f>
        <v>0</v>
      </c>
      <c r="O736" s="4">
        <f t="shared" si="106"/>
        <v>0</v>
      </c>
      <c r="P736" s="5">
        <f t="shared" si="106"/>
        <v>0</v>
      </c>
      <c r="Q736" s="1" t="s">
        <v>13</v>
      </c>
      <c r="S736" t="s">
        <v>54</v>
      </c>
      <c r="T736" t="s">
        <v>54</v>
      </c>
      <c r="U736" t="s">
        <v>13</v>
      </c>
      <c r="V736">
        <v>1</v>
      </c>
    </row>
    <row r="737" spans="1:22" x14ac:dyDescent="0.2">
      <c r="A737" s="1" t="s">
        <v>242</v>
      </c>
      <c r="B737" s="6" t="s">
        <v>1331</v>
      </c>
      <c r="C737" s="1" t="s">
        <v>1391</v>
      </c>
      <c r="D737" s="1" t="s">
        <v>13</v>
      </c>
      <c r="E737" s="1" t="s">
        <v>1392</v>
      </c>
      <c r="F737" s="1" t="s">
        <v>1393</v>
      </c>
      <c r="G737" s="6" t="s">
        <v>1335</v>
      </c>
      <c r="H737" s="3">
        <v>20</v>
      </c>
      <c r="I737" s="4">
        <f>기계경비!H22</f>
        <v>0</v>
      </c>
      <c r="J737" s="4">
        <f>TRUNC(H737*I737, 1)</f>
        <v>0</v>
      </c>
      <c r="K737" s="4">
        <f>기계경비!I22</f>
        <v>0</v>
      </c>
      <c r="L737" s="5">
        <f>TRUNC(H737*K737, 1)</f>
        <v>0</v>
      </c>
      <c r="M737" s="4">
        <f>기계경비!J22</f>
        <v>0</v>
      </c>
      <c r="N737" s="5">
        <f>TRUNC(H737*M737, 1)</f>
        <v>0</v>
      </c>
      <c r="O737" s="4">
        <f t="shared" si="106"/>
        <v>0</v>
      </c>
      <c r="P737" s="5">
        <f t="shared" si="106"/>
        <v>0</v>
      </c>
      <c r="Q737" s="1" t="s">
        <v>13</v>
      </c>
      <c r="S737" t="s">
        <v>54</v>
      </c>
      <c r="T737" t="s">
        <v>54</v>
      </c>
      <c r="U737" t="s">
        <v>13</v>
      </c>
      <c r="V737">
        <v>1</v>
      </c>
    </row>
    <row r="738" spans="1:22" x14ac:dyDescent="0.2">
      <c r="A738" s="1" t="s">
        <v>13</v>
      </c>
      <c r="B738" s="6" t="s">
        <v>13</v>
      </c>
      <c r="C738" s="1" t="s">
        <v>13</v>
      </c>
      <c r="D738" s="1" t="s">
        <v>13</v>
      </c>
      <c r="E738" s="1" t="s">
        <v>1311</v>
      </c>
      <c r="F738" s="1" t="s">
        <v>13</v>
      </c>
      <c r="G738" s="6" t="s">
        <v>13</v>
      </c>
      <c r="H738" s="3">
        <v>0</v>
      </c>
      <c r="I738" s="1" t="s">
        <v>13</v>
      </c>
      <c r="J738" s="4">
        <f>TRUNC(SUMPRODUCT(J734:J737, V734:V737), 0)</f>
        <v>0</v>
      </c>
      <c r="K738" s="1" t="s">
        <v>13</v>
      </c>
      <c r="L738" s="5">
        <f>TRUNC(SUMPRODUCT(L734:L737, V734:V737), 0)</f>
        <v>0</v>
      </c>
      <c r="M738" s="1" t="s">
        <v>13</v>
      </c>
      <c r="N738" s="5">
        <f>TRUNC(SUMPRODUCT(N734:N737, V734:V737), 0)</f>
        <v>0</v>
      </c>
      <c r="O738" s="1" t="s">
        <v>13</v>
      </c>
      <c r="P738" s="5">
        <f>J738+L738+N738</f>
        <v>0</v>
      </c>
      <c r="Q738" s="1" t="s">
        <v>13</v>
      </c>
      <c r="S738" t="s">
        <v>13</v>
      </c>
      <c r="T738" t="s">
        <v>13</v>
      </c>
      <c r="U738" t="s">
        <v>13</v>
      </c>
      <c r="V738">
        <v>1</v>
      </c>
    </row>
    <row r="739" spans="1:22" x14ac:dyDescent="0.2">
      <c r="A739" s="1" t="s">
        <v>13</v>
      </c>
      <c r="B739" s="6" t="s">
        <v>13</v>
      </c>
      <c r="C739" s="1" t="s">
        <v>13</v>
      </c>
      <c r="D739" s="1" t="s">
        <v>13</v>
      </c>
      <c r="E739" s="1" t="s">
        <v>13</v>
      </c>
      <c r="F739" s="1" t="s">
        <v>13</v>
      </c>
      <c r="G739" s="6" t="s">
        <v>13</v>
      </c>
      <c r="H739" s="3">
        <v>0</v>
      </c>
      <c r="I739" s="1" t="s">
        <v>13</v>
      </c>
      <c r="J739" s="1" t="s">
        <v>13</v>
      </c>
      <c r="K739" s="1" t="s">
        <v>13</v>
      </c>
      <c r="L739" s="1" t="s">
        <v>13</v>
      </c>
      <c r="M739" s="1" t="s">
        <v>13</v>
      </c>
      <c r="N739" s="1" t="s">
        <v>13</v>
      </c>
      <c r="O739" s="1" t="s">
        <v>13</v>
      </c>
      <c r="P739" s="1" t="s">
        <v>13</v>
      </c>
      <c r="Q739" s="1" t="s">
        <v>13</v>
      </c>
      <c r="S739" t="s">
        <v>13</v>
      </c>
      <c r="T739" t="s">
        <v>13</v>
      </c>
      <c r="U739" t="s">
        <v>13</v>
      </c>
      <c r="V739">
        <v>1</v>
      </c>
    </row>
    <row r="740" spans="1:22" x14ac:dyDescent="0.2">
      <c r="A740" s="1" t="s">
        <v>244</v>
      </c>
      <c r="B740" s="6" t="s">
        <v>13</v>
      </c>
      <c r="C740" s="1" t="s">
        <v>13</v>
      </c>
      <c r="D740" s="1" t="s">
        <v>13</v>
      </c>
      <c r="E740" s="1" t="s">
        <v>237</v>
      </c>
      <c r="F740" s="1" t="s">
        <v>245</v>
      </c>
      <c r="G740" s="6" t="s">
        <v>219</v>
      </c>
      <c r="H740" s="3">
        <v>0</v>
      </c>
      <c r="I740" s="1" t="s">
        <v>13</v>
      </c>
      <c r="J740" s="1" t="s">
        <v>13</v>
      </c>
      <c r="K740" s="1" t="s">
        <v>13</v>
      </c>
      <c r="L740" s="1" t="s">
        <v>13</v>
      </c>
      <c r="M740" s="1" t="s">
        <v>13</v>
      </c>
      <c r="N740" s="1" t="s">
        <v>13</v>
      </c>
      <c r="O740" s="1" t="s">
        <v>13</v>
      </c>
      <c r="P740" s="1" t="s">
        <v>13</v>
      </c>
      <c r="Q740" s="1" t="s">
        <v>13</v>
      </c>
      <c r="S740" t="s">
        <v>13</v>
      </c>
      <c r="T740" t="s">
        <v>13</v>
      </c>
      <c r="U740" t="s">
        <v>13</v>
      </c>
      <c r="V740">
        <v>1</v>
      </c>
    </row>
    <row r="741" spans="1:22" x14ac:dyDescent="0.2">
      <c r="A741" s="1" t="s">
        <v>244</v>
      </c>
      <c r="B741" s="6" t="s">
        <v>1312</v>
      </c>
      <c r="C741" s="1" t="s">
        <v>1362</v>
      </c>
      <c r="D741" s="1" t="s">
        <v>13</v>
      </c>
      <c r="E741" s="1" t="s">
        <v>1363</v>
      </c>
      <c r="F741" s="1" t="s">
        <v>1315</v>
      </c>
      <c r="G741" s="6" t="s">
        <v>1316</v>
      </c>
      <c r="H741" s="3">
        <v>1</v>
      </c>
      <c r="I741" s="5">
        <v>0</v>
      </c>
      <c r="J741" s="4">
        <f>TRUNC(H741*I741, 1)</f>
        <v>0</v>
      </c>
      <c r="K741" s="4">
        <f>노무!E28</f>
        <v>0</v>
      </c>
      <c r="L741" s="5">
        <f>TRUNC(H741*K741, 1)</f>
        <v>0</v>
      </c>
      <c r="M741" s="4">
        <v>0</v>
      </c>
      <c r="N741" s="5">
        <f>TRUNC(H741*M741, 1)</f>
        <v>0</v>
      </c>
      <c r="O741" s="4">
        <f t="shared" ref="O741:P744" si="107">I741+K741+M741</f>
        <v>0</v>
      </c>
      <c r="P741" s="5">
        <f t="shared" si="107"/>
        <v>0</v>
      </c>
      <c r="Q741" s="1" t="s">
        <v>13</v>
      </c>
      <c r="S741" t="s">
        <v>54</v>
      </c>
      <c r="T741" t="s">
        <v>54</v>
      </c>
      <c r="U741" t="s">
        <v>13</v>
      </c>
      <c r="V741">
        <v>1</v>
      </c>
    </row>
    <row r="742" spans="1:22" x14ac:dyDescent="0.2">
      <c r="A742" s="1" t="s">
        <v>244</v>
      </c>
      <c r="B742" s="6" t="s">
        <v>1312</v>
      </c>
      <c r="C742" s="1" t="s">
        <v>1355</v>
      </c>
      <c r="D742" s="1" t="s">
        <v>13</v>
      </c>
      <c r="E742" s="1" t="s">
        <v>1356</v>
      </c>
      <c r="F742" s="1" t="s">
        <v>1315</v>
      </c>
      <c r="G742" s="6" t="s">
        <v>1316</v>
      </c>
      <c r="H742" s="3">
        <v>2</v>
      </c>
      <c r="I742" s="5">
        <v>0</v>
      </c>
      <c r="J742" s="4">
        <f>TRUNC(H742*I742, 1)</f>
        <v>0</v>
      </c>
      <c r="K742" s="4">
        <f>노무!E5</f>
        <v>0</v>
      </c>
      <c r="L742" s="5">
        <f>TRUNC(H742*K742, 1)</f>
        <v>0</v>
      </c>
      <c r="M742" s="4">
        <v>0</v>
      </c>
      <c r="N742" s="5">
        <f>TRUNC(H742*M742, 1)</f>
        <v>0</v>
      </c>
      <c r="O742" s="4">
        <f t="shared" si="107"/>
        <v>0</v>
      </c>
      <c r="P742" s="5">
        <f t="shared" si="107"/>
        <v>0</v>
      </c>
      <c r="Q742" s="1" t="s">
        <v>13</v>
      </c>
      <c r="S742" t="s">
        <v>54</v>
      </c>
      <c r="T742" t="s">
        <v>54</v>
      </c>
      <c r="U742" t="s">
        <v>13</v>
      </c>
      <c r="V742">
        <v>1</v>
      </c>
    </row>
    <row r="743" spans="1:22" x14ac:dyDescent="0.2">
      <c r="A743" s="1" t="s">
        <v>244</v>
      </c>
      <c r="B743" s="6" t="s">
        <v>1312</v>
      </c>
      <c r="C743" s="1" t="s">
        <v>1317</v>
      </c>
      <c r="D743" s="1" t="s">
        <v>13</v>
      </c>
      <c r="E743" s="1" t="s">
        <v>1318</v>
      </c>
      <c r="F743" s="1" t="s">
        <v>1315</v>
      </c>
      <c r="G743" s="6" t="s">
        <v>1316</v>
      </c>
      <c r="H743" s="3">
        <v>1</v>
      </c>
      <c r="I743" s="5">
        <v>0</v>
      </c>
      <c r="J743" s="4">
        <f>TRUNC(H743*I743, 1)</f>
        <v>0</v>
      </c>
      <c r="K743" s="4">
        <f>노무!E4</f>
        <v>0</v>
      </c>
      <c r="L743" s="5">
        <f>TRUNC(H743*K743, 1)</f>
        <v>0</v>
      </c>
      <c r="M743" s="4">
        <v>0</v>
      </c>
      <c r="N743" s="5">
        <f>TRUNC(H743*M743, 1)</f>
        <v>0</v>
      </c>
      <c r="O743" s="4">
        <f t="shared" si="107"/>
        <v>0</v>
      </c>
      <c r="P743" s="5">
        <f t="shared" si="107"/>
        <v>0</v>
      </c>
      <c r="Q743" s="1" t="s">
        <v>13</v>
      </c>
      <c r="S743" t="s">
        <v>54</v>
      </c>
      <c r="T743" t="s">
        <v>54</v>
      </c>
      <c r="U743" t="s">
        <v>13</v>
      </c>
      <c r="V743">
        <v>1</v>
      </c>
    </row>
    <row r="744" spans="1:22" x14ac:dyDescent="0.2">
      <c r="A744" s="1" t="s">
        <v>244</v>
      </c>
      <c r="B744" s="6" t="s">
        <v>1331</v>
      </c>
      <c r="C744" s="1" t="s">
        <v>1391</v>
      </c>
      <c r="D744" s="1" t="s">
        <v>13</v>
      </c>
      <c r="E744" s="1" t="s">
        <v>1392</v>
      </c>
      <c r="F744" s="1" t="s">
        <v>1393</v>
      </c>
      <c r="G744" s="6" t="s">
        <v>1335</v>
      </c>
      <c r="H744" s="3">
        <v>8</v>
      </c>
      <c r="I744" s="4">
        <f>기계경비!H22</f>
        <v>0</v>
      </c>
      <c r="J744" s="4">
        <f>TRUNC(H744*I744, 1)</f>
        <v>0</v>
      </c>
      <c r="K744" s="4">
        <f>기계경비!I22</f>
        <v>0</v>
      </c>
      <c r="L744" s="5">
        <f>TRUNC(H744*K744, 1)</f>
        <v>0</v>
      </c>
      <c r="M744" s="4">
        <f>기계경비!J22</f>
        <v>0</v>
      </c>
      <c r="N744" s="5">
        <f>TRUNC(H744*M744, 1)</f>
        <v>0</v>
      </c>
      <c r="O744" s="4">
        <f t="shared" si="107"/>
        <v>0</v>
      </c>
      <c r="P744" s="5">
        <f t="shared" si="107"/>
        <v>0</v>
      </c>
      <c r="Q744" s="1" t="s">
        <v>13</v>
      </c>
      <c r="S744" t="s">
        <v>54</v>
      </c>
      <c r="T744" t="s">
        <v>54</v>
      </c>
      <c r="U744" t="s">
        <v>13</v>
      </c>
      <c r="V744">
        <v>1</v>
      </c>
    </row>
    <row r="745" spans="1:22" x14ac:dyDescent="0.2">
      <c r="A745" s="1" t="s">
        <v>13</v>
      </c>
      <c r="B745" s="6" t="s">
        <v>13</v>
      </c>
      <c r="C745" s="1" t="s">
        <v>13</v>
      </c>
      <c r="D745" s="1" t="s">
        <v>13</v>
      </c>
      <c r="E745" s="1" t="s">
        <v>1311</v>
      </c>
      <c r="F745" s="1" t="s">
        <v>13</v>
      </c>
      <c r="G745" s="6" t="s">
        <v>13</v>
      </c>
      <c r="H745" s="3">
        <v>0</v>
      </c>
      <c r="I745" s="1" t="s">
        <v>13</v>
      </c>
      <c r="J745" s="4">
        <f>TRUNC(SUMPRODUCT(J741:J744, V741:V744), 0)</f>
        <v>0</v>
      </c>
      <c r="K745" s="1" t="s">
        <v>13</v>
      </c>
      <c r="L745" s="5">
        <f>TRUNC(SUMPRODUCT(L741:L744, V741:V744), 0)</f>
        <v>0</v>
      </c>
      <c r="M745" s="1" t="s">
        <v>13</v>
      </c>
      <c r="N745" s="5">
        <f>TRUNC(SUMPRODUCT(N741:N744, V741:V744), 0)</f>
        <v>0</v>
      </c>
      <c r="O745" s="1" t="s">
        <v>13</v>
      </c>
      <c r="P745" s="5">
        <f>J745+L745+N745</f>
        <v>0</v>
      </c>
      <c r="Q745" s="1" t="s">
        <v>13</v>
      </c>
      <c r="S745" t="s">
        <v>13</v>
      </c>
      <c r="T745" t="s">
        <v>13</v>
      </c>
      <c r="U745" t="s">
        <v>13</v>
      </c>
      <c r="V745">
        <v>1</v>
      </c>
    </row>
    <row r="746" spans="1:22" x14ac:dyDescent="0.2">
      <c r="A746" s="1" t="s">
        <v>13</v>
      </c>
      <c r="B746" s="6" t="s">
        <v>13</v>
      </c>
      <c r="C746" s="1" t="s">
        <v>13</v>
      </c>
      <c r="D746" s="1" t="s">
        <v>13</v>
      </c>
      <c r="E746" s="1" t="s">
        <v>13</v>
      </c>
      <c r="F746" s="1" t="s">
        <v>13</v>
      </c>
      <c r="G746" s="6" t="s">
        <v>13</v>
      </c>
      <c r="H746" s="3">
        <v>0</v>
      </c>
      <c r="I746" s="1" t="s">
        <v>13</v>
      </c>
      <c r="J746" s="1" t="s">
        <v>13</v>
      </c>
      <c r="K746" s="1" t="s">
        <v>13</v>
      </c>
      <c r="L746" s="1" t="s">
        <v>13</v>
      </c>
      <c r="M746" s="1" t="s">
        <v>13</v>
      </c>
      <c r="N746" s="1" t="s">
        <v>13</v>
      </c>
      <c r="O746" s="1" t="s">
        <v>13</v>
      </c>
      <c r="P746" s="1" t="s">
        <v>13</v>
      </c>
      <c r="Q746" s="1" t="s">
        <v>13</v>
      </c>
      <c r="S746" t="s">
        <v>13</v>
      </c>
      <c r="T746" t="s">
        <v>13</v>
      </c>
      <c r="U746" t="s">
        <v>13</v>
      </c>
      <c r="V746">
        <v>1</v>
      </c>
    </row>
    <row r="747" spans="1:22" x14ac:dyDescent="0.2">
      <c r="A747" s="1" t="s">
        <v>246</v>
      </c>
      <c r="B747" s="6" t="s">
        <v>13</v>
      </c>
      <c r="C747" s="1" t="s">
        <v>13</v>
      </c>
      <c r="D747" s="1" t="s">
        <v>13</v>
      </c>
      <c r="E747" s="1" t="s">
        <v>247</v>
      </c>
      <c r="F747" s="1" t="s">
        <v>248</v>
      </c>
      <c r="G747" s="6" t="s">
        <v>249</v>
      </c>
      <c r="H747" s="3">
        <v>0</v>
      </c>
      <c r="I747" s="1" t="s">
        <v>13</v>
      </c>
      <c r="J747" s="1" t="s">
        <v>13</v>
      </c>
      <c r="K747" s="1" t="s">
        <v>13</v>
      </c>
      <c r="L747" s="1" t="s">
        <v>13</v>
      </c>
      <c r="M747" s="1" t="s">
        <v>13</v>
      </c>
      <c r="N747" s="1" t="s">
        <v>13</v>
      </c>
      <c r="O747" s="1" t="s">
        <v>13</v>
      </c>
      <c r="P747" s="1" t="s">
        <v>13</v>
      </c>
      <c r="Q747" s="1" t="s">
        <v>13</v>
      </c>
      <c r="S747" t="s">
        <v>13</v>
      </c>
      <c r="T747" t="s">
        <v>13</v>
      </c>
      <c r="U747" t="s">
        <v>13</v>
      </c>
      <c r="V747">
        <v>1</v>
      </c>
    </row>
    <row r="748" spans="1:22" x14ac:dyDescent="0.2">
      <c r="A748" s="1" t="s">
        <v>246</v>
      </c>
      <c r="B748" s="6" t="s">
        <v>1312</v>
      </c>
      <c r="C748" s="1" t="s">
        <v>1355</v>
      </c>
      <c r="D748" s="1" t="s">
        <v>13</v>
      </c>
      <c r="E748" s="1" t="s">
        <v>1356</v>
      </c>
      <c r="F748" s="1" t="s">
        <v>1315</v>
      </c>
      <c r="G748" s="6" t="s">
        <v>1316</v>
      </c>
      <c r="H748" s="3">
        <v>0.09</v>
      </c>
      <c r="I748" s="5">
        <v>0</v>
      </c>
      <c r="J748" s="4">
        <f>TRUNC(H748*I748, 1)</f>
        <v>0</v>
      </c>
      <c r="K748" s="4">
        <f>노무!E5</f>
        <v>0</v>
      </c>
      <c r="L748" s="5">
        <f>TRUNC(H748*K748, 1)</f>
        <v>0</v>
      </c>
      <c r="M748" s="4">
        <v>0</v>
      </c>
      <c r="N748" s="5">
        <f>TRUNC(H748*M748, 1)</f>
        <v>0</v>
      </c>
      <c r="O748" s="4">
        <f>I748+K748+M748</f>
        <v>0</v>
      </c>
      <c r="P748" s="5">
        <f>J748+L748+N748</f>
        <v>0</v>
      </c>
      <c r="Q748" s="1" t="s">
        <v>13</v>
      </c>
      <c r="S748" t="s">
        <v>54</v>
      </c>
      <c r="T748" t="s">
        <v>54</v>
      </c>
      <c r="U748" t="s">
        <v>13</v>
      </c>
      <c r="V748">
        <v>1</v>
      </c>
    </row>
    <row r="749" spans="1:22" x14ac:dyDescent="0.2">
      <c r="A749" s="1" t="s">
        <v>246</v>
      </c>
      <c r="B749" s="6" t="s">
        <v>1312</v>
      </c>
      <c r="C749" s="1" t="s">
        <v>1317</v>
      </c>
      <c r="D749" s="1" t="s">
        <v>13</v>
      </c>
      <c r="E749" s="1" t="s">
        <v>1318</v>
      </c>
      <c r="F749" s="1" t="s">
        <v>1315</v>
      </c>
      <c r="G749" s="6" t="s">
        <v>1316</v>
      </c>
      <c r="H749" s="3">
        <v>0.05</v>
      </c>
      <c r="I749" s="5">
        <v>0</v>
      </c>
      <c r="J749" s="4">
        <f>TRUNC(H749*I749, 1)</f>
        <v>0</v>
      </c>
      <c r="K749" s="4">
        <f>노무!E4</f>
        <v>0</v>
      </c>
      <c r="L749" s="5">
        <f>TRUNC(H749*K749, 1)</f>
        <v>0</v>
      </c>
      <c r="M749" s="4">
        <v>0</v>
      </c>
      <c r="N749" s="5">
        <f>TRUNC(H749*M749, 1)</f>
        <v>0</v>
      </c>
      <c r="O749" s="4">
        <f>I749+K749+M749</f>
        <v>0</v>
      </c>
      <c r="P749" s="5">
        <f>J749+L749+N749</f>
        <v>0</v>
      </c>
      <c r="Q749" s="1" t="s">
        <v>13</v>
      </c>
      <c r="S749" t="s">
        <v>54</v>
      </c>
      <c r="T749" t="s">
        <v>54</v>
      </c>
      <c r="U749" t="s">
        <v>13</v>
      </c>
      <c r="V749">
        <v>1</v>
      </c>
    </row>
    <row r="750" spans="1:22" x14ac:dyDescent="0.2">
      <c r="A750" s="1" t="s">
        <v>13</v>
      </c>
      <c r="B750" s="6" t="s">
        <v>13</v>
      </c>
      <c r="C750" s="1" t="s">
        <v>13</v>
      </c>
      <c r="D750" s="1" t="s">
        <v>13</v>
      </c>
      <c r="E750" s="1" t="s">
        <v>1311</v>
      </c>
      <c r="F750" s="1" t="s">
        <v>13</v>
      </c>
      <c r="G750" s="6" t="s">
        <v>13</v>
      </c>
      <c r="H750" s="3">
        <v>0</v>
      </c>
      <c r="I750" s="1" t="s">
        <v>13</v>
      </c>
      <c r="J750" s="4">
        <f>TRUNC(SUMPRODUCT(J748:J749, V748:V749), 0)</f>
        <v>0</v>
      </c>
      <c r="K750" s="1" t="s">
        <v>13</v>
      </c>
      <c r="L750" s="5">
        <f>TRUNC(SUMPRODUCT(L748:L749, V748:V749), 0)</f>
        <v>0</v>
      </c>
      <c r="M750" s="1" t="s">
        <v>13</v>
      </c>
      <c r="N750" s="5">
        <f>TRUNC(SUMPRODUCT(N748:N749, V748:V749), 0)</f>
        <v>0</v>
      </c>
      <c r="O750" s="1" t="s">
        <v>13</v>
      </c>
      <c r="P750" s="5">
        <f>J750+L750+N750</f>
        <v>0</v>
      </c>
      <c r="Q750" s="1" t="s">
        <v>13</v>
      </c>
      <c r="S750" t="s">
        <v>13</v>
      </c>
      <c r="T750" t="s">
        <v>13</v>
      </c>
      <c r="U750" t="s">
        <v>13</v>
      </c>
      <c r="V750">
        <v>1</v>
      </c>
    </row>
    <row r="751" spans="1:22" x14ac:dyDescent="0.2">
      <c r="A751" s="1" t="s">
        <v>13</v>
      </c>
      <c r="B751" s="6" t="s">
        <v>13</v>
      </c>
      <c r="C751" s="1" t="s">
        <v>13</v>
      </c>
      <c r="D751" s="1" t="s">
        <v>13</v>
      </c>
      <c r="E751" s="1" t="s">
        <v>13</v>
      </c>
      <c r="F751" s="1" t="s">
        <v>13</v>
      </c>
      <c r="G751" s="6" t="s">
        <v>13</v>
      </c>
      <c r="H751" s="3">
        <v>0</v>
      </c>
      <c r="I751" s="1" t="s">
        <v>13</v>
      </c>
      <c r="J751" s="1" t="s">
        <v>13</v>
      </c>
      <c r="K751" s="1" t="s">
        <v>13</v>
      </c>
      <c r="L751" s="1" t="s">
        <v>13</v>
      </c>
      <c r="M751" s="1" t="s">
        <v>13</v>
      </c>
      <c r="N751" s="1" t="s">
        <v>13</v>
      </c>
      <c r="O751" s="1" t="s">
        <v>13</v>
      </c>
      <c r="P751" s="1" t="s">
        <v>13</v>
      </c>
      <c r="Q751" s="1" t="s">
        <v>13</v>
      </c>
      <c r="S751" t="s">
        <v>13</v>
      </c>
      <c r="T751" t="s">
        <v>13</v>
      </c>
      <c r="U751" t="s">
        <v>13</v>
      </c>
      <c r="V751">
        <v>1</v>
      </c>
    </row>
    <row r="752" spans="1:22" x14ac:dyDescent="0.2">
      <c r="A752" s="1" t="s">
        <v>250</v>
      </c>
      <c r="B752" s="6" t="s">
        <v>13</v>
      </c>
      <c r="C752" s="1" t="s">
        <v>13</v>
      </c>
      <c r="D752" s="1" t="s">
        <v>13</v>
      </c>
      <c r="E752" s="1" t="s">
        <v>251</v>
      </c>
      <c r="F752" s="1" t="s">
        <v>248</v>
      </c>
      <c r="G752" s="6" t="s">
        <v>249</v>
      </c>
      <c r="H752" s="3">
        <v>0</v>
      </c>
      <c r="I752" s="1" t="s">
        <v>13</v>
      </c>
      <c r="J752" s="1" t="s">
        <v>13</v>
      </c>
      <c r="K752" s="1" t="s">
        <v>13</v>
      </c>
      <c r="L752" s="1" t="s">
        <v>13</v>
      </c>
      <c r="M752" s="1" t="s">
        <v>13</v>
      </c>
      <c r="N752" s="1" t="s">
        <v>13</v>
      </c>
      <c r="O752" s="1" t="s">
        <v>13</v>
      </c>
      <c r="P752" s="1" t="s">
        <v>13</v>
      </c>
      <c r="Q752" s="1" t="s">
        <v>13</v>
      </c>
      <c r="S752" t="s">
        <v>13</v>
      </c>
      <c r="T752" t="s">
        <v>13</v>
      </c>
      <c r="U752" t="s">
        <v>13</v>
      </c>
      <c r="V752">
        <v>1</v>
      </c>
    </row>
    <row r="753" spans="1:22" x14ac:dyDescent="0.2">
      <c r="A753" s="1" t="s">
        <v>250</v>
      </c>
      <c r="B753" s="6" t="s">
        <v>1312</v>
      </c>
      <c r="C753" s="1" t="s">
        <v>1355</v>
      </c>
      <c r="D753" s="1" t="s">
        <v>13</v>
      </c>
      <c r="E753" s="1" t="s">
        <v>1356</v>
      </c>
      <c r="F753" s="1" t="s">
        <v>1315</v>
      </c>
      <c r="G753" s="6" t="s">
        <v>1316</v>
      </c>
      <c r="H753" s="3">
        <v>0.14000000000000001</v>
      </c>
      <c r="I753" s="5">
        <v>0</v>
      </c>
      <c r="J753" s="4">
        <f>TRUNC(H753*I753, 1)</f>
        <v>0</v>
      </c>
      <c r="K753" s="4">
        <f>노무!E5</f>
        <v>0</v>
      </c>
      <c r="L753" s="5">
        <f>TRUNC(H753*K753, 1)</f>
        <v>0</v>
      </c>
      <c r="M753" s="4">
        <v>0</v>
      </c>
      <c r="N753" s="5">
        <f>TRUNC(H753*M753, 1)</f>
        <v>0</v>
      </c>
      <c r="O753" s="4">
        <f>I753+K753+M753</f>
        <v>0</v>
      </c>
      <c r="P753" s="5">
        <f>J753+L753+N753</f>
        <v>0</v>
      </c>
      <c r="Q753" s="1" t="s">
        <v>13</v>
      </c>
      <c r="S753" t="s">
        <v>54</v>
      </c>
      <c r="T753" t="s">
        <v>54</v>
      </c>
      <c r="U753" t="s">
        <v>13</v>
      </c>
      <c r="V753">
        <v>1</v>
      </c>
    </row>
    <row r="754" spans="1:22" x14ac:dyDescent="0.2">
      <c r="A754" s="1" t="s">
        <v>250</v>
      </c>
      <c r="B754" s="6" t="s">
        <v>1312</v>
      </c>
      <c r="C754" s="1" t="s">
        <v>1317</v>
      </c>
      <c r="D754" s="1" t="s">
        <v>13</v>
      </c>
      <c r="E754" s="1" t="s">
        <v>1318</v>
      </c>
      <c r="F754" s="1" t="s">
        <v>1315</v>
      </c>
      <c r="G754" s="6" t="s">
        <v>1316</v>
      </c>
      <c r="H754" s="3">
        <v>7.0000000000000007E-2</v>
      </c>
      <c r="I754" s="5">
        <v>0</v>
      </c>
      <c r="J754" s="4">
        <f>TRUNC(H754*I754, 1)</f>
        <v>0</v>
      </c>
      <c r="K754" s="4">
        <f>노무!E4</f>
        <v>0</v>
      </c>
      <c r="L754" s="5">
        <f>TRUNC(H754*K754, 1)</f>
        <v>0</v>
      </c>
      <c r="M754" s="4">
        <v>0</v>
      </c>
      <c r="N754" s="5">
        <f>TRUNC(H754*M754, 1)</f>
        <v>0</v>
      </c>
      <c r="O754" s="4">
        <f>I754+K754+M754</f>
        <v>0</v>
      </c>
      <c r="P754" s="5">
        <f>J754+L754+N754</f>
        <v>0</v>
      </c>
      <c r="Q754" s="1" t="s">
        <v>13</v>
      </c>
      <c r="S754" t="s">
        <v>54</v>
      </c>
      <c r="T754" t="s">
        <v>54</v>
      </c>
      <c r="U754" t="s">
        <v>13</v>
      </c>
      <c r="V754">
        <v>1</v>
      </c>
    </row>
    <row r="755" spans="1:22" x14ac:dyDescent="0.2">
      <c r="A755" s="1" t="s">
        <v>13</v>
      </c>
      <c r="B755" s="6" t="s">
        <v>13</v>
      </c>
      <c r="C755" s="1" t="s">
        <v>13</v>
      </c>
      <c r="D755" s="1" t="s">
        <v>13</v>
      </c>
      <c r="E755" s="1" t="s">
        <v>1311</v>
      </c>
      <c r="F755" s="1" t="s">
        <v>13</v>
      </c>
      <c r="G755" s="6" t="s">
        <v>13</v>
      </c>
      <c r="H755" s="3">
        <v>0</v>
      </c>
      <c r="I755" s="1" t="s">
        <v>13</v>
      </c>
      <c r="J755" s="4">
        <f>TRUNC(SUMPRODUCT(J753:J754, V753:V754), 0)</f>
        <v>0</v>
      </c>
      <c r="K755" s="1" t="s">
        <v>13</v>
      </c>
      <c r="L755" s="5">
        <f>TRUNC(SUMPRODUCT(L753:L754, V753:V754), 0)</f>
        <v>0</v>
      </c>
      <c r="M755" s="1" t="s">
        <v>13</v>
      </c>
      <c r="N755" s="5">
        <f>TRUNC(SUMPRODUCT(N753:N754, V753:V754), 0)</f>
        <v>0</v>
      </c>
      <c r="O755" s="1" t="s">
        <v>13</v>
      </c>
      <c r="P755" s="5">
        <f>J755+L755+N755</f>
        <v>0</v>
      </c>
      <c r="Q755" s="1" t="s">
        <v>13</v>
      </c>
      <c r="S755" t="s">
        <v>13</v>
      </c>
      <c r="T755" t="s">
        <v>13</v>
      </c>
      <c r="U755" t="s">
        <v>13</v>
      </c>
      <c r="V755">
        <v>1</v>
      </c>
    </row>
    <row r="756" spans="1:22" x14ac:dyDescent="0.2">
      <c r="A756" s="1" t="s">
        <v>13</v>
      </c>
      <c r="B756" s="6" t="s">
        <v>13</v>
      </c>
      <c r="C756" s="1" t="s">
        <v>13</v>
      </c>
      <c r="D756" s="1" t="s">
        <v>13</v>
      </c>
      <c r="E756" s="1" t="s">
        <v>13</v>
      </c>
      <c r="F756" s="1" t="s">
        <v>13</v>
      </c>
      <c r="G756" s="6" t="s">
        <v>13</v>
      </c>
      <c r="H756" s="3">
        <v>0</v>
      </c>
      <c r="I756" s="1" t="s">
        <v>13</v>
      </c>
      <c r="J756" s="1" t="s">
        <v>13</v>
      </c>
      <c r="K756" s="1" t="s">
        <v>13</v>
      </c>
      <c r="L756" s="1" t="s">
        <v>13</v>
      </c>
      <c r="M756" s="1" t="s">
        <v>13</v>
      </c>
      <c r="N756" s="1" t="s">
        <v>13</v>
      </c>
      <c r="O756" s="1" t="s">
        <v>13</v>
      </c>
      <c r="P756" s="1" t="s">
        <v>13</v>
      </c>
      <c r="Q756" s="1" t="s">
        <v>13</v>
      </c>
      <c r="S756" t="s">
        <v>13</v>
      </c>
      <c r="T756" t="s">
        <v>13</v>
      </c>
      <c r="U756" t="s">
        <v>13</v>
      </c>
      <c r="V756">
        <v>1</v>
      </c>
    </row>
    <row r="757" spans="1:22" x14ac:dyDescent="0.2">
      <c r="A757" s="1" t="s">
        <v>252</v>
      </c>
      <c r="B757" s="6" t="s">
        <v>13</v>
      </c>
      <c r="C757" s="1" t="s">
        <v>13</v>
      </c>
      <c r="D757" s="1" t="s">
        <v>13</v>
      </c>
      <c r="E757" s="1" t="s">
        <v>253</v>
      </c>
      <c r="F757" s="1" t="s">
        <v>254</v>
      </c>
      <c r="G757" s="6" t="s">
        <v>219</v>
      </c>
      <c r="H757" s="3">
        <v>0</v>
      </c>
      <c r="I757" s="1" t="s">
        <v>13</v>
      </c>
      <c r="J757" s="1" t="s">
        <v>13</v>
      </c>
      <c r="K757" s="1" t="s">
        <v>13</v>
      </c>
      <c r="L757" s="1" t="s">
        <v>13</v>
      </c>
      <c r="M757" s="1" t="s">
        <v>13</v>
      </c>
      <c r="N757" s="1" t="s">
        <v>13</v>
      </c>
      <c r="O757" s="1" t="s">
        <v>13</v>
      </c>
      <c r="P757" s="1" t="s">
        <v>13</v>
      </c>
      <c r="Q757" s="1" t="s">
        <v>13</v>
      </c>
      <c r="S757" t="s">
        <v>13</v>
      </c>
      <c r="T757" t="s">
        <v>13</v>
      </c>
      <c r="U757" t="s">
        <v>13</v>
      </c>
      <c r="V757">
        <v>1</v>
      </c>
    </row>
    <row r="758" spans="1:22" x14ac:dyDescent="0.2">
      <c r="A758" s="1" t="s">
        <v>252</v>
      </c>
      <c r="B758" s="6" t="s">
        <v>1312</v>
      </c>
      <c r="C758" s="1" t="s">
        <v>1355</v>
      </c>
      <c r="D758" s="1" t="s">
        <v>13</v>
      </c>
      <c r="E758" s="1" t="s">
        <v>1356</v>
      </c>
      <c r="F758" s="1" t="s">
        <v>1315</v>
      </c>
      <c r="G758" s="6" t="s">
        <v>1316</v>
      </c>
      <c r="H758" s="3">
        <v>4</v>
      </c>
      <c r="I758" s="5">
        <v>0</v>
      </c>
      <c r="J758" s="4">
        <f t="shared" ref="J758:J763" si="108">TRUNC(H758*I758, 1)</f>
        <v>0</v>
      </c>
      <c r="K758" s="4">
        <f>노무!E5</f>
        <v>0</v>
      </c>
      <c r="L758" s="5">
        <f t="shared" ref="L758:L763" si="109">TRUNC(H758*K758, 1)</f>
        <v>0</v>
      </c>
      <c r="M758" s="4">
        <v>0</v>
      </c>
      <c r="N758" s="5">
        <f t="shared" ref="N758:N763" si="110">TRUNC(H758*M758, 1)</f>
        <v>0</v>
      </c>
      <c r="O758" s="4">
        <f t="shared" ref="O758:P763" si="111">I758+K758+M758</f>
        <v>0</v>
      </c>
      <c r="P758" s="5">
        <f t="shared" si="111"/>
        <v>0</v>
      </c>
      <c r="Q758" s="1" t="s">
        <v>13</v>
      </c>
      <c r="S758" t="s">
        <v>54</v>
      </c>
      <c r="T758" t="s">
        <v>54</v>
      </c>
      <c r="U758" t="s">
        <v>13</v>
      </c>
      <c r="V758">
        <v>1</v>
      </c>
    </row>
    <row r="759" spans="1:22" x14ac:dyDescent="0.2">
      <c r="A759" s="1" t="s">
        <v>252</v>
      </c>
      <c r="B759" s="6" t="s">
        <v>1312</v>
      </c>
      <c r="C759" s="1" t="s">
        <v>1317</v>
      </c>
      <c r="D759" s="1" t="s">
        <v>13</v>
      </c>
      <c r="E759" s="1" t="s">
        <v>1318</v>
      </c>
      <c r="F759" s="1" t="s">
        <v>1315</v>
      </c>
      <c r="G759" s="6" t="s">
        <v>1316</v>
      </c>
      <c r="H759" s="3">
        <v>1</v>
      </c>
      <c r="I759" s="5">
        <v>0</v>
      </c>
      <c r="J759" s="4">
        <f t="shared" si="108"/>
        <v>0</v>
      </c>
      <c r="K759" s="4">
        <f>노무!E4</f>
        <v>0</v>
      </c>
      <c r="L759" s="5">
        <f t="shared" si="109"/>
        <v>0</v>
      </c>
      <c r="M759" s="4">
        <v>0</v>
      </c>
      <c r="N759" s="5">
        <f t="shared" si="110"/>
        <v>0</v>
      </c>
      <c r="O759" s="4">
        <f t="shared" si="111"/>
        <v>0</v>
      </c>
      <c r="P759" s="5">
        <f t="shared" si="111"/>
        <v>0</v>
      </c>
      <c r="Q759" s="1" t="s">
        <v>13</v>
      </c>
      <c r="S759" t="s">
        <v>54</v>
      </c>
      <c r="T759" t="s">
        <v>54</v>
      </c>
      <c r="U759" t="s">
        <v>13</v>
      </c>
      <c r="V759">
        <v>1</v>
      </c>
    </row>
    <row r="760" spans="1:22" x14ac:dyDescent="0.2">
      <c r="A760" s="1" t="s">
        <v>252</v>
      </c>
      <c r="B760" s="6" t="s">
        <v>1312</v>
      </c>
      <c r="C760" s="1" t="s">
        <v>1328</v>
      </c>
      <c r="D760" s="1" t="s">
        <v>13</v>
      </c>
      <c r="E760" s="1" t="s">
        <v>1329</v>
      </c>
      <c r="F760" s="1" t="s">
        <v>1315</v>
      </c>
      <c r="G760" s="6" t="s">
        <v>1316</v>
      </c>
      <c r="H760" s="3">
        <v>1</v>
      </c>
      <c r="I760" s="5">
        <v>0</v>
      </c>
      <c r="J760" s="4">
        <f t="shared" si="108"/>
        <v>0</v>
      </c>
      <c r="K760" s="4">
        <f>노무!E12</f>
        <v>0</v>
      </c>
      <c r="L760" s="5">
        <f t="shared" si="109"/>
        <v>0</v>
      </c>
      <c r="M760" s="4">
        <v>0</v>
      </c>
      <c r="N760" s="5">
        <f t="shared" si="110"/>
        <v>0</v>
      </c>
      <c r="O760" s="4">
        <f t="shared" si="111"/>
        <v>0</v>
      </c>
      <c r="P760" s="5">
        <f t="shared" si="111"/>
        <v>0</v>
      </c>
      <c r="Q760" s="1" t="s">
        <v>13</v>
      </c>
      <c r="S760" t="s">
        <v>54</v>
      </c>
      <c r="T760" t="s">
        <v>54</v>
      </c>
      <c r="U760" t="s">
        <v>13</v>
      </c>
      <c r="V760">
        <v>1</v>
      </c>
    </row>
    <row r="761" spans="1:22" x14ac:dyDescent="0.2">
      <c r="A761" s="1" t="s">
        <v>252</v>
      </c>
      <c r="B761" s="6" t="s">
        <v>1306</v>
      </c>
      <c r="C761" s="1" t="s">
        <v>1307</v>
      </c>
      <c r="D761" s="1" t="s">
        <v>13</v>
      </c>
      <c r="E761" s="1" t="s">
        <v>1319</v>
      </c>
      <c r="F761" s="1" t="s">
        <v>1330</v>
      </c>
      <c r="G761" s="6" t="s">
        <v>1310</v>
      </c>
      <c r="H761" s="3">
        <v>1</v>
      </c>
      <c r="I761" s="4">
        <f>TRUNC((L758+L759+L760)*2*0.01, 1)</f>
        <v>0</v>
      </c>
      <c r="J761" s="4">
        <f t="shared" si="108"/>
        <v>0</v>
      </c>
      <c r="K761" s="4">
        <v>0</v>
      </c>
      <c r="L761" s="5">
        <f t="shared" si="109"/>
        <v>0</v>
      </c>
      <c r="M761" s="4">
        <v>0</v>
      </c>
      <c r="N761" s="5">
        <f t="shared" si="110"/>
        <v>0</v>
      </c>
      <c r="O761" s="4">
        <f t="shared" si="111"/>
        <v>0</v>
      </c>
      <c r="P761" s="5">
        <f t="shared" si="111"/>
        <v>0</v>
      </c>
      <c r="Q761" s="1" t="s">
        <v>13</v>
      </c>
      <c r="S761" t="s">
        <v>54</v>
      </c>
      <c r="T761" t="s">
        <v>54</v>
      </c>
      <c r="U761">
        <v>2</v>
      </c>
      <c r="V761">
        <v>1</v>
      </c>
    </row>
    <row r="762" spans="1:22" x14ac:dyDescent="0.2">
      <c r="A762" s="1" t="s">
        <v>252</v>
      </c>
      <c r="B762" s="6" t="s">
        <v>1331</v>
      </c>
      <c r="C762" s="1" t="s">
        <v>1350</v>
      </c>
      <c r="D762" s="1" t="s">
        <v>13</v>
      </c>
      <c r="E762" s="1" t="s">
        <v>1333</v>
      </c>
      <c r="F762" s="1" t="s">
        <v>1351</v>
      </c>
      <c r="G762" s="6" t="s">
        <v>1335</v>
      </c>
      <c r="H762" s="3">
        <v>8</v>
      </c>
      <c r="I762" s="4">
        <f>기계경비!H32</f>
        <v>0</v>
      </c>
      <c r="J762" s="4">
        <f t="shared" si="108"/>
        <v>0</v>
      </c>
      <c r="K762" s="4">
        <f>기계경비!I32</f>
        <v>0</v>
      </c>
      <c r="L762" s="5">
        <f t="shared" si="109"/>
        <v>0</v>
      </c>
      <c r="M762" s="4">
        <f>기계경비!J32</f>
        <v>0</v>
      </c>
      <c r="N762" s="5">
        <f t="shared" si="110"/>
        <v>0</v>
      </c>
      <c r="O762" s="4">
        <f t="shared" si="111"/>
        <v>0</v>
      </c>
      <c r="P762" s="5">
        <f t="shared" si="111"/>
        <v>0</v>
      </c>
      <c r="Q762" s="1" t="s">
        <v>13</v>
      </c>
      <c r="S762" t="s">
        <v>54</v>
      </c>
      <c r="T762" t="s">
        <v>54</v>
      </c>
      <c r="U762" t="s">
        <v>13</v>
      </c>
      <c r="V762">
        <v>1</v>
      </c>
    </row>
    <row r="763" spans="1:22" x14ac:dyDescent="0.2">
      <c r="A763" s="1" t="s">
        <v>252</v>
      </c>
      <c r="B763" s="6" t="s">
        <v>1331</v>
      </c>
      <c r="C763" s="1" t="s">
        <v>1370</v>
      </c>
      <c r="D763" s="1" t="s">
        <v>13</v>
      </c>
      <c r="E763" s="1" t="s">
        <v>1371</v>
      </c>
      <c r="F763" s="1" t="s">
        <v>1372</v>
      </c>
      <c r="G763" s="6" t="s">
        <v>1335</v>
      </c>
      <c r="H763" s="3">
        <v>5.6</v>
      </c>
      <c r="I763" s="4">
        <f>기계경비!H63</f>
        <v>0</v>
      </c>
      <c r="J763" s="4">
        <f t="shared" si="108"/>
        <v>0</v>
      </c>
      <c r="K763" s="4">
        <f>기계경비!I63</f>
        <v>0</v>
      </c>
      <c r="L763" s="5">
        <f t="shared" si="109"/>
        <v>0</v>
      </c>
      <c r="M763" s="4">
        <f>기계경비!J63</f>
        <v>0</v>
      </c>
      <c r="N763" s="5">
        <f t="shared" si="110"/>
        <v>0</v>
      </c>
      <c r="O763" s="4">
        <f t="shared" si="111"/>
        <v>0</v>
      </c>
      <c r="P763" s="5">
        <f t="shared" si="111"/>
        <v>0</v>
      </c>
      <c r="Q763" s="1" t="s">
        <v>13</v>
      </c>
      <c r="S763" t="s">
        <v>54</v>
      </c>
      <c r="T763" t="s">
        <v>54</v>
      </c>
      <c r="U763" t="s">
        <v>13</v>
      </c>
      <c r="V763">
        <v>1</v>
      </c>
    </row>
    <row r="764" spans="1:22" x14ac:dyDescent="0.2">
      <c r="A764" s="1" t="s">
        <v>13</v>
      </c>
      <c r="B764" s="6" t="s">
        <v>13</v>
      </c>
      <c r="C764" s="1" t="s">
        <v>13</v>
      </c>
      <c r="D764" s="1" t="s">
        <v>13</v>
      </c>
      <c r="E764" s="1" t="s">
        <v>1311</v>
      </c>
      <c r="F764" s="1" t="s">
        <v>13</v>
      </c>
      <c r="G764" s="6" t="s">
        <v>13</v>
      </c>
      <c r="H764" s="3">
        <v>0</v>
      </c>
      <c r="I764" s="1" t="s">
        <v>13</v>
      </c>
      <c r="J764" s="4">
        <f>TRUNC(SUMPRODUCT(J758:J763, V758:V763), 0)</f>
        <v>0</v>
      </c>
      <c r="K764" s="1" t="s">
        <v>13</v>
      </c>
      <c r="L764" s="5">
        <f>TRUNC(SUMPRODUCT(L758:L763, V758:V763), 0)</f>
        <v>0</v>
      </c>
      <c r="M764" s="1" t="s">
        <v>13</v>
      </c>
      <c r="N764" s="5">
        <f>TRUNC(SUMPRODUCT(N758:N763, V758:V763), 0)</f>
        <v>0</v>
      </c>
      <c r="O764" s="1" t="s">
        <v>13</v>
      </c>
      <c r="P764" s="5">
        <f>J764+L764+N764</f>
        <v>0</v>
      </c>
      <c r="Q764" s="1" t="s">
        <v>13</v>
      </c>
      <c r="S764" t="s">
        <v>13</v>
      </c>
      <c r="T764" t="s">
        <v>13</v>
      </c>
      <c r="U764" t="s">
        <v>13</v>
      </c>
      <c r="V764">
        <v>1</v>
      </c>
    </row>
    <row r="765" spans="1:22" x14ac:dyDescent="0.2">
      <c r="A765" s="1" t="s">
        <v>13</v>
      </c>
      <c r="B765" s="6" t="s">
        <v>13</v>
      </c>
      <c r="C765" s="1" t="s">
        <v>13</v>
      </c>
      <c r="D765" s="1" t="s">
        <v>13</v>
      </c>
      <c r="E765" s="1" t="s">
        <v>13</v>
      </c>
      <c r="F765" s="1" t="s">
        <v>13</v>
      </c>
      <c r="G765" s="6" t="s">
        <v>13</v>
      </c>
      <c r="H765" s="3">
        <v>0</v>
      </c>
      <c r="I765" s="1" t="s">
        <v>13</v>
      </c>
      <c r="J765" s="1" t="s">
        <v>13</v>
      </c>
      <c r="K765" s="1" t="s">
        <v>13</v>
      </c>
      <c r="L765" s="1" t="s">
        <v>13</v>
      </c>
      <c r="M765" s="1" t="s">
        <v>13</v>
      </c>
      <c r="N765" s="1" t="s">
        <v>13</v>
      </c>
      <c r="O765" s="1" t="s">
        <v>13</v>
      </c>
      <c r="P765" s="1" t="s">
        <v>13</v>
      </c>
      <c r="Q765" s="1" t="s">
        <v>13</v>
      </c>
      <c r="S765" t="s">
        <v>13</v>
      </c>
      <c r="T765" t="s">
        <v>13</v>
      </c>
      <c r="U765" t="s">
        <v>13</v>
      </c>
      <c r="V765">
        <v>1</v>
      </c>
    </row>
    <row r="766" spans="1:22" x14ac:dyDescent="0.2">
      <c r="A766" s="1" t="s">
        <v>255</v>
      </c>
      <c r="B766" s="6" t="s">
        <v>13</v>
      </c>
      <c r="C766" s="1" t="s">
        <v>13</v>
      </c>
      <c r="D766" s="1" t="s">
        <v>13</v>
      </c>
      <c r="E766" s="1" t="s">
        <v>253</v>
      </c>
      <c r="F766" s="1" t="s">
        <v>256</v>
      </c>
      <c r="G766" s="6" t="s">
        <v>219</v>
      </c>
      <c r="H766" s="3">
        <v>0</v>
      </c>
      <c r="I766" s="1" t="s">
        <v>13</v>
      </c>
      <c r="J766" s="1" t="s">
        <v>13</v>
      </c>
      <c r="K766" s="1" t="s">
        <v>13</v>
      </c>
      <c r="L766" s="1" t="s">
        <v>13</v>
      </c>
      <c r="M766" s="1" t="s">
        <v>13</v>
      </c>
      <c r="N766" s="1" t="s">
        <v>13</v>
      </c>
      <c r="O766" s="1" t="s">
        <v>13</v>
      </c>
      <c r="P766" s="1" t="s">
        <v>13</v>
      </c>
      <c r="Q766" s="1" t="s">
        <v>13</v>
      </c>
      <c r="S766" t="s">
        <v>13</v>
      </c>
      <c r="T766" t="s">
        <v>13</v>
      </c>
      <c r="U766" t="s">
        <v>13</v>
      </c>
      <c r="V766">
        <v>1</v>
      </c>
    </row>
    <row r="767" spans="1:22" x14ac:dyDescent="0.2">
      <c r="A767" s="1" t="s">
        <v>255</v>
      </c>
      <c r="B767" s="6" t="s">
        <v>1312</v>
      </c>
      <c r="C767" s="1" t="s">
        <v>1355</v>
      </c>
      <c r="D767" s="1" t="s">
        <v>13</v>
      </c>
      <c r="E767" s="1" t="s">
        <v>1356</v>
      </c>
      <c r="F767" s="1" t="s">
        <v>1315</v>
      </c>
      <c r="G767" s="6" t="s">
        <v>1316</v>
      </c>
      <c r="H767" s="3">
        <v>6</v>
      </c>
      <c r="I767" s="5">
        <v>0</v>
      </c>
      <c r="J767" s="4">
        <f t="shared" ref="J767:J772" si="112">TRUNC(H767*I767, 1)</f>
        <v>0</v>
      </c>
      <c r="K767" s="4">
        <f>노무!E5</f>
        <v>0</v>
      </c>
      <c r="L767" s="5">
        <f t="shared" ref="L767:L772" si="113">TRUNC(H767*K767, 1)</f>
        <v>0</v>
      </c>
      <c r="M767" s="4">
        <v>0</v>
      </c>
      <c r="N767" s="5">
        <f t="shared" ref="N767:N772" si="114">TRUNC(H767*M767, 1)</f>
        <v>0</v>
      </c>
      <c r="O767" s="4">
        <f t="shared" ref="O767:P772" si="115">I767+K767+M767</f>
        <v>0</v>
      </c>
      <c r="P767" s="5">
        <f t="shared" si="115"/>
        <v>0</v>
      </c>
      <c r="Q767" s="1" t="s">
        <v>13</v>
      </c>
      <c r="S767" t="s">
        <v>54</v>
      </c>
      <c r="T767" t="s">
        <v>54</v>
      </c>
      <c r="U767" t="s">
        <v>13</v>
      </c>
      <c r="V767">
        <v>1</v>
      </c>
    </row>
    <row r="768" spans="1:22" x14ac:dyDescent="0.2">
      <c r="A768" s="1" t="s">
        <v>255</v>
      </c>
      <c r="B768" s="6" t="s">
        <v>1312</v>
      </c>
      <c r="C768" s="1" t="s">
        <v>1317</v>
      </c>
      <c r="D768" s="1" t="s">
        <v>13</v>
      </c>
      <c r="E768" s="1" t="s">
        <v>1318</v>
      </c>
      <c r="F768" s="1" t="s">
        <v>1315</v>
      </c>
      <c r="G768" s="6" t="s">
        <v>1316</v>
      </c>
      <c r="H768" s="3">
        <v>1.5</v>
      </c>
      <c r="I768" s="5">
        <v>0</v>
      </c>
      <c r="J768" s="4">
        <f t="shared" si="112"/>
        <v>0</v>
      </c>
      <c r="K768" s="4">
        <f>노무!E4</f>
        <v>0</v>
      </c>
      <c r="L768" s="5">
        <f t="shared" si="113"/>
        <v>0</v>
      </c>
      <c r="M768" s="4">
        <v>0</v>
      </c>
      <c r="N768" s="5">
        <f t="shared" si="114"/>
        <v>0</v>
      </c>
      <c r="O768" s="4">
        <f t="shared" si="115"/>
        <v>0</v>
      </c>
      <c r="P768" s="5">
        <f t="shared" si="115"/>
        <v>0</v>
      </c>
      <c r="Q768" s="1" t="s">
        <v>13</v>
      </c>
      <c r="S768" t="s">
        <v>54</v>
      </c>
      <c r="T768" t="s">
        <v>54</v>
      </c>
      <c r="U768" t="s">
        <v>13</v>
      </c>
      <c r="V768">
        <v>1</v>
      </c>
    </row>
    <row r="769" spans="1:22" x14ac:dyDescent="0.2">
      <c r="A769" s="1" t="s">
        <v>255</v>
      </c>
      <c r="B769" s="6" t="s">
        <v>1312</v>
      </c>
      <c r="C769" s="1" t="s">
        <v>1328</v>
      </c>
      <c r="D769" s="1" t="s">
        <v>13</v>
      </c>
      <c r="E769" s="1" t="s">
        <v>1329</v>
      </c>
      <c r="F769" s="1" t="s">
        <v>1315</v>
      </c>
      <c r="G769" s="6" t="s">
        <v>1316</v>
      </c>
      <c r="H769" s="3">
        <v>1.5</v>
      </c>
      <c r="I769" s="5">
        <v>0</v>
      </c>
      <c r="J769" s="4">
        <f t="shared" si="112"/>
        <v>0</v>
      </c>
      <c r="K769" s="4">
        <f>노무!E12</f>
        <v>0</v>
      </c>
      <c r="L769" s="5">
        <f t="shared" si="113"/>
        <v>0</v>
      </c>
      <c r="M769" s="4">
        <v>0</v>
      </c>
      <c r="N769" s="5">
        <f t="shared" si="114"/>
        <v>0</v>
      </c>
      <c r="O769" s="4">
        <f t="shared" si="115"/>
        <v>0</v>
      </c>
      <c r="P769" s="5">
        <f t="shared" si="115"/>
        <v>0</v>
      </c>
      <c r="Q769" s="1" t="s">
        <v>13</v>
      </c>
      <c r="S769" t="s">
        <v>54</v>
      </c>
      <c r="T769" t="s">
        <v>54</v>
      </c>
      <c r="U769" t="s">
        <v>13</v>
      </c>
      <c r="V769">
        <v>1</v>
      </c>
    </row>
    <row r="770" spans="1:22" x14ac:dyDescent="0.2">
      <c r="A770" s="1" t="s">
        <v>255</v>
      </c>
      <c r="B770" s="6" t="s">
        <v>1306</v>
      </c>
      <c r="C770" s="1" t="s">
        <v>1307</v>
      </c>
      <c r="D770" s="1" t="s">
        <v>13</v>
      </c>
      <c r="E770" s="1" t="s">
        <v>1319</v>
      </c>
      <c r="F770" s="1" t="s">
        <v>1330</v>
      </c>
      <c r="G770" s="6" t="s">
        <v>1310</v>
      </c>
      <c r="H770" s="3">
        <v>1</v>
      </c>
      <c r="I770" s="4">
        <f>TRUNC((L767+L768+L769)*2*0.01, 1)</f>
        <v>0</v>
      </c>
      <c r="J770" s="4">
        <f t="shared" si="112"/>
        <v>0</v>
      </c>
      <c r="K770" s="4">
        <v>0</v>
      </c>
      <c r="L770" s="5">
        <f t="shared" si="113"/>
        <v>0</v>
      </c>
      <c r="M770" s="4">
        <v>0</v>
      </c>
      <c r="N770" s="5">
        <f t="shared" si="114"/>
        <v>0</v>
      </c>
      <c r="O770" s="4">
        <f t="shared" si="115"/>
        <v>0</v>
      </c>
      <c r="P770" s="5">
        <f t="shared" si="115"/>
        <v>0</v>
      </c>
      <c r="Q770" s="1" t="s">
        <v>13</v>
      </c>
      <c r="S770" t="s">
        <v>54</v>
      </c>
      <c r="T770" t="s">
        <v>54</v>
      </c>
      <c r="U770">
        <v>2</v>
      </c>
      <c r="V770">
        <v>1</v>
      </c>
    </row>
    <row r="771" spans="1:22" x14ac:dyDescent="0.2">
      <c r="A771" s="1" t="s">
        <v>255</v>
      </c>
      <c r="B771" s="6" t="s">
        <v>1331</v>
      </c>
      <c r="C771" s="1" t="s">
        <v>1350</v>
      </c>
      <c r="D771" s="1" t="s">
        <v>13</v>
      </c>
      <c r="E771" s="1" t="s">
        <v>1333</v>
      </c>
      <c r="F771" s="1" t="s">
        <v>1351</v>
      </c>
      <c r="G771" s="6" t="s">
        <v>1335</v>
      </c>
      <c r="H771" s="3">
        <v>12</v>
      </c>
      <c r="I771" s="4">
        <f>기계경비!H32</f>
        <v>0</v>
      </c>
      <c r="J771" s="4">
        <f t="shared" si="112"/>
        <v>0</v>
      </c>
      <c r="K771" s="4">
        <f>기계경비!I32</f>
        <v>0</v>
      </c>
      <c r="L771" s="5">
        <f t="shared" si="113"/>
        <v>0</v>
      </c>
      <c r="M771" s="4">
        <f>기계경비!J32</f>
        <v>0</v>
      </c>
      <c r="N771" s="5">
        <f t="shared" si="114"/>
        <v>0</v>
      </c>
      <c r="O771" s="4">
        <f t="shared" si="115"/>
        <v>0</v>
      </c>
      <c r="P771" s="5">
        <f t="shared" si="115"/>
        <v>0</v>
      </c>
      <c r="Q771" s="1" t="s">
        <v>13</v>
      </c>
      <c r="S771" t="s">
        <v>54</v>
      </c>
      <c r="T771" t="s">
        <v>54</v>
      </c>
      <c r="U771" t="s">
        <v>13</v>
      </c>
      <c r="V771">
        <v>1</v>
      </c>
    </row>
    <row r="772" spans="1:22" x14ac:dyDescent="0.2">
      <c r="A772" s="1" t="s">
        <v>255</v>
      </c>
      <c r="B772" s="6" t="s">
        <v>1331</v>
      </c>
      <c r="C772" s="1" t="s">
        <v>1370</v>
      </c>
      <c r="D772" s="1" t="s">
        <v>13</v>
      </c>
      <c r="E772" s="1" t="s">
        <v>1371</v>
      </c>
      <c r="F772" s="1" t="s">
        <v>1372</v>
      </c>
      <c r="G772" s="6" t="s">
        <v>1335</v>
      </c>
      <c r="H772" s="3">
        <v>8.4</v>
      </c>
      <c r="I772" s="4">
        <f>기계경비!H63</f>
        <v>0</v>
      </c>
      <c r="J772" s="4">
        <f t="shared" si="112"/>
        <v>0</v>
      </c>
      <c r="K772" s="4">
        <f>기계경비!I63</f>
        <v>0</v>
      </c>
      <c r="L772" s="5">
        <f t="shared" si="113"/>
        <v>0</v>
      </c>
      <c r="M772" s="4">
        <f>기계경비!J63</f>
        <v>0</v>
      </c>
      <c r="N772" s="5">
        <f t="shared" si="114"/>
        <v>0</v>
      </c>
      <c r="O772" s="4">
        <f t="shared" si="115"/>
        <v>0</v>
      </c>
      <c r="P772" s="5">
        <f t="shared" si="115"/>
        <v>0</v>
      </c>
      <c r="Q772" s="1" t="s">
        <v>13</v>
      </c>
      <c r="S772" t="s">
        <v>54</v>
      </c>
      <c r="T772" t="s">
        <v>54</v>
      </c>
      <c r="U772" t="s">
        <v>13</v>
      </c>
      <c r="V772">
        <v>1</v>
      </c>
    </row>
    <row r="773" spans="1:22" x14ac:dyDescent="0.2">
      <c r="A773" s="1" t="s">
        <v>13</v>
      </c>
      <c r="B773" s="6" t="s">
        <v>13</v>
      </c>
      <c r="C773" s="1" t="s">
        <v>13</v>
      </c>
      <c r="D773" s="1" t="s">
        <v>13</v>
      </c>
      <c r="E773" s="1" t="s">
        <v>1311</v>
      </c>
      <c r="F773" s="1" t="s">
        <v>13</v>
      </c>
      <c r="G773" s="6" t="s">
        <v>13</v>
      </c>
      <c r="H773" s="3">
        <v>0</v>
      </c>
      <c r="I773" s="1" t="s">
        <v>13</v>
      </c>
      <c r="J773" s="4">
        <f>TRUNC(SUMPRODUCT(J767:J772, V767:V772), 0)</f>
        <v>0</v>
      </c>
      <c r="K773" s="1" t="s">
        <v>13</v>
      </c>
      <c r="L773" s="5">
        <f>TRUNC(SUMPRODUCT(L767:L772, V767:V772), 0)</f>
        <v>0</v>
      </c>
      <c r="M773" s="1" t="s">
        <v>13</v>
      </c>
      <c r="N773" s="5">
        <f>TRUNC(SUMPRODUCT(N767:N772, V767:V772), 0)</f>
        <v>0</v>
      </c>
      <c r="O773" s="1" t="s">
        <v>13</v>
      </c>
      <c r="P773" s="5">
        <f>J773+L773+N773</f>
        <v>0</v>
      </c>
      <c r="Q773" s="1" t="s">
        <v>13</v>
      </c>
      <c r="S773" t="s">
        <v>13</v>
      </c>
      <c r="T773" t="s">
        <v>13</v>
      </c>
      <c r="U773" t="s">
        <v>13</v>
      </c>
      <c r="V773">
        <v>1</v>
      </c>
    </row>
    <row r="774" spans="1:22" x14ac:dyDescent="0.2">
      <c r="A774" s="1" t="s">
        <v>13</v>
      </c>
      <c r="B774" s="6" t="s">
        <v>13</v>
      </c>
      <c r="C774" s="1" t="s">
        <v>13</v>
      </c>
      <c r="D774" s="1" t="s">
        <v>13</v>
      </c>
      <c r="E774" s="1" t="s">
        <v>13</v>
      </c>
      <c r="F774" s="1" t="s">
        <v>13</v>
      </c>
      <c r="G774" s="6" t="s">
        <v>13</v>
      </c>
      <c r="H774" s="3">
        <v>0</v>
      </c>
      <c r="I774" s="1" t="s">
        <v>13</v>
      </c>
      <c r="J774" s="1" t="s">
        <v>13</v>
      </c>
      <c r="K774" s="1" t="s">
        <v>13</v>
      </c>
      <c r="L774" s="1" t="s">
        <v>13</v>
      </c>
      <c r="M774" s="1" t="s">
        <v>13</v>
      </c>
      <c r="N774" s="1" t="s">
        <v>13</v>
      </c>
      <c r="O774" s="1" t="s">
        <v>13</v>
      </c>
      <c r="P774" s="1" t="s">
        <v>13</v>
      </c>
      <c r="Q774" s="1" t="s">
        <v>13</v>
      </c>
      <c r="S774" t="s">
        <v>13</v>
      </c>
      <c r="T774" t="s">
        <v>13</v>
      </c>
      <c r="U774" t="s">
        <v>13</v>
      </c>
      <c r="V774">
        <v>1</v>
      </c>
    </row>
    <row r="775" spans="1:22" x14ac:dyDescent="0.2">
      <c r="A775" s="1" t="s">
        <v>257</v>
      </c>
      <c r="B775" s="6" t="s">
        <v>13</v>
      </c>
      <c r="C775" s="1" t="s">
        <v>13</v>
      </c>
      <c r="D775" s="1" t="s">
        <v>13</v>
      </c>
      <c r="E775" s="1" t="s">
        <v>258</v>
      </c>
      <c r="F775" s="1" t="s">
        <v>259</v>
      </c>
      <c r="G775" s="6" t="s">
        <v>260</v>
      </c>
      <c r="H775" s="3">
        <v>0</v>
      </c>
      <c r="I775" s="1" t="s">
        <v>13</v>
      </c>
      <c r="J775" s="1" t="s">
        <v>13</v>
      </c>
      <c r="K775" s="1" t="s">
        <v>13</v>
      </c>
      <c r="L775" s="1" t="s">
        <v>13</v>
      </c>
      <c r="M775" s="1" t="s">
        <v>13</v>
      </c>
      <c r="N775" s="1" t="s">
        <v>13</v>
      </c>
      <c r="O775" s="1" t="s">
        <v>13</v>
      </c>
      <c r="P775" s="1" t="s">
        <v>13</v>
      </c>
      <c r="Q775" s="1" t="s">
        <v>13</v>
      </c>
      <c r="S775" t="s">
        <v>13</v>
      </c>
      <c r="T775" t="s">
        <v>13</v>
      </c>
      <c r="U775" t="s">
        <v>13</v>
      </c>
      <c r="V775">
        <v>1</v>
      </c>
    </row>
    <row r="776" spans="1:22" x14ac:dyDescent="0.2">
      <c r="A776" s="1" t="s">
        <v>257</v>
      </c>
      <c r="B776" s="6" t="s">
        <v>1312</v>
      </c>
      <c r="C776" s="1" t="s">
        <v>1355</v>
      </c>
      <c r="D776" s="1" t="s">
        <v>13</v>
      </c>
      <c r="E776" s="1" t="s">
        <v>1356</v>
      </c>
      <c r="F776" s="1" t="s">
        <v>1315</v>
      </c>
      <c r="G776" s="6" t="s">
        <v>1316</v>
      </c>
      <c r="H776" s="3">
        <v>2</v>
      </c>
      <c r="I776" s="5">
        <v>0</v>
      </c>
      <c r="J776" s="4">
        <f>TRUNC(H776*I776, 1)</f>
        <v>0</v>
      </c>
      <c r="K776" s="4">
        <f>노무!E5</f>
        <v>0</v>
      </c>
      <c r="L776" s="5">
        <f>TRUNC(H776*K776, 1)</f>
        <v>0</v>
      </c>
      <c r="M776" s="4">
        <v>0</v>
      </c>
      <c r="N776" s="5">
        <f>TRUNC(H776*M776, 1)</f>
        <v>0</v>
      </c>
      <c r="O776" s="4">
        <f t="shared" ref="O776:P778" si="116">I776+K776+M776</f>
        <v>0</v>
      </c>
      <c r="P776" s="5">
        <f t="shared" si="116"/>
        <v>0</v>
      </c>
      <c r="Q776" s="1" t="s">
        <v>13</v>
      </c>
      <c r="S776" t="s">
        <v>54</v>
      </c>
      <c r="T776" t="s">
        <v>54</v>
      </c>
      <c r="U776" t="s">
        <v>13</v>
      </c>
      <c r="V776">
        <v>1</v>
      </c>
    </row>
    <row r="777" spans="1:22" x14ac:dyDescent="0.2">
      <c r="A777" s="1" t="s">
        <v>257</v>
      </c>
      <c r="B777" s="6" t="s">
        <v>1312</v>
      </c>
      <c r="C777" s="1" t="s">
        <v>1317</v>
      </c>
      <c r="D777" s="1" t="s">
        <v>13</v>
      </c>
      <c r="E777" s="1" t="s">
        <v>1318</v>
      </c>
      <c r="F777" s="1" t="s">
        <v>1315</v>
      </c>
      <c r="G777" s="6" t="s">
        <v>1316</v>
      </c>
      <c r="H777" s="3">
        <v>1</v>
      </c>
      <c r="I777" s="5">
        <v>0</v>
      </c>
      <c r="J777" s="4">
        <f>TRUNC(H777*I777, 1)</f>
        <v>0</v>
      </c>
      <c r="K777" s="4">
        <f>노무!E4</f>
        <v>0</v>
      </c>
      <c r="L777" s="5">
        <f>TRUNC(H777*K777, 1)</f>
        <v>0</v>
      </c>
      <c r="M777" s="4">
        <v>0</v>
      </c>
      <c r="N777" s="5">
        <f>TRUNC(H777*M777, 1)</f>
        <v>0</v>
      </c>
      <c r="O777" s="4">
        <f t="shared" si="116"/>
        <v>0</v>
      </c>
      <c r="P777" s="5">
        <f t="shared" si="116"/>
        <v>0</v>
      </c>
      <c r="Q777" s="1" t="s">
        <v>13</v>
      </c>
      <c r="S777" t="s">
        <v>54</v>
      </c>
      <c r="T777" t="s">
        <v>54</v>
      </c>
      <c r="U777" t="s">
        <v>13</v>
      </c>
      <c r="V777">
        <v>1</v>
      </c>
    </row>
    <row r="778" spans="1:22" x14ac:dyDescent="0.2">
      <c r="A778" s="1" t="s">
        <v>257</v>
      </c>
      <c r="B778" s="6" t="s">
        <v>1331</v>
      </c>
      <c r="C778" s="1" t="s">
        <v>1394</v>
      </c>
      <c r="D778" s="1" t="s">
        <v>13</v>
      </c>
      <c r="E778" s="1" t="s">
        <v>1395</v>
      </c>
      <c r="F778" s="1" t="s">
        <v>1396</v>
      </c>
      <c r="G778" s="6" t="s">
        <v>1335</v>
      </c>
      <c r="H778" s="3">
        <v>8</v>
      </c>
      <c r="I778" s="4">
        <f>기계경비!H53</f>
        <v>0</v>
      </c>
      <c r="J778" s="4">
        <f>TRUNC(H778*I778, 1)</f>
        <v>0</v>
      </c>
      <c r="K778" s="4">
        <f>기계경비!I53</f>
        <v>0</v>
      </c>
      <c r="L778" s="5">
        <f>TRUNC(H778*K778, 1)</f>
        <v>0</v>
      </c>
      <c r="M778" s="4">
        <f>기계경비!J53</f>
        <v>0</v>
      </c>
      <c r="N778" s="5">
        <f>TRUNC(H778*M778, 1)</f>
        <v>0</v>
      </c>
      <c r="O778" s="4">
        <f t="shared" si="116"/>
        <v>0</v>
      </c>
      <c r="P778" s="5">
        <f t="shared" si="116"/>
        <v>0</v>
      </c>
      <c r="Q778" s="1" t="s">
        <v>13</v>
      </c>
      <c r="S778" t="s">
        <v>54</v>
      </c>
      <c r="T778" t="s">
        <v>54</v>
      </c>
      <c r="U778" t="s">
        <v>13</v>
      </c>
      <c r="V778">
        <v>1</v>
      </c>
    </row>
    <row r="779" spans="1:22" x14ac:dyDescent="0.2">
      <c r="A779" s="1" t="s">
        <v>13</v>
      </c>
      <c r="B779" s="6" t="s">
        <v>13</v>
      </c>
      <c r="C779" s="1" t="s">
        <v>13</v>
      </c>
      <c r="D779" s="1" t="s">
        <v>13</v>
      </c>
      <c r="E779" s="1" t="s">
        <v>1311</v>
      </c>
      <c r="F779" s="1" t="s">
        <v>13</v>
      </c>
      <c r="G779" s="6" t="s">
        <v>13</v>
      </c>
      <c r="H779" s="3">
        <v>0</v>
      </c>
      <c r="I779" s="1" t="s">
        <v>13</v>
      </c>
      <c r="J779" s="4">
        <f>TRUNC(SUMPRODUCT(J776:J778, V776:V778), 0)</f>
        <v>0</v>
      </c>
      <c r="K779" s="1" t="s">
        <v>13</v>
      </c>
      <c r="L779" s="5">
        <f>TRUNC(SUMPRODUCT(L776:L778, V776:V778), 0)</f>
        <v>0</v>
      </c>
      <c r="M779" s="1" t="s">
        <v>13</v>
      </c>
      <c r="N779" s="5">
        <f>TRUNC(SUMPRODUCT(N776:N778, V776:V778), 0)</f>
        <v>0</v>
      </c>
      <c r="O779" s="1" t="s">
        <v>13</v>
      </c>
      <c r="P779" s="5">
        <f>J779+L779+N779</f>
        <v>0</v>
      </c>
      <c r="Q779" s="1" t="s">
        <v>13</v>
      </c>
      <c r="S779" t="s">
        <v>13</v>
      </c>
      <c r="T779" t="s">
        <v>13</v>
      </c>
      <c r="U779" t="s">
        <v>13</v>
      </c>
      <c r="V779">
        <v>1</v>
      </c>
    </row>
    <row r="780" spans="1:22" x14ac:dyDescent="0.2">
      <c r="A780" s="1" t="s">
        <v>13</v>
      </c>
      <c r="B780" s="6" t="s">
        <v>13</v>
      </c>
      <c r="C780" s="1" t="s">
        <v>13</v>
      </c>
      <c r="D780" s="1" t="s">
        <v>13</v>
      </c>
      <c r="E780" s="1" t="s">
        <v>13</v>
      </c>
      <c r="F780" s="1" t="s">
        <v>13</v>
      </c>
      <c r="G780" s="6" t="s">
        <v>13</v>
      </c>
      <c r="H780" s="3">
        <v>0</v>
      </c>
      <c r="I780" s="1" t="s">
        <v>13</v>
      </c>
      <c r="J780" s="1" t="s">
        <v>13</v>
      </c>
      <c r="K780" s="1" t="s">
        <v>13</v>
      </c>
      <c r="L780" s="1" t="s">
        <v>13</v>
      </c>
      <c r="M780" s="1" t="s">
        <v>13</v>
      </c>
      <c r="N780" s="1" t="s">
        <v>13</v>
      </c>
      <c r="O780" s="1" t="s">
        <v>13</v>
      </c>
      <c r="P780" s="1" t="s">
        <v>13</v>
      </c>
      <c r="Q780" s="1" t="s">
        <v>13</v>
      </c>
      <c r="S780" t="s">
        <v>13</v>
      </c>
      <c r="T780" t="s">
        <v>13</v>
      </c>
      <c r="U780" t="s">
        <v>13</v>
      </c>
      <c r="V780">
        <v>1</v>
      </c>
    </row>
    <row r="781" spans="1:22" x14ac:dyDescent="0.2">
      <c r="A781" s="1" t="s">
        <v>261</v>
      </c>
      <c r="B781" s="6" t="s">
        <v>13</v>
      </c>
      <c r="C781" s="1" t="s">
        <v>13</v>
      </c>
      <c r="D781" s="1" t="s">
        <v>13</v>
      </c>
      <c r="E781" s="1" t="s">
        <v>262</v>
      </c>
      <c r="F781" s="1" t="s">
        <v>263</v>
      </c>
      <c r="G781" s="6" t="s">
        <v>219</v>
      </c>
      <c r="H781" s="3">
        <v>0</v>
      </c>
      <c r="I781" s="1" t="s">
        <v>13</v>
      </c>
      <c r="J781" s="1" t="s">
        <v>13</v>
      </c>
      <c r="K781" s="1" t="s">
        <v>13</v>
      </c>
      <c r="L781" s="1" t="s">
        <v>13</v>
      </c>
      <c r="M781" s="1" t="s">
        <v>13</v>
      </c>
      <c r="N781" s="1" t="s">
        <v>13</v>
      </c>
      <c r="O781" s="1" t="s">
        <v>13</v>
      </c>
      <c r="P781" s="1" t="s">
        <v>13</v>
      </c>
      <c r="Q781" s="1" t="s">
        <v>13</v>
      </c>
      <c r="S781" t="s">
        <v>13</v>
      </c>
      <c r="T781" t="s">
        <v>13</v>
      </c>
      <c r="U781" t="s">
        <v>13</v>
      </c>
      <c r="V781">
        <v>1</v>
      </c>
    </row>
    <row r="782" spans="1:22" x14ac:dyDescent="0.2">
      <c r="A782" s="1" t="s">
        <v>261</v>
      </c>
      <c r="B782" s="6" t="s">
        <v>1312</v>
      </c>
      <c r="C782" s="1" t="s">
        <v>1362</v>
      </c>
      <c r="D782" s="1" t="s">
        <v>13</v>
      </c>
      <c r="E782" s="1" t="s">
        <v>1363</v>
      </c>
      <c r="F782" s="1" t="s">
        <v>1315</v>
      </c>
      <c r="G782" s="6" t="s">
        <v>1316</v>
      </c>
      <c r="H782" s="3">
        <v>2</v>
      </c>
      <c r="I782" s="5">
        <v>0</v>
      </c>
      <c r="J782" s="4">
        <f>TRUNC(H782*I782, 1)</f>
        <v>0</v>
      </c>
      <c r="K782" s="4">
        <f>노무!E28</f>
        <v>0</v>
      </c>
      <c r="L782" s="5">
        <f>TRUNC(H782*K782, 1)</f>
        <v>0</v>
      </c>
      <c r="M782" s="4">
        <v>0</v>
      </c>
      <c r="N782" s="5">
        <f>TRUNC(H782*M782, 1)</f>
        <v>0</v>
      </c>
      <c r="O782" s="4">
        <f t="shared" ref="O782:P785" si="117">I782+K782+M782</f>
        <v>0</v>
      </c>
      <c r="P782" s="5">
        <f t="shared" si="117"/>
        <v>0</v>
      </c>
      <c r="Q782" s="1" t="s">
        <v>13</v>
      </c>
      <c r="S782" t="s">
        <v>54</v>
      </c>
      <c r="T782" t="s">
        <v>54</v>
      </c>
      <c r="U782" t="s">
        <v>13</v>
      </c>
      <c r="V782">
        <v>1</v>
      </c>
    </row>
    <row r="783" spans="1:22" x14ac:dyDescent="0.2">
      <c r="A783" s="1" t="s">
        <v>261</v>
      </c>
      <c r="B783" s="6" t="s">
        <v>1312</v>
      </c>
      <c r="C783" s="1" t="s">
        <v>1355</v>
      </c>
      <c r="D783" s="1" t="s">
        <v>13</v>
      </c>
      <c r="E783" s="1" t="s">
        <v>1356</v>
      </c>
      <c r="F783" s="1" t="s">
        <v>1315</v>
      </c>
      <c r="G783" s="6" t="s">
        <v>1316</v>
      </c>
      <c r="H783" s="3">
        <v>4</v>
      </c>
      <c r="I783" s="5">
        <v>0</v>
      </c>
      <c r="J783" s="4">
        <f>TRUNC(H783*I783, 1)</f>
        <v>0</v>
      </c>
      <c r="K783" s="4">
        <f>노무!E5</f>
        <v>0</v>
      </c>
      <c r="L783" s="5">
        <f>TRUNC(H783*K783, 1)</f>
        <v>0</v>
      </c>
      <c r="M783" s="4">
        <v>0</v>
      </c>
      <c r="N783" s="5">
        <f>TRUNC(H783*M783, 1)</f>
        <v>0</v>
      </c>
      <c r="O783" s="4">
        <f t="shared" si="117"/>
        <v>0</v>
      </c>
      <c r="P783" s="5">
        <f t="shared" si="117"/>
        <v>0</v>
      </c>
      <c r="Q783" s="1" t="s">
        <v>13</v>
      </c>
      <c r="S783" t="s">
        <v>54</v>
      </c>
      <c r="T783" t="s">
        <v>54</v>
      </c>
      <c r="U783" t="s">
        <v>13</v>
      </c>
      <c r="V783">
        <v>1</v>
      </c>
    </row>
    <row r="784" spans="1:22" x14ac:dyDescent="0.2">
      <c r="A784" s="1" t="s">
        <v>261</v>
      </c>
      <c r="B784" s="6" t="s">
        <v>1312</v>
      </c>
      <c r="C784" s="1" t="s">
        <v>1328</v>
      </c>
      <c r="D784" s="1" t="s">
        <v>13</v>
      </c>
      <c r="E784" s="1" t="s">
        <v>1329</v>
      </c>
      <c r="F784" s="1" t="s">
        <v>1315</v>
      </c>
      <c r="G784" s="6" t="s">
        <v>1316</v>
      </c>
      <c r="H784" s="3">
        <v>2</v>
      </c>
      <c r="I784" s="5">
        <v>0</v>
      </c>
      <c r="J784" s="4">
        <f>TRUNC(H784*I784, 1)</f>
        <v>0</v>
      </c>
      <c r="K784" s="4">
        <f>노무!E12</f>
        <v>0</v>
      </c>
      <c r="L784" s="5">
        <f>TRUNC(H784*K784, 1)</f>
        <v>0</v>
      </c>
      <c r="M784" s="4">
        <v>0</v>
      </c>
      <c r="N784" s="5">
        <f>TRUNC(H784*M784, 1)</f>
        <v>0</v>
      </c>
      <c r="O784" s="4">
        <f t="shared" si="117"/>
        <v>0</v>
      </c>
      <c r="P784" s="5">
        <f t="shared" si="117"/>
        <v>0</v>
      </c>
      <c r="Q784" s="1" t="s">
        <v>13</v>
      </c>
      <c r="S784" t="s">
        <v>54</v>
      </c>
      <c r="T784" t="s">
        <v>54</v>
      </c>
      <c r="U784" t="s">
        <v>13</v>
      </c>
      <c r="V784">
        <v>1</v>
      </c>
    </row>
    <row r="785" spans="1:22" x14ac:dyDescent="0.2">
      <c r="A785" s="1" t="s">
        <v>261</v>
      </c>
      <c r="B785" s="6" t="s">
        <v>1331</v>
      </c>
      <c r="C785" s="1" t="s">
        <v>1391</v>
      </c>
      <c r="D785" s="1" t="s">
        <v>13</v>
      </c>
      <c r="E785" s="1" t="s">
        <v>1392</v>
      </c>
      <c r="F785" s="1" t="s">
        <v>1393</v>
      </c>
      <c r="G785" s="6" t="s">
        <v>1335</v>
      </c>
      <c r="H785" s="3">
        <v>16</v>
      </c>
      <c r="I785" s="4">
        <f>기계경비!H22</f>
        <v>0</v>
      </c>
      <c r="J785" s="4">
        <f>TRUNC(H785*I785, 1)</f>
        <v>0</v>
      </c>
      <c r="K785" s="4">
        <f>기계경비!I22</f>
        <v>0</v>
      </c>
      <c r="L785" s="5">
        <f>TRUNC(H785*K785, 1)</f>
        <v>0</v>
      </c>
      <c r="M785" s="4">
        <f>기계경비!J22</f>
        <v>0</v>
      </c>
      <c r="N785" s="5">
        <f>TRUNC(H785*M785, 1)</f>
        <v>0</v>
      </c>
      <c r="O785" s="4">
        <f t="shared" si="117"/>
        <v>0</v>
      </c>
      <c r="P785" s="5">
        <f t="shared" si="117"/>
        <v>0</v>
      </c>
      <c r="Q785" s="1" t="s">
        <v>13</v>
      </c>
      <c r="S785" t="s">
        <v>54</v>
      </c>
      <c r="T785" t="s">
        <v>54</v>
      </c>
      <c r="U785" t="s">
        <v>13</v>
      </c>
      <c r="V785">
        <v>1</v>
      </c>
    </row>
    <row r="786" spans="1:22" x14ac:dyDescent="0.2">
      <c r="A786" s="1" t="s">
        <v>13</v>
      </c>
      <c r="B786" s="6" t="s">
        <v>13</v>
      </c>
      <c r="C786" s="1" t="s">
        <v>13</v>
      </c>
      <c r="D786" s="1" t="s">
        <v>13</v>
      </c>
      <c r="E786" s="1" t="s">
        <v>1311</v>
      </c>
      <c r="F786" s="1" t="s">
        <v>13</v>
      </c>
      <c r="G786" s="6" t="s">
        <v>13</v>
      </c>
      <c r="H786" s="3">
        <v>0</v>
      </c>
      <c r="I786" s="1" t="s">
        <v>13</v>
      </c>
      <c r="J786" s="4">
        <f>TRUNC(SUMPRODUCT(J782:J785, V782:V785), 0)</f>
        <v>0</v>
      </c>
      <c r="K786" s="1" t="s">
        <v>13</v>
      </c>
      <c r="L786" s="5">
        <f>TRUNC(SUMPRODUCT(L782:L785, V782:V785), 0)</f>
        <v>0</v>
      </c>
      <c r="M786" s="1" t="s">
        <v>13</v>
      </c>
      <c r="N786" s="5">
        <f>TRUNC(SUMPRODUCT(N782:N785, V782:V785), 0)</f>
        <v>0</v>
      </c>
      <c r="O786" s="1" t="s">
        <v>13</v>
      </c>
      <c r="P786" s="5">
        <f>J786+L786+N786</f>
        <v>0</v>
      </c>
      <c r="Q786" s="1" t="s">
        <v>13</v>
      </c>
      <c r="S786" t="s">
        <v>13</v>
      </c>
      <c r="T786" t="s">
        <v>13</v>
      </c>
      <c r="U786" t="s">
        <v>13</v>
      </c>
      <c r="V786">
        <v>1</v>
      </c>
    </row>
    <row r="787" spans="1:22" x14ac:dyDescent="0.2">
      <c r="A787" s="1" t="s">
        <v>13</v>
      </c>
      <c r="B787" s="6" t="s">
        <v>13</v>
      </c>
      <c r="C787" s="1" t="s">
        <v>13</v>
      </c>
      <c r="D787" s="1" t="s">
        <v>13</v>
      </c>
      <c r="E787" s="1" t="s">
        <v>13</v>
      </c>
      <c r="F787" s="1" t="s">
        <v>13</v>
      </c>
      <c r="G787" s="6" t="s">
        <v>13</v>
      </c>
      <c r="H787" s="3">
        <v>0</v>
      </c>
      <c r="I787" s="1" t="s">
        <v>13</v>
      </c>
      <c r="J787" s="1" t="s">
        <v>13</v>
      </c>
      <c r="K787" s="1" t="s">
        <v>13</v>
      </c>
      <c r="L787" s="1" t="s">
        <v>13</v>
      </c>
      <c r="M787" s="1" t="s">
        <v>13</v>
      </c>
      <c r="N787" s="1" t="s">
        <v>13</v>
      </c>
      <c r="O787" s="1" t="s">
        <v>13</v>
      </c>
      <c r="P787" s="1" t="s">
        <v>13</v>
      </c>
      <c r="Q787" s="1" t="s">
        <v>13</v>
      </c>
      <c r="S787" t="s">
        <v>13</v>
      </c>
      <c r="T787" t="s">
        <v>13</v>
      </c>
      <c r="U787" t="s">
        <v>13</v>
      </c>
      <c r="V787">
        <v>1</v>
      </c>
    </row>
    <row r="788" spans="1:22" x14ac:dyDescent="0.2">
      <c r="A788" s="1" t="s">
        <v>264</v>
      </c>
      <c r="B788" s="6" t="s">
        <v>13</v>
      </c>
      <c r="C788" s="1" t="s">
        <v>13</v>
      </c>
      <c r="D788" s="1" t="s">
        <v>13</v>
      </c>
      <c r="E788" s="1" t="s">
        <v>265</v>
      </c>
      <c r="F788" s="1" t="s">
        <v>266</v>
      </c>
      <c r="G788" s="6" t="s">
        <v>219</v>
      </c>
      <c r="H788" s="3">
        <v>0</v>
      </c>
      <c r="I788" s="1" t="s">
        <v>13</v>
      </c>
      <c r="J788" s="1" t="s">
        <v>13</v>
      </c>
      <c r="K788" s="1" t="s">
        <v>13</v>
      </c>
      <c r="L788" s="1" t="s">
        <v>13</v>
      </c>
      <c r="M788" s="1" t="s">
        <v>13</v>
      </c>
      <c r="N788" s="1" t="s">
        <v>13</v>
      </c>
      <c r="O788" s="1" t="s">
        <v>13</v>
      </c>
      <c r="P788" s="1" t="s">
        <v>13</v>
      </c>
      <c r="Q788" s="1" t="s">
        <v>13</v>
      </c>
      <c r="S788" t="s">
        <v>13</v>
      </c>
      <c r="T788" t="s">
        <v>13</v>
      </c>
      <c r="U788" t="s">
        <v>13</v>
      </c>
      <c r="V788">
        <v>1</v>
      </c>
    </row>
    <row r="789" spans="1:22" x14ac:dyDescent="0.2">
      <c r="A789" s="1" t="s">
        <v>264</v>
      </c>
      <c r="B789" s="6" t="s">
        <v>1312</v>
      </c>
      <c r="C789" s="1" t="s">
        <v>1362</v>
      </c>
      <c r="D789" s="1" t="s">
        <v>13</v>
      </c>
      <c r="E789" s="1" t="s">
        <v>1363</v>
      </c>
      <c r="F789" s="1" t="s">
        <v>1315</v>
      </c>
      <c r="G789" s="6" t="s">
        <v>1316</v>
      </c>
      <c r="H789" s="3">
        <v>1</v>
      </c>
      <c r="I789" s="5">
        <v>0</v>
      </c>
      <c r="J789" s="4">
        <f>TRUNC(H789*I789, 1)</f>
        <v>0</v>
      </c>
      <c r="K789" s="4">
        <f>노무!E28</f>
        <v>0</v>
      </c>
      <c r="L789" s="5">
        <f>TRUNC(H789*K789, 1)</f>
        <v>0</v>
      </c>
      <c r="M789" s="4">
        <v>0</v>
      </c>
      <c r="N789" s="5">
        <f>TRUNC(H789*M789, 1)</f>
        <v>0</v>
      </c>
      <c r="O789" s="4">
        <f t="shared" ref="O789:P792" si="118">I789+K789+M789</f>
        <v>0</v>
      </c>
      <c r="P789" s="5">
        <f t="shared" si="118"/>
        <v>0</v>
      </c>
      <c r="Q789" s="1" t="s">
        <v>13</v>
      </c>
      <c r="S789" t="s">
        <v>54</v>
      </c>
      <c r="T789" t="s">
        <v>54</v>
      </c>
      <c r="U789" t="s">
        <v>13</v>
      </c>
      <c r="V789">
        <v>1</v>
      </c>
    </row>
    <row r="790" spans="1:22" x14ac:dyDescent="0.2">
      <c r="A790" s="1" t="s">
        <v>264</v>
      </c>
      <c r="B790" s="6" t="s">
        <v>1312</v>
      </c>
      <c r="C790" s="1" t="s">
        <v>1355</v>
      </c>
      <c r="D790" s="1" t="s">
        <v>13</v>
      </c>
      <c r="E790" s="1" t="s">
        <v>1356</v>
      </c>
      <c r="F790" s="1" t="s">
        <v>1315</v>
      </c>
      <c r="G790" s="6" t="s">
        <v>1316</v>
      </c>
      <c r="H790" s="3">
        <v>2</v>
      </c>
      <c r="I790" s="5">
        <v>0</v>
      </c>
      <c r="J790" s="4">
        <f>TRUNC(H790*I790, 1)</f>
        <v>0</v>
      </c>
      <c r="K790" s="4">
        <f>노무!E5</f>
        <v>0</v>
      </c>
      <c r="L790" s="5">
        <f>TRUNC(H790*K790, 1)</f>
        <v>0</v>
      </c>
      <c r="M790" s="4">
        <v>0</v>
      </c>
      <c r="N790" s="5">
        <f>TRUNC(H790*M790, 1)</f>
        <v>0</v>
      </c>
      <c r="O790" s="4">
        <f t="shared" si="118"/>
        <v>0</v>
      </c>
      <c r="P790" s="5">
        <f t="shared" si="118"/>
        <v>0</v>
      </c>
      <c r="Q790" s="1" t="s">
        <v>13</v>
      </c>
      <c r="S790" t="s">
        <v>54</v>
      </c>
      <c r="T790" t="s">
        <v>54</v>
      </c>
      <c r="U790" t="s">
        <v>13</v>
      </c>
      <c r="V790">
        <v>1</v>
      </c>
    </row>
    <row r="791" spans="1:22" x14ac:dyDescent="0.2">
      <c r="A791" s="1" t="s">
        <v>264</v>
      </c>
      <c r="B791" s="6" t="s">
        <v>1312</v>
      </c>
      <c r="C791" s="1" t="s">
        <v>1328</v>
      </c>
      <c r="D791" s="1" t="s">
        <v>13</v>
      </c>
      <c r="E791" s="1" t="s">
        <v>1329</v>
      </c>
      <c r="F791" s="1" t="s">
        <v>1315</v>
      </c>
      <c r="G791" s="6" t="s">
        <v>1316</v>
      </c>
      <c r="H791" s="3">
        <v>1</v>
      </c>
      <c r="I791" s="5">
        <v>0</v>
      </c>
      <c r="J791" s="4">
        <f>TRUNC(H791*I791, 1)</f>
        <v>0</v>
      </c>
      <c r="K791" s="4">
        <f>노무!E12</f>
        <v>0</v>
      </c>
      <c r="L791" s="5">
        <f>TRUNC(H791*K791, 1)</f>
        <v>0</v>
      </c>
      <c r="M791" s="4">
        <v>0</v>
      </c>
      <c r="N791" s="5">
        <f>TRUNC(H791*M791, 1)</f>
        <v>0</v>
      </c>
      <c r="O791" s="4">
        <f t="shared" si="118"/>
        <v>0</v>
      </c>
      <c r="P791" s="5">
        <f t="shared" si="118"/>
        <v>0</v>
      </c>
      <c r="Q791" s="1" t="s">
        <v>13</v>
      </c>
      <c r="S791" t="s">
        <v>54</v>
      </c>
      <c r="T791" t="s">
        <v>54</v>
      </c>
      <c r="U791" t="s">
        <v>13</v>
      </c>
      <c r="V791">
        <v>1</v>
      </c>
    </row>
    <row r="792" spans="1:22" x14ac:dyDescent="0.2">
      <c r="A792" s="1" t="s">
        <v>264</v>
      </c>
      <c r="B792" s="6" t="s">
        <v>1331</v>
      </c>
      <c r="C792" s="1" t="s">
        <v>1391</v>
      </c>
      <c r="D792" s="1" t="s">
        <v>13</v>
      </c>
      <c r="E792" s="1" t="s">
        <v>1392</v>
      </c>
      <c r="F792" s="1" t="s">
        <v>1393</v>
      </c>
      <c r="G792" s="6" t="s">
        <v>1335</v>
      </c>
      <c r="H792" s="3">
        <v>8</v>
      </c>
      <c r="I792" s="4">
        <f>기계경비!H22</f>
        <v>0</v>
      </c>
      <c r="J792" s="4">
        <f>TRUNC(H792*I792, 1)</f>
        <v>0</v>
      </c>
      <c r="K792" s="4">
        <f>기계경비!I22</f>
        <v>0</v>
      </c>
      <c r="L792" s="5">
        <f>TRUNC(H792*K792, 1)</f>
        <v>0</v>
      </c>
      <c r="M792" s="4">
        <f>기계경비!J22</f>
        <v>0</v>
      </c>
      <c r="N792" s="5">
        <f>TRUNC(H792*M792, 1)</f>
        <v>0</v>
      </c>
      <c r="O792" s="4">
        <f t="shared" si="118"/>
        <v>0</v>
      </c>
      <c r="P792" s="5">
        <f t="shared" si="118"/>
        <v>0</v>
      </c>
      <c r="Q792" s="1" t="s">
        <v>13</v>
      </c>
      <c r="S792" t="s">
        <v>54</v>
      </c>
      <c r="T792" t="s">
        <v>54</v>
      </c>
      <c r="U792" t="s">
        <v>13</v>
      </c>
      <c r="V792">
        <v>1</v>
      </c>
    </row>
    <row r="793" spans="1:22" x14ac:dyDescent="0.2">
      <c r="A793" s="1" t="s">
        <v>13</v>
      </c>
      <c r="B793" s="6" t="s">
        <v>13</v>
      </c>
      <c r="C793" s="1" t="s">
        <v>13</v>
      </c>
      <c r="D793" s="1" t="s">
        <v>13</v>
      </c>
      <c r="E793" s="1" t="s">
        <v>1311</v>
      </c>
      <c r="F793" s="1" t="s">
        <v>13</v>
      </c>
      <c r="G793" s="6" t="s">
        <v>13</v>
      </c>
      <c r="H793" s="3">
        <v>0</v>
      </c>
      <c r="I793" s="1" t="s">
        <v>13</v>
      </c>
      <c r="J793" s="4">
        <f>TRUNC(SUMPRODUCT(J789:J792, V789:V792), 0)</f>
        <v>0</v>
      </c>
      <c r="K793" s="1" t="s">
        <v>13</v>
      </c>
      <c r="L793" s="5">
        <f>TRUNC(SUMPRODUCT(L789:L792, V789:V792), 0)</f>
        <v>0</v>
      </c>
      <c r="M793" s="1" t="s">
        <v>13</v>
      </c>
      <c r="N793" s="5">
        <f>TRUNC(SUMPRODUCT(N789:N792, V789:V792), 0)</f>
        <v>0</v>
      </c>
      <c r="O793" s="1" t="s">
        <v>13</v>
      </c>
      <c r="P793" s="5">
        <f>J793+L793+N793</f>
        <v>0</v>
      </c>
      <c r="Q793" s="1" t="s">
        <v>13</v>
      </c>
      <c r="S793" t="s">
        <v>13</v>
      </c>
      <c r="T793" t="s">
        <v>13</v>
      </c>
      <c r="U793" t="s">
        <v>13</v>
      </c>
      <c r="V793">
        <v>1</v>
      </c>
    </row>
    <row r="794" spans="1:22" x14ac:dyDescent="0.2">
      <c r="A794" s="1" t="s">
        <v>13</v>
      </c>
      <c r="B794" s="6" t="s">
        <v>13</v>
      </c>
      <c r="C794" s="1" t="s">
        <v>13</v>
      </c>
      <c r="D794" s="1" t="s">
        <v>13</v>
      </c>
      <c r="E794" s="1" t="s">
        <v>13</v>
      </c>
      <c r="F794" s="1" t="s">
        <v>13</v>
      </c>
      <c r="G794" s="6" t="s">
        <v>13</v>
      </c>
      <c r="H794" s="3">
        <v>0</v>
      </c>
      <c r="I794" s="1" t="s">
        <v>13</v>
      </c>
      <c r="J794" s="1" t="s">
        <v>13</v>
      </c>
      <c r="K794" s="1" t="s">
        <v>13</v>
      </c>
      <c r="L794" s="1" t="s">
        <v>13</v>
      </c>
      <c r="M794" s="1" t="s">
        <v>13</v>
      </c>
      <c r="N794" s="1" t="s">
        <v>13</v>
      </c>
      <c r="O794" s="1" t="s">
        <v>13</v>
      </c>
      <c r="P794" s="1" t="s">
        <v>13</v>
      </c>
      <c r="Q794" s="1" t="s">
        <v>13</v>
      </c>
      <c r="S794" t="s">
        <v>13</v>
      </c>
      <c r="T794" t="s">
        <v>13</v>
      </c>
      <c r="U794" t="s">
        <v>13</v>
      </c>
      <c r="V794">
        <v>1</v>
      </c>
    </row>
    <row r="795" spans="1:22" x14ac:dyDescent="0.2">
      <c r="A795" s="1" t="s">
        <v>267</v>
      </c>
      <c r="B795" s="6" t="s">
        <v>13</v>
      </c>
      <c r="C795" s="1" t="s">
        <v>13</v>
      </c>
      <c r="D795" s="1" t="s">
        <v>13</v>
      </c>
      <c r="E795" s="1" t="s">
        <v>268</v>
      </c>
      <c r="F795" s="1" t="s">
        <v>269</v>
      </c>
      <c r="G795" s="6" t="s">
        <v>239</v>
      </c>
      <c r="H795" s="3">
        <v>0</v>
      </c>
      <c r="I795" s="1" t="s">
        <v>13</v>
      </c>
      <c r="J795" s="1" t="s">
        <v>13</v>
      </c>
      <c r="K795" s="1" t="s">
        <v>13</v>
      </c>
      <c r="L795" s="1" t="s">
        <v>13</v>
      </c>
      <c r="M795" s="1" t="s">
        <v>13</v>
      </c>
      <c r="N795" s="1" t="s">
        <v>13</v>
      </c>
      <c r="O795" s="1" t="s">
        <v>13</v>
      </c>
      <c r="P795" s="1" t="s">
        <v>13</v>
      </c>
      <c r="Q795" s="1" t="s">
        <v>13</v>
      </c>
      <c r="S795" t="s">
        <v>13</v>
      </c>
      <c r="T795" t="s">
        <v>13</v>
      </c>
      <c r="U795" t="s">
        <v>13</v>
      </c>
      <c r="V795">
        <v>1</v>
      </c>
    </row>
    <row r="796" spans="1:22" x14ac:dyDescent="0.2">
      <c r="A796" s="1" t="s">
        <v>267</v>
      </c>
      <c r="B796" s="6" t="s">
        <v>1312</v>
      </c>
      <c r="C796" s="1" t="s">
        <v>1389</v>
      </c>
      <c r="D796" s="1" t="s">
        <v>13</v>
      </c>
      <c r="E796" s="1" t="s">
        <v>1390</v>
      </c>
      <c r="F796" s="1" t="s">
        <v>1315</v>
      </c>
      <c r="G796" s="6" t="s">
        <v>1316</v>
      </c>
      <c r="H796" s="3">
        <v>1</v>
      </c>
      <c r="I796" s="5">
        <v>0</v>
      </c>
      <c r="J796" s="4">
        <f>TRUNC(H796*I796, 1)</f>
        <v>0</v>
      </c>
      <c r="K796" s="4">
        <f>노무!E14</f>
        <v>0</v>
      </c>
      <c r="L796" s="5">
        <f>TRUNC(H796*K796, 1)</f>
        <v>0</v>
      </c>
      <c r="M796" s="4">
        <v>0</v>
      </c>
      <c r="N796" s="5">
        <f>TRUNC(H796*M796, 1)</f>
        <v>0</v>
      </c>
      <c r="O796" s="4">
        <f t="shared" ref="O796:P798" si="119">I796+K796+M796</f>
        <v>0</v>
      </c>
      <c r="P796" s="5">
        <f t="shared" si="119"/>
        <v>0</v>
      </c>
      <c r="Q796" s="1" t="s">
        <v>13</v>
      </c>
      <c r="S796" t="s">
        <v>54</v>
      </c>
      <c r="T796" t="s">
        <v>54</v>
      </c>
      <c r="U796" t="s">
        <v>13</v>
      </c>
      <c r="V796">
        <v>1</v>
      </c>
    </row>
    <row r="797" spans="1:22" x14ac:dyDescent="0.2">
      <c r="A797" s="1" t="s">
        <v>267</v>
      </c>
      <c r="B797" s="6" t="s">
        <v>1312</v>
      </c>
      <c r="C797" s="1" t="s">
        <v>1355</v>
      </c>
      <c r="D797" s="1" t="s">
        <v>13</v>
      </c>
      <c r="E797" s="1" t="s">
        <v>1356</v>
      </c>
      <c r="F797" s="1" t="s">
        <v>1315</v>
      </c>
      <c r="G797" s="6" t="s">
        <v>1316</v>
      </c>
      <c r="H797" s="3">
        <v>1</v>
      </c>
      <c r="I797" s="5">
        <v>0</v>
      </c>
      <c r="J797" s="4">
        <f>TRUNC(H797*I797, 1)</f>
        <v>0</v>
      </c>
      <c r="K797" s="4">
        <f>노무!E5</f>
        <v>0</v>
      </c>
      <c r="L797" s="5">
        <f>TRUNC(H797*K797, 1)</f>
        <v>0</v>
      </c>
      <c r="M797" s="4">
        <v>0</v>
      </c>
      <c r="N797" s="5">
        <f>TRUNC(H797*M797, 1)</f>
        <v>0</v>
      </c>
      <c r="O797" s="4">
        <f t="shared" si="119"/>
        <v>0</v>
      </c>
      <c r="P797" s="5">
        <f t="shared" si="119"/>
        <v>0</v>
      </c>
      <c r="Q797" s="1" t="s">
        <v>13</v>
      </c>
      <c r="S797" t="s">
        <v>54</v>
      </c>
      <c r="T797" t="s">
        <v>54</v>
      </c>
      <c r="U797" t="s">
        <v>13</v>
      </c>
      <c r="V797">
        <v>1</v>
      </c>
    </row>
    <row r="798" spans="1:22" x14ac:dyDescent="0.2">
      <c r="A798" s="1" t="s">
        <v>267</v>
      </c>
      <c r="B798" s="6" t="s">
        <v>1312</v>
      </c>
      <c r="C798" s="1" t="s">
        <v>1317</v>
      </c>
      <c r="D798" s="1" t="s">
        <v>13</v>
      </c>
      <c r="E798" s="1" t="s">
        <v>1318</v>
      </c>
      <c r="F798" s="1" t="s">
        <v>1315</v>
      </c>
      <c r="G798" s="6" t="s">
        <v>1316</v>
      </c>
      <c r="H798" s="3">
        <v>1</v>
      </c>
      <c r="I798" s="5">
        <v>0</v>
      </c>
      <c r="J798" s="4">
        <f>TRUNC(H798*I798, 1)</f>
        <v>0</v>
      </c>
      <c r="K798" s="4">
        <f>노무!E4</f>
        <v>0</v>
      </c>
      <c r="L798" s="5">
        <f>TRUNC(H798*K798, 1)</f>
        <v>0</v>
      </c>
      <c r="M798" s="4">
        <v>0</v>
      </c>
      <c r="N798" s="5">
        <f>TRUNC(H798*M798, 1)</f>
        <v>0</v>
      </c>
      <c r="O798" s="4">
        <f t="shared" si="119"/>
        <v>0</v>
      </c>
      <c r="P798" s="5">
        <f t="shared" si="119"/>
        <v>0</v>
      </c>
      <c r="Q798" s="1" t="s">
        <v>13</v>
      </c>
      <c r="S798" t="s">
        <v>54</v>
      </c>
      <c r="T798" t="s">
        <v>54</v>
      </c>
      <c r="U798" t="s">
        <v>13</v>
      </c>
      <c r="V798">
        <v>1</v>
      </c>
    </row>
    <row r="799" spans="1:22" x14ac:dyDescent="0.2">
      <c r="A799" s="1" t="s">
        <v>13</v>
      </c>
      <c r="B799" s="6" t="s">
        <v>13</v>
      </c>
      <c r="C799" s="1" t="s">
        <v>13</v>
      </c>
      <c r="D799" s="1" t="s">
        <v>13</v>
      </c>
      <c r="E799" s="1" t="s">
        <v>1311</v>
      </c>
      <c r="F799" s="1" t="s">
        <v>13</v>
      </c>
      <c r="G799" s="6" t="s">
        <v>13</v>
      </c>
      <c r="H799" s="3">
        <v>0</v>
      </c>
      <c r="I799" s="1" t="s">
        <v>13</v>
      </c>
      <c r="J799" s="4">
        <f>TRUNC(SUMPRODUCT(J796:J798, V796:V798), 0)</f>
        <v>0</v>
      </c>
      <c r="K799" s="1" t="s">
        <v>13</v>
      </c>
      <c r="L799" s="5">
        <f>TRUNC(SUMPRODUCT(L796:L798, V796:V798), 0)</f>
        <v>0</v>
      </c>
      <c r="M799" s="1" t="s">
        <v>13</v>
      </c>
      <c r="N799" s="5">
        <f>TRUNC(SUMPRODUCT(N796:N798, V796:V798), 0)</f>
        <v>0</v>
      </c>
      <c r="O799" s="1" t="s">
        <v>13</v>
      </c>
      <c r="P799" s="5">
        <f>J799+L799+N799</f>
        <v>0</v>
      </c>
      <c r="Q799" s="1" t="s">
        <v>13</v>
      </c>
      <c r="S799" t="s">
        <v>13</v>
      </c>
      <c r="T799" t="s">
        <v>13</v>
      </c>
      <c r="U799" t="s">
        <v>13</v>
      </c>
      <c r="V799">
        <v>1</v>
      </c>
    </row>
    <row r="800" spans="1:22" x14ac:dyDescent="0.2">
      <c r="A800" s="1" t="s">
        <v>13</v>
      </c>
      <c r="B800" s="6" t="s">
        <v>13</v>
      </c>
      <c r="C800" s="1" t="s">
        <v>13</v>
      </c>
      <c r="D800" s="1" t="s">
        <v>13</v>
      </c>
      <c r="E800" s="1" t="s">
        <v>13</v>
      </c>
      <c r="F800" s="1" t="s">
        <v>13</v>
      </c>
      <c r="G800" s="6" t="s">
        <v>13</v>
      </c>
      <c r="H800" s="3">
        <v>0</v>
      </c>
      <c r="I800" s="1" t="s">
        <v>13</v>
      </c>
      <c r="J800" s="1" t="s">
        <v>13</v>
      </c>
      <c r="K800" s="1" t="s">
        <v>13</v>
      </c>
      <c r="L800" s="1" t="s">
        <v>13</v>
      </c>
      <c r="M800" s="1" t="s">
        <v>13</v>
      </c>
      <c r="N800" s="1" t="s">
        <v>13</v>
      </c>
      <c r="O800" s="1" t="s">
        <v>13</v>
      </c>
      <c r="P800" s="1" t="s">
        <v>13</v>
      </c>
      <c r="Q800" s="1" t="s">
        <v>13</v>
      </c>
      <c r="S800" t="s">
        <v>13</v>
      </c>
      <c r="T800" t="s">
        <v>13</v>
      </c>
      <c r="U800" t="s">
        <v>13</v>
      </c>
      <c r="V800">
        <v>1</v>
      </c>
    </row>
    <row r="801" spans="1:22" x14ac:dyDescent="0.2">
      <c r="A801" s="1" t="s">
        <v>270</v>
      </c>
      <c r="B801" s="6" t="s">
        <v>13</v>
      </c>
      <c r="C801" s="1" t="s">
        <v>13</v>
      </c>
      <c r="D801" s="1" t="s">
        <v>13</v>
      </c>
      <c r="E801" s="1" t="s">
        <v>271</v>
      </c>
      <c r="F801" s="1" t="s">
        <v>13</v>
      </c>
      <c r="G801" s="6" t="s">
        <v>93</v>
      </c>
      <c r="H801" s="3">
        <v>0</v>
      </c>
      <c r="I801" s="1" t="s">
        <v>13</v>
      </c>
      <c r="J801" s="1" t="s">
        <v>13</v>
      </c>
      <c r="K801" s="1" t="s">
        <v>13</v>
      </c>
      <c r="L801" s="1" t="s">
        <v>13</v>
      </c>
      <c r="M801" s="1" t="s">
        <v>13</v>
      </c>
      <c r="N801" s="1" t="s">
        <v>13</v>
      </c>
      <c r="O801" s="1" t="s">
        <v>13</v>
      </c>
      <c r="P801" s="1" t="s">
        <v>13</v>
      </c>
      <c r="Q801" s="1" t="s">
        <v>13</v>
      </c>
      <c r="S801" t="s">
        <v>13</v>
      </c>
      <c r="T801" t="s">
        <v>13</v>
      </c>
      <c r="U801" t="s">
        <v>13</v>
      </c>
      <c r="V801">
        <v>1</v>
      </c>
    </row>
    <row r="802" spans="1:22" x14ac:dyDescent="0.2">
      <c r="A802" s="1" t="s">
        <v>270</v>
      </c>
      <c r="B802" s="6" t="s">
        <v>1287</v>
      </c>
      <c r="C802" s="1" t="s">
        <v>1397</v>
      </c>
      <c r="D802" s="1" t="s">
        <v>13</v>
      </c>
      <c r="E802" s="1" t="s">
        <v>1398</v>
      </c>
      <c r="F802" s="1" t="s">
        <v>1399</v>
      </c>
      <c r="G802" s="6" t="s">
        <v>111</v>
      </c>
      <c r="H802" s="3">
        <v>1.1000000000000001</v>
      </c>
      <c r="I802" s="4">
        <f>자재!E17</f>
        <v>0</v>
      </c>
      <c r="J802" s="4">
        <f>TRUNC(H802*I802, 1)</f>
        <v>0</v>
      </c>
      <c r="K802" s="4">
        <v>0</v>
      </c>
      <c r="L802" s="5">
        <f>TRUNC(H802*K802, 1)</f>
        <v>0</v>
      </c>
      <c r="M802" s="4">
        <v>0</v>
      </c>
      <c r="N802" s="5">
        <f>TRUNC(H802*M802, 1)</f>
        <v>0</v>
      </c>
      <c r="O802" s="4">
        <f t="shared" ref="O802:P806" si="120">I802+K802+M802</f>
        <v>0</v>
      </c>
      <c r="P802" s="5">
        <f t="shared" si="120"/>
        <v>0</v>
      </c>
      <c r="Q802" s="1" t="s">
        <v>1400</v>
      </c>
      <c r="S802" t="s">
        <v>54</v>
      </c>
      <c r="T802" t="s">
        <v>54</v>
      </c>
      <c r="U802" t="s">
        <v>13</v>
      </c>
      <c r="V802">
        <v>1</v>
      </c>
    </row>
    <row r="803" spans="1:22" x14ac:dyDescent="0.2">
      <c r="A803" s="1" t="s">
        <v>270</v>
      </c>
      <c r="B803" s="6" t="s">
        <v>1312</v>
      </c>
      <c r="C803" s="1" t="s">
        <v>1401</v>
      </c>
      <c r="D803" s="1" t="s">
        <v>13</v>
      </c>
      <c r="E803" s="1" t="s">
        <v>1402</v>
      </c>
      <c r="F803" s="1" t="s">
        <v>1315</v>
      </c>
      <c r="G803" s="6" t="s">
        <v>1316</v>
      </c>
      <c r="H803" s="3">
        <v>2E-3</v>
      </c>
      <c r="I803" s="5">
        <v>0</v>
      </c>
      <c r="J803" s="4">
        <f>TRUNC(H803*I803, 1)</f>
        <v>0</v>
      </c>
      <c r="K803" s="4">
        <f>노무!E17</f>
        <v>0</v>
      </c>
      <c r="L803" s="5">
        <f>TRUNC(H803*K803, 1)</f>
        <v>0</v>
      </c>
      <c r="M803" s="4">
        <v>0</v>
      </c>
      <c r="N803" s="5">
        <f>TRUNC(H803*M803, 1)</f>
        <v>0</v>
      </c>
      <c r="O803" s="4">
        <f t="shared" si="120"/>
        <v>0</v>
      </c>
      <c r="P803" s="5">
        <f t="shared" si="120"/>
        <v>0</v>
      </c>
      <c r="Q803" s="1" t="s">
        <v>13</v>
      </c>
      <c r="S803" t="s">
        <v>54</v>
      </c>
      <c r="T803" t="s">
        <v>54</v>
      </c>
      <c r="U803" t="s">
        <v>13</v>
      </c>
      <c r="V803">
        <v>1</v>
      </c>
    </row>
    <row r="804" spans="1:22" x14ac:dyDescent="0.2">
      <c r="A804" s="1" t="s">
        <v>270</v>
      </c>
      <c r="B804" s="6" t="s">
        <v>1312</v>
      </c>
      <c r="C804" s="1" t="s">
        <v>1317</v>
      </c>
      <c r="D804" s="1" t="s">
        <v>13</v>
      </c>
      <c r="E804" s="1" t="s">
        <v>1318</v>
      </c>
      <c r="F804" s="1" t="s">
        <v>1315</v>
      </c>
      <c r="G804" s="6" t="s">
        <v>1316</v>
      </c>
      <c r="H804" s="3">
        <v>1E-3</v>
      </c>
      <c r="I804" s="5">
        <v>0</v>
      </c>
      <c r="J804" s="4">
        <f>TRUNC(H804*I804, 1)</f>
        <v>0</v>
      </c>
      <c r="K804" s="4">
        <f>노무!E4</f>
        <v>0</v>
      </c>
      <c r="L804" s="5">
        <f>TRUNC(H804*K804, 1)</f>
        <v>0</v>
      </c>
      <c r="M804" s="4">
        <v>0</v>
      </c>
      <c r="N804" s="5">
        <f>TRUNC(H804*M804, 1)</f>
        <v>0</v>
      </c>
      <c r="O804" s="4">
        <f t="shared" si="120"/>
        <v>0</v>
      </c>
      <c r="P804" s="5">
        <f t="shared" si="120"/>
        <v>0</v>
      </c>
      <c r="Q804" s="1" t="s">
        <v>13</v>
      </c>
      <c r="S804" t="s">
        <v>54</v>
      </c>
      <c r="T804" t="s">
        <v>54</v>
      </c>
      <c r="U804" t="s">
        <v>13</v>
      </c>
      <c r="V804">
        <v>1</v>
      </c>
    </row>
    <row r="805" spans="1:22" x14ac:dyDescent="0.2">
      <c r="A805" s="1" t="s">
        <v>270</v>
      </c>
      <c r="B805" s="6" t="s">
        <v>1306</v>
      </c>
      <c r="C805" s="1" t="s">
        <v>1307</v>
      </c>
      <c r="D805" s="1" t="s">
        <v>13</v>
      </c>
      <c r="E805" s="1" t="s">
        <v>1319</v>
      </c>
      <c r="F805" s="1" t="s">
        <v>1330</v>
      </c>
      <c r="G805" s="6" t="s">
        <v>1310</v>
      </c>
      <c r="H805" s="3">
        <v>1</v>
      </c>
      <c r="I805" s="4">
        <f>TRUNC((L803+L804)*2*0.01, 1)</f>
        <v>0</v>
      </c>
      <c r="J805" s="4">
        <f>TRUNC(H805*I805, 1)</f>
        <v>0</v>
      </c>
      <c r="K805" s="4">
        <v>0</v>
      </c>
      <c r="L805" s="5">
        <f>TRUNC(H805*K805, 1)</f>
        <v>0</v>
      </c>
      <c r="M805" s="4">
        <v>0</v>
      </c>
      <c r="N805" s="5">
        <f>TRUNC(H805*M805, 1)</f>
        <v>0</v>
      </c>
      <c r="O805" s="4">
        <f t="shared" si="120"/>
        <v>0</v>
      </c>
      <c r="P805" s="5">
        <f t="shared" si="120"/>
        <v>0</v>
      </c>
      <c r="Q805" s="1" t="s">
        <v>13</v>
      </c>
      <c r="S805" t="s">
        <v>54</v>
      </c>
      <c r="T805" t="s">
        <v>54</v>
      </c>
      <c r="U805">
        <v>2</v>
      </c>
      <c r="V805">
        <v>1</v>
      </c>
    </row>
    <row r="806" spans="1:22" x14ac:dyDescent="0.2">
      <c r="A806" s="1" t="s">
        <v>270</v>
      </c>
      <c r="B806" s="6" t="s">
        <v>1331</v>
      </c>
      <c r="C806" s="1" t="s">
        <v>1403</v>
      </c>
      <c r="D806" s="1" t="s">
        <v>13</v>
      </c>
      <c r="E806" s="1" t="s">
        <v>1392</v>
      </c>
      <c r="F806" s="1" t="s">
        <v>1404</v>
      </c>
      <c r="G806" s="6" t="s">
        <v>1335</v>
      </c>
      <c r="H806" s="3">
        <v>2E-3</v>
      </c>
      <c r="I806" s="4">
        <f>기계경비!H23</f>
        <v>0</v>
      </c>
      <c r="J806" s="4">
        <f>TRUNC(H806*I806, 1)</f>
        <v>0</v>
      </c>
      <c r="K806" s="4">
        <f>기계경비!I23</f>
        <v>0</v>
      </c>
      <c r="L806" s="5">
        <f>TRUNC(H806*K806, 1)</f>
        <v>0</v>
      </c>
      <c r="M806" s="4">
        <f>기계경비!J23</f>
        <v>0</v>
      </c>
      <c r="N806" s="5">
        <f>TRUNC(H806*M806, 1)</f>
        <v>0</v>
      </c>
      <c r="O806" s="4">
        <f t="shared" si="120"/>
        <v>0</v>
      </c>
      <c r="P806" s="5">
        <f t="shared" si="120"/>
        <v>0</v>
      </c>
      <c r="Q806" s="1" t="s">
        <v>13</v>
      </c>
      <c r="S806" t="s">
        <v>54</v>
      </c>
      <c r="T806" t="s">
        <v>54</v>
      </c>
      <c r="U806" t="s">
        <v>13</v>
      </c>
      <c r="V806">
        <v>1</v>
      </c>
    </row>
    <row r="807" spans="1:22" x14ac:dyDescent="0.2">
      <c r="A807" s="1" t="s">
        <v>13</v>
      </c>
      <c r="B807" s="6" t="s">
        <v>13</v>
      </c>
      <c r="C807" s="1" t="s">
        <v>13</v>
      </c>
      <c r="D807" s="1" t="s">
        <v>13</v>
      </c>
      <c r="E807" s="1" t="s">
        <v>1311</v>
      </c>
      <c r="F807" s="1" t="s">
        <v>13</v>
      </c>
      <c r="G807" s="6" t="s">
        <v>13</v>
      </c>
      <c r="H807" s="3">
        <v>0</v>
      </c>
      <c r="I807" s="1" t="s">
        <v>13</v>
      </c>
      <c r="J807" s="4">
        <f>TRUNC(SUMPRODUCT(J802:J806, V802:V806), 0)</f>
        <v>0</v>
      </c>
      <c r="K807" s="1" t="s">
        <v>13</v>
      </c>
      <c r="L807" s="5">
        <f>TRUNC(SUMPRODUCT(L802:L806, V802:V806), 0)</f>
        <v>0</v>
      </c>
      <c r="M807" s="1" t="s">
        <v>13</v>
      </c>
      <c r="N807" s="5">
        <f>TRUNC(SUMPRODUCT(N802:N806, V802:V806), 0)</f>
        <v>0</v>
      </c>
      <c r="O807" s="1" t="s">
        <v>13</v>
      </c>
      <c r="P807" s="5">
        <f>J807+L807+N807</f>
        <v>0</v>
      </c>
      <c r="Q807" s="1" t="s">
        <v>13</v>
      </c>
      <c r="S807" t="s">
        <v>13</v>
      </c>
      <c r="T807" t="s">
        <v>13</v>
      </c>
      <c r="U807" t="s">
        <v>13</v>
      </c>
      <c r="V807">
        <v>1</v>
      </c>
    </row>
    <row r="808" spans="1:22" x14ac:dyDescent="0.2">
      <c r="A808" s="1" t="s">
        <v>13</v>
      </c>
      <c r="B808" s="6" t="s">
        <v>13</v>
      </c>
      <c r="C808" s="1" t="s">
        <v>13</v>
      </c>
      <c r="D808" s="1" t="s">
        <v>13</v>
      </c>
      <c r="E808" s="1" t="s">
        <v>13</v>
      </c>
      <c r="F808" s="1" t="s">
        <v>13</v>
      </c>
      <c r="G808" s="6" t="s">
        <v>13</v>
      </c>
      <c r="H808" s="3">
        <v>0</v>
      </c>
      <c r="I808" s="1" t="s">
        <v>13</v>
      </c>
      <c r="J808" s="1" t="s">
        <v>13</v>
      </c>
      <c r="K808" s="1" t="s">
        <v>13</v>
      </c>
      <c r="L808" s="1" t="s">
        <v>13</v>
      </c>
      <c r="M808" s="1" t="s">
        <v>13</v>
      </c>
      <c r="N808" s="1" t="s">
        <v>13</v>
      </c>
      <c r="O808" s="1" t="s">
        <v>13</v>
      </c>
      <c r="P808" s="1" t="s">
        <v>13</v>
      </c>
      <c r="Q808" s="1" t="s">
        <v>13</v>
      </c>
      <c r="S808" t="s">
        <v>13</v>
      </c>
      <c r="T808" t="s">
        <v>13</v>
      </c>
      <c r="U808" t="s">
        <v>13</v>
      </c>
      <c r="V808">
        <v>1</v>
      </c>
    </row>
    <row r="809" spans="1:22" x14ac:dyDescent="0.2">
      <c r="A809" s="1" t="s">
        <v>272</v>
      </c>
      <c r="B809" s="6" t="s">
        <v>13</v>
      </c>
      <c r="C809" s="1" t="s">
        <v>13</v>
      </c>
      <c r="D809" s="1" t="s">
        <v>13</v>
      </c>
      <c r="E809" s="1" t="s">
        <v>273</v>
      </c>
      <c r="F809" s="1" t="s">
        <v>274</v>
      </c>
      <c r="G809" s="6" t="s">
        <v>93</v>
      </c>
      <c r="H809" s="3">
        <v>0</v>
      </c>
      <c r="I809" s="1" t="s">
        <v>13</v>
      </c>
      <c r="J809" s="1" t="s">
        <v>13</v>
      </c>
      <c r="K809" s="1" t="s">
        <v>13</v>
      </c>
      <c r="L809" s="1" t="s">
        <v>13</v>
      </c>
      <c r="M809" s="1" t="s">
        <v>13</v>
      </c>
      <c r="N809" s="1" t="s">
        <v>13</v>
      </c>
      <c r="O809" s="1" t="s">
        <v>13</v>
      </c>
      <c r="P809" s="1" t="s">
        <v>13</v>
      </c>
      <c r="Q809" s="1" t="s">
        <v>13</v>
      </c>
      <c r="S809" t="s">
        <v>13</v>
      </c>
      <c r="T809" t="s">
        <v>13</v>
      </c>
      <c r="U809" t="s">
        <v>13</v>
      </c>
      <c r="V809">
        <v>1</v>
      </c>
    </row>
    <row r="810" spans="1:22" x14ac:dyDescent="0.2">
      <c r="A810" s="1" t="s">
        <v>272</v>
      </c>
      <c r="B810" s="6" t="s">
        <v>1287</v>
      </c>
      <c r="C810" s="1" t="s">
        <v>1405</v>
      </c>
      <c r="D810" s="1" t="s">
        <v>13</v>
      </c>
      <c r="E810" s="1" t="s">
        <v>1406</v>
      </c>
      <c r="F810" s="1" t="s">
        <v>1407</v>
      </c>
      <c r="G810" s="6" t="s">
        <v>111</v>
      </c>
      <c r="H810" s="3">
        <v>1.1000000000000001</v>
      </c>
      <c r="I810" s="4">
        <f>자재!E18</f>
        <v>0</v>
      </c>
      <c r="J810" s="4">
        <f>TRUNC(H810*I810, 1)</f>
        <v>0</v>
      </c>
      <c r="K810" s="4">
        <v>0</v>
      </c>
      <c r="L810" s="5">
        <f>TRUNC(H810*K810, 1)</f>
        <v>0</v>
      </c>
      <c r="M810" s="4">
        <v>0</v>
      </c>
      <c r="N810" s="5">
        <f>TRUNC(H810*M810, 1)</f>
        <v>0</v>
      </c>
      <c r="O810" s="4">
        <f t="shared" ref="O810:P814" si="121">I810+K810+M810</f>
        <v>0</v>
      </c>
      <c r="P810" s="5">
        <f t="shared" si="121"/>
        <v>0</v>
      </c>
      <c r="Q810" s="1" t="s">
        <v>13</v>
      </c>
      <c r="S810" t="s">
        <v>54</v>
      </c>
      <c r="T810" t="s">
        <v>54</v>
      </c>
      <c r="U810" t="s">
        <v>13</v>
      </c>
      <c r="V810">
        <v>1</v>
      </c>
    </row>
    <row r="811" spans="1:22" x14ac:dyDescent="0.2">
      <c r="A811" s="1" t="s">
        <v>272</v>
      </c>
      <c r="B811" s="6" t="s">
        <v>1312</v>
      </c>
      <c r="C811" s="1" t="s">
        <v>1401</v>
      </c>
      <c r="D811" s="1" t="s">
        <v>13</v>
      </c>
      <c r="E811" s="1" t="s">
        <v>1402</v>
      </c>
      <c r="F811" s="1" t="s">
        <v>1315</v>
      </c>
      <c r="G811" s="6" t="s">
        <v>1316</v>
      </c>
      <c r="H811" s="3">
        <v>3.0000000000000001E-3</v>
      </c>
      <c r="I811" s="5">
        <v>0</v>
      </c>
      <c r="J811" s="4">
        <f>TRUNC(H811*I811, 1)</f>
        <v>0</v>
      </c>
      <c r="K811" s="4">
        <f>노무!E17</f>
        <v>0</v>
      </c>
      <c r="L811" s="5">
        <f>TRUNC(H811*K811, 1)</f>
        <v>0</v>
      </c>
      <c r="M811" s="4">
        <v>0</v>
      </c>
      <c r="N811" s="5">
        <f>TRUNC(H811*M811, 1)</f>
        <v>0</v>
      </c>
      <c r="O811" s="4">
        <f t="shared" si="121"/>
        <v>0</v>
      </c>
      <c r="P811" s="5">
        <f t="shared" si="121"/>
        <v>0</v>
      </c>
      <c r="Q811" s="1" t="s">
        <v>13</v>
      </c>
      <c r="S811" t="s">
        <v>54</v>
      </c>
      <c r="T811" t="s">
        <v>54</v>
      </c>
      <c r="U811" t="s">
        <v>13</v>
      </c>
      <c r="V811">
        <v>1</v>
      </c>
    </row>
    <row r="812" spans="1:22" x14ac:dyDescent="0.2">
      <c r="A812" s="1" t="s">
        <v>272</v>
      </c>
      <c r="B812" s="6" t="s">
        <v>1312</v>
      </c>
      <c r="C812" s="1" t="s">
        <v>1317</v>
      </c>
      <c r="D812" s="1" t="s">
        <v>13</v>
      </c>
      <c r="E812" s="1" t="s">
        <v>1318</v>
      </c>
      <c r="F812" s="1" t="s">
        <v>1315</v>
      </c>
      <c r="G812" s="6" t="s">
        <v>1316</v>
      </c>
      <c r="H812" s="3">
        <v>1E-3</v>
      </c>
      <c r="I812" s="5">
        <v>0</v>
      </c>
      <c r="J812" s="4">
        <f>TRUNC(H812*I812, 1)</f>
        <v>0</v>
      </c>
      <c r="K812" s="4">
        <f>노무!E4</f>
        <v>0</v>
      </c>
      <c r="L812" s="5">
        <f>TRUNC(H812*K812, 1)</f>
        <v>0</v>
      </c>
      <c r="M812" s="4">
        <v>0</v>
      </c>
      <c r="N812" s="5">
        <f>TRUNC(H812*M812, 1)</f>
        <v>0</v>
      </c>
      <c r="O812" s="4">
        <f t="shared" si="121"/>
        <v>0</v>
      </c>
      <c r="P812" s="5">
        <f t="shared" si="121"/>
        <v>0</v>
      </c>
      <c r="Q812" s="1" t="s">
        <v>13</v>
      </c>
      <c r="S812" t="s">
        <v>54</v>
      </c>
      <c r="T812" t="s">
        <v>54</v>
      </c>
      <c r="U812" t="s">
        <v>13</v>
      </c>
      <c r="V812">
        <v>1</v>
      </c>
    </row>
    <row r="813" spans="1:22" x14ac:dyDescent="0.2">
      <c r="A813" s="1" t="s">
        <v>272</v>
      </c>
      <c r="B813" s="6" t="s">
        <v>1306</v>
      </c>
      <c r="C813" s="1" t="s">
        <v>1307</v>
      </c>
      <c r="D813" s="1" t="s">
        <v>13</v>
      </c>
      <c r="E813" s="1" t="s">
        <v>1319</v>
      </c>
      <c r="F813" s="1" t="s">
        <v>1330</v>
      </c>
      <c r="G813" s="6" t="s">
        <v>1310</v>
      </c>
      <c r="H813" s="3">
        <v>1</v>
      </c>
      <c r="I813" s="5">
        <v>0</v>
      </c>
      <c r="J813" s="4">
        <f>TRUNC(H813*I813, 1)</f>
        <v>0</v>
      </c>
      <c r="K813" s="4">
        <v>0</v>
      </c>
      <c r="L813" s="5">
        <f>TRUNC(H813*K813, 1)</f>
        <v>0</v>
      </c>
      <c r="M813" s="4">
        <f>TRUNC((L811+L812)*2*0.01, 1)</f>
        <v>0</v>
      </c>
      <c r="N813" s="5">
        <f>TRUNC(H813*M813, 1)</f>
        <v>0</v>
      </c>
      <c r="O813" s="4">
        <f t="shared" si="121"/>
        <v>0</v>
      </c>
      <c r="P813" s="5">
        <f t="shared" si="121"/>
        <v>0</v>
      </c>
      <c r="Q813" s="1" t="s">
        <v>13</v>
      </c>
      <c r="S813" t="s">
        <v>54</v>
      </c>
      <c r="T813" t="s">
        <v>54</v>
      </c>
      <c r="U813">
        <v>2</v>
      </c>
      <c r="V813">
        <v>1</v>
      </c>
    </row>
    <row r="814" spans="1:22" x14ac:dyDescent="0.2">
      <c r="A814" s="1" t="s">
        <v>272</v>
      </c>
      <c r="B814" s="6" t="s">
        <v>1331</v>
      </c>
      <c r="C814" s="1" t="s">
        <v>1403</v>
      </c>
      <c r="D814" s="1" t="s">
        <v>13</v>
      </c>
      <c r="E814" s="1" t="s">
        <v>1392</v>
      </c>
      <c r="F814" s="1" t="s">
        <v>1404</v>
      </c>
      <c r="G814" s="6" t="s">
        <v>1335</v>
      </c>
      <c r="H814" s="3">
        <v>2E-3</v>
      </c>
      <c r="I814" s="4">
        <f>기계경비!H23</f>
        <v>0</v>
      </c>
      <c r="J814" s="4">
        <f>TRUNC(H814*I814, 1)</f>
        <v>0</v>
      </c>
      <c r="K814" s="4">
        <f>기계경비!I23</f>
        <v>0</v>
      </c>
      <c r="L814" s="5">
        <f>TRUNC(H814*K814, 1)</f>
        <v>0</v>
      </c>
      <c r="M814" s="4">
        <f>기계경비!J23</f>
        <v>0</v>
      </c>
      <c r="N814" s="5">
        <f>TRUNC(H814*M814, 1)</f>
        <v>0</v>
      </c>
      <c r="O814" s="4">
        <f t="shared" si="121"/>
        <v>0</v>
      </c>
      <c r="P814" s="5">
        <f t="shared" si="121"/>
        <v>0</v>
      </c>
      <c r="Q814" s="1" t="s">
        <v>13</v>
      </c>
      <c r="S814" t="s">
        <v>54</v>
      </c>
      <c r="T814" t="s">
        <v>54</v>
      </c>
      <c r="U814" t="s">
        <v>13</v>
      </c>
      <c r="V814">
        <v>1</v>
      </c>
    </row>
    <row r="815" spans="1:22" x14ac:dyDescent="0.2">
      <c r="A815" s="1" t="s">
        <v>13</v>
      </c>
      <c r="B815" s="6" t="s">
        <v>13</v>
      </c>
      <c r="C815" s="1" t="s">
        <v>13</v>
      </c>
      <c r="D815" s="1" t="s">
        <v>13</v>
      </c>
      <c r="E815" s="1" t="s">
        <v>1311</v>
      </c>
      <c r="F815" s="1" t="s">
        <v>13</v>
      </c>
      <c r="G815" s="6" t="s">
        <v>13</v>
      </c>
      <c r="H815" s="3">
        <v>0</v>
      </c>
      <c r="I815" s="1" t="s">
        <v>13</v>
      </c>
      <c r="J815" s="4">
        <f>TRUNC(SUMPRODUCT(J810:J814, V810:V814), 0)</f>
        <v>0</v>
      </c>
      <c r="K815" s="1" t="s">
        <v>13</v>
      </c>
      <c r="L815" s="5">
        <f>TRUNC(SUMPRODUCT(L810:L814, V810:V814), 0)</f>
        <v>0</v>
      </c>
      <c r="M815" s="1" t="s">
        <v>13</v>
      </c>
      <c r="N815" s="5">
        <f>TRUNC(SUMPRODUCT(N810:N814, V810:V814), 0)</f>
        <v>0</v>
      </c>
      <c r="O815" s="1" t="s">
        <v>13</v>
      </c>
      <c r="P815" s="5">
        <f>J815+L815+N815</f>
        <v>0</v>
      </c>
      <c r="Q815" s="1" t="s">
        <v>13</v>
      </c>
      <c r="S815" t="s">
        <v>13</v>
      </c>
      <c r="T815" t="s">
        <v>13</v>
      </c>
      <c r="U815" t="s">
        <v>13</v>
      </c>
      <c r="V815">
        <v>1</v>
      </c>
    </row>
    <row r="816" spans="1:22" x14ac:dyDescent="0.2">
      <c r="A816" s="1" t="s">
        <v>13</v>
      </c>
      <c r="B816" s="6" t="s">
        <v>13</v>
      </c>
      <c r="C816" s="1" t="s">
        <v>13</v>
      </c>
      <c r="D816" s="1" t="s">
        <v>13</v>
      </c>
      <c r="E816" s="1" t="s">
        <v>13</v>
      </c>
      <c r="F816" s="1" t="s">
        <v>13</v>
      </c>
      <c r="G816" s="6" t="s">
        <v>13</v>
      </c>
      <c r="H816" s="3">
        <v>0</v>
      </c>
      <c r="I816" s="1" t="s">
        <v>13</v>
      </c>
      <c r="J816" s="1" t="s">
        <v>13</v>
      </c>
      <c r="K816" s="1" t="s">
        <v>13</v>
      </c>
      <c r="L816" s="1" t="s">
        <v>13</v>
      </c>
      <c r="M816" s="1" t="s">
        <v>13</v>
      </c>
      <c r="N816" s="1" t="s">
        <v>13</v>
      </c>
      <c r="O816" s="1" t="s">
        <v>13</v>
      </c>
      <c r="P816" s="1" t="s">
        <v>13</v>
      </c>
      <c r="Q816" s="1" t="s">
        <v>13</v>
      </c>
      <c r="S816" t="s">
        <v>13</v>
      </c>
      <c r="T816" t="s">
        <v>13</v>
      </c>
      <c r="U816" t="s">
        <v>13</v>
      </c>
      <c r="V816">
        <v>1</v>
      </c>
    </row>
    <row r="817" spans="1:22" x14ac:dyDescent="0.2">
      <c r="A817" s="1" t="s">
        <v>275</v>
      </c>
      <c r="B817" s="6" t="s">
        <v>13</v>
      </c>
      <c r="C817" s="1" t="s">
        <v>13</v>
      </c>
      <c r="D817" s="1" t="s">
        <v>13</v>
      </c>
      <c r="E817" s="1" t="s">
        <v>276</v>
      </c>
      <c r="F817" s="1" t="s">
        <v>277</v>
      </c>
      <c r="G817" s="6" t="s">
        <v>93</v>
      </c>
      <c r="H817" s="3">
        <v>0</v>
      </c>
      <c r="I817" s="1" t="s">
        <v>13</v>
      </c>
      <c r="J817" s="1" t="s">
        <v>13</v>
      </c>
      <c r="K817" s="1" t="s">
        <v>13</v>
      </c>
      <c r="L817" s="1" t="s">
        <v>13</v>
      </c>
      <c r="M817" s="1" t="s">
        <v>13</v>
      </c>
      <c r="N817" s="1" t="s">
        <v>13</v>
      </c>
      <c r="O817" s="1" t="s">
        <v>13</v>
      </c>
      <c r="P817" s="1" t="s">
        <v>13</v>
      </c>
      <c r="Q817" s="1" t="s">
        <v>13</v>
      </c>
      <c r="S817" t="s">
        <v>13</v>
      </c>
      <c r="T817" t="s">
        <v>13</v>
      </c>
      <c r="U817" t="s">
        <v>13</v>
      </c>
      <c r="V817">
        <v>1</v>
      </c>
    </row>
    <row r="818" spans="1:22" x14ac:dyDescent="0.2">
      <c r="A818" s="1" t="s">
        <v>275</v>
      </c>
      <c r="B818" s="6" t="s">
        <v>1287</v>
      </c>
      <c r="C818" s="1" t="s">
        <v>1408</v>
      </c>
      <c r="D818" s="1" t="s">
        <v>13</v>
      </c>
      <c r="E818" s="1" t="s">
        <v>1409</v>
      </c>
      <c r="F818" s="1" t="s">
        <v>1410</v>
      </c>
      <c r="G818" s="6" t="s">
        <v>111</v>
      </c>
      <c r="H818" s="3">
        <v>1.1000000000000001</v>
      </c>
      <c r="I818" s="4">
        <f>자재!E19</f>
        <v>0</v>
      </c>
      <c r="J818" s="4">
        <f>TRUNC(H818*I818, 1)</f>
        <v>0</v>
      </c>
      <c r="K818" s="4">
        <v>0</v>
      </c>
      <c r="L818" s="5">
        <f>TRUNC(H818*K818, 1)</f>
        <v>0</v>
      </c>
      <c r="M818" s="4">
        <v>0</v>
      </c>
      <c r="N818" s="5">
        <f>TRUNC(H818*M818, 1)</f>
        <v>0</v>
      </c>
      <c r="O818" s="4">
        <f t="shared" ref="O818:P822" si="122">I818+K818+M818</f>
        <v>0</v>
      </c>
      <c r="P818" s="5">
        <f t="shared" si="122"/>
        <v>0</v>
      </c>
      <c r="Q818" s="1" t="s">
        <v>13</v>
      </c>
      <c r="S818" t="s">
        <v>54</v>
      </c>
      <c r="T818" t="s">
        <v>54</v>
      </c>
      <c r="U818" t="s">
        <v>13</v>
      </c>
      <c r="V818">
        <v>1</v>
      </c>
    </row>
    <row r="819" spans="1:22" x14ac:dyDescent="0.2">
      <c r="A819" s="1" t="s">
        <v>275</v>
      </c>
      <c r="B819" s="6" t="s">
        <v>1312</v>
      </c>
      <c r="C819" s="1" t="s">
        <v>1401</v>
      </c>
      <c r="D819" s="1" t="s">
        <v>13</v>
      </c>
      <c r="E819" s="1" t="s">
        <v>1402</v>
      </c>
      <c r="F819" s="1" t="s">
        <v>1315</v>
      </c>
      <c r="G819" s="6" t="s">
        <v>1316</v>
      </c>
      <c r="H819" s="3">
        <v>7.0000000000000001E-3</v>
      </c>
      <c r="I819" s="5">
        <v>0</v>
      </c>
      <c r="J819" s="4">
        <f>TRUNC(H819*I819, 1)</f>
        <v>0</v>
      </c>
      <c r="K819" s="4">
        <f>노무!E17</f>
        <v>0</v>
      </c>
      <c r="L819" s="5">
        <f>TRUNC(H819*K819, 1)</f>
        <v>0</v>
      </c>
      <c r="M819" s="4">
        <v>0</v>
      </c>
      <c r="N819" s="5">
        <f>TRUNC(H819*M819, 1)</f>
        <v>0</v>
      </c>
      <c r="O819" s="4">
        <f t="shared" si="122"/>
        <v>0</v>
      </c>
      <c r="P819" s="5">
        <f t="shared" si="122"/>
        <v>0</v>
      </c>
      <c r="Q819" s="1" t="s">
        <v>13</v>
      </c>
      <c r="S819" t="s">
        <v>54</v>
      </c>
      <c r="T819" t="s">
        <v>54</v>
      </c>
      <c r="U819" t="s">
        <v>13</v>
      </c>
      <c r="V819">
        <v>1</v>
      </c>
    </row>
    <row r="820" spans="1:22" x14ac:dyDescent="0.2">
      <c r="A820" s="1" t="s">
        <v>275</v>
      </c>
      <c r="B820" s="6" t="s">
        <v>1312</v>
      </c>
      <c r="C820" s="1" t="s">
        <v>1317</v>
      </c>
      <c r="D820" s="1" t="s">
        <v>13</v>
      </c>
      <c r="E820" s="1" t="s">
        <v>1318</v>
      </c>
      <c r="F820" s="1" t="s">
        <v>1315</v>
      </c>
      <c r="G820" s="6" t="s">
        <v>1316</v>
      </c>
      <c r="H820" s="3">
        <v>2E-3</v>
      </c>
      <c r="I820" s="5">
        <v>0</v>
      </c>
      <c r="J820" s="4">
        <f>TRUNC(H820*I820, 1)</f>
        <v>0</v>
      </c>
      <c r="K820" s="4">
        <f>노무!E4</f>
        <v>0</v>
      </c>
      <c r="L820" s="5">
        <f>TRUNC(H820*K820, 1)</f>
        <v>0</v>
      </c>
      <c r="M820" s="4">
        <v>0</v>
      </c>
      <c r="N820" s="5">
        <f>TRUNC(H820*M820, 1)</f>
        <v>0</v>
      </c>
      <c r="O820" s="4">
        <f t="shared" si="122"/>
        <v>0</v>
      </c>
      <c r="P820" s="5">
        <f t="shared" si="122"/>
        <v>0</v>
      </c>
      <c r="Q820" s="1" t="s">
        <v>13</v>
      </c>
      <c r="S820" t="s">
        <v>54</v>
      </c>
      <c r="T820" t="s">
        <v>54</v>
      </c>
      <c r="U820" t="s">
        <v>13</v>
      </c>
      <c r="V820">
        <v>1</v>
      </c>
    </row>
    <row r="821" spans="1:22" x14ac:dyDescent="0.2">
      <c r="A821" s="1" t="s">
        <v>275</v>
      </c>
      <c r="B821" s="6" t="s">
        <v>1306</v>
      </c>
      <c r="C821" s="1" t="s">
        <v>1307</v>
      </c>
      <c r="D821" s="1" t="s">
        <v>13</v>
      </c>
      <c r="E821" s="1" t="s">
        <v>1319</v>
      </c>
      <c r="F821" s="1" t="s">
        <v>1411</v>
      </c>
      <c r="G821" s="6" t="s">
        <v>1310</v>
      </c>
      <c r="H821" s="3">
        <v>1</v>
      </c>
      <c r="I821" s="4">
        <f>TRUNC((L819+L820)*5*0.01, 1)</f>
        <v>0</v>
      </c>
      <c r="J821" s="4">
        <f>TRUNC(H821*I821, 1)</f>
        <v>0</v>
      </c>
      <c r="K821" s="4">
        <v>0</v>
      </c>
      <c r="L821" s="5">
        <f>TRUNC(H821*K821, 1)</f>
        <v>0</v>
      </c>
      <c r="M821" s="4">
        <v>0</v>
      </c>
      <c r="N821" s="5">
        <f>TRUNC(H821*M821, 1)</f>
        <v>0</v>
      </c>
      <c r="O821" s="4">
        <f t="shared" si="122"/>
        <v>0</v>
      </c>
      <c r="P821" s="5">
        <f t="shared" si="122"/>
        <v>0</v>
      </c>
      <c r="Q821" s="1" t="s">
        <v>13</v>
      </c>
      <c r="S821" t="s">
        <v>54</v>
      </c>
      <c r="T821" t="s">
        <v>54</v>
      </c>
      <c r="U821">
        <v>5</v>
      </c>
      <c r="V821">
        <v>1</v>
      </c>
    </row>
    <row r="822" spans="1:22" x14ac:dyDescent="0.2">
      <c r="A822" s="1" t="s">
        <v>275</v>
      </c>
      <c r="B822" s="6" t="s">
        <v>1331</v>
      </c>
      <c r="C822" s="1" t="s">
        <v>1403</v>
      </c>
      <c r="D822" s="1" t="s">
        <v>13</v>
      </c>
      <c r="E822" s="1" t="s">
        <v>1392</v>
      </c>
      <c r="F822" s="1" t="s">
        <v>1404</v>
      </c>
      <c r="G822" s="6" t="s">
        <v>1335</v>
      </c>
      <c r="H822" s="3">
        <v>6.0000000000000001E-3</v>
      </c>
      <c r="I822" s="4">
        <f>기계경비!H23</f>
        <v>0</v>
      </c>
      <c r="J822" s="4">
        <f>TRUNC(H822*I822, 1)</f>
        <v>0</v>
      </c>
      <c r="K822" s="4">
        <f>기계경비!I23</f>
        <v>0</v>
      </c>
      <c r="L822" s="5">
        <f>TRUNC(H822*K822, 1)</f>
        <v>0</v>
      </c>
      <c r="M822" s="4">
        <f>기계경비!J23</f>
        <v>0</v>
      </c>
      <c r="N822" s="5">
        <f>TRUNC(H822*M822, 1)</f>
        <v>0</v>
      </c>
      <c r="O822" s="4">
        <f t="shared" si="122"/>
        <v>0</v>
      </c>
      <c r="P822" s="5">
        <f t="shared" si="122"/>
        <v>0</v>
      </c>
      <c r="Q822" s="1" t="s">
        <v>13</v>
      </c>
      <c r="S822" t="s">
        <v>54</v>
      </c>
      <c r="T822" t="s">
        <v>54</v>
      </c>
      <c r="U822" t="s">
        <v>13</v>
      </c>
      <c r="V822">
        <v>1</v>
      </c>
    </row>
    <row r="823" spans="1:22" x14ac:dyDescent="0.2">
      <c r="A823" s="1" t="s">
        <v>13</v>
      </c>
      <c r="B823" s="6" t="s">
        <v>13</v>
      </c>
      <c r="C823" s="1" t="s">
        <v>13</v>
      </c>
      <c r="D823" s="1" t="s">
        <v>13</v>
      </c>
      <c r="E823" s="1" t="s">
        <v>1311</v>
      </c>
      <c r="F823" s="1" t="s">
        <v>13</v>
      </c>
      <c r="G823" s="6" t="s">
        <v>13</v>
      </c>
      <c r="H823" s="3">
        <v>0</v>
      </c>
      <c r="I823" s="1" t="s">
        <v>13</v>
      </c>
      <c r="J823" s="4">
        <f>TRUNC(SUMPRODUCT(J818:J822, V818:V822), 0)</f>
        <v>0</v>
      </c>
      <c r="K823" s="1" t="s">
        <v>13</v>
      </c>
      <c r="L823" s="5">
        <f>TRUNC(SUMPRODUCT(L818:L822, V818:V822), 0)</f>
        <v>0</v>
      </c>
      <c r="M823" s="1" t="s">
        <v>13</v>
      </c>
      <c r="N823" s="5">
        <f>TRUNC(SUMPRODUCT(N818:N822, V818:V822), 0)</f>
        <v>0</v>
      </c>
      <c r="O823" s="1" t="s">
        <v>13</v>
      </c>
      <c r="P823" s="5">
        <f>J823+L823+N823</f>
        <v>0</v>
      </c>
      <c r="Q823" s="1" t="s">
        <v>13</v>
      </c>
      <c r="S823" t="s">
        <v>13</v>
      </c>
      <c r="T823" t="s">
        <v>13</v>
      </c>
      <c r="U823" t="s">
        <v>13</v>
      </c>
      <c r="V823">
        <v>1</v>
      </c>
    </row>
    <row r="824" spans="1:22" x14ac:dyDescent="0.2">
      <c r="A824" s="1" t="s">
        <v>13</v>
      </c>
      <c r="B824" s="6" t="s">
        <v>13</v>
      </c>
      <c r="C824" s="1" t="s">
        <v>13</v>
      </c>
      <c r="D824" s="1" t="s">
        <v>13</v>
      </c>
      <c r="E824" s="1" t="s">
        <v>13</v>
      </c>
      <c r="F824" s="1" t="s">
        <v>13</v>
      </c>
      <c r="G824" s="6" t="s">
        <v>13</v>
      </c>
      <c r="H824" s="3">
        <v>0</v>
      </c>
      <c r="I824" s="1" t="s">
        <v>13</v>
      </c>
      <c r="J824" s="1" t="s">
        <v>13</v>
      </c>
      <c r="K824" s="1" t="s">
        <v>13</v>
      </c>
      <c r="L824" s="1" t="s">
        <v>13</v>
      </c>
      <c r="M824" s="1" t="s">
        <v>13</v>
      </c>
      <c r="N824" s="1" t="s">
        <v>13</v>
      </c>
      <c r="O824" s="1" t="s">
        <v>13</v>
      </c>
      <c r="P824" s="1" t="s">
        <v>13</v>
      </c>
      <c r="Q824" s="1" t="s">
        <v>13</v>
      </c>
      <c r="S824" t="s">
        <v>13</v>
      </c>
      <c r="T824" t="s">
        <v>13</v>
      </c>
      <c r="U824" t="s">
        <v>13</v>
      </c>
      <c r="V824">
        <v>1</v>
      </c>
    </row>
    <row r="825" spans="1:22" x14ac:dyDescent="0.2">
      <c r="A825" s="1" t="s">
        <v>278</v>
      </c>
      <c r="B825" s="6" t="s">
        <v>13</v>
      </c>
      <c r="C825" s="1" t="s">
        <v>13</v>
      </c>
      <c r="D825" s="1" t="s">
        <v>13</v>
      </c>
      <c r="E825" s="1" t="s">
        <v>279</v>
      </c>
      <c r="F825" s="1" t="s">
        <v>280</v>
      </c>
      <c r="G825" s="6" t="s">
        <v>93</v>
      </c>
      <c r="H825" s="3">
        <v>0</v>
      </c>
      <c r="I825" s="1" t="s">
        <v>13</v>
      </c>
      <c r="J825" s="1" t="s">
        <v>13</v>
      </c>
      <c r="K825" s="1" t="s">
        <v>13</v>
      </c>
      <c r="L825" s="1" t="s">
        <v>13</v>
      </c>
      <c r="M825" s="1" t="s">
        <v>13</v>
      </c>
      <c r="N825" s="1" t="s">
        <v>13</v>
      </c>
      <c r="O825" s="1" t="s">
        <v>13</v>
      </c>
      <c r="P825" s="1" t="s">
        <v>13</v>
      </c>
      <c r="Q825" s="1" t="s">
        <v>13</v>
      </c>
      <c r="S825" t="s">
        <v>13</v>
      </c>
      <c r="T825" t="s">
        <v>13</v>
      </c>
      <c r="U825" t="s">
        <v>13</v>
      </c>
      <c r="V825">
        <v>1</v>
      </c>
    </row>
    <row r="826" spans="1:22" x14ac:dyDescent="0.2">
      <c r="A826" s="1" t="s">
        <v>278</v>
      </c>
      <c r="B826" s="6" t="s">
        <v>1312</v>
      </c>
      <c r="C826" s="1" t="s">
        <v>1355</v>
      </c>
      <c r="D826" s="1" t="s">
        <v>13</v>
      </c>
      <c r="E826" s="1" t="s">
        <v>1356</v>
      </c>
      <c r="F826" s="1" t="s">
        <v>1315</v>
      </c>
      <c r="G826" s="6" t="s">
        <v>1316</v>
      </c>
      <c r="H826" s="3">
        <v>0.1</v>
      </c>
      <c r="I826" s="5">
        <v>0</v>
      </c>
      <c r="J826" s="4">
        <f>TRUNC(H826*I826, 1)</f>
        <v>0</v>
      </c>
      <c r="K826" s="4">
        <f>노무!E5</f>
        <v>0</v>
      </c>
      <c r="L826" s="5">
        <f>TRUNC(H826*K826, 1)</f>
        <v>0</v>
      </c>
      <c r="M826" s="4">
        <v>0</v>
      </c>
      <c r="N826" s="5">
        <f>TRUNC(H826*M826, 1)</f>
        <v>0</v>
      </c>
      <c r="O826" s="4">
        <f t="shared" ref="O826:P830" si="123">I826+K826+M826</f>
        <v>0</v>
      </c>
      <c r="P826" s="5">
        <f t="shared" si="123"/>
        <v>0</v>
      </c>
      <c r="Q826" s="1" t="s">
        <v>13</v>
      </c>
      <c r="S826" t="s">
        <v>54</v>
      </c>
      <c r="T826" t="s">
        <v>54</v>
      </c>
      <c r="U826" t="s">
        <v>13</v>
      </c>
      <c r="V826">
        <v>1</v>
      </c>
    </row>
    <row r="827" spans="1:22" x14ac:dyDescent="0.2">
      <c r="A827" s="1" t="s">
        <v>278</v>
      </c>
      <c r="B827" s="6" t="s">
        <v>1312</v>
      </c>
      <c r="C827" s="1" t="s">
        <v>1317</v>
      </c>
      <c r="D827" s="1" t="s">
        <v>13</v>
      </c>
      <c r="E827" s="1" t="s">
        <v>1318</v>
      </c>
      <c r="F827" s="1" t="s">
        <v>1315</v>
      </c>
      <c r="G827" s="6" t="s">
        <v>1316</v>
      </c>
      <c r="H827" s="3">
        <v>0.06</v>
      </c>
      <c r="I827" s="5">
        <v>0</v>
      </c>
      <c r="J827" s="4">
        <f>TRUNC(H827*I827, 1)</f>
        <v>0</v>
      </c>
      <c r="K827" s="4">
        <f>노무!E4</f>
        <v>0</v>
      </c>
      <c r="L827" s="5">
        <f>TRUNC(H827*K827, 1)</f>
        <v>0</v>
      </c>
      <c r="M827" s="4">
        <v>0</v>
      </c>
      <c r="N827" s="5">
        <f>TRUNC(H827*M827, 1)</f>
        <v>0</v>
      </c>
      <c r="O827" s="4">
        <f t="shared" si="123"/>
        <v>0</v>
      </c>
      <c r="P827" s="5">
        <f t="shared" si="123"/>
        <v>0</v>
      </c>
      <c r="Q827" s="1" t="s">
        <v>13</v>
      </c>
      <c r="S827" t="s">
        <v>54</v>
      </c>
      <c r="T827" t="s">
        <v>54</v>
      </c>
      <c r="U827" t="s">
        <v>13</v>
      </c>
      <c r="V827">
        <v>1</v>
      </c>
    </row>
    <row r="828" spans="1:22" x14ac:dyDescent="0.2">
      <c r="A828" s="1" t="s">
        <v>278</v>
      </c>
      <c r="B828" s="6" t="s">
        <v>1312</v>
      </c>
      <c r="C828" s="1" t="s">
        <v>1412</v>
      </c>
      <c r="D828" s="1" t="s">
        <v>13</v>
      </c>
      <c r="E828" s="1" t="s">
        <v>1413</v>
      </c>
      <c r="F828" s="1" t="s">
        <v>1315</v>
      </c>
      <c r="G828" s="6" t="s">
        <v>1316</v>
      </c>
      <c r="H828" s="3">
        <v>0.03</v>
      </c>
      <c r="I828" s="5">
        <v>0</v>
      </c>
      <c r="J828" s="4">
        <f>TRUNC(H828*I828, 1)</f>
        <v>0</v>
      </c>
      <c r="K828" s="4">
        <f>노무!E9</f>
        <v>0</v>
      </c>
      <c r="L828" s="5">
        <f>TRUNC(H828*K828, 1)</f>
        <v>0</v>
      </c>
      <c r="M828" s="4">
        <v>0</v>
      </c>
      <c r="N828" s="5">
        <f>TRUNC(H828*M828, 1)</f>
        <v>0</v>
      </c>
      <c r="O828" s="4">
        <f t="shared" si="123"/>
        <v>0</v>
      </c>
      <c r="P828" s="5">
        <f t="shared" si="123"/>
        <v>0</v>
      </c>
      <c r="Q828" s="1" t="s">
        <v>13</v>
      </c>
      <c r="S828" t="s">
        <v>54</v>
      </c>
      <c r="T828" t="s">
        <v>54</v>
      </c>
      <c r="U828" t="s">
        <v>13</v>
      </c>
      <c r="V828">
        <v>1</v>
      </c>
    </row>
    <row r="829" spans="1:22" x14ac:dyDescent="0.2">
      <c r="A829" s="1" t="s">
        <v>278</v>
      </c>
      <c r="B829" s="6" t="s">
        <v>1312</v>
      </c>
      <c r="C829" s="1" t="s">
        <v>1313</v>
      </c>
      <c r="D829" s="1" t="s">
        <v>13</v>
      </c>
      <c r="E829" s="1" t="s">
        <v>1314</v>
      </c>
      <c r="F829" s="1" t="s">
        <v>1315</v>
      </c>
      <c r="G829" s="6" t="s">
        <v>1316</v>
      </c>
      <c r="H829" s="3">
        <v>0.04</v>
      </c>
      <c r="I829" s="5">
        <v>0</v>
      </c>
      <c r="J829" s="4">
        <f>TRUNC(H829*I829, 1)</f>
        <v>0</v>
      </c>
      <c r="K829" s="4">
        <f>노무!E8</f>
        <v>0</v>
      </c>
      <c r="L829" s="5">
        <f>TRUNC(H829*K829, 1)</f>
        <v>0</v>
      </c>
      <c r="M829" s="4">
        <v>0</v>
      </c>
      <c r="N829" s="5">
        <f>TRUNC(H829*M829, 1)</f>
        <v>0</v>
      </c>
      <c r="O829" s="4">
        <f t="shared" si="123"/>
        <v>0</v>
      </c>
      <c r="P829" s="5">
        <f t="shared" si="123"/>
        <v>0</v>
      </c>
      <c r="Q829" s="1" t="s">
        <v>13</v>
      </c>
      <c r="S829" t="s">
        <v>54</v>
      </c>
      <c r="T829" t="s">
        <v>54</v>
      </c>
      <c r="U829" t="s">
        <v>13</v>
      </c>
      <c r="V829">
        <v>1</v>
      </c>
    </row>
    <row r="830" spans="1:22" x14ac:dyDescent="0.2">
      <c r="A830" s="1" t="s">
        <v>278</v>
      </c>
      <c r="B830" s="6" t="s">
        <v>1331</v>
      </c>
      <c r="C830" s="1" t="s">
        <v>1414</v>
      </c>
      <c r="D830" s="1" t="s">
        <v>13</v>
      </c>
      <c r="E830" s="1" t="s">
        <v>1392</v>
      </c>
      <c r="F830" s="1" t="s">
        <v>1415</v>
      </c>
      <c r="G830" s="6" t="s">
        <v>1335</v>
      </c>
      <c r="H830" s="3">
        <v>0.2</v>
      </c>
      <c r="I830" s="4">
        <f>기계경비!H20</f>
        <v>0</v>
      </c>
      <c r="J830" s="4">
        <f>TRUNC(H830*I830, 1)</f>
        <v>0</v>
      </c>
      <c r="K830" s="4">
        <f>기계경비!I20</f>
        <v>0</v>
      </c>
      <c r="L830" s="5">
        <f>TRUNC(H830*K830, 1)</f>
        <v>0</v>
      </c>
      <c r="M830" s="4">
        <f>기계경비!J20</f>
        <v>0</v>
      </c>
      <c r="N830" s="5">
        <f>TRUNC(H830*M830, 1)</f>
        <v>0</v>
      </c>
      <c r="O830" s="4">
        <f t="shared" si="123"/>
        <v>0</v>
      </c>
      <c r="P830" s="5">
        <f t="shared" si="123"/>
        <v>0</v>
      </c>
      <c r="Q830" s="1" t="s">
        <v>13</v>
      </c>
      <c r="S830" t="s">
        <v>54</v>
      </c>
      <c r="T830" t="s">
        <v>54</v>
      </c>
      <c r="U830" t="s">
        <v>13</v>
      </c>
      <c r="V830">
        <v>1</v>
      </c>
    </row>
    <row r="831" spans="1:22" x14ac:dyDescent="0.2">
      <c r="A831" s="1" t="s">
        <v>13</v>
      </c>
      <c r="B831" s="6" t="s">
        <v>13</v>
      </c>
      <c r="C831" s="1" t="s">
        <v>13</v>
      </c>
      <c r="D831" s="1" t="s">
        <v>13</v>
      </c>
      <c r="E831" s="1" t="s">
        <v>1311</v>
      </c>
      <c r="F831" s="1" t="s">
        <v>13</v>
      </c>
      <c r="G831" s="6" t="s">
        <v>13</v>
      </c>
      <c r="H831" s="3">
        <v>0</v>
      </c>
      <c r="I831" s="1" t="s">
        <v>13</v>
      </c>
      <c r="J831" s="4">
        <f>TRUNC(SUMPRODUCT(J826:J830, V826:V830), 0)</f>
        <v>0</v>
      </c>
      <c r="K831" s="1" t="s">
        <v>13</v>
      </c>
      <c r="L831" s="5">
        <f>TRUNC(SUMPRODUCT(L826:L830, V826:V830), 0)</f>
        <v>0</v>
      </c>
      <c r="M831" s="1" t="s">
        <v>13</v>
      </c>
      <c r="N831" s="5">
        <f>TRUNC(SUMPRODUCT(N826:N830, V826:V830), 0)</f>
        <v>0</v>
      </c>
      <c r="O831" s="1" t="s">
        <v>13</v>
      </c>
      <c r="P831" s="5">
        <f>J831+L831+N831</f>
        <v>0</v>
      </c>
      <c r="Q831" s="1" t="s">
        <v>13</v>
      </c>
      <c r="S831" t="s">
        <v>13</v>
      </c>
      <c r="T831" t="s">
        <v>13</v>
      </c>
      <c r="U831" t="s">
        <v>13</v>
      </c>
      <c r="V831">
        <v>1</v>
      </c>
    </row>
    <row r="832" spans="1:22" x14ac:dyDescent="0.2">
      <c r="A832" s="1" t="s">
        <v>13</v>
      </c>
      <c r="B832" s="6" t="s">
        <v>13</v>
      </c>
      <c r="C832" s="1" t="s">
        <v>13</v>
      </c>
      <c r="D832" s="1" t="s">
        <v>13</v>
      </c>
      <c r="E832" s="1" t="s">
        <v>13</v>
      </c>
      <c r="F832" s="1" t="s">
        <v>13</v>
      </c>
      <c r="G832" s="6" t="s">
        <v>13</v>
      </c>
      <c r="H832" s="3">
        <v>0</v>
      </c>
      <c r="I832" s="1" t="s">
        <v>13</v>
      </c>
      <c r="J832" s="1" t="s">
        <v>13</v>
      </c>
      <c r="K832" s="1" t="s">
        <v>13</v>
      </c>
      <c r="L832" s="1" t="s">
        <v>13</v>
      </c>
      <c r="M832" s="1" t="s">
        <v>13</v>
      </c>
      <c r="N832" s="1" t="s">
        <v>13</v>
      </c>
      <c r="O832" s="1" t="s">
        <v>13</v>
      </c>
      <c r="P832" s="1" t="s">
        <v>13</v>
      </c>
      <c r="Q832" s="1" t="s">
        <v>13</v>
      </c>
      <c r="S832" t="s">
        <v>13</v>
      </c>
      <c r="T832" t="s">
        <v>13</v>
      </c>
      <c r="U832" t="s">
        <v>13</v>
      </c>
      <c r="V832">
        <v>1</v>
      </c>
    </row>
    <row r="833" spans="1:22" x14ac:dyDescent="0.2">
      <c r="A833" s="1" t="s">
        <v>281</v>
      </c>
      <c r="B833" s="6" t="s">
        <v>13</v>
      </c>
      <c r="C833" s="1" t="s">
        <v>13</v>
      </c>
      <c r="D833" s="1" t="s">
        <v>13</v>
      </c>
      <c r="E833" s="1" t="s">
        <v>282</v>
      </c>
      <c r="F833" s="1" t="s">
        <v>280</v>
      </c>
      <c r="G833" s="6" t="s">
        <v>93</v>
      </c>
      <c r="H833" s="3">
        <v>0</v>
      </c>
      <c r="I833" s="1" t="s">
        <v>13</v>
      </c>
      <c r="J833" s="1" t="s">
        <v>13</v>
      </c>
      <c r="K833" s="1" t="s">
        <v>13</v>
      </c>
      <c r="L833" s="1" t="s">
        <v>13</v>
      </c>
      <c r="M833" s="1" t="s">
        <v>13</v>
      </c>
      <c r="N833" s="1" t="s">
        <v>13</v>
      </c>
      <c r="O833" s="1" t="s">
        <v>13</v>
      </c>
      <c r="P833" s="1" t="s">
        <v>13</v>
      </c>
      <c r="Q833" s="1" t="s">
        <v>13</v>
      </c>
      <c r="S833" t="s">
        <v>13</v>
      </c>
      <c r="T833" t="s">
        <v>13</v>
      </c>
      <c r="U833" t="s">
        <v>13</v>
      </c>
      <c r="V833">
        <v>1</v>
      </c>
    </row>
    <row r="834" spans="1:22" x14ac:dyDescent="0.2">
      <c r="A834" s="1" t="s">
        <v>281</v>
      </c>
      <c r="B834" s="6" t="s">
        <v>1312</v>
      </c>
      <c r="C834" s="1" t="s">
        <v>1355</v>
      </c>
      <c r="D834" s="1" t="s">
        <v>13</v>
      </c>
      <c r="E834" s="1" t="s">
        <v>1356</v>
      </c>
      <c r="F834" s="1" t="s">
        <v>1315</v>
      </c>
      <c r="G834" s="6" t="s">
        <v>1316</v>
      </c>
      <c r="H834" s="3">
        <v>0.21</v>
      </c>
      <c r="I834" s="5">
        <v>0</v>
      </c>
      <c r="J834" s="4">
        <f>TRUNC(H834*I834, 1)</f>
        <v>0</v>
      </c>
      <c r="K834" s="4">
        <f>노무!E5</f>
        <v>0</v>
      </c>
      <c r="L834" s="5">
        <f>TRUNC(H834*K834, 1)</f>
        <v>0</v>
      </c>
      <c r="M834" s="4">
        <v>0</v>
      </c>
      <c r="N834" s="5">
        <f>TRUNC(H834*M834, 1)</f>
        <v>0</v>
      </c>
      <c r="O834" s="4">
        <f t="shared" ref="O834:P836" si="124">I834+K834+M834</f>
        <v>0</v>
      </c>
      <c r="P834" s="5">
        <f t="shared" si="124"/>
        <v>0</v>
      </c>
      <c r="Q834" s="1" t="s">
        <v>13</v>
      </c>
      <c r="S834" t="s">
        <v>54</v>
      </c>
      <c r="T834" t="s">
        <v>54</v>
      </c>
      <c r="U834" t="s">
        <v>13</v>
      </c>
      <c r="V834">
        <v>1</v>
      </c>
    </row>
    <row r="835" spans="1:22" x14ac:dyDescent="0.2">
      <c r="A835" s="1" t="s">
        <v>281</v>
      </c>
      <c r="B835" s="6" t="s">
        <v>1312</v>
      </c>
      <c r="C835" s="1" t="s">
        <v>1317</v>
      </c>
      <c r="D835" s="1" t="s">
        <v>13</v>
      </c>
      <c r="E835" s="1" t="s">
        <v>1318</v>
      </c>
      <c r="F835" s="1" t="s">
        <v>1315</v>
      </c>
      <c r="G835" s="6" t="s">
        <v>1316</v>
      </c>
      <c r="H835" s="3">
        <v>0.09</v>
      </c>
      <c r="I835" s="5">
        <v>0</v>
      </c>
      <c r="J835" s="4">
        <f>TRUNC(H835*I835, 1)</f>
        <v>0</v>
      </c>
      <c r="K835" s="4">
        <f>노무!E4</f>
        <v>0</v>
      </c>
      <c r="L835" s="5">
        <f>TRUNC(H835*K835, 1)</f>
        <v>0</v>
      </c>
      <c r="M835" s="4">
        <v>0</v>
      </c>
      <c r="N835" s="5">
        <f>TRUNC(H835*M835, 1)</f>
        <v>0</v>
      </c>
      <c r="O835" s="4">
        <f t="shared" si="124"/>
        <v>0</v>
      </c>
      <c r="P835" s="5">
        <f t="shared" si="124"/>
        <v>0</v>
      </c>
      <c r="Q835" s="1" t="s">
        <v>13</v>
      </c>
      <c r="S835" t="s">
        <v>54</v>
      </c>
      <c r="T835" t="s">
        <v>54</v>
      </c>
      <c r="U835" t="s">
        <v>13</v>
      </c>
      <c r="V835">
        <v>1</v>
      </c>
    </row>
    <row r="836" spans="1:22" x14ac:dyDescent="0.2">
      <c r="A836" s="1" t="s">
        <v>281</v>
      </c>
      <c r="B836" s="6" t="s">
        <v>1331</v>
      </c>
      <c r="C836" s="1" t="s">
        <v>1414</v>
      </c>
      <c r="D836" s="1" t="s">
        <v>13</v>
      </c>
      <c r="E836" s="1" t="s">
        <v>1392</v>
      </c>
      <c r="F836" s="1" t="s">
        <v>1415</v>
      </c>
      <c r="G836" s="6" t="s">
        <v>1335</v>
      </c>
      <c r="H836" s="3">
        <v>0.5</v>
      </c>
      <c r="I836" s="4">
        <f>기계경비!H20</f>
        <v>0</v>
      </c>
      <c r="J836" s="4">
        <f>TRUNC(H836*I836, 1)</f>
        <v>0</v>
      </c>
      <c r="K836" s="4">
        <f>기계경비!I20</f>
        <v>0</v>
      </c>
      <c r="L836" s="5">
        <f>TRUNC(H836*K836, 1)</f>
        <v>0</v>
      </c>
      <c r="M836" s="4">
        <f>기계경비!J20</f>
        <v>0</v>
      </c>
      <c r="N836" s="5">
        <f>TRUNC(H836*M836, 1)</f>
        <v>0</v>
      </c>
      <c r="O836" s="4">
        <f t="shared" si="124"/>
        <v>0</v>
      </c>
      <c r="P836" s="5">
        <f t="shared" si="124"/>
        <v>0</v>
      </c>
      <c r="Q836" s="1" t="s">
        <v>13</v>
      </c>
      <c r="S836" t="s">
        <v>54</v>
      </c>
      <c r="T836" t="s">
        <v>54</v>
      </c>
      <c r="U836" t="s">
        <v>13</v>
      </c>
      <c r="V836">
        <v>1</v>
      </c>
    </row>
    <row r="837" spans="1:22" x14ac:dyDescent="0.2">
      <c r="A837" s="1" t="s">
        <v>13</v>
      </c>
      <c r="B837" s="6" t="s">
        <v>13</v>
      </c>
      <c r="C837" s="1" t="s">
        <v>13</v>
      </c>
      <c r="D837" s="1" t="s">
        <v>13</v>
      </c>
      <c r="E837" s="1" t="s">
        <v>1311</v>
      </c>
      <c r="F837" s="1" t="s">
        <v>13</v>
      </c>
      <c r="G837" s="6" t="s">
        <v>13</v>
      </c>
      <c r="H837" s="3">
        <v>0</v>
      </c>
      <c r="I837" s="1" t="s">
        <v>13</v>
      </c>
      <c r="J837" s="4">
        <f>TRUNC(SUMPRODUCT(J834:J836, V834:V836), 0)</f>
        <v>0</v>
      </c>
      <c r="K837" s="1" t="s">
        <v>13</v>
      </c>
      <c r="L837" s="5">
        <f>TRUNC(SUMPRODUCT(L834:L836, V834:V836), 0)</f>
        <v>0</v>
      </c>
      <c r="M837" s="1" t="s">
        <v>13</v>
      </c>
      <c r="N837" s="5">
        <f>TRUNC(SUMPRODUCT(N834:N836, V834:V836), 0)</f>
        <v>0</v>
      </c>
      <c r="O837" s="1" t="s">
        <v>13</v>
      </c>
      <c r="P837" s="5">
        <f>J837+L837+N837</f>
        <v>0</v>
      </c>
      <c r="Q837" s="1" t="s">
        <v>13</v>
      </c>
      <c r="S837" t="s">
        <v>13</v>
      </c>
      <c r="T837" t="s">
        <v>13</v>
      </c>
      <c r="U837" t="s">
        <v>13</v>
      </c>
      <c r="V837">
        <v>1</v>
      </c>
    </row>
    <row r="838" spans="1:22" x14ac:dyDescent="0.2">
      <c r="A838" s="1" t="s">
        <v>13</v>
      </c>
      <c r="B838" s="6" t="s">
        <v>13</v>
      </c>
      <c r="C838" s="1" t="s">
        <v>13</v>
      </c>
      <c r="D838" s="1" t="s">
        <v>13</v>
      </c>
      <c r="E838" s="1" t="s">
        <v>13</v>
      </c>
      <c r="F838" s="1" t="s">
        <v>13</v>
      </c>
      <c r="G838" s="6" t="s">
        <v>13</v>
      </c>
      <c r="H838" s="3">
        <v>0</v>
      </c>
      <c r="I838" s="1" t="s">
        <v>13</v>
      </c>
      <c r="J838" s="1" t="s">
        <v>13</v>
      </c>
      <c r="K838" s="1" t="s">
        <v>13</v>
      </c>
      <c r="L838" s="1" t="s">
        <v>13</v>
      </c>
      <c r="M838" s="1" t="s">
        <v>13</v>
      </c>
      <c r="N838" s="1" t="s">
        <v>13</v>
      </c>
      <c r="O838" s="1" t="s">
        <v>13</v>
      </c>
      <c r="P838" s="1" t="s">
        <v>13</v>
      </c>
      <c r="Q838" s="1" t="s">
        <v>13</v>
      </c>
      <c r="S838" t="s">
        <v>13</v>
      </c>
      <c r="T838" t="s">
        <v>13</v>
      </c>
      <c r="U838" t="s">
        <v>13</v>
      </c>
      <c r="V838">
        <v>1</v>
      </c>
    </row>
    <row r="839" spans="1:22" x14ac:dyDescent="0.2">
      <c r="A839" s="1" t="s">
        <v>283</v>
      </c>
      <c r="B839" s="6" t="s">
        <v>13</v>
      </c>
      <c r="C839" s="1" t="s">
        <v>13</v>
      </c>
      <c r="D839" s="1" t="s">
        <v>13</v>
      </c>
      <c r="E839" s="1" t="s">
        <v>284</v>
      </c>
      <c r="F839" s="1" t="s">
        <v>285</v>
      </c>
      <c r="G839" s="6" t="s">
        <v>286</v>
      </c>
      <c r="H839" s="3">
        <v>0</v>
      </c>
      <c r="I839" s="1" t="s">
        <v>13</v>
      </c>
      <c r="J839" s="1" t="s">
        <v>13</v>
      </c>
      <c r="K839" s="1" t="s">
        <v>13</v>
      </c>
      <c r="L839" s="1" t="s">
        <v>13</v>
      </c>
      <c r="M839" s="1" t="s">
        <v>13</v>
      </c>
      <c r="N839" s="1" t="s">
        <v>13</v>
      </c>
      <c r="O839" s="1" t="s">
        <v>13</v>
      </c>
      <c r="P839" s="1" t="s">
        <v>13</v>
      </c>
      <c r="Q839" s="1" t="s">
        <v>13</v>
      </c>
      <c r="S839" t="s">
        <v>13</v>
      </c>
      <c r="T839" t="s">
        <v>13</v>
      </c>
      <c r="U839" t="s">
        <v>13</v>
      </c>
      <c r="V839">
        <v>1</v>
      </c>
    </row>
    <row r="840" spans="1:22" x14ac:dyDescent="0.2">
      <c r="A840" s="1" t="s">
        <v>283</v>
      </c>
      <c r="B840" s="6" t="s">
        <v>1312</v>
      </c>
      <c r="C840" s="1" t="s">
        <v>1313</v>
      </c>
      <c r="D840" s="1" t="s">
        <v>13</v>
      </c>
      <c r="E840" s="1" t="s">
        <v>1314</v>
      </c>
      <c r="F840" s="1" t="s">
        <v>1315</v>
      </c>
      <c r="G840" s="6" t="s">
        <v>1316</v>
      </c>
      <c r="H840" s="3">
        <v>0.06</v>
      </c>
      <c r="I840" s="5">
        <v>0</v>
      </c>
      <c r="J840" s="4">
        <f>TRUNC(H840*I840, 1)</f>
        <v>0</v>
      </c>
      <c r="K840" s="4">
        <f>노무!E8</f>
        <v>0</v>
      </c>
      <c r="L840" s="5">
        <f>TRUNC(H840*K840, 1)</f>
        <v>0</v>
      </c>
      <c r="M840" s="4">
        <v>0</v>
      </c>
      <c r="N840" s="5">
        <f>TRUNC(H840*M840, 1)</f>
        <v>0</v>
      </c>
      <c r="O840" s="4">
        <f t="shared" ref="O840:P844" si="125">I840+K840+M840</f>
        <v>0</v>
      </c>
      <c r="P840" s="5">
        <f t="shared" si="125"/>
        <v>0</v>
      </c>
      <c r="Q840" s="1" t="s">
        <v>13</v>
      </c>
      <c r="S840" t="s">
        <v>54</v>
      </c>
      <c r="T840" t="s">
        <v>54</v>
      </c>
      <c r="U840" t="s">
        <v>13</v>
      </c>
      <c r="V840">
        <v>1</v>
      </c>
    </row>
    <row r="841" spans="1:22" x14ac:dyDescent="0.2">
      <c r="A841" s="1" t="s">
        <v>283</v>
      </c>
      <c r="B841" s="6" t="s">
        <v>1312</v>
      </c>
      <c r="C841" s="1" t="s">
        <v>1317</v>
      </c>
      <c r="D841" s="1" t="s">
        <v>13</v>
      </c>
      <c r="E841" s="1" t="s">
        <v>1318</v>
      </c>
      <c r="F841" s="1" t="s">
        <v>1315</v>
      </c>
      <c r="G841" s="6" t="s">
        <v>1316</v>
      </c>
      <c r="H841" s="3">
        <v>0.03</v>
      </c>
      <c r="I841" s="5">
        <v>0</v>
      </c>
      <c r="J841" s="4">
        <f>TRUNC(H841*I841, 1)</f>
        <v>0</v>
      </c>
      <c r="K841" s="4">
        <f>노무!E4</f>
        <v>0</v>
      </c>
      <c r="L841" s="5">
        <f>TRUNC(H841*K841, 1)</f>
        <v>0</v>
      </c>
      <c r="M841" s="4">
        <v>0</v>
      </c>
      <c r="N841" s="5">
        <f>TRUNC(H841*M841, 1)</f>
        <v>0</v>
      </c>
      <c r="O841" s="4">
        <f t="shared" si="125"/>
        <v>0</v>
      </c>
      <c r="P841" s="5">
        <f t="shared" si="125"/>
        <v>0</v>
      </c>
      <c r="Q841" s="1" t="s">
        <v>13</v>
      </c>
      <c r="S841" t="s">
        <v>54</v>
      </c>
      <c r="T841" t="s">
        <v>54</v>
      </c>
      <c r="U841" t="s">
        <v>13</v>
      </c>
      <c r="V841">
        <v>1</v>
      </c>
    </row>
    <row r="842" spans="1:22" x14ac:dyDescent="0.2">
      <c r="A842" s="1" t="s">
        <v>283</v>
      </c>
      <c r="B842" s="6" t="s">
        <v>1306</v>
      </c>
      <c r="C842" s="1" t="s">
        <v>1307</v>
      </c>
      <c r="D842" s="1" t="s">
        <v>13</v>
      </c>
      <c r="E842" s="1" t="s">
        <v>1319</v>
      </c>
      <c r="F842" s="1" t="s">
        <v>1416</v>
      </c>
      <c r="G842" s="6" t="s">
        <v>1310</v>
      </c>
      <c r="H842" s="3">
        <v>1</v>
      </c>
      <c r="I842" s="4">
        <f>TRUNC((L840+L841)*1*0.01, 1)</f>
        <v>0</v>
      </c>
      <c r="J842" s="4">
        <f>TRUNC(H842*I842, 1)</f>
        <v>0</v>
      </c>
      <c r="K842" s="4">
        <v>0</v>
      </c>
      <c r="L842" s="5">
        <f>TRUNC(H842*K842, 1)</f>
        <v>0</v>
      </c>
      <c r="M842" s="4">
        <v>0</v>
      </c>
      <c r="N842" s="5">
        <f>TRUNC(H842*M842, 1)</f>
        <v>0</v>
      </c>
      <c r="O842" s="4">
        <f t="shared" si="125"/>
        <v>0</v>
      </c>
      <c r="P842" s="5">
        <f t="shared" si="125"/>
        <v>0</v>
      </c>
      <c r="Q842" s="1" t="s">
        <v>13</v>
      </c>
      <c r="S842" t="s">
        <v>54</v>
      </c>
      <c r="T842" t="s">
        <v>54</v>
      </c>
      <c r="U842">
        <v>1</v>
      </c>
      <c r="V842">
        <v>1</v>
      </c>
    </row>
    <row r="843" spans="1:22" x14ac:dyDescent="0.2">
      <c r="A843" s="1" t="s">
        <v>283</v>
      </c>
      <c r="B843" s="6" t="s">
        <v>1287</v>
      </c>
      <c r="C843" s="1" t="s">
        <v>1417</v>
      </c>
      <c r="D843" s="1" t="s">
        <v>13</v>
      </c>
      <c r="E843" s="1" t="s">
        <v>1418</v>
      </c>
      <c r="F843" s="1" t="s">
        <v>1419</v>
      </c>
      <c r="G843" s="6" t="s">
        <v>1384</v>
      </c>
      <c r="H843" s="3">
        <v>3.5999999999999997E-2</v>
      </c>
      <c r="I843" s="4">
        <f>자재!E14</f>
        <v>0</v>
      </c>
      <c r="J843" s="4">
        <f>TRUNC(H843*I843, 1)</f>
        <v>0</v>
      </c>
      <c r="K843" s="4">
        <v>0</v>
      </c>
      <c r="L843" s="5">
        <f>TRUNC(H843*K843, 1)</f>
        <v>0</v>
      </c>
      <c r="M843" s="4">
        <v>0</v>
      </c>
      <c r="N843" s="5">
        <f>TRUNC(H843*M843, 1)</f>
        <v>0</v>
      </c>
      <c r="O843" s="4">
        <f t="shared" si="125"/>
        <v>0</v>
      </c>
      <c r="P843" s="5">
        <f t="shared" si="125"/>
        <v>0</v>
      </c>
      <c r="Q843" s="1" t="s">
        <v>13</v>
      </c>
      <c r="S843" t="s">
        <v>54</v>
      </c>
      <c r="T843" t="s">
        <v>54</v>
      </c>
      <c r="U843" t="s">
        <v>13</v>
      </c>
      <c r="V843">
        <v>1</v>
      </c>
    </row>
    <row r="844" spans="1:22" x14ac:dyDescent="0.2">
      <c r="A844" s="1" t="s">
        <v>283</v>
      </c>
      <c r="B844" s="6" t="s">
        <v>1306</v>
      </c>
      <c r="C844" s="1" t="s">
        <v>1321</v>
      </c>
      <c r="D844" s="1" t="s">
        <v>13</v>
      </c>
      <c r="E844" s="1" t="s">
        <v>1420</v>
      </c>
      <c r="F844" s="1" t="s">
        <v>1421</v>
      </c>
      <c r="G844" s="6" t="s">
        <v>1310</v>
      </c>
      <c r="H844" s="3">
        <v>1</v>
      </c>
      <c r="I844" s="4">
        <f>TRUNC((J843)*2*0.01, 1)</f>
        <v>0</v>
      </c>
      <c r="J844" s="4">
        <f>TRUNC(H844*I844, 1)</f>
        <v>0</v>
      </c>
      <c r="K844" s="4">
        <v>0</v>
      </c>
      <c r="L844" s="5">
        <f>TRUNC(H844*K844, 1)</f>
        <v>0</v>
      </c>
      <c r="M844" s="4">
        <v>0</v>
      </c>
      <c r="N844" s="5">
        <f>TRUNC(H844*M844, 1)</f>
        <v>0</v>
      </c>
      <c r="O844" s="4">
        <f t="shared" si="125"/>
        <v>0</v>
      </c>
      <c r="P844" s="5">
        <f t="shared" si="125"/>
        <v>0</v>
      </c>
      <c r="Q844" s="1" t="s">
        <v>13</v>
      </c>
      <c r="S844" t="s">
        <v>54</v>
      </c>
      <c r="T844" t="s">
        <v>54</v>
      </c>
      <c r="U844">
        <v>2</v>
      </c>
      <c r="V844">
        <v>1</v>
      </c>
    </row>
    <row r="845" spans="1:22" x14ac:dyDescent="0.2">
      <c r="A845" s="1" t="s">
        <v>13</v>
      </c>
      <c r="B845" s="6" t="s">
        <v>13</v>
      </c>
      <c r="C845" s="1" t="s">
        <v>13</v>
      </c>
      <c r="D845" s="1" t="s">
        <v>13</v>
      </c>
      <c r="E845" s="1" t="s">
        <v>1311</v>
      </c>
      <c r="F845" s="1" t="s">
        <v>13</v>
      </c>
      <c r="G845" s="6" t="s">
        <v>13</v>
      </c>
      <c r="H845" s="3">
        <v>0</v>
      </c>
      <c r="I845" s="1" t="s">
        <v>13</v>
      </c>
      <c r="J845" s="4">
        <f>TRUNC(SUMPRODUCT(J840:J844, V840:V844), 0)</f>
        <v>0</v>
      </c>
      <c r="K845" s="1" t="s">
        <v>13</v>
      </c>
      <c r="L845" s="5">
        <f>TRUNC(SUMPRODUCT(L840:L844, V840:V844), 0)</f>
        <v>0</v>
      </c>
      <c r="M845" s="1" t="s">
        <v>13</v>
      </c>
      <c r="N845" s="5">
        <f>TRUNC(SUMPRODUCT(N840:N844, V840:V844), 0)</f>
        <v>0</v>
      </c>
      <c r="O845" s="1" t="s">
        <v>13</v>
      </c>
      <c r="P845" s="5">
        <f>J845+L845+N845</f>
        <v>0</v>
      </c>
      <c r="Q845" s="1" t="s">
        <v>13</v>
      </c>
      <c r="S845" t="s">
        <v>13</v>
      </c>
      <c r="T845" t="s">
        <v>13</v>
      </c>
      <c r="U845" t="s">
        <v>13</v>
      </c>
      <c r="V845">
        <v>1</v>
      </c>
    </row>
    <row r="846" spans="1:22" x14ac:dyDescent="0.2">
      <c r="A846" s="1" t="s">
        <v>13</v>
      </c>
      <c r="B846" s="6" t="s">
        <v>13</v>
      </c>
      <c r="C846" s="1" t="s">
        <v>13</v>
      </c>
      <c r="D846" s="1" t="s">
        <v>13</v>
      </c>
      <c r="E846" s="1" t="s">
        <v>13</v>
      </c>
      <c r="F846" s="1" t="s">
        <v>13</v>
      </c>
      <c r="G846" s="6" t="s">
        <v>13</v>
      </c>
      <c r="H846" s="3">
        <v>0</v>
      </c>
      <c r="I846" s="1" t="s">
        <v>13</v>
      </c>
      <c r="J846" s="1" t="s">
        <v>13</v>
      </c>
      <c r="K846" s="1" t="s">
        <v>13</v>
      </c>
      <c r="L846" s="1" t="s">
        <v>13</v>
      </c>
      <c r="M846" s="1" t="s">
        <v>13</v>
      </c>
      <c r="N846" s="1" t="s">
        <v>13</v>
      </c>
      <c r="O846" s="1" t="s">
        <v>13</v>
      </c>
      <c r="P846" s="1" t="s">
        <v>13</v>
      </c>
      <c r="Q846" s="1" t="s">
        <v>13</v>
      </c>
      <c r="S846" t="s">
        <v>13</v>
      </c>
      <c r="T846" t="s">
        <v>13</v>
      </c>
      <c r="U846" t="s">
        <v>13</v>
      </c>
      <c r="V846">
        <v>1</v>
      </c>
    </row>
    <row r="847" spans="1:22" x14ac:dyDescent="0.2">
      <c r="A847" s="1" t="s">
        <v>287</v>
      </c>
      <c r="B847" s="6" t="s">
        <v>13</v>
      </c>
      <c r="C847" s="1" t="s">
        <v>13</v>
      </c>
      <c r="D847" s="1" t="s">
        <v>13</v>
      </c>
      <c r="E847" s="1" t="s">
        <v>288</v>
      </c>
      <c r="F847" s="1" t="s">
        <v>13</v>
      </c>
      <c r="G847" s="6" t="s">
        <v>289</v>
      </c>
      <c r="H847" s="3">
        <v>0</v>
      </c>
      <c r="I847" s="1" t="s">
        <v>13</v>
      </c>
      <c r="J847" s="1" t="s">
        <v>13</v>
      </c>
      <c r="K847" s="1" t="s">
        <v>13</v>
      </c>
      <c r="L847" s="1" t="s">
        <v>13</v>
      </c>
      <c r="M847" s="1" t="s">
        <v>13</v>
      </c>
      <c r="N847" s="1" t="s">
        <v>13</v>
      </c>
      <c r="O847" s="1" t="s">
        <v>13</v>
      </c>
      <c r="P847" s="1" t="s">
        <v>13</v>
      </c>
      <c r="Q847" s="1" t="s">
        <v>13</v>
      </c>
      <c r="S847" t="s">
        <v>13</v>
      </c>
      <c r="T847" t="s">
        <v>13</v>
      </c>
      <c r="U847" t="s">
        <v>13</v>
      </c>
      <c r="V847">
        <v>1</v>
      </c>
    </row>
    <row r="848" spans="1:22" x14ac:dyDescent="0.2">
      <c r="A848" s="1" t="s">
        <v>287</v>
      </c>
      <c r="B848" s="6" t="s">
        <v>1312</v>
      </c>
      <c r="C848" s="1" t="s">
        <v>1317</v>
      </c>
      <c r="D848" s="1" t="s">
        <v>13</v>
      </c>
      <c r="E848" s="1" t="s">
        <v>1318</v>
      </c>
      <c r="F848" s="1" t="s">
        <v>1315</v>
      </c>
      <c r="G848" s="6" t="s">
        <v>1316</v>
      </c>
      <c r="H848" s="3">
        <v>7.0000000000000007E-2</v>
      </c>
      <c r="I848" s="5">
        <v>0</v>
      </c>
      <c r="J848" s="4">
        <f>TRUNC(H848*I848, 1)</f>
        <v>0</v>
      </c>
      <c r="K848" s="4">
        <f>노무!E4</f>
        <v>0</v>
      </c>
      <c r="L848" s="5">
        <f>TRUNC(H848*K848, 1)</f>
        <v>0</v>
      </c>
      <c r="M848" s="4">
        <v>0</v>
      </c>
      <c r="N848" s="5">
        <f>TRUNC(H848*M848, 1)</f>
        <v>0</v>
      </c>
      <c r="O848" s="4">
        <f t="shared" ref="O848:P851" si="126">I848+K848+M848</f>
        <v>0</v>
      </c>
      <c r="P848" s="5">
        <f t="shared" si="126"/>
        <v>0</v>
      </c>
      <c r="Q848" s="1" t="s">
        <v>13</v>
      </c>
      <c r="S848" t="s">
        <v>54</v>
      </c>
      <c r="T848" t="s">
        <v>54</v>
      </c>
      <c r="U848" t="s">
        <v>13</v>
      </c>
      <c r="V848">
        <v>1</v>
      </c>
    </row>
    <row r="849" spans="1:22" x14ac:dyDescent="0.2">
      <c r="A849" s="1" t="s">
        <v>287</v>
      </c>
      <c r="B849" s="6" t="s">
        <v>1331</v>
      </c>
      <c r="C849" s="1" t="s">
        <v>1422</v>
      </c>
      <c r="D849" s="1" t="s">
        <v>13</v>
      </c>
      <c r="E849" s="1" t="s">
        <v>1341</v>
      </c>
      <c r="F849" s="1" t="s">
        <v>1423</v>
      </c>
      <c r="G849" s="6" t="s">
        <v>1335</v>
      </c>
      <c r="H849" s="3">
        <v>0.31</v>
      </c>
      <c r="I849" s="4">
        <f>기계경비!H7</f>
        <v>0</v>
      </c>
      <c r="J849" s="4">
        <f>TRUNC(H849*I849, 1)</f>
        <v>0</v>
      </c>
      <c r="K849" s="4">
        <f>기계경비!I7</f>
        <v>0</v>
      </c>
      <c r="L849" s="5">
        <f>TRUNC(H849*K849, 1)</f>
        <v>0</v>
      </c>
      <c r="M849" s="4">
        <f>기계경비!J7</f>
        <v>0</v>
      </c>
      <c r="N849" s="5">
        <f>TRUNC(H849*M849, 1)</f>
        <v>0</v>
      </c>
      <c r="O849" s="4">
        <f t="shared" si="126"/>
        <v>0</v>
      </c>
      <c r="P849" s="5">
        <f t="shared" si="126"/>
        <v>0</v>
      </c>
      <c r="Q849" s="1" t="s">
        <v>13</v>
      </c>
      <c r="S849" t="s">
        <v>54</v>
      </c>
      <c r="T849" t="s">
        <v>54</v>
      </c>
      <c r="U849" t="s">
        <v>13</v>
      </c>
      <c r="V849">
        <v>1</v>
      </c>
    </row>
    <row r="850" spans="1:22" x14ac:dyDescent="0.2">
      <c r="A850" s="1" t="s">
        <v>287</v>
      </c>
      <c r="B850" s="6" t="s">
        <v>1331</v>
      </c>
      <c r="C850" s="1" t="s">
        <v>1424</v>
      </c>
      <c r="D850" s="1" t="s">
        <v>13</v>
      </c>
      <c r="E850" s="1" t="s">
        <v>1425</v>
      </c>
      <c r="F850" s="1" t="s">
        <v>1337</v>
      </c>
      <c r="G850" s="6" t="s">
        <v>1335</v>
      </c>
      <c r="H850" s="3">
        <v>0.19</v>
      </c>
      <c r="I850" s="4">
        <f>기계경비!H17</f>
        <v>0</v>
      </c>
      <c r="J850" s="4">
        <f>TRUNC(H850*I850, 1)</f>
        <v>0</v>
      </c>
      <c r="K850" s="4">
        <f>기계경비!I17</f>
        <v>0</v>
      </c>
      <c r="L850" s="5">
        <f>TRUNC(H850*K850, 1)</f>
        <v>0</v>
      </c>
      <c r="M850" s="4">
        <f>기계경비!J17</f>
        <v>0</v>
      </c>
      <c r="N850" s="5">
        <f>TRUNC(H850*M850, 1)</f>
        <v>0</v>
      </c>
      <c r="O850" s="4">
        <f t="shared" si="126"/>
        <v>0</v>
      </c>
      <c r="P850" s="5">
        <f t="shared" si="126"/>
        <v>0</v>
      </c>
      <c r="Q850" s="1" t="s">
        <v>13</v>
      </c>
      <c r="S850" t="s">
        <v>54</v>
      </c>
      <c r="T850" t="s">
        <v>54</v>
      </c>
      <c r="U850" t="s">
        <v>13</v>
      </c>
      <c r="V850">
        <v>1</v>
      </c>
    </row>
    <row r="851" spans="1:22" x14ac:dyDescent="0.2">
      <c r="A851" s="1" t="s">
        <v>287</v>
      </c>
      <c r="B851" s="6" t="s">
        <v>1331</v>
      </c>
      <c r="C851" s="1" t="s">
        <v>1426</v>
      </c>
      <c r="D851" s="1" t="s">
        <v>13</v>
      </c>
      <c r="E851" s="1" t="s">
        <v>1427</v>
      </c>
      <c r="F851" s="1" t="s">
        <v>1428</v>
      </c>
      <c r="G851" s="6" t="s">
        <v>1335</v>
      </c>
      <c r="H851" s="3">
        <v>0.18</v>
      </c>
      <c r="I851" s="4">
        <f>기계경비!H16</f>
        <v>0</v>
      </c>
      <c r="J851" s="4">
        <f>TRUNC(H851*I851, 1)</f>
        <v>0</v>
      </c>
      <c r="K851" s="4">
        <f>기계경비!I16</f>
        <v>0</v>
      </c>
      <c r="L851" s="5">
        <f>TRUNC(H851*K851, 1)</f>
        <v>0</v>
      </c>
      <c r="M851" s="4">
        <f>기계경비!J16</f>
        <v>0</v>
      </c>
      <c r="N851" s="5">
        <f>TRUNC(H851*M851, 1)</f>
        <v>0</v>
      </c>
      <c r="O851" s="4">
        <f t="shared" si="126"/>
        <v>0</v>
      </c>
      <c r="P851" s="5">
        <f t="shared" si="126"/>
        <v>0</v>
      </c>
      <c r="Q851" s="1" t="s">
        <v>13</v>
      </c>
      <c r="S851" t="s">
        <v>54</v>
      </c>
      <c r="T851" t="s">
        <v>54</v>
      </c>
      <c r="U851" t="s">
        <v>13</v>
      </c>
      <c r="V851">
        <v>1</v>
      </c>
    </row>
    <row r="852" spans="1:22" x14ac:dyDescent="0.2">
      <c r="A852" s="1" t="s">
        <v>13</v>
      </c>
      <c r="B852" s="6" t="s">
        <v>13</v>
      </c>
      <c r="C852" s="1" t="s">
        <v>13</v>
      </c>
      <c r="D852" s="1" t="s">
        <v>13</v>
      </c>
      <c r="E852" s="1" t="s">
        <v>1311</v>
      </c>
      <c r="F852" s="1" t="s">
        <v>13</v>
      </c>
      <c r="G852" s="6" t="s">
        <v>13</v>
      </c>
      <c r="H852" s="3">
        <v>0</v>
      </c>
      <c r="I852" s="1" t="s">
        <v>13</v>
      </c>
      <c r="J852" s="4">
        <f>TRUNC(SUMPRODUCT(J848:J851, V848:V851), 0)</f>
        <v>0</v>
      </c>
      <c r="K852" s="1" t="s">
        <v>13</v>
      </c>
      <c r="L852" s="5">
        <f>TRUNC(SUMPRODUCT(L848:L851, V848:V851), 0)</f>
        <v>0</v>
      </c>
      <c r="M852" s="1" t="s">
        <v>13</v>
      </c>
      <c r="N852" s="5">
        <f>TRUNC(SUMPRODUCT(N848:N851, V848:V851), 0)</f>
        <v>0</v>
      </c>
      <c r="O852" s="1" t="s">
        <v>13</v>
      </c>
      <c r="P852" s="5">
        <f>J852+L852+N852</f>
        <v>0</v>
      </c>
      <c r="Q852" s="1" t="s">
        <v>13</v>
      </c>
      <c r="S852" t="s">
        <v>13</v>
      </c>
      <c r="T852" t="s">
        <v>13</v>
      </c>
      <c r="U852" t="s">
        <v>13</v>
      </c>
      <c r="V852">
        <v>1</v>
      </c>
    </row>
    <row r="853" spans="1:22" x14ac:dyDescent="0.2">
      <c r="A853" s="1" t="s">
        <v>13</v>
      </c>
      <c r="B853" s="6" t="s">
        <v>13</v>
      </c>
      <c r="C853" s="1" t="s">
        <v>13</v>
      </c>
      <c r="D853" s="1" t="s">
        <v>13</v>
      </c>
      <c r="E853" s="1" t="s">
        <v>13</v>
      </c>
      <c r="F853" s="1" t="s">
        <v>13</v>
      </c>
      <c r="G853" s="6" t="s">
        <v>13</v>
      </c>
      <c r="H853" s="3">
        <v>0</v>
      </c>
      <c r="I853" s="1" t="s">
        <v>13</v>
      </c>
      <c r="J853" s="1" t="s">
        <v>13</v>
      </c>
      <c r="K853" s="1" t="s">
        <v>13</v>
      </c>
      <c r="L853" s="1" t="s">
        <v>13</v>
      </c>
      <c r="M853" s="1" t="s">
        <v>13</v>
      </c>
      <c r="N853" s="1" t="s">
        <v>13</v>
      </c>
      <c r="O853" s="1" t="s">
        <v>13</v>
      </c>
      <c r="P853" s="1" t="s">
        <v>13</v>
      </c>
      <c r="Q853" s="1" t="s">
        <v>13</v>
      </c>
      <c r="S853" t="s">
        <v>13</v>
      </c>
      <c r="T853" t="s">
        <v>13</v>
      </c>
      <c r="U853" t="s">
        <v>13</v>
      </c>
      <c r="V853">
        <v>1</v>
      </c>
    </row>
    <row r="854" spans="1:22" x14ac:dyDescent="0.2">
      <c r="A854" s="1" t="s">
        <v>290</v>
      </c>
      <c r="B854" s="6" t="s">
        <v>13</v>
      </c>
      <c r="C854" s="1" t="s">
        <v>13</v>
      </c>
      <c r="D854" s="1" t="s">
        <v>13</v>
      </c>
      <c r="E854" s="1" t="s">
        <v>291</v>
      </c>
      <c r="F854" s="1" t="s">
        <v>292</v>
      </c>
      <c r="G854" s="6" t="s">
        <v>293</v>
      </c>
      <c r="H854" s="3">
        <v>0</v>
      </c>
      <c r="I854" s="1" t="s">
        <v>13</v>
      </c>
      <c r="J854" s="1" t="s">
        <v>13</v>
      </c>
      <c r="K854" s="1" t="s">
        <v>13</v>
      </c>
      <c r="L854" s="1" t="s">
        <v>13</v>
      </c>
      <c r="M854" s="1" t="s">
        <v>13</v>
      </c>
      <c r="N854" s="1" t="s">
        <v>13</v>
      </c>
      <c r="O854" s="1" t="s">
        <v>13</v>
      </c>
      <c r="P854" s="1" t="s">
        <v>13</v>
      </c>
      <c r="Q854" s="1" t="s">
        <v>13</v>
      </c>
      <c r="S854" t="s">
        <v>13</v>
      </c>
      <c r="T854" t="s">
        <v>13</v>
      </c>
      <c r="U854" t="s">
        <v>13</v>
      </c>
      <c r="V854">
        <v>1</v>
      </c>
    </row>
    <row r="855" spans="1:22" x14ac:dyDescent="0.2">
      <c r="A855" s="1" t="s">
        <v>290</v>
      </c>
      <c r="B855" s="6" t="s">
        <v>1312</v>
      </c>
      <c r="C855" s="1" t="s">
        <v>1429</v>
      </c>
      <c r="D855" s="1" t="s">
        <v>13</v>
      </c>
      <c r="E855" s="1" t="s">
        <v>1430</v>
      </c>
      <c r="F855" s="1" t="s">
        <v>1315</v>
      </c>
      <c r="G855" s="6" t="s">
        <v>1316</v>
      </c>
      <c r="H855" s="3">
        <v>2.14</v>
      </c>
      <c r="I855" s="5">
        <v>0</v>
      </c>
      <c r="J855" s="4">
        <f>TRUNC(H855*I855, 1)</f>
        <v>0</v>
      </c>
      <c r="K855" s="4">
        <f>노무!E22</f>
        <v>0</v>
      </c>
      <c r="L855" s="5">
        <f>TRUNC(H855*K855, 1)</f>
        <v>0</v>
      </c>
      <c r="M855" s="4">
        <v>0</v>
      </c>
      <c r="N855" s="5">
        <f>TRUNC(H855*M855, 1)</f>
        <v>0</v>
      </c>
      <c r="O855" s="4">
        <f t="shared" ref="O855:P859" si="127">I855+K855+M855</f>
        <v>0</v>
      </c>
      <c r="P855" s="5">
        <f t="shared" si="127"/>
        <v>0</v>
      </c>
      <c r="Q855" s="1" t="s">
        <v>13</v>
      </c>
      <c r="S855" t="s">
        <v>54</v>
      </c>
      <c r="T855" t="s">
        <v>54</v>
      </c>
      <c r="U855" t="s">
        <v>13</v>
      </c>
      <c r="V855">
        <v>1</v>
      </c>
    </row>
    <row r="856" spans="1:22" x14ac:dyDescent="0.2">
      <c r="A856" s="1" t="s">
        <v>290</v>
      </c>
      <c r="B856" s="6" t="s">
        <v>1312</v>
      </c>
      <c r="C856" s="1" t="s">
        <v>1317</v>
      </c>
      <c r="D856" s="1" t="s">
        <v>13</v>
      </c>
      <c r="E856" s="1" t="s">
        <v>1318</v>
      </c>
      <c r="F856" s="1" t="s">
        <v>1315</v>
      </c>
      <c r="G856" s="6" t="s">
        <v>1316</v>
      </c>
      <c r="H856" s="3">
        <v>0.51</v>
      </c>
      <c r="I856" s="5">
        <v>0</v>
      </c>
      <c r="J856" s="4">
        <f>TRUNC(H856*I856, 1)</f>
        <v>0</v>
      </c>
      <c r="K856" s="4">
        <f>노무!E4</f>
        <v>0</v>
      </c>
      <c r="L856" s="5">
        <f>TRUNC(H856*K856, 1)</f>
        <v>0</v>
      </c>
      <c r="M856" s="4">
        <v>0</v>
      </c>
      <c r="N856" s="5">
        <f>TRUNC(H856*M856, 1)</f>
        <v>0</v>
      </c>
      <c r="O856" s="4">
        <f t="shared" si="127"/>
        <v>0</v>
      </c>
      <c r="P856" s="5">
        <f t="shared" si="127"/>
        <v>0</v>
      </c>
      <c r="Q856" s="1" t="s">
        <v>13</v>
      </c>
      <c r="S856" t="s">
        <v>54</v>
      </c>
      <c r="T856" t="s">
        <v>54</v>
      </c>
      <c r="U856" t="s">
        <v>13</v>
      </c>
      <c r="V856">
        <v>1</v>
      </c>
    </row>
    <row r="857" spans="1:22" x14ac:dyDescent="0.2">
      <c r="A857" s="1" t="s">
        <v>290</v>
      </c>
      <c r="B857" s="6" t="s">
        <v>1306</v>
      </c>
      <c r="C857" s="1" t="s">
        <v>1307</v>
      </c>
      <c r="D857" s="1" t="s">
        <v>13</v>
      </c>
      <c r="E857" s="1" t="s">
        <v>1319</v>
      </c>
      <c r="F857" s="1" t="s">
        <v>1323</v>
      </c>
      <c r="G857" s="6" t="s">
        <v>1310</v>
      </c>
      <c r="H857" s="3">
        <v>1</v>
      </c>
      <c r="I857" s="4">
        <f>TRUNC((L855+L856)*10*0.01, 1)</f>
        <v>0</v>
      </c>
      <c r="J857" s="4">
        <f>TRUNC(H857*I857, 1)</f>
        <v>0</v>
      </c>
      <c r="K857" s="4">
        <v>0</v>
      </c>
      <c r="L857" s="5">
        <f>TRUNC(H857*K857, 1)</f>
        <v>0</v>
      </c>
      <c r="M857" s="4">
        <v>0</v>
      </c>
      <c r="N857" s="5">
        <f>TRUNC(H857*M857, 1)</f>
        <v>0</v>
      </c>
      <c r="O857" s="4">
        <f t="shared" si="127"/>
        <v>0</v>
      </c>
      <c r="P857" s="5">
        <f t="shared" si="127"/>
        <v>0</v>
      </c>
      <c r="Q857" s="1" t="s">
        <v>13</v>
      </c>
      <c r="S857" t="s">
        <v>54</v>
      </c>
      <c r="T857" t="s">
        <v>54</v>
      </c>
      <c r="U857">
        <v>10</v>
      </c>
      <c r="V857">
        <v>1</v>
      </c>
    </row>
    <row r="858" spans="1:22" x14ac:dyDescent="0.2">
      <c r="A858" s="1" t="s">
        <v>290</v>
      </c>
      <c r="B858" s="6" t="s">
        <v>1331</v>
      </c>
      <c r="C858" s="1" t="s">
        <v>1340</v>
      </c>
      <c r="D858" s="1" t="s">
        <v>13</v>
      </c>
      <c r="E858" s="1" t="s">
        <v>1341</v>
      </c>
      <c r="F858" s="1" t="s">
        <v>1342</v>
      </c>
      <c r="G858" s="6" t="s">
        <v>1335</v>
      </c>
      <c r="H858" s="3">
        <v>2.71</v>
      </c>
      <c r="I858" s="4">
        <f>기계경비!H5</f>
        <v>0</v>
      </c>
      <c r="J858" s="4">
        <f>TRUNC(H858*I858, 1)</f>
        <v>0</v>
      </c>
      <c r="K858" s="4">
        <f>기계경비!I5</f>
        <v>0</v>
      </c>
      <c r="L858" s="5">
        <f>TRUNC(H858*K858, 1)</f>
        <v>0</v>
      </c>
      <c r="M858" s="4">
        <f>기계경비!J5</f>
        <v>0</v>
      </c>
      <c r="N858" s="5">
        <f>TRUNC(H858*M858, 1)</f>
        <v>0</v>
      </c>
      <c r="O858" s="4">
        <f t="shared" si="127"/>
        <v>0</v>
      </c>
      <c r="P858" s="5">
        <f t="shared" si="127"/>
        <v>0</v>
      </c>
      <c r="Q858" s="1" t="s">
        <v>13</v>
      </c>
      <c r="S858" t="s">
        <v>54</v>
      </c>
      <c r="T858" t="s">
        <v>54</v>
      </c>
      <c r="U858" t="s">
        <v>13</v>
      </c>
      <c r="V858">
        <v>1</v>
      </c>
    </row>
    <row r="859" spans="1:22" x14ac:dyDescent="0.2">
      <c r="A859" s="1" t="s">
        <v>290</v>
      </c>
      <c r="B859" s="6" t="s">
        <v>1331</v>
      </c>
      <c r="C859" s="1" t="s">
        <v>1431</v>
      </c>
      <c r="D859" s="1" t="s">
        <v>13</v>
      </c>
      <c r="E859" s="1" t="s">
        <v>1432</v>
      </c>
      <c r="F859" s="1" t="s">
        <v>1342</v>
      </c>
      <c r="G859" s="6" t="s">
        <v>1335</v>
      </c>
      <c r="H859" s="3">
        <v>2.71</v>
      </c>
      <c r="I859" s="4">
        <f>기계경비!H59</f>
        <v>0</v>
      </c>
      <c r="J859" s="4">
        <f>TRUNC(H859*I859, 1)</f>
        <v>0</v>
      </c>
      <c r="K859" s="4">
        <f>기계경비!I59</f>
        <v>0</v>
      </c>
      <c r="L859" s="5">
        <f>TRUNC(H859*K859, 1)</f>
        <v>0</v>
      </c>
      <c r="M859" s="4">
        <f>기계경비!J59</f>
        <v>0</v>
      </c>
      <c r="N859" s="5">
        <f>TRUNC(H859*M859, 1)</f>
        <v>0</v>
      </c>
      <c r="O859" s="4">
        <f t="shared" si="127"/>
        <v>0</v>
      </c>
      <c r="P859" s="5">
        <f t="shared" si="127"/>
        <v>0</v>
      </c>
      <c r="Q859" s="1" t="s">
        <v>13</v>
      </c>
      <c r="S859" t="s">
        <v>54</v>
      </c>
      <c r="T859" t="s">
        <v>54</v>
      </c>
      <c r="U859" t="s">
        <v>13</v>
      </c>
      <c r="V859">
        <v>1</v>
      </c>
    </row>
    <row r="860" spans="1:22" x14ac:dyDescent="0.2">
      <c r="A860" s="1" t="s">
        <v>13</v>
      </c>
      <c r="B860" s="6" t="s">
        <v>13</v>
      </c>
      <c r="C860" s="1" t="s">
        <v>13</v>
      </c>
      <c r="D860" s="1" t="s">
        <v>13</v>
      </c>
      <c r="E860" s="1" t="s">
        <v>1311</v>
      </c>
      <c r="F860" s="1" t="s">
        <v>13</v>
      </c>
      <c r="G860" s="6" t="s">
        <v>13</v>
      </c>
      <c r="H860" s="3">
        <v>0</v>
      </c>
      <c r="I860" s="1" t="s">
        <v>13</v>
      </c>
      <c r="J860" s="4">
        <f>TRUNC(SUMPRODUCT(J855:J859, V855:V859), 0)</f>
        <v>0</v>
      </c>
      <c r="K860" s="1" t="s">
        <v>13</v>
      </c>
      <c r="L860" s="5">
        <f>TRUNC(SUMPRODUCT(L855:L859, V855:V859), 0)</f>
        <v>0</v>
      </c>
      <c r="M860" s="1" t="s">
        <v>13</v>
      </c>
      <c r="N860" s="5">
        <f>TRUNC(SUMPRODUCT(N855:N859, V855:V859), 0)</f>
        <v>0</v>
      </c>
      <c r="O860" s="1" t="s">
        <v>13</v>
      </c>
      <c r="P860" s="5">
        <f>J860+L860+N860</f>
        <v>0</v>
      </c>
      <c r="Q860" s="1" t="s">
        <v>13</v>
      </c>
      <c r="S860" t="s">
        <v>13</v>
      </c>
      <c r="T860" t="s">
        <v>13</v>
      </c>
      <c r="U860" t="s">
        <v>13</v>
      </c>
      <c r="V860">
        <v>1</v>
      </c>
    </row>
    <row r="861" spans="1:22" x14ac:dyDescent="0.2">
      <c r="A861" s="1" t="s">
        <v>13</v>
      </c>
      <c r="B861" s="6" t="s">
        <v>13</v>
      </c>
      <c r="C861" s="1" t="s">
        <v>13</v>
      </c>
      <c r="D861" s="1" t="s">
        <v>13</v>
      </c>
      <c r="E861" s="1" t="s">
        <v>13</v>
      </c>
      <c r="F861" s="1" t="s">
        <v>13</v>
      </c>
      <c r="G861" s="6" t="s">
        <v>13</v>
      </c>
      <c r="H861" s="3">
        <v>0</v>
      </c>
      <c r="I861" s="1" t="s">
        <v>13</v>
      </c>
      <c r="J861" s="1" t="s">
        <v>13</v>
      </c>
      <c r="K861" s="1" t="s">
        <v>13</v>
      </c>
      <c r="L861" s="1" t="s">
        <v>13</v>
      </c>
      <c r="M861" s="1" t="s">
        <v>13</v>
      </c>
      <c r="N861" s="1" t="s">
        <v>13</v>
      </c>
      <c r="O861" s="1" t="s">
        <v>13</v>
      </c>
      <c r="P861" s="1" t="s">
        <v>13</v>
      </c>
      <c r="Q861" s="1" t="s">
        <v>13</v>
      </c>
      <c r="S861" t="s">
        <v>13</v>
      </c>
      <c r="T861" t="s">
        <v>13</v>
      </c>
      <c r="U861" t="s">
        <v>13</v>
      </c>
      <c r="V861">
        <v>1</v>
      </c>
    </row>
    <row r="862" spans="1:22" x14ac:dyDescent="0.2">
      <c r="A862" s="1" t="s">
        <v>294</v>
      </c>
      <c r="B862" s="6" t="s">
        <v>13</v>
      </c>
      <c r="C862" s="1" t="s">
        <v>13</v>
      </c>
      <c r="D862" s="1" t="s">
        <v>13</v>
      </c>
      <c r="E862" s="1" t="s">
        <v>295</v>
      </c>
      <c r="F862" s="1" t="s">
        <v>292</v>
      </c>
      <c r="G862" s="6" t="s">
        <v>293</v>
      </c>
      <c r="H862" s="3">
        <v>0</v>
      </c>
      <c r="I862" s="1" t="s">
        <v>13</v>
      </c>
      <c r="J862" s="1" t="s">
        <v>13</v>
      </c>
      <c r="K862" s="1" t="s">
        <v>13</v>
      </c>
      <c r="L862" s="1" t="s">
        <v>13</v>
      </c>
      <c r="M862" s="1" t="s">
        <v>13</v>
      </c>
      <c r="N862" s="1" t="s">
        <v>13</v>
      </c>
      <c r="O862" s="1" t="s">
        <v>13</v>
      </c>
      <c r="P862" s="1" t="s">
        <v>13</v>
      </c>
      <c r="Q862" s="1" t="s">
        <v>13</v>
      </c>
      <c r="S862" t="s">
        <v>13</v>
      </c>
      <c r="T862" t="s">
        <v>13</v>
      </c>
      <c r="U862" t="s">
        <v>13</v>
      </c>
      <c r="V862">
        <v>1</v>
      </c>
    </row>
    <row r="863" spans="1:22" x14ac:dyDescent="0.2">
      <c r="A863" s="1" t="s">
        <v>294</v>
      </c>
      <c r="B863" s="6" t="s">
        <v>1312</v>
      </c>
      <c r="C863" s="1" t="s">
        <v>1429</v>
      </c>
      <c r="D863" s="1" t="s">
        <v>13</v>
      </c>
      <c r="E863" s="1" t="s">
        <v>1430</v>
      </c>
      <c r="F863" s="1" t="s">
        <v>1315</v>
      </c>
      <c r="G863" s="6" t="s">
        <v>1316</v>
      </c>
      <c r="H863" s="3">
        <v>2.8</v>
      </c>
      <c r="I863" s="5">
        <v>0</v>
      </c>
      <c r="J863" s="4">
        <f>TRUNC(H863*I863, 1)</f>
        <v>0</v>
      </c>
      <c r="K863" s="4">
        <f>노무!E22</f>
        <v>0</v>
      </c>
      <c r="L863" s="5">
        <f>TRUNC(H863*K863, 1)</f>
        <v>0</v>
      </c>
      <c r="M863" s="4">
        <v>0</v>
      </c>
      <c r="N863" s="5">
        <f>TRUNC(H863*M863, 1)</f>
        <v>0</v>
      </c>
      <c r="O863" s="4">
        <f t="shared" ref="O863:P867" si="128">I863+K863+M863</f>
        <v>0</v>
      </c>
      <c r="P863" s="5">
        <f t="shared" si="128"/>
        <v>0</v>
      </c>
      <c r="Q863" s="1" t="s">
        <v>13</v>
      </c>
      <c r="S863" t="s">
        <v>54</v>
      </c>
      <c r="T863" t="s">
        <v>54</v>
      </c>
      <c r="U863" t="s">
        <v>13</v>
      </c>
      <c r="V863">
        <v>1</v>
      </c>
    </row>
    <row r="864" spans="1:22" x14ac:dyDescent="0.2">
      <c r="A864" s="1" t="s">
        <v>294</v>
      </c>
      <c r="B864" s="6" t="s">
        <v>1312</v>
      </c>
      <c r="C864" s="1" t="s">
        <v>1317</v>
      </c>
      <c r="D864" s="1" t="s">
        <v>13</v>
      </c>
      <c r="E864" s="1" t="s">
        <v>1318</v>
      </c>
      <c r="F864" s="1" t="s">
        <v>1315</v>
      </c>
      <c r="G864" s="6" t="s">
        <v>1316</v>
      </c>
      <c r="H864" s="3">
        <v>0.66</v>
      </c>
      <c r="I864" s="5">
        <v>0</v>
      </c>
      <c r="J864" s="4">
        <f>TRUNC(H864*I864, 1)</f>
        <v>0</v>
      </c>
      <c r="K864" s="4">
        <f>노무!E4</f>
        <v>0</v>
      </c>
      <c r="L864" s="5">
        <f>TRUNC(H864*K864, 1)</f>
        <v>0</v>
      </c>
      <c r="M864" s="4">
        <v>0</v>
      </c>
      <c r="N864" s="5">
        <f>TRUNC(H864*M864, 1)</f>
        <v>0</v>
      </c>
      <c r="O864" s="4">
        <f t="shared" si="128"/>
        <v>0</v>
      </c>
      <c r="P864" s="5">
        <f t="shared" si="128"/>
        <v>0</v>
      </c>
      <c r="Q864" s="1" t="s">
        <v>13</v>
      </c>
      <c r="S864" t="s">
        <v>54</v>
      </c>
      <c r="T864" t="s">
        <v>54</v>
      </c>
      <c r="U864" t="s">
        <v>13</v>
      </c>
      <c r="V864">
        <v>1</v>
      </c>
    </row>
    <row r="865" spans="1:22" x14ac:dyDescent="0.2">
      <c r="A865" s="1" t="s">
        <v>294</v>
      </c>
      <c r="B865" s="6" t="s">
        <v>1306</v>
      </c>
      <c r="C865" s="1" t="s">
        <v>1307</v>
      </c>
      <c r="D865" s="1" t="s">
        <v>13</v>
      </c>
      <c r="E865" s="1" t="s">
        <v>1319</v>
      </c>
      <c r="F865" s="1" t="s">
        <v>1323</v>
      </c>
      <c r="G865" s="6" t="s">
        <v>1310</v>
      </c>
      <c r="H865" s="3">
        <v>1</v>
      </c>
      <c r="I865" s="4">
        <f>TRUNC((L863+L864)*10*0.01, 1)</f>
        <v>0</v>
      </c>
      <c r="J865" s="4">
        <f>TRUNC(H865*I865, 1)</f>
        <v>0</v>
      </c>
      <c r="K865" s="4">
        <v>0</v>
      </c>
      <c r="L865" s="5">
        <f>TRUNC(H865*K865, 1)</f>
        <v>0</v>
      </c>
      <c r="M865" s="4">
        <v>0</v>
      </c>
      <c r="N865" s="5">
        <f>TRUNC(H865*M865, 1)</f>
        <v>0</v>
      </c>
      <c r="O865" s="4">
        <f t="shared" si="128"/>
        <v>0</v>
      </c>
      <c r="P865" s="5">
        <f t="shared" si="128"/>
        <v>0</v>
      </c>
      <c r="Q865" s="1" t="s">
        <v>13</v>
      </c>
      <c r="S865" t="s">
        <v>54</v>
      </c>
      <c r="T865" t="s">
        <v>54</v>
      </c>
      <c r="U865">
        <v>10</v>
      </c>
      <c r="V865">
        <v>1</v>
      </c>
    </row>
    <row r="866" spans="1:22" x14ac:dyDescent="0.2">
      <c r="A866" s="1" t="s">
        <v>294</v>
      </c>
      <c r="B866" s="6" t="s">
        <v>1331</v>
      </c>
      <c r="C866" s="1" t="s">
        <v>1340</v>
      </c>
      <c r="D866" s="1" t="s">
        <v>13</v>
      </c>
      <c r="E866" s="1" t="s">
        <v>1341</v>
      </c>
      <c r="F866" s="1" t="s">
        <v>1342</v>
      </c>
      <c r="G866" s="6" t="s">
        <v>1335</v>
      </c>
      <c r="H866" s="3">
        <v>3.54</v>
      </c>
      <c r="I866" s="4">
        <f>기계경비!H5</f>
        <v>0</v>
      </c>
      <c r="J866" s="4">
        <f>TRUNC(H866*I866, 1)</f>
        <v>0</v>
      </c>
      <c r="K866" s="4">
        <f>기계경비!I5</f>
        <v>0</v>
      </c>
      <c r="L866" s="5">
        <f>TRUNC(H866*K866, 1)</f>
        <v>0</v>
      </c>
      <c r="M866" s="4">
        <f>기계경비!J5</f>
        <v>0</v>
      </c>
      <c r="N866" s="5">
        <f>TRUNC(H866*M866, 1)</f>
        <v>0</v>
      </c>
      <c r="O866" s="4">
        <f t="shared" si="128"/>
        <v>0</v>
      </c>
      <c r="P866" s="5">
        <f t="shared" si="128"/>
        <v>0</v>
      </c>
      <c r="Q866" s="1" t="s">
        <v>13</v>
      </c>
      <c r="S866" t="s">
        <v>54</v>
      </c>
      <c r="T866" t="s">
        <v>54</v>
      </c>
      <c r="U866" t="s">
        <v>13</v>
      </c>
      <c r="V866">
        <v>1</v>
      </c>
    </row>
    <row r="867" spans="1:22" x14ac:dyDescent="0.2">
      <c r="A867" s="1" t="s">
        <v>294</v>
      </c>
      <c r="B867" s="6" t="s">
        <v>1331</v>
      </c>
      <c r="C867" s="1" t="s">
        <v>1431</v>
      </c>
      <c r="D867" s="1" t="s">
        <v>13</v>
      </c>
      <c r="E867" s="1" t="s">
        <v>1432</v>
      </c>
      <c r="F867" s="1" t="s">
        <v>1342</v>
      </c>
      <c r="G867" s="6" t="s">
        <v>1335</v>
      </c>
      <c r="H867" s="3">
        <v>3.54</v>
      </c>
      <c r="I867" s="4">
        <f>기계경비!H59</f>
        <v>0</v>
      </c>
      <c r="J867" s="4">
        <f>TRUNC(H867*I867, 1)</f>
        <v>0</v>
      </c>
      <c r="K867" s="4">
        <f>기계경비!I59</f>
        <v>0</v>
      </c>
      <c r="L867" s="5">
        <f>TRUNC(H867*K867, 1)</f>
        <v>0</v>
      </c>
      <c r="M867" s="4">
        <f>기계경비!J59</f>
        <v>0</v>
      </c>
      <c r="N867" s="5">
        <f>TRUNC(H867*M867, 1)</f>
        <v>0</v>
      </c>
      <c r="O867" s="4">
        <f t="shared" si="128"/>
        <v>0</v>
      </c>
      <c r="P867" s="5">
        <f t="shared" si="128"/>
        <v>0</v>
      </c>
      <c r="Q867" s="1" t="s">
        <v>13</v>
      </c>
      <c r="S867" t="s">
        <v>54</v>
      </c>
      <c r="T867" t="s">
        <v>54</v>
      </c>
      <c r="U867" t="s">
        <v>13</v>
      </c>
      <c r="V867">
        <v>1</v>
      </c>
    </row>
    <row r="868" spans="1:22" x14ac:dyDescent="0.2">
      <c r="A868" s="1" t="s">
        <v>13</v>
      </c>
      <c r="B868" s="6" t="s">
        <v>13</v>
      </c>
      <c r="C868" s="1" t="s">
        <v>13</v>
      </c>
      <c r="D868" s="1" t="s">
        <v>13</v>
      </c>
      <c r="E868" s="1" t="s">
        <v>1311</v>
      </c>
      <c r="F868" s="1" t="s">
        <v>13</v>
      </c>
      <c r="G868" s="6" t="s">
        <v>13</v>
      </c>
      <c r="H868" s="3">
        <v>0</v>
      </c>
      <c r="I868" s="1" t="s">
        <v>13</v>
      </c>
      <c r="J868" s="4">
        <f>TRUNC(SUMPRODUCT(J863:J867, V863:V867), 0)</f>
        <v>0</v>
      </c>
      <c r="K868" s="1" t="s">
        <v>13</v>
      </c>
      <c r="L868" s="5">
        <f>TRUNC(SUMPRODUCT(L863:L867, V863:V867), 0)</f>
        <v>0</v>
      </c>
      <c r="M868" s="1" t="s">
        <v>13</v>
      </c>
      <c r="N868" s="5">
        <f>TRUNC(SUMPRODUCT(N863:N867, V863:V867), 0)</f>
        <v>0</v>
      </c>
      <c r="O868" s="1" t="s">
        <v>13</v>
      </c>
      <c r="P868" s="5">
        <f>J868+L868+N868</f>
        <v>0</v>
      </c>
      <c r="Q868" s="1" t="s">
        <v>13</v>
      </c>
      <c r="S868" t="s">
        <v>13</v>
      </c>
      <c r="T868" t="s">
        <v>13</v>
      </c>
      <c r="U868" t="s">
        <v>13</v>
      </c>
      <c r="V868">
        <v>1</v>
      </c>
    </row>
    <row r="869" spans="1:22" x14ac:dyDescent="0.2">
      <c r="A869" s="1" t="s">
        <v>13</v>
      </c>
      <c r="B869" s="6" t="s">
        <v>13</v>
      </c>
      <c r="C869" s="1" t="s">
        <v>13</v>
      </c>
      <c r="D869" s="1" t="s">
        <v>13</v>
      </c>
      <c r="E869" s="1" t="s">
        <v>13</v>
      </c>
      <c r="F869" s="1" t="s">
        <v>13</v>
      </c>
      <c r="G869" s="6" t="s">
        <v>13</v>
      </c>
      <c r="H869" s="3">
        <v>0</v>
      </c>
      <c r="I869" s="1" t="s">
        <v>13</v>
      </c>
      <c r="J869" s="1" t="s">
        <v>13</v>
      </c>
      <c r="K869" s="1" t="s">
        <v>13</v>
      </c>
      <c r="L869" s="1" t="s">
        <v>13</v>
      </c>
      <c r="M869" s="1" t="s">
        <v>13</v>
      </c>
      <c r="N869" s="1" t="s">
        <v>13</v>
      </c>
      <c r="O869" s="1" t="s">
        <v>13</v>
      </c>
      <c r="P869" s="1" t="s">
        <v>13</v>
      </c>
      <c r="Q869" s="1" t="s">
        <v>13</v>
      </c>
      <c r="S869" t="s">
        <v>13</v>
      </c>
      <c r="T869" t="s">
        <v>13</v>
      </c>
      <c r="U869" t="s">
        <v>13</v>
      </c>
      <c r="V869">
        <v>1</v>
      </c>
    </row>
    <row r="870" spans="1:22" x14ac:dyDescent="0.2">
      <c r="A870" s="1" t="s">
        <v>296</v>
      </c>
      <c r="B870" s="6" t="s">
        <v>13</v>
      </c>
      <c r="C870" s="1" t="s">
        <v>13</v>
      </c>
      <c r="D870" s="1" t="s">
        <v>13</v>
      </c>
      <c r="E870" s="1" t="s">
        <v>297</v>
      </c>
      <c r="F870" s="1" t="s">
        <v>292</v>
      </c>
      <c r="G870" s="6" t="s">
        <v>293</v>
      </c>
      <c r="H870" s="3">
        <v>0</v>
      </c>
      <c r="I870" s="1" t="s">
        <v>13</v>
      </c>
      <c r="J870" s="1" t="s">
        <v>13</v>
      </c>
      <c r="K870" s="1" t="s">
        <v>13</v>
      </c>
      <c r="L870" s="1" t="s">
        <v>13</v>
      </c>
      <c r="M870" s="1" t="s">
        <v>13</v>
      </c>
      <c r="N870" s="1" t="s">
        <v>13</v>
      </c>
      <c r="O870" s="1" t="s">
        <v>13</v>
      </c>
      <c r="P870" s="1" t="s">
        <v>13</v>
      </c>
      <c r="Q870" s="1" t="s">
        <v>13</v>
      </c>
      <c r="S870" t="s">
        <v>13</v>
      </c>
      <c r="T870" t="s">
        <v>13</v>
      </c>
      <c r="U870" t="s">
        <v>13</v>
      </c>
      <c r="V870">
        <v>1</v>
      </c>
    </row>
    <row r="871" spans="1:22" x14ac:dyDescent="0.2">
      <c r="A871" s="1" t="s">
        <v>296</v>
      </c>
      <c r="B871" s="6" t="s">
        <v>1312</v>
      </c>
      <c r="C871" s="1" t="s">
        <v>1429</v>
      </c>
      <c r="D871" s="1" t="s">
        <v>13</v>
      </c>
      <c r="E871" s="1" t="s">
        <v>1430</v>
      </c>
      <c r="F871" s="1" t="s">
        <v>1315</v>
      </c>
      <c r="G871" s="6" t="s">
        <v>1316</v>
      </c>
      <c r="H871" s="3">
        <v>3.65</v>
      </c>
      <c r="I871" s="5">
        <v>0</v>
      </c>
      <c r="J871" s="4">
        <f>TRUNC(H871*I871, 1)</f>
        <v>0</v>
      </c>
      <c r="K871" s="4">
        <f>노무!E22</f>
        <v>0</v>
      </c>
      <c r="L871" s="5">
        <f>TRUNC(H871*K871, 1)</f>
        <v>0</v>
      </c>
      <c r="M871" s="4">
        <v>0</v>
      </c>
      <c r="N871" s="5">
        <f>TRUNC(H871*M871, 1)</f>
        <v>0</v>
      </c>
      <c r="O871" s="4">
        <f t="shared" ref="O871:P875" si="129">I871+K871+M871</f>
        <v>0</v>
      </c>
      <c r="P871" s="5">
        <f t="shared" si="129"/>
        <v>0</v>
      </c>
      <c r="Q871" s="1" t="s">
        <v>13</v>
      </c>
      <c r="S871" t="s">
        <v>54</v>
      </c>
      <c r="T871" t="s">
        <v>54</v>
      </c>
      <c r="U871" t="s">
        <v>13</v>
      </c>
      <c r="V871">
        <v>1</v>
      </c>
    </row>
    <row r="872" spans="1:22" x14ac:dyDescent="0.2">
      <c r="A872" s="1" t="s">
        <v>296</v>
      </c>
      <c r="B872" s="6" t="s">
        <v>1312</v>
      </c>
      <c r="C872" s="1" t="s">
        <v>1317</v>
      </c>
      <c r="D872" s="1" t="s">
        <v>13</v>
      </c>
      <c r="E872" s="1" t="s">
        <v>1318</v>
      </c>
      <c r="F872" s="1" t="s">
        <v>1315</v>
      </c>
      <c r="G872" s="6" t="s">
        <v>1316</v>
      </c>
      <c r="H872" s="3">
        <v>0.87</v>
      </c>
      <c r="I872" s="5">
        <v>0</v>
      </c>
      <c r="J872" s="4">
        <f>TRUNC(H872*I872, 1)</f>
        <v>0</v>
      </c>
      <c r="K872" s="4">
        <f>노무!E4</f>
        <v>0</v>
      </c>
      <c r="L872" s="5">
        <f>TRUNC(H872*K872, 1)</f>
        <v>0</v>
      </c>
      <c r="M872" s="4">
        <v>0</v>
      </c>
      <c r="N872" s="5">
        <f>TRUNC(H872*M872, 1)</f>
        <v>0</v>
      </c>
      <c r="O872" s="4">
        <f t="shared" si="129"/>
        <v>0</v>
      </c>
      <c r="P872" s="5">
        <f t="shared" si="129"/>
        <v>0</v>
      </c>
      <c r="Q872" s="1" t="s">
        <v>13</v>
      </c>
      <c r="S872" t="s">
        <v>54</v>
      </c>
      <c r="T872" t="s">
        <v>54</v>
      </c>
      <c r="U872" t="s">
        <v>13</v>
      </c>
      <c r="V872">
        <v>1</v>
      </c>
    </row>
    <row r="873" spans="1:22" x14ac:dyDescent="0.2">
      <c r="A873" s="1" t="s">
        <v>296</v>
      </c>
      <c r="B873" s="6" t="s">
        <v>1306</v>
      </c>
      <c r="C873" s="1" t="s">
        <v>1307</v>
      </c>
      <c r="D873" s="1" t="s">
        <v>13</v>
      </c>
      <c r="E873" s="1" t="s">
        <v>1319</v>
      </c>
      <c r="F873" s="1" t="s">
        <v>1323</v>
      </c>
      <c r="G873" s="6" t="s">
        <v>1310</v>
      </c>
      <c r="H873" s="3">
        <v>1</v>
      </c>
      <c r="I873" s="4">
        <f>TRUNC((L871+L872)*10*0.01, 1)</f>
        <v>0</v>
      </c>
      <c r="J873" s="4">
        <f>TRUNC(H873*I873, 1)</f>
        <v>0</v>
      </c>
      <c r="K873" s="4">
        <v>0</v>
      </c>
      <c r="L873" s="5">
        <f>TRUNC(H873*K873, 1)</f>
        <v>0</v>
      </c>
      <c r="M873" s="4">
        <v>0</v>
      </c>
      <c r="N873" s="5">
        <f>TRUNC(H873*M873, 1)</f>
        <v>0</v>
      </c>
      <c r="O873" s="4">
        <f t="shared" si="129"/>
        <v>0</v>
      </c>
      <c r="P873" s="5">
        <f t="shared" si="129"/>
        <v>0</v>
      </c>
      <c r="Q873" s="1" t="s">
        <v>13</v>
      </c>
      <c r="S873" t="s">
        <v>54</v>
      </c>
      <c r="T873" t="s">
        <v>54</v>
      </c>
      <c r="U873">
        <v>10</v>
      </c>
      <c r="V873">
        <v>1</v>
      </c>
    </row>
    <row r="874" spans="1:22" x14ac:dyDescent="0.2">
      <c r="A874" s="1" t="s">
        <v>296</v>
      </c>
      <c r="B874" s="6" t="s">
        <v>1331</v>
      </c>
      <c r="C874" s="1" t="s">
        <v>1340</v>
      </c>
      <c r="D874" s="1" t="s">
        <v>13</v>
      </c>
      <c r="E874" s="1" t="s">
        <v>1341</v>
      </c>
      <c r="F874" s="1" t="s">
        <v>1342</v>
      </c>
      <c r="G874" s="6" t="s">
        <v>1335</v>
      </c>
      <c r="H874" s="3">
        <v>4.6100000000000003</v>
      </c>
      <c r="I874" s="4">
        <f>기계경비!H5</f>
        <v>0</v>
      </c>
      <c r="J874" s="4">
        <f>TRUNC(H874*I874, 1)</f>
        <v>0</v>
      </c>
      <c r="K874" s="4">
        <f>기계경비!I5</f>
        <v>0</v>
      </c>
      <c r="L874" s="5">
        <f>TRUNC(H874*K874, 1)</f>
        <v>0</v>
      </c>
      <c r="M874" s="4">
        <f>기계경비!J5</f>
        <v>0</v>
      </c>
      <c r="N874" s="5">
        <f>TRUNC(H874*M874, 1)</f>
        <v>0</v>
      </c>
      <c r="O874" s="4">
        <f t="shared" si="129"/>
        <v>0</v>
      </c>
      <c r="P874" s="5">
        <f t="shared" si="129"/>
        <v>0</v>
      </c>
      <c r="Q874" s="1" t="s">
        <v>13</v>
      </c>
      <c r="S874" t="s">
        <v>54</v>
      </c>
      <c r="T874" t="s">
        <v>54</v>
      </c>
      <c r="U874" t="s">
        <v>13</v>
      </c>
      <c r="V874">
        <v>1</v>
      </c>
    </row>
    <row r="875" spans="1:22" x14ac:dyDescent="0.2">
      <c r="A875" s="1" t="s">
        <v>296</v>
      </c>
      <c r="B875" s="6" t="s">
        <v>1331</v>
      </c>
      <c r="C875" s="1" t="s">
        <v>1431</v>
      </c>
      <c r="D875" s="1" t="s">
        <v>13</v>
      </c>
      <c r="E875" s="1" t="s">
        <v>1432</v>
      </c>
      <c r="F875" s="1" t="s">
        <v>1342</v>
      </c>
      <c r="G875" s="6" t="s">
        <v>1335</v>
      </c>
      <c r="H875" s="3">
        <v>4.6100000000000003</v>
      </c>
      <c r="I875" s="4">
        <f>기계경비!H59</f>
        <v>0</v>
      </c>
      <c r="J875" s="4">
        <f>TRUNC(H875*I875, 1)</f>
        <v>0</v>
      </c>
      <c r="K875" s="4">
        <f>기계경비!I59</f>
        <v>0</v>
      </c>
      <c r="L875" s="5">
        <f>TRUNC(H875*K875, 1)</f>
        <v>0</v>
      </c>
      <c r="M875" s="4">
        <f>기계경비!J59</f>
        <v>0</v>
      </c>
      <c r="N875" s="5">
        <f>TRUNC(H875*M875, 1)</f>
        <v>0</v>
      </c>
      <c r="O875" s="4">
        <f t="shared" si="129"/>
        <v>0</v>
      </c>
      <c r="P875" s="5">
        <f t="shared" si="129"/>
        <v>0</v>
      </c>
      <c r="Q875" s="1" t="s">
        <v>13</v>
      </c>
      <c r="S875" t="s">
        <v>54</v>
      </c>
      <c r="T875" t="s">
        <v>54</v>
      </c>
      <c r="U875" t="s">
        <v>13</v>
      </c>
      <c r="V875">
        <v>1</v>
      </c>
    </row>
    <row r="876" spans="1:22" x14ac:dyDescent="0.2">
      <c r="A876" s="1" t="s">
        <v>13</v>
      </c>
      <c r="B876" s="6" t="s">
        <v>13</v>
      </c>
      <c r="C876" s="1" t="s">
        <v>13</v>
      </c>
      <c r="D876" s="1" t="s">
        <v>13</v>
      </c>
      <c r="E876" s="1" t="s">
        <v>1311</v>
      </c>
      <c r="F876" s="1" t="s">
        <v>13</v>
      </c>
      <c r="G876" s="6" t="s">
        <v>13</v>
      </c>
      <c r="H876" s="3">
        <v>0</v>
      </c>
      <c r="I876" s="1" t="s">
        <v>13</v>
      </c>
      <c r="J876" s="4">
        <f>TRUNC(SUMPRODUCT(J871:J875, V871:V875), 0)</f>
        <v>0</v>
      </c>
      <c r="K876" s="1" t="s">
        <v>13</v>
      </c>
      <c r="L876" s="5">
        <f>TRUNC(SUMPRODUCT(L871:L875, V871:V875), 0)</f>
        <v>0</v>
      </c>
      <c r="M876" s="1" t="s">
        <v>13</v>
      </c>
      <c r="N876" s="5">
        <f>TRUNC(SUMPRODUCT(N871:N875, V871:V875), 0)</f>
        <v>0</v>
      </c>
      <c r="O876" s="1" t="s">
        <v>13</v>
      </c>
      <c r="P876" s="5">
        <f>J876+L876+N876</f>
        <v>0</v>
      </c>
      <c r="Q876" s="1" t="s">
        <v>13</v>
      </c>
      <c r="S876" t="s">
        <v>13</v>
      </c>
      <c r="T876" t="s">
        <v>13</v>
      </c>
      <c r="U876" t="s">
        <v>13</v>
      </c>
      <c r="V876">
        <v>1</v>
      </c>
    </row>
    <row r="877" spans="1:22" x14ac:dyDescent="0.2">
      <c r="A877" s="1" t="s">
        <v>13</v>
      </c>
      <c r="B877" s="6" t="s">
        <v>13</v>
      </c>
      <c r="C877" s="1" t="s">
        <v>13</v>
      </c>
      <c r="D877" s="1" t="s">
        <v>13</v>
      </c>
      <c r="E877" s="1" t="s">
        <v>13</v>
      </c>
      <c r="F877" s="1" t="s">
        <v>13</v>
      </c>
      <c r="G877" s="6" t="s">
        <v>13</v>
      </c>
      <c r="H877" s="3">
        <v>0</v>
      </c>
      <c r="I877" s="1" t="s">
        <v>13</v>
      </c>
      <c r="J877" s="1" t="s">
        <v>13</v>
      </c>
      <c r="K877" s="1" t="s">
        <v>13</v>
      </c>
      <c r="L877" s="1" t="s">
        <v>13</v>
      </c>
      <c r="M877" s="1" t="s">
        <v>13</v>
      </c>
      <c r="N877" s="1" t="s">
        <v>13</v>
      </c>
      <c r="O877" s="1" t="s">
        <v>13</v>
      </c>
      <c r="P877" s="1" t="s">
        <v>13</v>
      </c>
      <c r="Q877" s="1" t="s">
        <v>13</v>
      </c>
      <c r="S877" t="s">
        <v>13</v>
      </c>
      <c r="T877" t="s">
        <v>13</v>
      </c>
      <c r="U877" t="s">
        <v>13</v>
      </c>
      <c r="V877">
        <v>1</v>
      </c>
    </row>
    <row r="878" spans="1:22" x14ac:dyDescent="0.2">
      <c r="A878" s="1" t="s">
        <v>298</v>
      </c>
      <c r="B878" s="6" t="s">
        <v>13</v>
      </c>
      <c r="C878" s="1" t="s">
        <v>13</v>
      </c>
      <c r="D878" s="1" t="s">
        <v>13</v>
      </c>
      <c r="E878" s="1" t="s">
        <v>299</v>
      </c>
      <c r="F878" s="1" t="s">
        <v>300</v>
      </c>
      <c r="G878" s="6" t="s">
        <v>301</v>
      </c>
      <c r="H878" s="3">
        <v>0</v>
      </c>
      <c r="I878" s="1" t="s">
        <v>13</v>
      </c>
      <c r="J878" s="1" t="s">
        <v>13</v>
      </c>
      <c r="K878" s="1" t="s">
        <v>13</v>
      </c>
      <c r="L878" s="1" t="s">
        <v>13</v>
      </c>
      <c r="M878" s="1" t="s">
        <v>13</v>
      </c>
      <c r="N878" s="1" t="s">
        <v>13</v>
      </c>
      <c r="O878" s="1" t="s">
        <v>13</v>
      </c>
      <c r="P878" s="1" t="s">
        <v>13</v>
      </c>
      <c r="Q878" s="1" t="s">
        <v>13</v>
      </c>
      <c r="S878" t="s">
        <v>13</v>
      </c>
      <c r="T878" t="s">
        <v>13</v>
      </c>
      <c r="U878" t="s">
        <v>13</v>
      </c>
      <c r="V878">
        <v>1</v>
      </c>
    </row>
    <row r="879" spans="1:22" x14ac:dyDescent="0.2">
      <c r="A879" s="1" t="s">
        <v>298</v>
      </c>
      <c r="B879" s="6" t="s">
        <v>1312</v>
      </c>
      <c r="C879" s="1" t="s">
        <v>1355</v>
      </c>
      <c r="D879" s="1" t="s">
        <v>13</v>
      </c>
      <c r="E879" s="1" t="s">
        <v>1356</v>
      </c>
      <c r="F879" s="1" t="s">
        <v>1315</v>
      </c>
      <c r="G879" s="6" t="s">
        <v>1316</v>
      </c>
      <c r="H879" s="3">
        <v>5.8999999999999997E-2</v>
      </c>
      <c r="I879" s="5">
        <v>0</v>
      </c>
      <c r="J879" s="4">
        <f>TRUNC(H879*I879, 1)</f>
        <v>0</v>
      </c>
      <c r="K879" s="4">
        <f>노무!E5</f>
        <v>0</v>
      </c>
      <c r="L879" s="5">
        <f>TRUNC(H879*K879, 1)</f>
        <v>0</v>
      </c>
      <c r="M879" s="4">
        <v>0</v>
      </c>
      <c r="N879" s="5">
        <f>TRUNC(H879*M879, 1)</f>
        <v>0</v>
      </c>
      <c r="O879" s="4">
        <f t="shared" ref="O879:P881" si="130">I879+K879+M879</f>
        <v>0</v>
      </c>
      <c r="P879" s="5">
        <f t="shared" si="130"/>
        <v>0</v>
      </c>
      <c r="Q879" s="1" t="s">
        <v>13</v>
      </c>
      <c r="S879" t="s">
        <v>54</v>
      </c>
      <c r="T879" t="s">
        <v>54</v>
      </c>
      <c r="U879" t="s">
        <v>13</v>
      </c>
      <c r="V879">
        <v>1</v>
      </c>
    </row>
    <row r="880" spans="1:22" x14ac:dyDescent="0.2">
      <c r="A880" s="1" t="s">
        <v>298</v>
      </c>
      <c r="B880" s="6" t="s">
        <v>1331</v>
      </c>
      <c r="C880" s="1" t="s">
        <v>1433</v>
      </c>
      <c r="D880" s="1" t="s">
        <v>13</v>
      </c>
      <c r="E880" s="1" t="s">
        <v>1434</v>
      </c>
      <c r="F880" s="1" t="s">
        <v>1435</v>
      </c>
      <c r="G880" s="6" t="s">
        <v>1335</v>
      </c>
      <c r="H880" s="3">
        <v>0.47</v>
      </c>
      <c r="I880" s="4">
        <f>기계경비!H18</f>
        <v>0</v>
      </c>
      <c r="J880" s="4">
        <f>TRUNC(H880*I880, 1)</f>
        <v>0</v>
      </c>
      <c r="K880" s="4">
        <f>기계경비!I18</f>
        <v>0</v>
      </c>
      <c r="L880" s="5">
        <f>TRUNC(H880*K880, 1)</f>
        <v>0</v>
      </c>
      <c r="M880" s="4">
        <f>기계경비!J18</f>
        <v>0</v>
      </c>
      <c r="N880" s="5">
        <f>TRUNC(H880*M880, 1)</f>
        <v>0</v>
      </c>
      <c r="O880" s="4">
        <f t="shared" si="130"/>
        <v>0</v>
      </c>
      <c r="P880" s="5">
        <f t="shared" si="130"/>
        <v>0</v>
      </c>
      <c r="Q880" s="1" t="s">
        <v>13</v>
      </c>
      <c r="S880" t="s">
        <v>54</v>
      </c>
      <c r="T880" t="s">
        <v>54</v>
      </c>
      <c r="U880" t="s">
        <v>13</v>
      </c>
      <c r="V880">
        <v>1</v>
      </c>
    </row>
    <row r="881" spans="1:22" x14ac:dyDescent="0.2">
      <c r="A881" s="1" t="s">
        <v>298</v>
      </c>
      <c r="B881" s="6" t="s">
        <v>1331</v>
      </c>
      <c r="C881" s="1" t="s">
        <v>1424</v>
      </c>
      <c r="D881" s="1" t="s">
        <v>13</v>
      </c>
      <c r="E881" s="1" t="s">
        <v>1425</v>
      </c>
      <c r="F881" s="1" t="s">
        <v>1337</v>
      </c>
      <c r="G881" s="6" t="s">
        <v>1335</v>
      </c>
      <c r="H881" s="3">
        <v>0.47</v>
      </c>
      <c r="I881" s="4">
        <f>기계경비!H17</f>
        <v>0</v>
      </c>
      <c r="J881" s="4">
        <f>TRUNC(H881*I881, 1)</f>
        <v>0</v>
      </c>
      <c r="K881" s="4">
        <f>기계경비!I17</f>
        <v>0</v>
      </c>
      <c r="L881" s="5">
        <f>TRUNC(H881*K881, 1)</f>
        <v>0</v>
      </c>
      <c r="M881" s="4">
        <f>기계경비!J17</f>
        <v>0</v>
      </c>
      <c r="N881" s="5">
        <f>TRUNC(H881*M881, 1)</f>
        <v>0</v>
      </c>
      <c r="O881" s="4">
        <f t="shared" si="130"/>
        <v>0</v>
      </c>
      <c r="P881" s="5">
        <f t="shared" si="130"/>
        <v>0</v>
      </c>
      <c r="Q881" s="1" t="s">
        <v>13</v>
      </c>
      <c r="S881" t="s">
        <v>54</v>
      </c>
      <c r="T881" t="s">
        <v>54</v>
      </c>
      <c r="U881" t="s">
        <v>13</v>
      </c>
      <c r="V881">
        <v>1</v>
      </c>
    </row>
    <row r="882" spans="1:22" x14ac:dyDescent="0.2">
      <c r="A882" s="1" t="s">
        <v>13</v>
      </c>
      <c r="B882" s="6" t="s">
        <v>13</v>
      </c>
      <c r="C882" s="1" t="s">
        <v>13</v>
      </c>
      <c r="D882" s="1" t="s">
        <v>13</v>
      </c>
      <c r="E882" s="1" t="s">
        <v>1311</v>
      </c>
      <c r="F882" s="1" t="s">
        <v>13</v>
      </c>
      <c r="G882" s="6" t="s">
        <v>13</v>
      </c>
      <c r="H882" s="3">
        <v>0</v>
      </c>
      <c r="I882" s="1" t="s">
        <v>13</v>
      </c>
      <c r="J882" s="4">
        <f>TRUNC(SUMPRODUCT(J879:J881, V879:V881), 0)</f>
        <v>0</v>
      </c>
      <c r="K882" s="1" t="s">
        <v>13</v>
      </c>
      <c r="L882" s="5">
        <f>TRUNC(SUMPRODUCT(L879:L881, V879:V881), 0)</f>
        <v>0</v>
      </c>
      <c r="M882" s="1" t="s">
        <v>13</v>
      </c>
      <c r="N882" s="5">
        <f>TRUNC(SUMPRODUCT(N879:N881, V879:V881), 0)</f>
        <v>0</v>
      </c>
      <c r="O882" s="1" t="s">
        <v>13</v>
      </c>
      <c r="P882" s="5">
        <f>J882+L882+N882</f>
        <v>0</v>
      </c>
      <c r="Q882" s="1" t="s">
        <v>13</v>
      </c>
      <c r="S882" t="s">
        <v>13</v>
      </c>
      <c r="T882" t="s">
        <v>13</v>
      </c>
      <c r="U882" t="s">
        <v>13</v>
      </c>
      <c r="V882">
        <v>1</v>
      </c>
    </row>
    <row r="883" spans="1:22" x14ac:dyDescent="0.2">
      <c r="A883" s="1" t="s">
        <v>13</v>
      </c>
      <c r="B883" s="6" t="s">
        <v>13</v>
      </c>
      <c r="C883" s="1" t="s">
        <v>13</v>
      </c>
      <c r="D883" s="1" t="s">
        <v>13</v>
      </c>
      <c r="E883" s="1" t="s">
        <v>13</v>
      </c>
      <c r="F883" s="1" t="s">
        <v>13</v>
      </c>
      <c r="G883" s="6" t="s">
        <v>13</v>
      </c>
      <c r="H883" s="3">
        <v>0</v>
      </c>
      <c r="I883" s="1" t="s">
        <v>13</v>
      </c>
      <c r="J883" s="1" t="s">
        <v>13</v>
      </c>
      <c r="K883" s="1" t="s">
        <v>13</v>
      </c>
      <c r="L883" s="1" t="s">
        <v>13</v>
      </c>
      <c r="M883" s="1" t="s">
        <v>13</v>
      </c>
      <c r="N883" s="1" t="s">
        <v>13</v>
      </c>
      <c r="O883" s="1" t="s">
        <v>13</v>
      </c>
      <c r="P883" s="1" t="s">
        <v>13</v>
      </c>
      <c r="Q883" s="1" t="s">
        <v>13</v>
      </c>
      <c r="S883" t="s">
        <v>13</v>
      </c>
      <c r="T883" t="s">
        <v>13</v>
      </c>
      <c r="U883" t="s">
        <v>13</v>
      </c>
      <c r="V883">
        <v>1</v>
      </c>
    </row>
    <row r="884" spans="1:22" x14ac:dyDescent="0.2">
      <c r="A884" s="1" t="s">
        <v>302</v>
      </c>
      <c r="B884" s="6" t="s">
        <v>13</v>
      </c>
      <c r="C884" s="1" t="s">
        <v>13</v>
      </c>
      <c r="D884" s="1" t="s">
        <v>13</v>
      </c>
      <c r="E884" s="1" t="s">
        <v>303</v>
      </c>
      <c r="F884" s="1" t="s">
        <v>218</v>
      </c>
      <c r="G884" s="6" t="s">
        <v>219</v>
      </c>
      <c r="H884" s="3">
        <v>0</v>
      </c>
      <c r="I884" s="1" t="s">
        <v>13</v>
      </c>
      <c r="J884" s="1" t="s">
        <v>13</v>
      </c>
      <c r="K884" s="1" t="s">
        <v>13</v>
      </c>
      <c r="L884" s="1" t="s">
        <v>13</v>
      </c>
      <c r="M884" s="1" t="s">
        <v>13</v>
      </c>
      <c r="N884" s="1" t="s">
        <v>13</v>
      </c>
      <c r="O884" s="1" t="s">
        <v>13</v>
      </c>
      <c r="P884" s="1" t="s">
        <v>13</v>
      </c>
      <c r="Q884" s="1" t="s">
        <v>13</v>
      </c>
      <c r="S884" t="s">
        <v>13</v>
      </c>
      <c r="T884" t="s">
        <v>13</v>
      </c>
      <c r="U884" t="s">
        <v>13</v>
      </c>
      <c r="V884">
        <v>1</v>
      </c>
    </row>
    <row r="885" spans="1:22" x14ac:dyDescent="0.2">
      <c r="A885" s="1" t="s">
        <v>302</v>
      </c>
      <c r="B885" s="6" t="s">
        <v>1312</v>
      </c>
      <c r="C885" s="1" t="s">
        <v>1355</v>
      </c>
      <c r="D885" s="1" t="s">
        <v>13</v>
      </c>
      <c r="E885" s="1" t="s">
        <v>1356</v>
      </c>
      <c r="F885" s="1" t="s">
        <v>1315</v>
      </c>
      <c r="G885" s="6" t="s">
        <v>1316</v>
      </c>
      <c r="H885" s="3">
        <v>1</v>
      </c>
      <c r="I885" s="5">
        <v>0</v>
      </c>
      <c r="J885" s="4">
        <f>TRUNC(H885*I885, 1)</f>
        <v>0</v>
      </c>
      <c r="K885" s="4">
        <f>노무!E5</f>
        <v>0</v>
      </c>
      <c r="L885" s="5">
        <f>TRUNC(H885*K885, 1)</f>
        <v>0</v>
      </c>
      <c r="M885" s="4">
        <v>0</v>
      </c>
      <c r="N885" s="5">
        <f>TRUNC(H885*M885, 1)</f>
        <v>0</v>
      </c>
      <c r="O885" s="4">
        <f t="shared" ref="O885:P887" si="131">I885+K885+M885</f>
        <v>0</v>
      </c>
      <c r="P885" s="5">
        <f t="shared" si="131"/>
        <v>0</v>
      </c>
      <c r="Q885" s="1" t="s">
        <v>13</v>
      </c>
      <c r="S885" t="s">
        <v>54</v>
      </c>
      <c r="T885" t="s">
        <v>54</v>
      </c>
      <c r="U885" t="s">
        <v>13</v>
      </c>
      <c r="V885">
        <v>1</v>
      </c>
    </row>
    <row r="886" spans="1:22" x14ac:dyDescent="0.2">
      <c r="A886" s="1" t="s">
        <v>302</v>
      </c>
      <c r="B886" s="6" t="s">
        <v>1312</v>
      </c>
      <c r="C886" s="1" t="s">
        <v>1317</v>
      </c>
      <c r="D886" s="1" t="s">
        <v>13</v>
      </c>
      <c r="E886" s="1" t="s">
        <v>1318</v>
      </c>
      <c r="F886" s="1" t="s">
        <v>1315</v>
      </c>
      <c r="G886" s="6" t="s">
        <v>1316</v>
      </c>
      <c r="H886" s="3">
        <v>3</v>
      </c>
      <c r="I886" s="5">
        <v>0</v>
      </c>
      <c r="J886" s="4">
        <f>TRUNC(H886*I886, 1)</f>
        <v>0</v>
      </c>
      <c r="K886" s="4">
        <f>노무!E4</f>
        <v>0</v>
      </c>
      <c r="L886" s="5">
        <f>TRUNC(H886*K886, 1)</f>
        <v>0</v>
      </c>
      <c r="M886" s="4">
        <v>0</v>
      </c>
      <c r="N886" s="5">
        <f>TRUNC(H886*M886, 1)</f>
        <v>0</v>
      </c>
      <c r="O886" s="4">
        <f t="shared" si="131"/>
        <v>0</v>
      </c>
      <c r="P886" s="5">
        <f t="shared" si="131"/>
        <v>0</v>
      </c>
      <c r="Q886" s="1" t="s">
        <v>13</v>
      </c>
      <c r="S886" t="s">
        <v>54</v>
      </c>
      <c r="T886" t="s">
        <v>54</v>
      </c>
      <c r="U886" t="s">
        <v>13</v>
      </c>
      <c r="V886">
        <v>1</v>
      </c>
    </row>
    <row r="887" spans="1:22" x14ac:dyDescent="0.2">
      <c r="A887" s="1" t="s">
        <v>302</v>
      </c>
      <c r="B887" s="6" t="s">
        <v>1331</v>
      </c>
      <c r="C887" s="1" t="s">
        <v>1357</v>
      </c>
      <c r="D887" s="1" t="s">
        <v>13</v>
      </c>
      <c r="E887" s="1" t="s">
        <v>1358</v>
      </c>
      <c r="F887" s="1" t="s">
        <v>1359</v>
      </c>
      <c r="G887" s="6" t="s">
        <v>1335</v>
      </c>
      <c r="H887" s="3">
        <v>8</v>
      </c>
      <c r="I887" s="4">
        <f>기계경비!H37</f>
        <v>0</v>
      </c>
      <c r="J887" s="4">
        <f>TRUNC(H887*I887, 1)</f>
        <v>0</v>
      </c>
      <c r="K887" s="4">
        <f>기계경비!I37</f>
        <v>0</v>
      </c>
      <c r="L887" s="5">
        <f>TRUNC(H887*K887, 1)</f>
        <v>0</v>
      </c>
      <c r="M887" s="4">
        <f>기계경비!J37</f>
        <v>0</v>
      </c>
      <c r="N887" s="5">
        <f>TRUNC(H887*M887, 1)</f>
        <v>0</v>
      </c>
      <c r="O887" s="4">
        <f t="shared" si="131"/>
        <v>0</v>
      </c>
      <c r="P887" s="5">
        <f t="shared" si="131"/>
        <v>0</v>
      </c>
      <c r="Q887" s="1" t="s">
        <v>13</v>
      </c>
      <c r="S887" t="s">
        <v>54</v>
      </c>
      <c r="T887" t="s">
        <v>54</v>
      </c>
      <c r="U887" t="s">
        <v>13</v>
      </c>
      <c r="V887">
        <v>1</v>
      </c>
    </row>
    <row r="888" spans="1:22" x14ac:dyDescent="0.2">
      <c r="A888" s="1" t="s">
        <v>13</v>
      </c>
      <c r="B888" s="6" t="s">
        <v>13</v>
      </c>
      <c r="C888" s="1" t="s">
        <v>13</v>
      </c>
      <c r="D888" s="1" t="s">
        <v>13</v>
      </c>
      <c r="E888" s="1" t="s">
        <v>1311</v>
      </c>
      <c r="F888" s="1" t="s">
        <v>13</v>
      </c>
      <c r="G888" s="6" t="s">
        <v>13</v>
      </c>
      <c r="H888" s="3">
        <v>0</v>
      </c>
      <c r="I888" s="1" t="s">
        <v>13</v>
      </c>
      <c r="J888" s="4">
        <f>TRUNC(SUMPRODUCT(J885:J887, V885:V887), 0)</f>
        <v>0</v>
      </c>
      <c r="K888" s="1" t="s">
        <v>13</v>
      </c>
      <c r="L888" s="5">
        <f>TRUNC(SUMPRODUCT(L885:L887, V885:V887), 0)</f>
        <v>0</v>
      </c>
      <c r="M888" s="1" t="s">
        <v>13</v>
      </c>
      <c r="N888" s="5">
        <f>TRUNC(SUMPRODUCT(N885:N887, V885:V887), 0)</f>
        <v>0</v>
      </c>
      <c r="O888" s="1" t="s">
        <v>13</v>
      </c>
      <c r="P888" s="5">
        <f>J888+L888+N888</f>
        <v>0</v>
      </c>
      <c r="Q888" s="1" t="s">
        <v>13</v>
      </c>
      <c r="S888" t="s">
        <v>13</v>
      </c>
      <c r="T888" t="s">
        <v>13</v>
      </c>
      <c r="U888" t="s">
        <v>13</v>
      </c>
      <c r="V888">
        <v>1</v>
      </c>
    </row>
    <row r="889" spans="1:22" x14ac:dyDescent="0.2">
      <c r="A889" s="1" t="s">
        <v>13</v>
      </c>
      <c r="B889" s="6" t="s">
        <v>13</v>
      </c>
      <c r="C889" s="1" t="s">
        <v>13</v>
      </c>
      <c r="D889" s="1" t="s">
        <v>13</v>
      </c>
      <c r="E889" s="1" t="s">
        <v>13</v>
      </c>
      <c r="F889" s="1" t="s">
        <v>13</v>
      </c>
      <c r="G889" s="6" t="s">
        <v>13</v>
      </c>
      <c r="H889" s="3">
        <v>0</v>
      </c>
      <c r="I889" s="1" t="s">
        <v>13</v>
      </c>
      <c r="J889" s="1" t="s">
        <v>13</v>
      </c>
      <c r="K889" s="1" t="s">
        <v>13</v>
      </c>
      <c r="L889" s="1" t="s">
        <v>13</v>
      </c>
      <c r="M889" s="1" t="s">
        <v>13</v>
      </c>
      <c r="N889" s="1" t="s">
        <v>13</v>
      </c>
      <c r="O889" s="1" t="s">
        <v>13</v>
      </c>
      <c r="P889" s="1" t="s">
        <v>13</v>
      </c>
      <c r="Q889" s="1" t="s">
        <v>13</v>
      </c>
      <c r="S889" t="s">
        <v>13</v>
      </c>
      <c r="T889" t="s">
        <v>13</v>
      </c>
      <c r="U889" t="s">
        <v>13</v>
      </c>
      <c r="V889">
        <v>1</v>
      </c>
    </row>
    <row r="890" spans="1:22" x14ac:dyDescent="0.2">
      <c r="A890" s="1" t="s">
        <v>304</v>
      </c>
      <c r="B890" s="6" t="s">
        <v>13</v>
      </c>
      <c r="C890" s="1" t="s">
        <v>13</v>
      </c>
      <c r="D890" s="1" t="s">
        <v>13</v>
      </c>
      <c r="E890" s="1" t="s">
        <v>303</v>
      </c>
      <c r="F890" s="1" t="s">
        <v>305</v>
      </c>
      <c r="G890" s="6" t="s">
        <v>306</v>
      </c>
      <c r="H890" s="3">
        <v>0</v>
      </c>
      <c r="I890" s="1" t="s">
        <v>13</v>
      </c>
      <c r="J890" s="1" t="s">
        <v>13</v>
      </c>
      <c r="K890" s="1" t="s">
        <v>13</v>
      </c>
      <c r="L890" s="1" t="s">
        <v>13</v>
      </c>
      <c r="M890" s="1" t="s">
        <v>13</v>
      </c>
      <c r="N890" s="1" t="s">
        <v>13</v>
      </c>
      <c r="O890" s="1" t="s">
        <v>13</v>
      </c>
      <c r="P890" s="1" t="s">
        <v>13</v>
      </c>
      <c r="Q890" s="1" t="s">
        <v>13</v>
      </c>
      <c r="S890" t="s">
        <v>13</v>
      </c>
      <c r="T890" t="s">
        <v>13</v>
      </c>
      <c r="U890" t="s">
        <v>13</v>
      </c>
      <c r="V890">
        <v>1</v>
      </c>
    </row>
    <row r="891" spans="1:22" x14ac:dyDescent="0.2">
      <c r="A891" s="1" t="s">
        <v>304</v>
      </c>
      <c r="B891" s="6" t="s">
        <v>1312</v>
      </c>
      <c r="C891" s="1" t="s">
        <v>1412</v>
      </c>
      <c r="D891" s="1" t="s">
        <v>13</v>
      </c>
      <c r="E891" s="1" t="s">
        <v>1413</v>
      </c>
      <c r="F891" s="1" t="s">
        <v>1315</v>
      </c>
      <c r="G891" s="6" t="s">
        <v>1316</v>
      </c>
      <c r="H891" s="3">
        <v>0.66</v>
      </c>
      <c r="I891" s="5">
        <v>0</v>
      </c>
      <c r="J891" s="4">
        <f>TRUNC(H891*I891, 1)</f>
        <v>0</v>
      </c>
      <c r="K891" s="4">
        <f>노무!E9</f>
        <v>0</v>
      </c>
      <c r="L891" s="5">
        <f>TRUNC(H891*K891, 1)</f>
        <v>0</v>
      </c>
      <c r="M891" s="4">
        <v>0</v>
      </c>
      <c r="N891" s="5">
        <f>TRUNC(H891*M891, 1)</f>
        <v>0</v>
      </c>
      <c r="O891" s="4">
        <f>I891+K891+M891</f>
        <v>0</v>
      </c>
      <c r="P891" s="5">
        <f>J891+L891+N891</f>
        <v>0</v>
      </c>
      <c r="Q891" s="1" t="s">
        <v>13</v>
      </c>
      <c r="S891" t="s">
        <v>54</v>
      </c>
      <c r="T891" t="s">
        <v>54</v>
      </c>
      <c r="U891" t="s">
        <v>13</v>
      </c>
      <c r="V891">
        <v>1</v>
      </c>
    </row>
    <row r="892" spans="1:22" x14ac:dyDescent="0.2">
      <c r="A892" s="1" t="s">
        <v>304</v>
      </c>
      <c r="B892" s="6" t="s">
        <v>1312</v>
      </c>
      <c r="C892" s="1" t="s">
        <v>1317</v>
      </c>
      <c r="D892" s="1" t="s">
        <v>13</v>
      </c>
      <c r="E892" s="1" t="s">
        <v>1318</v>
      </c>
      <c r="F892" s="1" t="s">
        <v>1315</v>
      </c>
      <c r="G892" s="6" t="s">
        <v>1316</v>
      </c>
      <c r="H892" s="3">
        <v>0.33</v>
      </c>
      <c r="I892" s="5">
        <v>0</v>
      </c>
      <c r="J892" s="4">
        <f>TRUNC(H892*I892, 1)</f>
        <v>0</v>
      </c>
      <c r="K892" s="4">
        <f>노무!E4</f>
        <v>0</v>
      </c>
      <c r="L892" s="5">
        <f>TRUNC(H892*K892, 1)</f>
        <v>0</v>
      </c>
      <c r="M892" s="4">
        <v>0</v>
      </c>
      <c r="N892" s="5">
        <f>TRUNC(H892*M892, 1)</f>
        <v>0</v>
      </c>
      <c r="O892" s="4">
        <f>I892+K892+M892</f>
        <v>0</v>
      </c>
      <c r="P892" s="5">
        <f>J892+L892+N892</f>
        <v>0</v>
      </c>
      <c r="Q892" s="1" t="s">
        <v>13</v>
      </c>
      <c r="S892" t="s">
        <v>54</v>
      </c>
      <c r="T892" t="s">
        <v>54</v>
      </c>
      <c r="U892" t="s">
        <v>13</v>
      </c>
      <c r="V892">
        <v>1</v>
      </c>
    </row>
    <row r="893" spans="1:22" x14ac:dyDescent="0.2">
      <c r="A893" s="1" t="s">
        <v>13</v>
      </c>
      <c r="B893" s="6" t="s">
        <v>13</v>
      </c>
      <c r="C893" s="1" t="s">
        <v>13</v>
      </c>
      <c r="D893" s="1" t="s">
        <v>13</v>
      </c>
      <c r="E893" s="1" t="s">
        <v>1311</v>
      </c>
      <c r="F893" s="1" t="s">
        <v>13</v>
      </c>
      <c r="G893" s="6" t="s">
        <v>13</v>
      </c>
      <c r="H893" s="3">
        <v>0</v>
      </c>
      <c r="I893" s="1" t="s">
        <v>13</v>
      </c>
      <c r="J893" s="4">
        <f>TRUNC(SUMPRODUCT(J891:J892, V891:V892), 0)</f>
        <v>0</v>
      </c>
      <c r="K893" s="1" t="s">
        <v>13</v>
      </c>
      <c r="L893" s="5">
        <f>TRUNC(SUMPRODUCT(L891:L892, V891:V892), 0)</f>
        <v>0</v>
      </c>
      <c r="M893" s="1" t="s">
        <v>13</v>
      </c>
      <c r="N893" s="5">
        <f>TRUNC(SUMPRODUCT(N891:N892, V891:V892), 0)</f>
        <v>0</v>
      </c>
      <c r="O893" s="1" t="s">
        <v>13</v>
      </c>
      <c r="P893" s="5">
        <f>J893+L893+N893</f>
        <v>0</v>
      </c>
      <c r="Q893" s="1" t="s">
        <v>13</v>
      </c>
      <c r="S893" t="s">
        <v>13</v>
      </c>
      <c r="T893" t="s">
        <v>13</v>
      </c>
      <c r="U893" t="s">
        <v>13</v>
      </c>
      <c r="V893">
        <v>1</v>
      </c>
    </row>
    <row r="894" spans="1:22" x14ac:dyDescent="0.2">
      <c r="A894" s="1" t="s">
        <v>13</v>
      </c>
      <c r="B894" s="6" t="s">
        <v>13</v>
      </c>
      <c r="C894" s="1" t="s">
        <v>13</v>
      </c>
      <c r="D894" s="1" t="s">
        <v>13</v>
      </c>
      <c r="E894" s="1" t="s">
        <v>13</v>
      </c>
      <c r="F894" s="1" t="s">
        <v>13</v>
      </c>
      <c r="G894" s="6" t="s">
        <v>13</v>
      </c>
      <c r="H894" s="3">
        <v>0</v>
      </c>
      <c r="I894" s="1" t="s">
        <v>13</v>
      </c>
      <c r="J894" s="1" t="s">
        <v>13</v>
      </c>
      <c r="K894" s="1" t="s">
        <v>13</v>
      </c>
      <c r="L894" s="1" t="s">
        <v>13</v>
      </c>
      <c r="M894" s="1" t="s">
        <v>13</v>
      </c>
      <c r="N894" s="1" t="s">
        <v>13</v>
      </c>
      <c r="O894" s="1" t="s">
        <v>13</v>
      </c>
      <c r="P894" s="1" t="s">
        <v>13</v>
      </c>
      <c r="Q894" s="1" t="s">
        <v>13</v>
      </c>
      <c r="S894" t="s">
        <v>13</v>
      </c>
      <c r="T894" t="s">
        <v>13</v>
      </c>
      <c r="U894" t="s">
        <v>13</v>
      </c>
      <c r="V894">
        <v>1</v>
      </c>
    </row>
    <row r="895" spans="1:22" x14ac:dyDescent="0.2">
      <c r="A895" s="1" t="s">
        <v>307</v>
      </c>
      <c r="B895" s="6" t="s">
        <v>13</v>
      </c>
      <c r="C895" s="1" t="s">
        <v>13</v>
      </c>
      <c r="D895" s="1" t="s">
        <v>13</v>
      </c>
      <c r="E895" s="1" t="s">
        <v>308</v>
      </c>
      <c r="F895" s="1" t="s">
        <v>309</v>
      </c>
      <c r="G895" s="6" t="s">
        <v>219</v>
      </c>
      <c r="H895" s="3">
        <v>0</v>
      </c>
      <c r="I895" s="1" t="s">
        <v>13</v>
      </c>
      <c r="J895" s="1" t="s">
        <v>13</v>
      </c>
      <c r="K895" s="1" t="s">
        <v>13</v>
      </c>
      <c r="L895" s="1" t="s">
        <v>13</v>
      </c>
      <c r="M895" s="1" t="s">
        <v>13</v>
      </c>
      <c r="N895" s="1" t="s">
        <v>13</v>
      </c>
      <c r="O895" s="1" t="s">
        <v>13</v>
      </c>
      <c r="P895" s="1" t="s">
        <v>13</v>
      </c>
      <c r="Q895" s="1" t="s">
        <v>13</v>
      </c>
      <c r="S895" t="s">
        <v>13</v>
      </c>
      <c r="T895" t="s">
        <v>13</v>
      </c>
      <c r="U895" t="s">
        <v>13</v>
      </c>
      <c r="V895">
        <v>1</v>
      </c>
    </row>
    <row r="896" spans="1:22" x14ac:dyDescent="0.2">
      <c r="A896" s="1" t="s">
        <v>307</v>
      </c>
      <c r="B896" s="6" t="s">
        <v>1312</v>
      </c>
      <c r="C896" s="1" t="s">
        <v>1355</v>
      </c>
      <c r="D896" s="1" t="s">
        <v>13</v>
      </c>
      <c r="E896" s="1" t="s">
        <v>1356</v>
      </c>
      <c r="F896" s="1" t="s">
        <v>1315</v>
      </c>
      <c r="G896" s="6" t="s">
        <v>1316</v>
      </c>
      <c r="H896" s="3">
        <v>1</v>
      </c>
      <c r="I896" s="5">
        <v>0</v>
      </c>
      <c r="J896" s="4">
        <f>TRUNC(H896*I896, 1)</f>
        <v>0</v>
      </c>
      <c r="K896" s="4">
        <f>노무!E5</f>
        <v>0</v>
      </c>
      <c r="L896" s="5">
        <f>TRUNC(H896*K896, 1)</f>
        <v>0</v>
      </c>
      <c r="M896" s="4">
        <v>0</v>
      </c>
      <c r="N896" s="5">
        <f>TRUNC(H896*M896, 1)</f>
        <v>0</v>
      </c>
      <c r="O896" s="4">
        <f t="shared" ref="O896:P898" si="132">I896+K896+M896</f>
        <v>0</v>
      </c>
      <c r="P896" s="5">
        <f t="shared" si="132"/>
        <v>0</v>
      </c>
      <c r="Q896" s="1" t="s">
        <v>13</v>
      </c>
      <c r="S896" t="s">
        <v>54</v>
      </c>
      <c r="T896" t="s">
        <v>54</v>
      </c>
      <c r="U896" t="s">
        <v>13</v>
      </c>
      <c r="V896">
        <v>1</v>
      </c>
    </row>
    <row r="897" spans="1:22" x14ac:dyDescent="0.2">
      <c r="A897" s="1" t="s">
        <v>307</v>
      </c>
      <c r="B897" s="6" t="s">
        <v>1312</v>
      </c>
      <c r="C897" s="1" t="s">
        <v>1317</v>
      </c>
      <c r="D897" s="1" t="s">
        <v>13</v>
      </c>
      <c r="E897" s="1" t="s">
        <v>1318</v>
      </c>
      <c r="F897" s="1" t="s">
        <v>1315</v>
      </c>
      <c r="G897" s="6" t="s">
        <v>1316</v>
      </c>
      <c r="H897" s="3">
        <v>3</v>
      </c>
      <c r="I897" s="5">
        <v>0</v>
      </c>
      <c r="J897" s="4">
        <f>TRUNC(H897*I897, 1)</f>
        <v>0</v>
      </c>
      <c r="K897" s="4">
        <f>노무!E4</f>
        <v>0</v>
      </c>
      <c r="L897" s="5">
        <f>TRUNC(H897*K897, 1)</f>
        <v>0</v>
      </c>
      <c r="M897" s="4">
        <v>0</v>
      </c>
      <c r="N897" s="5">
        <f>TRUNC(H897*M897, 1)</f>
        <v>0</v>
      </c>
      <c r="O897" s="4">
        <f t="shared" si="132"/>
        <v>0</v>
      </c>
      <c r="P897" s="5">
        <f t="shared" si="132"/>
        <v>0</v>
      </c>
      <c r="Q897" s="1" t="s">
        <v>13</v>
      </c>
      <c r="S897" t="s">
        <v>54</v>
      </c>
      <c r="T897" t="s">
        <v>54</v>
      </c>
      <c r="U897" t="s">
        <v>13</v>
      </c>
      <c r="V897">
        <v>1</v>
      </c>
    </row>
    <row r="898" spans="1:22" x14ac:dyDescent="0.2">
      <c r="A898" s="1" t="s">
        <v>307</v>
      </c>
      <c r="B898" s="6" t="s">
        <v>1331</v>
      </c>
      <c r="C898" s="1" t="s">
        <v>1357</v>
      </c>
      <c r="D898" s="1" t="s">
        <v>13</v>
      </c>
      <c r="E898" s="1" t="s">
        <v>1358</v>
      </c>
      <c r="F898" s="1" t="s">
        <v>1359</v>
      </c>
      <c r="G898" s="6" t="s">
        <v>1335</v>
      </c>
      <c r="H898" s="3">
        <v>8</v>
      </c>
      <c r="I898" s="4">
        <f>기계경비!H37</f>
        <v>0</v>
      </c>
      <c r="J898" s="4">
        <f>TRUNC(H898*I898, 1)</f>
        <v>0</v>
      </c>
      <c r="K898" s="4">
        <f>기계경비!I37</f>
        <v>0</v>
      </c>
      <c r="L898" s="5">
        <f>TRUNC(H898*K898, 1)</f>
        <v>0</v>
      </c>
      <c r="M898" s="4">
        <f>기계경비!J37</f>
        <v>0</v>
      </c>
      <c r="N898" s="5">
        <f>TRUNC(H898*M898, 1)</f>
        <v>0</v>
      </c>
      <c r="O898" s="4">
        <f t="shared" si="132"/>
        <v>0</v>
      </c>
      <c r="P898" s="5">
        <f t="shared" si="132"/>
        <v>0</v>
      </c>
      <c r="Q898" s="1" t="s">
        <v>13</v>
      </c>
      <c r="S898" t="s">
        <v>54</v>
      </c>
      <c r="T898" t="s">
        <v>54</v>
      </c>
      <c r="U898" t="s">
        <v>13</v>
      </c>
      <c r="V898">
        <v>1</v>
      </c>
    </row>
    <row r="899" spans="1:22" x14ac:dyDescent="0.2">
      <c r="A899" s="1" t="s">
        <v>13</v>
      </c>
      <c r="B899" s="6" t="s">
        <v>13</v>
      </c>
      <c r="C899" s="1" t="s">
        <v>13</v>
      </c>
      <c r="D899" s="1" t="s">
        <v>13</v>
      </c>
      <c r="E899" s="1" t="s">
        <v>1311</v>
      </c>
      <c r="F899" s="1" t="s">
        <v>13</v>
      </c>
      <c r="G899" s="6" t="s">
        <v>13</v>
      </c>
      <c r="H899" s="3">
        <v>0</v>
      </c>
      <c r="I899" s="1" t="s">
        <v>13</v>
      </c>
      <c r="J899" s="4">
        <f>TRUNC(SUMPRODUCT(J896:J898, V896:V898), 0)</f>
        <v>0</v>
      </c>
      <c r="K899" s="1" t="s">
        <v>13</v>
      </c>
      <c r="L899" s="5">
        <f>TRUNC(SUMPRODUCT(L896:L898, V896:V898), 0)</f>
        <v>0</v>
      </c>
      <c r="M899" s="1" t="s">
        <v>13</v>
      </c>
      <c r="N899" s="5">
        <f>TRUNC(SUMPRODUCT(N896:N898, V896:V898), 0)</f>
        <v>0</v>
      </c>
      <c r="O899" s="1" t="s">
        <v>13</v>
      </c>
      <c r="P899" s="5">
        <f>J899+L899+N899</f>
        <v>0</v>
      </c>
      <c r="Q899" s="1" t="s">
        <v>13</v>
      </c>
      <c r="S899" t="s">
        <v>13</v>
      </c>
      <c r="T899" t="s">
        <v>13</v>
      </c>
      <c r="U899" t="s">
        <v>13</v>
      </c>
      <c r="V899">
        <v>1</v>
      </c>
    </row>
    <row r="900" spans="1:22" x14ac:dyDescent="0.2">
      <c r="A900" s="1" t="s">
        <v>13</v>
      </c>
      <c r="B900" s="6" t="s">
        <v>13</v>
      </c>
      <c r="C900" s="1" t="s">
        <v>13</v>
      </c>
      <c r="D900" s="1" t="s">
        <v>13</v>
      </c>
      <c r="E900" s="1" t="s">
        <v>13</v>
      </c>
      <c r="F900" s="1" t="s">
        <v>13</v>
      </c>
      <c r="G900" s="6" t="s">
        <v>13</v>
      </c>
      <c r="H900" s="3">
        <v>0</v>
      </c>
      <c r="I900" s="1" t="s">
        <v>13</v>
      </c>
      <c r="J900" s="1" t="s">
        <v>13</v>
      </c>
      <c r="K900" s="1" t="s">
        <v>13</v>
      </c>
      <c r="L900" s="1" t="s">
        <v>13</v>
      </c>
      <c r="M900" s="1" t="s">
        <v>13</v>
      </c>
      <c r="N900" s="1" t="s">
        <v>13</v>
      </c>
      <c r="O900" s="1" t="s">
        <v>13</v>
      </c>
      <c r="P900" s="1" t="s">
        <v>13</v>
      </c>
      <c r="Q900" s="1" t="s">
        <v>13</v>
      </c>
      <c r="S900" t="s">
        <v>13</v>
      </c>
      <c r="T900" t="s">
        <v>13</v>
      </c>
      <c r="U900" t="s">
        <v>13</v>
      </c>
      <c r="V900">
        <v>1</v>
      </c>
    </row>
    <row r="901" spans="1:22" x14ac:dyDescent="0.2">
      <c r="A901" s="1" t="s">
        <v>310</v>
      </c>
      <c r="B901" s="6" t="s">
        <v>13</v>
      </c>
      <c r="C901" s="1" t="s">
        <v>13</v>
      </c>
      <c r="D901" s="1" t="s">
        <v>13</v>
      </c>
      <c r="E901" s="1" t="s">
        <v>311</v>
      </c>
      <c r="F901" s="1" t="s">
        <v>312</v>
      </c>
      <c r="G901" s="6" t="s">
        <v>93</v>
      </c>
      <c r="H901" s="3">
        <v>0</v>
      </c>
      <c r="I901" s="1" t="s">
        <v>13</v>
      </c>
      <c r="J901" s="1" t="s">
        <v>13</v>
      </c>
      <c r="K901" s="1" t="s">
        <v>13</v>
      </c>
      <c r="L901" s="1" t="s">
        <v>13</v>
      </c>
      <c r="M901" s="1" t="s">
        <v>13</v>
      </c>
      <c r="N901" s="1" t="s">
        <v>13</v>
      </c>
      <c r="O901" s="1" t="s">
        <v>13</v>
      </c>
      <c r="P901" s="1" t="s">
        <v>13</v>
      </c>
      <c r="Q901" s="1" t="s">
        <v>13</v>
      </c>
      <c r="S901" t="s">
        <v>13</v>
      </c>
      <c r="T901" t="s">
        <v>13</v>
      </c>
      <c r="U901" t="s">
        <v>13</v>
      </c>
      <c r="V901">
        <v>1</v>
      </c>
    </row>
    <row r="902" spans="1:22" x14ac:dyDescent="0.2">
      <c r="A902" s="1" t="s">
        <v>310</v>
      </c>
      <c r="B902" s="6" t="s">
        <v>47</v>
      </c>
      <c r="C902" s="1" t="s">
        <v>1276</v>
      </c>
      <c r="D902" s="1" t="s">
        <v>13</v>
      </c>
      <c r="E902" s="1" t="s">
        <v>1277</v>
      </c>
      <c r="F902" s="1" t="s">
        <v>13</v>
      </c>
      <c r="G902" s="6" t="s">
        <v>136</v>
      </c>
      <c r="H902" s="3">
        <v>0.1</v>
      </c>
      <c r="I902" s="4">
        <f>일위대가!F4</f>
        <v>0</v>
      </c>
      <c r="J902" s="4">
        <f>TRUNC(H902*I902, 1)</f>
        <v>0</v>
      </c>
      <c r="K902" s="4">
        <f>일위대가!G4</f>
        <v>0</v>
      </c>
      <c r="L902" s="5">
        <f>TRUNC(H902*K902, 1)</f>
        <v>0</v>
      </c>
      <c r="M902" s="4">
        <f>일위대가!H4</f>
        <v>0</v>
      </c>
      <c r="N902" s="5">
        <f>TRUNC(H902*M902, 1)</f>
        <v>0</v>
      </c>
      <c r="O902" s="4">
        <f>I902+K902+M902</f>
        <v>0</v>
      </c>
      <c r="P902" s="5">
        <f>J902+L902+N902</f>
        <v>0</v>
      </c>
      <c r="Q902" s="1" t="s">
        <v>13</v>
      </c>
      <c r="S902" t="s">
        <v>54</v>
      </c>
      <c r="T902" t="s">
        <v>54</v>
      </c>
      <c r="U902" t="s">
        <v>13</v>
      </c>
      <c r="V902">
        <v>1</v>
      </c>
    </row>
    <row r="903" spans="1:22" x14ac:dyDescent="0.2">
      <c r="A903" s="1" t="s">
        <v>310</v>
      </c>
      <c r="B903" s="6" t="s">
        <v>47</v>
      </c>
      <c r="C903" s="1" t="s">
        <v>1278</v>
      </c>
      <c r="D903" s="1" t="s">
        <v>13</v>
      </c>
      <c r="E903" s="1" t="s">
        <v>1279</v>
      </c>
      <c r="F903" s="1" t="s">
        <v>312</v>
      </c>
      <c r="G903" s="6" t="s">
        <v>93</v>
      </c>
      <c r="H903" s="3">
        <v>1</v>
      </c>
      <c r="I903" s="4">
        <f>일위대가!F5</f>
        <v>0</v>
      </c>
      <c r="J903" s="4">
        <f>TRUNC(H903*I903, 1)</f>
        <v>0</v>
      </c>
      <c r="K903" s="4">
        <f>일위대가!G5</f>
        <v>0</v>
      </c>
      <c r="L903" s="5">
        <f>TRUNC(H903*K903, 1)</f>
        <v>0</v>
      </c>
      <c r="M903" s="4">
        <f>일위대가!H5</f>
        <v>0</v>
      </c>
      <c r="N903" s="5">
        <f>TRUNC(H903*M903, 1)</f>
        <v>0</v>
      </c>
      <c r="O903" s="4">
        <f>I903+K903+M903</f>
        <v>0</v>
      </c>
      <c r="P903" s="5">
        <f>J903+L903+N903</f>
        <v>0</v>
      </c>
      <c r="Q903" s="1" t="s">
        <v>13</v>
      </c>
      <c r="S903" t="s">
        <v>54</v>
      </c>
      <c r="T903" t="s">
        <v>54</v>
      </c>
      <c r="U903" t="s">
        <v>13</v>
      </c>
      <c r="V903">
        <v>1</v>
      </c>
    </row>
    <row r="904" spans="1:22" x14ac:dyDescent="0.2">
      <c r="A904" s="1" t="s">
        <v>13</v>
      </c>
      <c r="B904" s="6" t="s">
        <v>13</v>
      </c>
      <c r="C904" s="1" t="s">
        <v>13</v>
      </c>
      <c r="D904" s="1" t="s">
        <v>13</v>
      </c>
      <c r="E904" s="1" t="s">
        <v>1311</v>
      </c>
      <c r="F904" s="1" t="s">
        <v>13</v>
      </c>
      <c r="G904" s="6" t="s">
        <v>13</v>
      </c>
      <c r="H904" s="3">
        <v>0</v>
      </c>
      <c r="I904" s="1" t="s">
        <v>13</v>
      </c>
      <c r="J904" s="4">
        <f>TRUNC(SUMPRODUCT(J902:J903, V902:V903), 0)</f>
        <v>0</v>
      </c>
      <c r="K904" s="1" t="s">
        <v>13</v>
      </c>
      <c r="L904" s="5">
        <f>TRUNC(SUMPRODUCT(L902:L903, V902:V903), 0)</f>
        <v>0</v>
      </c>
      <c r="M904" s="1" t="s">
        <v>13</v>
      </c>
      <c r="N904" s="5">
        <f>TRUNC(SUMPRODUCT(N902:N903, V902:V903), 0)</f>
        <v>0</v>
      </c>
      <c r="O904" s="1" t="s">
        <v>13</v>
      </c>
      <c r="P904" s="5">
        <f>J904+L904+N904</f>
        <v>0</v>
      </c>
      <c r="Q904" s="1" t="s">
        <v>13</v>
      </c>
      <c r="S904" t="s">
        <v>13</v>
      </c>
      <c r="T904" t="s">
        <v>13</v>
      </c>
      <c r="U904" t="s">
        <v>13</v>
      </c>
      <c r="V904">
        <v>1</v>
      </c>
    </row>
    <row r="905" spans="1:22" x14ac:dyDescent="0.2">
      <c r="A905" s="1" t="s">
        <v>13</v>
      </c>
      <c r="B905" s="6" t="s">
        <v>13</v>
      </c>
      <c r="C905" s="1" t="s">
        <v>13</v>
      </c>
      <c r="D905" s="1" t="s">
        <v>13</v>
      </c>
      <c r="E905" s="1" t="s">
        <v>13</v>
      </c>
      <c r="F905" s="1" t="s">
        <v>13</v>
      </c>
      <c r="G905" s="6" t="s">
        <v>13</v>
      </c>
      <c r="H905" s="3">
        <v>0</v>
      </c>
      <c r="I905" s="1" t="s">
        <v>13</v>
      </c>
      <c r="J905" s="1" t="s">
        <v>13</v>
      </c>
      <c r="K905" s="1" t="s">
        <v>13</v>
      </c>
      <c r="L905" s="1" t="s">
        <v>13</v>
      </c>
      <c r="M905" s="1" t="s">
        <v>13</v>
      </c>
      <c r="N905" s="1" t="s">
        <v>13</v>
      </c>
      <c r="O905" s="1" t="s">
        <v>13</v>
      </c>
      <c r="P905" s="1" t="s">
        <v>13</v>
      </c>
      <c r="Q905" s="1" t="s">
        <v>13</v>
      </c>
      <c r="S905" t="s">
        <v>13</v>
      </c>
      <c r="T905" t="s">
        <v>13</v>
      </c>
      <c r="U905" t="s">
        <v>13</v>
      </c>
      <c r="V905">
        <v>1</v>
      </c>
    </row>
    <row r="906" spans="1:22" x14ac:dyDescent="0.2">
      <c r="A906" s="1" t="s">
        <v>313</v>
      </c>
      <c r="B906" s="6" t="s">
        <v>13</v>
      </c>
      <c r="C906" s="1" t="s">
        <v>13</v>
      </c>
      <c r="D906" s="1" t="s">
        <v>13</v>
      </c>
      <c r="E906" s="1" t="s">
        <v>311</v>
      </c>
      <c r="F906" s="1" t="s">
        <v>314</v>
      </c>
      <c r="G906" s="6" t="s">
        <v>93</v>
      </c>
      <c r="H906" s="3">
        <v>0</v>
      </c>
      <c r="I906" s="1" t="s">
        <v>13</v>
      </c>
      <c r="J906" s="1" t="s">
        <v>13</v>
      </c>
      <c r="K906" s="1" t="s">
        <v>13</v>
      </c>
      <c r="L906" s="1" t="s">
        <v>13</v>
      </c>
      <c r="M906" s="1" t="s">
        <v>13</v>
      </c>
      <c r="N906" s="1" t="s">
        <v>13</v>
      </c>
      <c r="O906" s="1" t="s">
        <v>13</v>
      </c>
      <c r="P906" s="1" t="s">
        <v>13</v>
      </c>
      <c r="Q906" s="1" t="s">
        <v>13</v>
      </c>
      <c r="S906" t="s">
        <v>13</v>
      </c>
      <c r="T906" t="s">
        <v>13</v>
      </c>
      <c r="U906" t="s">
        <v>13</v>
      </c>
      <c r="V906">
        <v>1</v>
      </c>
    </row>
    <row r="907" spans="1:22" x14ac:dyDescent="0.2">
      <c r="A907" s="1" t="s">
        <v>313</v>
      </c>
      <c r="B907" s="6" t="s">
        <v>47</v>
      </c>
      <c r="C907" s="1" t="s">
        <v>1276</v>
      </c>
      <c r="D907" s="1" t="s">
        <v>13</v>
      </c>
      <c r="E907" s="1" t="s">
        <v>1277</v>
      </c>
      <c r="F907" s="1" t="s">
        <v>13</v>
      </c>
      <c r="G907" s="6" t="s">
        <v>136</v>
      </c>
      <c r="H907" s="3">
        <v>0.1</v>
      </c>
      <c r="I907" s="4">
        <f>일위대가!F4</f>
        <v>0</v>
      </c>
      <c r="J907" s="4">
        <f>TRUNC(H907*I907, 1)</f>
        <v>0</v>
      </c>
      <c r="K907" s="4">
        <f>일위대가!G4</f>
        <v>0</v>
      </c>
      <c r="L907" s="5">
        <f>TRUNC(H907*K907, 1)</f>
        <v>0</v>
      </c>
      <c r="M907" s="4">
        <f>일위대가!H4</f>
        <v>0</v>
      </c>
      <c r="N907" s="5">
        <f>TRUNC(H907*M907, 1)</f>
        <v>0</v>
      </c>
      <c r="O907" s="4">
        <f>I907+K907+M907</f>
        <v>0</v>
      </c>
      <c r="P907" s="5">
        <f>J907+L907+N907</f>
        <v>0</v>
      </c>
      <c r="Q907" s="1" t="s">
        <v>13</v>
      </c>
      <c r="S907" t="s">
        <v>54</v>
      </c>
      <c r="T907" t="s">
        <v>54</v>
      </c>
      <c r="U907" t="s">
        <v>13</v>
      </c>
      <c r="V907">
        <v>1</v>
      </c>
    </row>
    <row r="908" spans="1:22" x14ac:dyDescent="0.2">
      <c r="A908" s="1" t="s">
        <v>313</v>
      </c>
      <c r="B908" s="6" t="s">
        <v>47</v>
      </c>
      <c r="C908" s="1" t="s">
        <v>1280</v>
      </c>
      <c r="D908" s="1" t="s">
        <v>13</v>
      </c>
      <c r="E908" s="1" t="s">
        <v>1279</v>
      </c>
      <c r="F908" s="1" t="s">
        <v>314</v>
      </c>
      <c r="G908" s="6" t="s">
        <v>93</v>
      </c>
      <c r="H908" s="3">
        <v>1</v>
      </c>
      <c r="I908" s="4">
        <f>일위대가!F6</f>
        <v>0</v>
      </c>
      <c r="J908" s="4">
        <f>TRUNC(H908*I908, 1)</f>
        <v>0</v>
      </c>
      <c r="K908" s="4">
        <f>일위대가!G6</f>
        <v>0</v>
      </c>
      <c r="L908" s="5">
        <f>TRUNC(H908*K908, 1)</f>
        <v>0</v>
      </c>
      <c r="M908" s="4">
        <f>일위대가!H6</f>
        <v>0</v>
      </c>
      <c r="N908" s="5">
        <f>TRUNC(H908*M908, 1)</f>
        <v>0</v>
      </c>
      <c r="O908" s="4">
        <f>I908+K908+M908</f>
        <v>0</v>
      </c>
      <c r="P908" s="5">
        <f>J908+L908+N908</f>
        <v>0</v>
      </c>
      <c r="Q908" s="1" t="s">
        <v>13</v>
      </c>
      <c r="S908" t="s">
        <v>54</v>
      </c>
      <c r="T908" t="s">
        <v>54</v>
      </c>
      <c r="U908" t="s">
        <v>13</v>
      </c>
      <c r="V908">
        <v>1</v>
      </c>
    </row>
    <row r="909" spans="1:22" x14ac:dyDescent="0.2">
      <c r="A909" s="1" t="s">
        <v>13</v>
      </c>
      <c r="B909" s="6" t="s">
        <v>13</v>
      </c>
      <c r="C909" s="1" t="s">
        <v>13</v>
      </c>
      <c r="D909" s="1" t="s">
        <v>13</v>
      </c>
      <c r="E909" s="1" t="s">
        <v>1311</v>
      </c>
      <c r="F909" s="1" t="s">
        <v>13</v>
      </c>
      <c r="G909" s="6" t="s">
        <v>13</v>
      </c>
      <c r="H909" s="3">
        <v>0</v>
      </c>
      <c r="I909" s="1" t="s">
        <v>13</v>
      </c>
      <c r="J909" s="4">
        <f>TRUNC(SUMPRODUCT(J907:J908, V907:V908), 0)</f>
        <v>0</v>
      </c>
      <c r="K909" s="1" t="s">
        <v>13</v>
      </c>
      <c r="L909" s="5">
        <f>TRUNC(SUMPRODUCT(L907:L908, V907:V908), 0)</f>
        <v>0</v>
      </c>
      <c r="M909" s="1" t="s">
        <v>13</v>
      </c>
      <c r="N909" s="5">
        <f>TRUNC(SUMPRODUCT(N907:N908, V907:V908), 0)</f>
        <v>0</v>
      </c>
      <c r="O909" s="1" t="s">
        <v>13</v>
      </c>
      <c r="P909" s="5">
        <f>J909+L909+N909</f>
        <v>0</v>
      </c>
      <c r="Q909" s="1" t="s">
        <v>13</v>
      </c>
      <c r="S909" t="s">
        <v>13</v>
      </c>
      <c r="T909" t="s">
        <v>13</v>
      </c>
      <c r="U909" t="s">
        <v>13</v>
      </c>
      <c r="V909">
        <v>1</v>
      </c>
    </row>
    <row r="910" spans="1:22" x14ac:dyDescent="0.2">
      <c r="A910" s="1" t="s">
        <v>13</v>
      </c>
      <c r="B910" s="6" t="s">
        <v>13</v>
      </c>
      <c r="C910" s="1" t="s">
        <v>13</v>
      </c>
      <c r="D910" s="1" t="s">
        <v>13</v>
      </c>
      <c r="E910" s="1" t="s">
        <v>13</v>
      </c>
      <c r="F910" s="1" t="s">
        <v>13</v>
      </c>
      <c r="G910" s="6" t="s">
        <v>13</v>
      </c>
      <c r="H910" s="3">
        <v>0</v>
      </c>
      <c r="I910" s="1" t="s">
        <v>13</v>
      </c>
      <c r="J910" s="1" t="s">
        <v>13</v>
      </c>
      <c r="K910" s="1" t="s">
        <v>13</v>
      </c>
      <c r="L910" s="1" t="s">
        <v>13</v>
      </c>
      <c r="M910" s="1" t="s">
        <v>13</v>
      </c>
      <c r="N910" s="1" t="s">
        <v>13</v>
      </c>
      <c r="O910" s="1" t="s">
        <v>13</v>
      </c>
      <c r="P910" s="1" t="s">
        <v>13</v>
      </c>
      <c r="Q910" s="1" t="s">
        <v>13</v>
      </c>
      <c r="S910" t="s">
        <v>13</v>
      </c>
      <c r="T910" t="s">
        <v>13</v>
      </c>
      <c r="U910" t="s">
        <v>13</v>
      </c>
      <c r="V910">
        <v>1</v>
      </c>
    </row>
    <row r="911" spans="1:22" x14ac:dyDescent="0.2">
      <c r="A911" s="1" t="s">
        <v>315</v>
      </c>
      <c r="B911" s="6" t="s">
        <v>13</v>
      </c>
      <c r="C911" s="1" t="s">
        <v>13</v>
      </c>
      <c r="D911" s="1" t="s">
        <v>13</v>
      </c>
      <c r="E911" s="1" t="s">
        <v>311</v>
      </c>
      <c r="F911" s="1" t="s">
        <v>316</v>
      </c>
      <c r="G911" s="6" t="s">
        <v>93</v>
      </c>
      <c r="H911" s="3">
        <v>0</v>
      </c>
      <c r="I911" s="1" t="s">
        <v>13</v>
      </c>
      <c r="J911" s="1" t="s">
        <v>13</v>
      </c>
      <c r="K911" s="1" t="s">
        <v>13</v>
      </c>
      <c r="L911" s="1" t="s">
        <v>13</v>
      </c>
      <c r="M911" s="1" t="s">
        <v>13</v>
      </c>
      <c r="N911" s="1" t="s">
        <v>13</v>
      </c>
      <c r="O911" s="1" t="s">
        <v>13</v>
      </c>
      <c r="P911" s="1" t="s">
        <v>13</v>
      </c>
      <c r="Q911" s="1" t="s">
        <v>13</v>
      </c>
      <c r="S911" t="s">
        <v>13</v>
      </c>
      <c r="T911" t="s">
        <v>13</v>
      </c>
      <c r="U911" t="s">
        <v>13</v>
      </c>
      <c r="V911">
        <v>1</v>
      </c>
    </row>
    <row r="912" spans="1:22" x14ac:dyDescent="0.2">
      <c r="A912" s="1" t="s">
        <v>315</v>
      </c>
      <c r="B912" s="6" t="s">
        <v>47</v>
      </c>
      <c r="C912" s="1" t="s">
        <v>1276</v>
      </c>
      <c r="D912" s="1" t="s">
        <v>13</v>
      </c>
      <c r="E912" s="1" t="s">
        <v>1277</v>
      </c>
      <c r="F912" s="1" t="s">
        <v>13</v>
      </c>
      <c r="G912" s="6" t="s">
        <v>136</v>
      </c>
      <c r="H912" s="3">
        <v>0.1</v>
      </c>
      <c r="I912" s="4">
        <f>일위대가!F4</f>
        <v>0</v>
      </c>
      <c r="J912" s="4">
        <f>TRUNC(H912*I912, 1)</f>
        <v>0</v>
      </c>
      <c r="K912" s="4">
        <f>일위대가!G4</f>
        <v>0</v>
      </c>
      <c r="L912" s="5">
        <f>TRUNC(H912*K912, 1)</f>
        <v>0</v>
      </c>
      <c r="M912" s="4">
        <f>일위대가!H4</f>
        <v>0</v>
      </c>
      <c r="N912" s="5">
        <f>TRUNC(H912*M912, 1)</f>
        <v>0</v>
      </c>
      <c r="O912" s="4">
        <f>I912+K912+M912</f>
        <v>0</v>
      </c>
      <c r="P912" s="5">
        <f>J912+L912+N912</f>
        <v>0</v>
      </c>
      <c r="Q912" s="1" t="s">
        <v>13</v>
      </c>
      <c r="S912" t="s">
        <v>54</v>
      </c>
      <c r="T912" t="s">
        <v>54</v>
      </c>
      <c r="U912" t="s">
        <v>13</v>
      </c>
      <c r="V912">
        <v>1</v>
      </c>
    </row>
    <row r="913" spans="1:22" x14ac:dyDescent="0.2">
      <c r="A913" s="1" t="s">
        <v>315</v>
      </c>
      <c r="B913" s="6" t="s">
        <v>47</v>
      </c>
      <c r="C913" s="1" t="s">
        <v>1281</v>
      </c>
      <c r="D913" s="1" t="s">
        <v>13</v>
      </c>
      <c r="E913" s="1" t="s">
        <v>1279</v>
      </c>
      <c r="F913" s="1" t="s">
        <v>316</v>
      </c>
      <c r="G913" s="6" t="s">
        <v>93</v>
      </c>
      <c r="H913" s="3">
        <v>1</v>
      </c>
      <c r="I913" s="4">
        <f>일위대가!F7</f>
        <v>0</v>
      </c>
      <c r="J913" s="4">
        <f>TRUNC(H913*I913, 1)</f>
        <v>0</v>
      </c>
      <c r="K913" s="4">
        <f>일위대가!G7</f>
        <v>0</v>
      </c>
      <c r="L913" s="5">
        <f>TRUNC(H913*K913, 1)</f>
        <v>0</v>
      </c>
      <c r="M913" s="4">
        <f>일위대가!H7</f>
        <v>0</v>
      </c>
      <c r="N913" s="5">
        <f>TRUNC(H913*M913, 1)</f>
        <v>0</v>
      </c>
      <c r="O913" s="4">
        <f>I913+K913+M913</f>
        <v>0</v>
      </c>
      <c r="P913" s="5">
        <f>J913+L913+N913</f>
        <v>0</v>
      </c>
      <c r="Q913" s="1" t="s">
        <v>13</v>
      </c>
      <c r="S913" t="s">
        <v>54</v>
      </c>
      <c r="T913" t="s">
        <v>54</v>
      </c>
      <c r="U913" t="s">
        <v>13</v>
      </c>
      <c r="V913">
        <v>1</v>
      </c>
    </row>
    <row r="914" spans="1:22" x14ac:dyDescent="0.2">
      <c r="A914" s="1" t="s">
        <v>13</v>
      </c>
      <c r="B914" s="6" t="s">
        <v>13</v>
      </c>
      <c r="C914" s="1" t="s">
        <v>13</v>
      </c>
      <c r="D914" s="1" t="s">
        <v>13</v>
      </c>
      <c r="E914" s="1" t="s">
        <v>1311</v>
      </c>
      <c r="F914" s="1" t="s">
        <v>13</v>
      </c>
      <c r="G914" s="6" t="s">
        <v>13</v>
      </c>
      <c r="H914" s="3">
        <v>0</v>
      </c>
      <c r="I914" s="1" t="s">
        <v>13</v>
      </c>
      <c r="J914" s="4">
        <f>TRUNC(SUMPRODUCT(J912:J913, V912:V913), 0)</f>
        <v>0</v>
      </c>
      <c r="K914" s="1" t="s">
        <v>13</v>
      </c>
      <c r="L914" s="5">
        <f>TRUNC(SUMPRODUCT(L912:L913, V912:V913), 0)</f>
        <v>0</v>
      </c>
      <c r="M914" s="1" t="s">
        <v>13</v>
      </c>
      <c r="N914" s="5">
        <f>TRUNC(SUMPRODUCT(N912:N913, V912:V913), 0)</f>
        <v>0</v>
      </c>
      <c r="O914" s="1" t="s">
        <v>13</v>
      </c>
      <c r="P914" s="5">
        <f>J914+L914+N914</f>
        <v>0</v>
      </c>
      <c r="Q914" s="1" t="s">
        <v>13</v>
      </c>
      <c r="S914" t="s">
        <v>13</v>
      </c>
      <c r="T914" t="s">
        <v>13</v>
      </c>
      <c r="U914" t="s">
        <v>13</v>
      </c>
      <c r="V914">
        <v>1</v>
      </c>
    </row>
    <row r="915" spans="1:22" x14ac:dyDescent="0.2">
      <c r="A915" s="1" t="s">
        <v>13</v>
      </c>
      <c r="B915" s="6" t="s">
        <v>13</v>
      </c>
      <c r="C915" s="1" t="s">
        <v>13</v>
      </c>
      <c r="D915" s="1" t="s">
        <v>13</v>
      </c>
      <c r="E915" s="1" t="s">
        <v>13</v>
      </c>
      <c r="F915" s="1" t="s">
        <v>13</v>
      </c>
      <c r="G915" s="6" t="s">
        <v>13</v>
      </c>
      <c r="H915" s="3">
        <v>0</v>
      </c>
      <c r="I915" s="1" t="s">
        <v>13</v>
      </c>
      <c r="J915" s="1" t="s">
        <v>13</v>
      </c>
      <c r="K915" s="1" t="s">
        <v>13</v>
      </c>
      <c r="L915" s="1" t="s">
        <v>13</v>
      </c>
      <c r="M915" s="1" t="s">
        <v>13</v>
      </c>
      <c r="N915" s="1" t="s">
        <v>13</v>
      </c>
      <c r="O915" s="1" t="s">
        <v>13</v>
      </c>
      <c r="P915" s="1" t="s">
        <v>13</v>
      </c>
      <c r="Q915" s="1" t="s">
        <v>13</v>
      </c>
      <c r="S915" t="s">
        <v>13</v>
      </c>
      <c r="T915" t="s">
        <v>13</v>
      </c>
      <c r="U915" t="s">
        <v>13</v>
      </c>
      <c r="V915">
        <v>1</v>
      </c>
    </row>
    <row r="916" spans="1:22" x14ac:dyDescent="0.2">
      <c r="A916" s="1" t="s">
        <v>317</v>
      </c>
      <c r="B916" s="6" t="s">
        <v>13</v>
      </c>
      <c r="C916" s="1" t="s">
        <v>13</v>
      </c>
      <c r="D916" s="1" t="s">
        <v>13</v>
      </c>
      <c r="E916" s="1" t="s">
        <v>311</v>
      </c>
      <c r="F916" s="1" t="s">
        <v>318</v>
      </c>
      <c r="G916" s="6" t="s">
        <v>93</v>
      </c>
      <c r="H916" s="3">
        <v>0</v>
      </c>
      <c r="I916" s="1" t="s">
        <v>13</v>
      </c>
      <c r="J916" s="1" t="s">
        <v>13</v>
      </c>
      <c r="K916" s="1" t="s">
        <v>13</v>
      </c>
      <c r="L916" s="1" t="s">
        <v>13</v>
      </c>
      <c r="M916" s="1" t="s">
        <v>13</v>
      </c>
      <c r="N916" s="1" t="s">
        <v>13</v>
      </c>
      <c r="O916" s="1" t="s">
        <v>13</v>
      </c>
      <c r="P916" s="1" t="s">
        <v>13</v>
      </c>
      <c r="Q916" s="1" t="s">
        <v>13</v>
      </c>
      <c r="S916" t="s">
        <v>13</v>
      </c>
      <c r="T916" t="s">
        <v>13</v>
      </c>
      <c r="U916" t="s">
        <v>13</v>
      </c>
      <c r="V916">
        <v>1</v>
      </c>
    </row>
    <row r="917" spans="1:22" x14ac:dyDescent="0.2">
      <c r="A917" s="1" t="s">
        <v>317</v>
      </c>
      <c r="B917" s="6" t="s">
        <v>47</v>
      </c>
      <c r="C917" s="1" t="s">
        <v>1276</v>
      </c>
      <c r="D917" s="1" t="s">
        <v>13</v>
      </c>
      <c r="E917" s="1" t="s">
        <v>1277</v>
      </c>
      <c r="F917" s="1" t="s">
        <v>13</v>
      </c>
      <c r="G917" s="6" t="s">
        <v>136</v>
      </c>
      <c r="H917" s="3">
        <v>0.1</v>
      </c>
      <c r="I917" s="4">
        <f>일위대가!F4</f>
        <v>0</v>
      </c>
      <c r="J917" s="4">
        <f>TRUNC(H917*I917, 1)</f>
        <v>0</v>
      </c>
      <c r="K917" s="4">
        <f>일위대가!G4</f>
        <v>0</v>
      </c>
      <c r="L917" s="5">
        <f>TRUNC(H917*K917, 1)</f>
        <v>0</v>
      </c>
      <c r="M917" s="4">
        <f>일위대가!H4</f>
        <v>0</v>
      </c>
      <c r="N917" s="5">
        <f>TRUNC(H917*M917, 1)</f>
        <v>0</v>
      </c>
      <c r="O917" s="4">
        <f>I917+K917+M917</f>
        <v>0</v>
      </c>
      <c r="P917" s="5">
        <f>J917+L917+N917</f>
        <v>0</v>
      </c>
      <c r="Q917" s="1" t="s">
        <v>13</v>
      </c>
      <c r="S917" t="s">
        <v>54</v>
      </c>
      <c r="T917" t="s">
        <v>54</v>
      </c>
      <c r="U917" t="s">
        <v>13</v>
      </c>
      <c r="V917">
        <v>1</v>
      </c>
    </row>
    <row r="918" spans="1:22" x14ac:dyDescent="0.2">
      <c r="A918" s="1" t="s">
        <v>317</v>
      </c>
      <c r="B918" s="6" t="s">
        <v>47</v>
      </c>
      <c r="C918" s="1" t="s">
        <v>1282</v>
      </c>
      <c r="D918" s="1" t="s">
        <v>13</v>
      </c>
      <c r="E918" s="1" t="s">
        <v>1279</v>
      </c>
      <c r="F918" s="1" t="s">
        <v>318</v>
      </c>
      <c r="G918" s="6" t="s">
        <v>93</v>
      </c>
      <c r="H918" s="3">
        <v>1</v>
      </c>
      <c r="I918" s="4">
        <f>일위대가!F8</f>
        <v>0</v>
      </c>
      <c r="J918" s="4">
        <f>TRUNC(H918*I918, 1)</f>
        <v>0</v>
      </c>
      <c r="K918" s="4">
        <f>일위대가!G8</f>
        <v>0</v>
      </c>
      <c r="L918" s="5">
        <f>TRUNC(H918*K918, 1)</f>
        <v>0</v>
      </c>
      <c r="M918" s="4">
        <f>일위대가!H8</f>
        <v>0</v>
      </c>
      <c r="N918" s="5">
        <f>TRUNC(H918*M918, 1)</f>
        <v>0</v>
      </c>
      <c r="O918" s="4">
        <f>I918+K918+M918</f>
        <v>0</v>
      </c>
      <c r="P918" s="5">
        <f>J918+L918+N918</f>
        <v>0</v>
      </c>
      <c r="Q918" s="1" t="s">
        <v>13</v>
      </c>
      <c r="S918" t="s">
        <v>54</v>
      </c>
      <c r="T918" t="s">
        <v>54</v>
      </c>
      <c r="U918" t="s">
        <v>13</v>
      </c>
      <c r="V918">
        <v>1</v>
      </c>
    </row>
    <row r="919" spans="1:22" x14ac:dyDescent="0.2">
      <c r="A919" s="1" t="s">
        <v>13</v>
      </c>
      <c r="B919" s="6" t="s">
        <v>13</v>
      </c>
      <c r="C919" s="1" t="s">
        <v>13</v>
      </c>
      <c r="D919" s="1" t="s">
        <v>13</v>
      </c>
      <c r="E919" s="1" t="s">
        <v>1311</v>
      </c>
      <c r="F919" s="1" t="s">
        <v>13</v>
      </c>
      <c r="G919" s="6" t="s">
        <v>13</v>
      </c>
      <c r="H919" s="3">
        <v>0</v>
      </c>
      <c r="I919" s="1" t="s">
        <v>13</v>
      </c>
      <c r="J919" s="4">
        <f>TRUNC(SUMPRODUCT(J917:J918, V917:V918), 0)</f>
        <v>0</v>
      </c>
      <c r="K919" s="1" t="s">
        <v>13</v>
      </c>
      <c r="L919" s="5">
        <f>TRUNC(SUMPRODUCT(L917:L918, V917:V918), 0)</f>
        <v>0</v>
      </c>
      <c r="M919" s="1" t="s">
        <v>13</v>
      </c>
      <c r="N919" s="5">
        <f>TRUNC(SUMPRODUCT(N917:N918, V917:V918), 0)</f>
        <v>0</v>
      </c>
      <c r="O919" s="1" t="s">
        <v>13</v>
      </c>
      <c r="P919" s="5">
        <f>J919+L919+N919</f>
        <v>0</v>
      </c>
      <c r="Q919" s="1" t="s">
        <v>13</v>
      </c>
      <c r="S919" t="s">
        <v>13</v>
      </c>
      <c r="T919" t="s">
        <v>13</v>
      </c>
      <c r="U919" t="s">
        <v>13</v>
      </c>
      <c r="V919">
        <v>1</v>
      </c>
    </row>
    <row r="920" spans="1:22" x14ac:dyDescent="0.2">
      <c r="A920" s="1" t="s">
        <v>13</v>
      </c>
      <c r="B920" s="6" t="s">
        <v>13</v>
      </c>
      <c r="C920" s="1" t="s">
        <v>13</v>
      </c>
      <c r="D920" s="1" t="s">
        <v>13</v>
      </c>
      <c r="E920" s="1" t="s">
        <v>13</v>
      </c>
      <c r="F920" s="1" t="s">
        <v>13</v>
      </c>
      <c r="G920" s="6" t="s">
        <v>13</v>
      </c>
      <c r="H920" s="3">
        <v>0</v>
      </c>
      <c r="I920" s="1" t="s">
        <v>13</v>
      </c>
      <c r="J920" s="1" t="s">
        <v>13</v>
      </c>
      <c r="K920" s="1" t="s">
        <v>13</v>
      </c>
      <c r="L920" s="1" t="s">
        <v>13</v>
      </c>
      <c r="M920" s="1" t="s">
        <v>13</v>
      </c>
      <c r="N920" s="1" t="s">
        <v>13</v>
      </c>
      <c r="O920" s="1" t="s">
        <v>13</v>
      </c>
      <c r="P920" s="1" t="s">
        <v>13</v>
      </c>
      <c r="Q920" s="1" t="s">
        <v>13</v>
      </c>
      <c r="S920" t="s">
        <v>13</v>
      </c>
      <c r="T920" t="s">
        <v>13</v>
      </c>
      <c r="U920" t="s">
        <v>13</v>
      </c>
      <c r="V920">
        <v>1</v>
      </c>
    </row>
    <row r="921" spans="1:22" x14ac:dyDescent="0.2">
      <c r="A921" s="1" t="s">
        <v>319</v>
      </c>
      <c r="B921" s="6" t="s">
        <v>13</v>
      </c>
      <c r="C921" s="1" t="s">
        <v>13</v>
      </c>
      <c r="D921" s="1" t="s">
        <v>13</v>
      </c>
      <c r="E921" s="1" t="s">
        <v>311</v>
      </c>
      <c r="F921" s="1" t="s">
        <v>320</v>
      </c>
      <c r="G921" s="6" t="s">
        <v>93</v>
      </c>
      <c r="H921" s="3">
        <v>0</v>
      </c>
      <c r="I921" s="1" t="s">
        <v>13</v>
      </c>
      <c r="J921" s="1" t="s">
        <v>13</v>
      </c>
      <c r="K921" s="1" t="s">
        <v>13</v>
      </c>
      <c r="L921" s="1" t="s">
        <v>13</v>
      </c>
      <c r="M921" s="1" t="s">
        <v>13</v>
      </c>
      <c r="N921" s="1" t="s">
        <v>13</v>
      </c>
      <c r="O921" s="1" t="s">
        <v>13</v>
      </c>
      <c r="P921" s="1" t="s">
        <v>13</v>
      </c>
      <c r="Q921" s="1" t="s">
        <v>13</v>
      </c>
      <c r="S921" t="s">
        <v>13</v>
      </c>
      <c r="T921" t="s">
        <v>13</v>
      </c>
      <c r="U921" t="s">
        <v>13</v>
      </c>
      <c r="V921">
        <v>1</v>
      </c>
    </row>
    <row r="922" spans="1:22" x14ac:dyDescent="0.2">
      <c r="A922" s="1" t="s">
        <v>319</v>
      </c>
      <c r="B922" s="6" t="s">
        <v>47</v>
      </c>
      <c r="C922" s="1" t="s">
        <v>1276</v>
      </c>
      <c r="D922" s="1" t="s">
        <v>13</v>
      </c>
      <c r="E922" s="1" t="s">
        <v>1277</v>
      </c>
      <c r="F922" s="1" t="s">
        <v>13</v>
      </c>
      <c r="G922" s="6" t="s">
        <v>136</v>
      </c>
      <c r="H922" s="3">
        <v>0.1</v>
      </c>
      <c r="I922" s="4">
        <f>일위대가!F4</f>
        <v>0</v>
      </c>
      <c r="J922" s="4">
        <f>TRUNC(H922*I922, 1)</f>
        <v>0</v>
      </c>
      <c r="K922" s="4">
        <f>일위대가!G4</f>
        <v>0</v>
      </c>
      <c r="L922" s="5">
        <f>TRUNC(H922*K922, 1)</f>
        <v>0</v>
      </c>
      <c r="M922" s="4">
        <f>일위대가!H4</f>
        <v>0</v>
      </c>
      <c r="N922" s="5">
        <f>TRUNC(H922*M922, 1)</f>
        <v>0</v>
      </c>
      <c r="O922" s="4">
        <f>I922+K922+M922</f>
        <v>0</v>
      </c>
      <c r="P922" s="5">
        <f>J922+L922+N922</f>
        <v>0</v>
      </c>
      <c r="Q922" s="1" t="s">
        <v>13</v>
      </c>
      <c r="S922" t="s">
        <v>54</v>
      </c>
      <c r="T922" t="s">
        <v>54</v>
      </c>
      <c r="U922" t="s">
        <v>13</v>
      </c>
      <c r="V922">
        <v>1</v>
      </c>
    </row>
    <row r="923" spans="1:22" x14ac:dyDescent="0.2">
      <c r="A923" s="1" t="s">
        <v>319</v>
      </c>
      <c r="B923" s="6" t="s">
        <v>47</v>
      </c>
      <c r="C923" s="1" t="s">
        <v>1283</v>
      </c>
      <c r="D923" s="1" t="s">
        <v>13</v>
      </c>
      <c r="E923" s="1" t="s">
        <v>1279</v>
      </c>
      <c r="F923" s="1" t="s">
        <v>320</v>
      </c>
      <c r="G923" s="6" t="s">
        <v>93</v>
      </c>
      <c r="H923" s="3">
        <v>1</v>
      </c>
      <c r="I923" s="4">
        <f>일위대가!F9</f>
        <v>0</v>
      </c>
      <c r="J923" s="4">
        <f>TRUNC(H923*I923, 1)</f>
        <v>0</v>
      </c>
      <c r="K923" s="4">
        <f>일위대가!G9</f>
        <v>0</v>
      </c>
      <c r="L923" s="5">
        <f>TRUNC(H923*K923, 1)</f>
        <v>0</v>
      </c>
      <c r="M923" s="4">
        <f>일위대가!H9</f>
        <v>0</v>
      </c>
      <c r="N923" s="5">
        <f>TRUNC(H923*M923, 1)</f>
        <v>0</v>
      </c>
      <c r="O923" s="4">
        <f>I923+K923+M923</f>
        <v>0</v>
      </c>
      <c r="P923" s="5">
        <f>J923+L923+N923</f>
        <v>0</v>
      </c>
      <c r="Q923" s="1" t="s">
        <v>13</v>
      </c>
      <c r="S923" t="s">
        <v>54</v>
      </c>
      <c r="T923" t="s">
        <v>54</v>
      </c>
      <c r="U923" t="s">
        <v>13</v>
      </c>
      <c r="V923">
        <v>1</v>
      </c>
    </row>
    <row r="924" spans="1:22" x14ac:dyDescent="0.2">
      <c r="A924" s="1" t="s">
        <v>13</v>
      </c>
      <c r="B924" s="6" t="s">
        <v>13</v>
      </c>
      <c r="C924" s="1" t="s">
        <v>13</v>
      </c>
      <c r="D924" s="1" t="s">
        <v>13</v>
      </c>
      <c r="E924" s="1" t="s">
        <v>1311</v>
      </c>
      <c r="F924" s="1" t="s">
        <v>13</v>
      </c>
      <c r="G924" s="6" t="s">
        <v>13</v>
      </c>
      <c r="H924" s="3">
        <v>0</v>
      </c>
      <c r="I924" s="1" t="s">
        <v>13</v>
      </c>
      <c r="J924" s="4">
        <f>TRUNC(SUMPRODUCT(J922:J923, V922:V923), 0)</f>
        <v>0</v>
      </c>
      <c r="K924" s="1" t="s">
        <v>13</v>
      </c>
      <c r="L924" s="5">
        <f>TRUNC(SUMPRODUCT(L922:L923, V922:V923), 0)</f>
        <v>0</v>
      </c>
      <c r="M924" s="1" t="s">
        <v>13</v>
      </c>
      <c r="N924" s="5">
        <f>TRUNC(SUMPRODUCT(N922:N923, V922:V923), 0)</f>
        <v>0</v>
      </c>
      <c r="O924" s="1" t="s">
        <v>13</v>
      </c>
      <c r="P924" s="5">
        <f>J924+L924+N924</f>
        <v>0</v>
      </c>
      <c r="Q924" s="1" t="s">
        <v>13</v>
      </c>
      <c r="S924" t="s">
        <v>13</v>
      </c>
      <c r="T924" t="s">
        <v>13</v>
      </c>
      <c r="U924" t="s">
        <v>13</v>
      </c>
      <c r="V924">
        <v>1</v>
      </c>
    </row>
    <row r="925" spans="1:22" x14ac:dyDescent="0.2">
      <c r="A925" s="1" t="s">
        <v>13</v>
      </c>
      <c r="B925" s="6" t="s">
        <v>13</v>
      </c>
      <c r="C925" s="1" t="s">
        <v>13</v>
      </c>
      <c r="D925" s="1" t="s">
        <v>13</v>
      </c>
      <c r="E925" s="1" t="s">
        <v>13</v>
      </c>
      <c r="F925" s="1" t="s">
        <v>13</v>
      </c>
      <c r="G925" s="6" t="s">
        <v>13</v>
      </c>
      <c r="H925" s="3">
        <v>0</v>
      </c>
      <c r="I925" s="1" t="s">
        <v>13</v>
      </c>
      <c r="J925" s="1" t="s">
        <v>13</v>
      </c>
      <c r="K925" s="1" t="s">
        <v>13</v>
      </c>
      <c r="L925" s="1" t="s">
        <v>13</v>
      </c>
      <c r="M925" s="1" t="s">
        <v>13</v>
      </c>
      <c r="N925" s="1" t="s">
        <v>13</v>
      </c>
      <c r="O925" s="1" t="s">
        <v>13</v>
      </c>
      <c r="P925" s="1" t="s">
        <v>13</v>
      </c>
      <c r="Q925" s="1" t="s">
        <v>13</v>
      </c>
      <c r="S925" t="s">
        <v>13</v>
      </c>
      <c r="T925" t="s">
        <v>13</v>
      </c>
      <c r="U925" t="s">
        <v>13</v>
      </c>
      <c r="V925">
        <v>1</v>
      </c>
    </row>
    <row r="926" spans="1:22" x14ac:dyDescent="0.2">
      <c r="A926" s="1" t="s">
        <v>321</v>
      </c>
      <c r="B926" s="6" t="s">
        <v>13</v>
      </c>
      <c r="C926" s="1" t="s">
        <v>13</v>
      </c>
      <c r="D926" s="1" t="s">
        <v>13</v>
      </c>
      <c r="E926" s="1" t="s">
        <v>311</v>
      </c>
      <c r="F926" s="1" t="s">
        <v>322</v>
      </c>
      <c r="G926" s="6" t="s">
        <v>93</v>
      </c>
      <c r="H926" s="3">
        <v>0</v>
      </c>
      <c r="I926" s="1" t="s">
        <v>13</v>
      </c>
      <c r="J926" s="1" t="s">
        <v>13</v>
      </c>
      <c r="K926" s="1" t="s">
        <v>13</v>
      </c>
      <c r="L926" s="1" t="s">
        <v>13</v>
      </c>
      <c r="M926" s="1" t="s">
        <v>13</v>
      </c>
      <c r="N926" s="1" t="s">
        <v>13</v>
      </c>
      <c r="O926" s="1" t="s">
        <v>13</v>
      </c>
      <c r="P926" s="1" t="s">
        <v>13</v>
      </c>
      <c r="Q926" s="1" t="s">
        <v>13</v>
      </c>
      <c r="S926" t="s">
        <v>13</v>
      </c>
      <c r="T926" t="s">
        <v>13</v>
      </c>
      <c r="U926" t="s">
        <v>13</v>
      </c>
      <c r="V926">
        <v>1</v>
      </c>
    </row>
    <row r="927" spans="1:22" x14ac:dyDescent="0.2">
      <c r="A927" s="1" t="s">
        <v>321</v>
      </c>
      <c r="B927" s="6" t="s">
        <v>47</v>
      </c>
      <c r="C927" s="1" t="s">
        <v>1276</v>
      </c>
      <c r="D927" s="1" t="s">
        <v>13</v>
      </c>
      <c r="E927" s="1" t="s">
        <v>1277</v>
      </c>
      <c r="F927" s="1" t="s">
        <v>13</v>
      </c>
      <c r="G927" s="6" t="s">
        <v>136</v>
      </c>
      <c r="H927" s="3">
        <v>0.1</v>
      </c>
      <c r="I927" s="4">
        <f>일위대가!F4</f>
        <v>0</v>
      </c>
      <c r="J927" s="4">
        <f>TRUNC(H927*I927, 1)</f>
        <v>0</v>
      </c>
      <c r="K927" s="4">
        <f>일위대가!G4</f>
        <v>0</v>
      </c>
      <c r="L927" s="5">
        <f>TRUNC(H927*K927, 1)</f>
        <v>0</v>
      </c>
      <c r="M927" s="4">
        <f>일위대가!H4</f>
        <v>0</v>
      </c>
      <c r="N927" s="5">
        <f>TRUNC(H927*M927, 1)</f>
        <v>0</v>
      </c>
      <c r="O927" s="4">
        <f>I927+K927+M927</f>
        <v>0</v>
      </c>
      <c r="P927" s="5">
        <f>J927+L927+N927</f>
        <v>0</v>
      </c>
      <c r="Q927" s="1" t="s">
        <v>13</v>
      </c>
      <c r="S927" t="s">
        <v>54</v>
      </c>
      <c r="T927" t="s">
        <v>54</v>
      </c>
      <c r="U927" t="s">
        <v>13</v>
      </c>
      <c r="V927">
        <v>1</v>
      </c>
    </row>
    <row r="928" spans="1:22" x14ac:dyDescent="0.2">
      <c r="A928" s="1" t="s">
        <v>321</v>
      </c>
      <c r="B928" s="6" t="s">
        <v>47</v>
      </c>
      <c r="C928" s="1" t="s">
        <v>1284</v>
      </c>
      <c r="D928" s="1" t="s">
        <v>13</v>
      </c>
      <c r="E928" s="1" t="s">
        <v>1279</v>
      </c>
      <c r="F928" s="1" t="s">
        <v>322</v>
      </c>
      <c r="G928" s="6" t="s">
        <v>93</v>
      </c>
      <c r="H928" s="3">
        <v>1</v>
      </c>
      <c r="I928" s="4">
        <f>일위대가!F10</f>
        <v>0</v>
      </c>
      <c r="J928" s="4">
        <f>TRUNC(H928*I928, 1)</f>
        <v>0</v>
      </c>
      <c r="K928" s="4">
        <f>일위대가!G10</f>
        <v>0</v>
      </c>
      <c r="L928" s="5">
        <f>TRUNC(H928*K928, 1)</f>
        <v>0</v>
      </c>
      <c r="M928" s="4">
        <f>일위대가!H10</f>
        <v>0</v>
      </c>
      <c r="N928" s="5">
        <f>TRUNC(H928*M928, 1)</f>
        <v>0</v>
      </c>
      <c r="O928" s="4">
        <f>I928+K928+M928</f>
        <v>0</v>
      </c>
      <c r="P928" s="5">
        <f>J928+L928+N928</f>
        <v>0</v>
      </c>
      <c r="Q928" s="1" t="s">
        <v>13</v>
      </c>
      <c r="S928" t="s">
        <v>54</v>
      </c>
      <c r="T928" t="s">
        <v>54</v>
      </c>
      <c r="U928" t="s">
        <v>13</v>
      </c>
      <c r="V928">
        <v>1</v>
      </c>
    </row>
    <row r="929" spans="1:22" x14ac:dyDescent="0.2">
      <c r="A929" s="1" t="s">
        <v>13</v>
      </c>
      <c r="B929" s="6" t="s">
        <v>13</v>
      </c>
      <c r="C929" s="1" t="s">
        <v>13</v>
      </c>
      <c r="D929" s="1" t="s">
        <v>13</v>
      </c>
      <c r="E929" s="1" t="s">
        <v>1311</v>
      </c>
      <c r="F929" s="1" t="s">
        <v>13</v>
      </c>
      <c r="G929" s="6" t="s">
        <v>13</v>
      </c>
      <c r="H929" s="3">
        <v>0</v>
      </c>
      <c r="I929" s="1" t="s">
        <v>13</v>
      </c>
      <c r="J929" s="4">
        <f>TRUNC(SUMPRODUCT(J927:J928, V927:V928), 0)</f>
        <v>0</v>
      </c>
      <c r="K929" s="1" t="s">
        <v>13</v>
      </c>
      <c r="L929" s="5">
        <f>TRUNC(SUMPRODUCT(L927:L928, V927:V928), 0)</f>
        <v>0</v>
      </c>
      <c r="M929" s="1" t="s">
        <v>13</v>
      </c>
      <c r="N929" s="5">
        <f>TRUNC(SUMPRODUCT(N927:N928, V927:V928), 0)</f>
        <v>0</v>
      </c>
      <c r="O929" s="1" t="s">
        <v>13</v>
      </c>
      <c r="P929" s="5">
        <f>J929+L929+N929</f>
        <v>0</v>
      </c>
      <c r="Q929" s="1" t="s">
        <v>13</v>
      </c>
      <c r="S929" t="s">
        <v>13</v>
      </c>
      <c r="T929" t="s">
        <v>13</v>
      </c>
      <c r="U929" t="s">
        <v>13</v>
      </c>
      <c r="V929">
        <v>1</v>
      </c>
    </row>
    <row r="930" spans="1:22" x14ac:dyDescent="0.2">
      <c r="A930" s="1" t="s">
        <v>13</v>
      </c>
      <c r="B930" s="6" t="s">
        <v>13</v>
      </c>
      <c r="C930" s="1" t="s">
        <v>13</v>
      </c>
      <c r="D930" s="1" t="s">
        <v>13</v>
      </c>
      <c r="E930" s="1" t="s">
        <v>13</v>
      </c>
      <c r="F930" s="1" t="s">
        <v>13</v>
      </c>
      <c r="G930" s="6" t="s">
        <v>13</v>
      </c>
      <c r="H930" s="3">
        <v>0</v>
      </c>
      <c r="I930" s="1" t="s">
        <v>13</v>
      </c>
      <c r="J930" s="1" t="s">
        <v>13</v>
      </c>
      <c r="K930" s="1" t="s">
        <v>13</v>
      </c>
      <c r="L930" s="1" t="s">
        <v>13</v>
      </c>
      <c r="M930" s="1" t="s">
        <v>13</v>
      </c>
      <c r="N930" s="1" t="s">
        <v>13</v>
      </c>
      <c r="O930" s="1" t="s">
        <v>13</v>
      </c>
      <c r="P930" s="1" t="s">
        <v>13</v>
      </c>
      <c r="Q930" s="1" t="s">
        <v>13</v>
      </c>
      <c r="S930" t="s">
        <v>13</v>
      </c>
      <c r="T930" t="s">
        <v>13</v>
      </c>
      <c r="U930" t="s">
        <v>13</v>
      </c>
      <c r="V930">
        <v>1</v>
      </c>
    </row>
    <row r="931" spans="1:22" x14ac:dyDescent="0.2">
      <c r="A931" s="1" t="s">
        <v>323</v>
      </c>
      <c r="B931" s="6" t="s">
        <v>13</v>
      </c>
      <c r="C931" s="1" t="s">
        <v>13</v>
      </c>
      <c r="D931" s="1" t="s">
        <v>13</v>
      </c>
      <c r="E931" s="1" t="s">
        <v>324</v>
      </c>
      <c r="F931" s="1" t="s">
        <v>325</v>
      </c>
      <c r="G931" s="6" t="s">
        <v>51</v>
      </c>
      <c r="H931" s="3">
        <v>0</v>
      </c>
      <c r="I931" s="1" t="s">
        <v>13</v>
      </c>
      <c r="J931" s="1" t="s">
        <v>13</v>
      </c>
      <c r="K931" s="1" t="s">
        <v>13</v>
      </c>
      <c r="L931" s="1" t="s">
        <v>13</v>
      </c>
      <c r="M931" s="1" t="s">
        <v>13</v>
      </c>
      <c r="N931" s="1" t="s">
        <v>13</v>
      </c>
      <c r="O931" s="1" t="s">
        <v>13</v>
      </c>
      <c r="P931" s="1" t="s">
        <v>13</v>
      </c>
      <c r="Q931" s="1" t="s">
        <v>13</v>
      </c>
      <c r="S931" t="s">
        <v>13</v>
      </c>
      <c r="T931" t="s">
        <v>13</v>
      </c>
      <c r="U931" t="s">
        <v>13</v>
      </c>
      <c r="V931">
        <v>1</v>
      </c>
    </row>
    <row r="932" spans="1:22" x14ac:dyDescent="0.2">
      <c r="A932" s="1" t="s">
        <v>323</v>
      </c>
      <c r="B932" s="6" t="s">
        <v>1287</v>
      </c>
      <c r="C932" s="1" t="s">
        <v>1436</v>
      </c>
      <c r="D932" s="1" t="s">
        <v>13</v>
      </c>
      <c r="E932" s="1" t="s">
        <v>1437</v>
      </c>
      <c r="F932" s="1" t="s">
        <v>1438</v>
      </c>
      <c r="G932" s="6" t="s">
        <v>1388</v>
      </c>
      <c r="H932" s="3">
        <v>4.5999999999999999E-2</v>
      </c>
      <c r="I932" s="4">
        <f>자재!E11</f>
        <v>0</v>
      </c>
      <c r="J932" s="4">
        <f>TRUNC(H932*I932, 1)</f>
        <v>0</v>
      </c>
      <c r="K932" s="4">
        <v>0</v>
      </c>
      <c r="L932" s="5">
        <f>TRUNC(H932*K932, 1)</f>
        <v>0</v>
      </c>
      <c r="M932" s="4">
        <v>0</v>
      </c>
      <c r="N932" s="5">
        <f>TRUNC(H932*M932, 1)</f>
        <v>0</v>
      </c>
      <c r="O932" s="4">
        <f t="shared" ref="O932:P935" si="133">I932+K932+M932</f>
        <v>0</v>
      </c>
      <c r="P932" s="5">
        <f t="shared" si="133"/>
        <v>0</v>
      </c>
      <c r="Q932" s="1" t="s">
        <v>13</v>
      </c>
      <c r="S932" t="s">
        <v>54</v>
      </c>
      <c r="T932" t="s">
        <v>54</v>
      </c>
      <c r="U932" t="s">
        <v>13</v>
      </c>
      <c r="V932">
        <v>1</v>
      </c>
    </row>
    <row r="933" spans="1:22" x14ac:dyDescent="0.2">
      <c r="A933" s="1" t="s">
        <v>323</v>
      </c>
      <c r="B933" s="6" t="s">
        <v>1312</v>
      </c>
      <c r="C933" s="1" t="s">
        <v>1328</v>
      </c>
      <c r="D933" s="1" t="s">
        <v>13</v>
      </c>
      <c r="E933" s="1" t="s">
        <v>1329</v>
      </c>
      <c r="F933" s="1" t="s">
        <v>1315</v>
      </c>
      <c r="G933" s="6" t="s">
        <v>1316</v>
      </c>
      <c r="H933" s="3">
        <v>1.4E-2</v>
      </c>
      <c r="I933" s="5">
        <v>0</v>
      </c>
      <c r="J933" s="4">
        <f>TRUNC(H933*I933, 1)</f>
        <v>0</v>
      </c>
      <c r="K933" s="4">
        <f>노무!E12</f>
        <v>0</v>
      </c>
      <c r="L933" s="5">
        <f>TRUNC(H933*K933, 1)</f>
        <v>0</v>
      </c>
      <c r="M933" s="4">
        <v>0</v>
      </c>
      <c r="N933" s="5">
        <f>TRUNC(H933*M933, 1)</f>
        <v>0</v>
      </c>
      <c r="O933" s="4">
        <f t="shared" si="133"/>
        <v>0</v>
      </c>
      <c r="P933" s="5">
        <f t="shared" si="133"/>
        <v>0</v>
      </c>
      <c r="Q933" s="1" t="s">
        <v>13</v>
      </c>
      <c r="S933" t="s">
        <v>54</v>
      </c>
      <c r="T933" t="s">
        <v>54</v>
      </c>
      <c r="U933" t="s">
        <v>13</v>
      </c>
      <c r="V933">
        <v>1</v>
      </c>
    </row>
    <row r="934" spans="1:22" x14ac:dyDescent="0.2">
      <c r="A934" s="1" t="s">
        <v>323</v>
      </c>
      <c r="B934" s="6" t="s">
        <v>1306</v>
      </c>
      <c r="C934" s="1" t="s">
        <v>1307</v>
      </c>
      <c r="D934" s="1" t="s">
        <v>13</v>
      </c>
      <c r="E934" s="1" t="s">
        <v>1319</v>
      </c>
      <c r="F934" s="1" t="s">
        <v>1323</v>
      </c>
      <c r="G934" s="6" t="s">
        <v>1310</v>
      </c>
      <c r="H934" s="3">
        <v>1</v>
      </c>
      <c r="I934" s="4">
        <f>TRUNC((L933)*10*0.01, 1)</f>
        <v>0</v>
      </c>
      <c r="J934" s="4">
        <f>TRUNC(H934*I934, 1)</f>
        <v>0</v>
      </c>
      <c r="K934" s="4">
        <v>0</v>
      </c>
      <c r="L934" s="5">
        <f>TRUNC(H934*K934, 1)</f>
        <v>0</v>
      </c>
      <c r="M934" s="4">
        <v>0</v>
      </c>
      <c r="N934" s="5">
        <f>TRUNC(H934*M934, 1)</f>
        <v>0</v>
      </c>
      <c r="O934" s="4">
        <f t="shared" si="133"/>
        <v>0</v>
      </c>
      <c r="P934" s="5">
        <f t="shared" si="133"/>
        <v>0</v>
      </c>
      <c r="Q934" s="1" t="s">
        <v>13</v>
      </c>
      <c r="S934" t="s">
        <v>54</v>
      </c>
      <c r="T934" t="s">
        <v>54</v>
      </c>
      <c r="U934">
        <v>10</v>
      </c>
      <c r="V934">
        <v>1</v>
      </c>
    </row>
    <row r="935" spans="1:22" x14ac:dyDescent="0.2">
      <c r="A935" s="1" t="s">
        <v>323</v>
      </c>
      <c r="B935" s="6" t="s">
        <v>1287</v>
      </c>
      <c r="C935" s="1" t="s">
        <v>1439</v>
      </c>
      <c r="D935" s="1" t="s">
        <v>13</v>
      </c>
      <c r="E935" s="1" t="s">
        <v>1440</v>
      </c>
      <c r="F935" s="1" t="s">
        <v>1440</v>
      </c>
      <c r="G935" s="6" t="s">
        <v>1441</v>
      </c>
      <c r="H935" s="3">
        <v>37.200000000000003</v>
      </c>
      <c r="I935" s="4">
        <f>자재!E5</f>
        <v>0</v>
      </c>
      <c r="J935" s="4">
        <f>TRUNC(H935*I935, 1)</f>
        <v>0</v>
      </c>
      <c r="K935" s="4">
        <v>0</v>
      </c>
      <c r="L935" s="5">
        <f>TRUNC(H935*K935, 1)</f>
        <v>0</v>
      </c>
      <c r="M935" s="4">
        <v>0</v>
      </c>
      <c r="N935" s="5">
        <f>TRUNC(H935*M935, 1)</f>
        <v>0</v>
      </c>
      <c r="O935" s="4">
        <f t="shared" si="133"/>
        <v>0</v>
      </c>
      <c r="P935" s="5">
        <f t="shared" si="133"/>
        <v>0</v>
      </c>
      <c r="Q935" s="1" t="s">
        <v>13</v>
      </c>
      <c r="S935" t="s">
        <v>54</v>
      </c>
      <c r="T935" t="s">
        <v>54</v>
      </c>
      <c r="U935" t="s">
        <v>13</v>
      </c>
      <c r="V935">
        <v>1</v>
      </c>
    </row>
    <row r="936" spans="1:22" x14ac:dyDescent="0.2">
      <c r="A936" s="1" t="s">
        <v>13</v>
      </c>
      <c r="B936" s="6" t="s">
        <v>13</v>
      </c>
      <c r="C936" s="1" t="s">
        <v>13</v>
      </c>
      <c r="D936" s="1" t="s">
        <v>13</v>
      </c>
      <c r="E936" s="1" t="s">
        <v>1311</v>
      </c>
      <c r="F936" s="1" t="s">
        <v>13</v>
      </c>
      <c r="G936" s="6" t="s">
        <v>13</v>
      </c>
      <c r="H936" s="3">
        <v>0</v>
      </c>
      <c r="I936" s="1" t="s">
        <v>13</v>
      </c>
      <c r="J936" s="4">
        <f>TRUNC(SUMPRODUCT(J932:J935, V932:V935), 0)</f>
        <v>0</v>
      </c>
      <c r="K936" s="1" t="s">
        <v>13</v>
      </c>
      <c r="L936" s="5">
        <f>TRUNC(SUMPRODUCT(L932:L935, V932:V935), 0)</f>
        <v>0</v>
      </c>
      <c r="M936" s="1" t="s">
        <v>13</v>
      </c>
      <c r="N936" s="5">
        <f>TRUNC(SUMPRODUCT(N932:N935, V932:V935), 0)</f>
        <v>0</v>
      </c>
      <c r="O936" s="1" t="s">
        <v>13</v>
      </c>
      <c r="P936" s="5">
        <f>J936+L936+N936</f>
        <v>0</v>
      </c>
      <c r="Q936" s="1" t="s">
        <v>13</v>
      </c>
      <c r="S936" t="s">
        <v>13</v>
      </c>
      <c r="T936" t="s">
        <v>13</v>
      </c>
      <c r="U936" t="s">
        <v>13</v>
      </c>
      <c r="V936">
        <v>1</v>
      </c>
    </row>
    <row r="937" spans="1:22" x14ac:dyDescent="0.2">
      <c r="A937" s="1" t="s">
        <v>13</v>
      </c>
      <c r="B937" s="6" t="s">
        <v>13</v>
      </c>
      <c r="C937" s="1" t="s">
        <v>13</v>
      </c>
      <c r="D937" s="1" t="s">
        <v>13</v>
      </c>
      <c r="E937" s="1" t="s">
        <v>13</v>
      </c>
      <c r="F937" s="1" t="s">
        <v>13</v>
      </c>
      <c r="G937" s="6" t="s">
        <v>13</v>
      </c>
      <c r="H937" s="3">
        <v>0</v>
      </c>
      <c r="I937" s="1" t="s">
        <v>13</v>
      </c>
      <c r="J937" s="1" t="s">
        <v>13</v>
      </c>
      <c r="K937" s="1" t="s">
        <v>13</v>
      </c>
      <c r="L937" s="1" t="s">
        <v>13</v>
      </c>
      <c r="M937" s="1" t="s">
        <v>13</v>
      </c>
      <c r="N937" s="1" t="s">
        <v>13</v>
      </c>
      <c r="O937" s="1" t="s">
        <v>13</v>
      </c>
      <c r="P937" s="1" t="s">
        <v>13</v>
      </c>
      <c r="Q937" s="1" t="s">
        <v>13</v>
      </c>
      <c r="S937" t="s">
        <v>13</v>
      </c>
      <c r="T937" t="s">
        <v>13</v>
      </c>
      <c r="U937" t="s">
        <v>13</v>
      </c>
      <c r="V937">
        <v>1</v>
      </c>
    </row>
    <row r="938" spans="1:22" x14ac:dyDescent="0.2">
      <c r="A938" s="1" t="s">
        <v>326</v>
      </c>
      <c r="B938" s="6" t="s">
        <v>13</v>
      </c>
      <c r="C938" s="1" t="s">
        <v>13</v>
      </c>
      <c r="D938" s="1" t="s">
        <v>13</v>
      </c>
      <c r="E938" s="1" t="s">
        <v>324</v>
      </c>
      <c r="F938" s="1" t="s">
        <v>327</v>
      </c>
      <c r="G938" s="6" t="s">
        <v>51</v>
      </c>
      <c r="H938" s="3">
        <v>0</v>
      </c>
      <c r="I938" s="1" t="s">
        <v>13</v>
      </c>
      <c r="J938" s="1" t="s">
        <v>13</v>
      </c>
      <c r="K938" s="1" t="s">
        <v>13</v>
      </c>
      <c r="L938" s="1" t="s">
        <v>13</v>
      </c>
      <c r="M938" s="1" t="s">
        <v>13</v>
      </c>
      <c r="N938" s="1" t="s">
        <v>13</v>
      </c>
      <c r="O938" s="1" t="s">
        <v>13</v>
      </c>
      <c r="P938" s="1" t="s">
        <v>13</v>
      </c>
      <c r="Q938" s="1" t="s">
        <v>13</v>
      </c>
      <c r="S938" t="s">
        <v>13</v>
      </c>
      <c r="T938" t="s">
        <v>13</v>
      </c>
      <c r="U938" t="s">
        <v>13</v>
      </c>
      <c r="V938">
        <v>1</v>
      </c>
    </row>
    <row r="939" spans="1:22" x14ac:dyDescent="0.2">
      <c r="A939" s="1" t="s">
        <v>326</v>
      </c>
      <c r="B939" s="6" t="s">
        <v>1287</v>
      </c>
      <c r="C939" s="1" t="s">
        <v>1436</v>
      </c>
      <c r="D939" s="1" t="s">
        <v>13</v>
      </c>
      <c r="E939" s="1" t="s">
        <v>1437</v>
      </c>
      <c r="F939" s="1" t="s">
        <v>1438</v>
      </c>
      <c r="G939" s="6" t="s">
        <v>1388</v>
      </c>
      <c r="H939" s="3">
        <v>5.7000000000000002E-2</v>
      </c>
      <c r="I939" s="4">
        <f>자재!E11</f>
        <v>0</v>
      </c>
      <c r="J939" s="4">
        <f>TRUNC(H939*I939, 1)</f>
        <v>0</v>
      </c>
      <c r="K939" s="4">
        <v>0</v>
      </c>
      <c r="L939" s="5">
        <f>TRUNC(H939*K939, 1)</f>
        <v>0</v>
      </c>
      <c r="M939" s="4">
        <v>0</v>
      </c>
      <c r="N939" s="5">
        <f>TRUNC(H939*M939, 1)</f>
        <v>0</v>
      </c>
      <c r="O939" s="4">
        <f t="shared" ref="O939:P942" si="134">I939+K939+M939</f>
        <v>0</v>
      </c>
      <c r="P939" s="5">
        <f t="shared" si="134"/>
        <v>0</v>
      </c>
      <c r="Q939" s="1" t="s">
        <v>13</v>
      </c>
      <c r="S939" t="s">
        <v>54</v>
      </c>
      <c r="T939" t="s">
        <v>54</v>
      </c>
      <c r="U939" t="s">
        <v>13</v>
      </c>
      <c r="V939">
        <v>1</v>
      </c>
    </row>
    <row r="940" spans="1:22" x14ac:dyDescent="0.2">
      <c r="A940" s="1" t="s">
        <v>326</v>
      </c>
      <c r="B940" s="6" t="s">
        <v>1312</v>
      </c>
      <c r="C940" s="1" t="s">
        <v>1328</v>
      </c>
      <c r="D940" s="1" t="s">
        <v>13</v>
      </c>
      <c r="E940" s="1" t="s">
        <v>1329</v>
      </c>
      <c r="F940" s="1" t="s">
        <v>1315</v>
      </c>
      <c r="G940" s="6" t="s">
        <v>1316</v>
      </c>
      <c r="H940" s="3">
        <v>1.6E-2</v>
      </c>
      <c r="I940" s="5">
        <v>0</v>
      </c>
      <c r="J940" s="4">
        <f>TRUNC(H940*I940, 1)</f>
        <v>0</v>
      </c>
      <c r="K940" s="4">
        <f>노무!E12</f>
        <v>0</v>
      </c>
      <c r="L940" s="5">
        <f>TRUNC(H940*K940, 1)</f>
        <v>0</v>
      </c>
      <c r="M940" s="4">
        <v>0</v>
      </c>
      <c r="N940" s="5">
        <f>TRUNC(H940*M940, 1)</f>
        <v>0</v>
      </c>
      <c r="O940" s="4">
        <f t="shared" si="134"/>
        <v>0</v>
      </c>
      <c r="P940" s="5">
        <f t="shared" si="134"/>
        <v>0</v>
      </c>
      <c r="Q940" s="1" t="s">
        <v>13</v>
      </c>
      <c r="S940" t="s">
        <v>54</v>
      </c>
      <c r="T940" t="s">
        <v>54</v>
      </c>
      <c r="U940" t="s">
        <v>13</v>
      </c>
      <c r="V940">
        <v>1</v>
      </c>
    </row>
    <row r="941" spans="1:22" x14ac:dyDescent="0.2">
      <c r="A941" s="1" t="s">
        <v>326</v>
      </c>
      <c r="B941" s="6" t="s">
        <v>1306</v>
      </c>
      <c r="C941" s="1" t="s">
        <v>1307</v>
      </c>
      <c r="D941" s="1" t="s">
        <v>13</v>
      </c>
      <c r="E941" s="1" t="s">
        <v>1319</v>
      </c>
      <c r="F941" s="1" t="s">
        <v>1323</v>
      </c>
      <c r="G941" s="6" t="s">
        <v>1310</v>
      </c>
      <c r="H941" s="3">
        <v>1</v>
      </c>
      <c r="I941" s="4">
        <f>TRUNC((L940)*10*0.01, 1)</f>
        <v>0</v>
      </c>
      <c r="J941" s="4">
        <f>TRUNC(H941*I941, 1)</f>
        <v>0</v>
      </c>
      <c r="K941" s="4">
        <v>0</v>
      </c>
      <c r="L941" s="5">
        <f>TRUNC(H941*K941, 1)</f>
        <v>0</v>
      </c>
      <c r="M941" s="4">
        <v>0</v>
      </c>
      <c r="N941" s="5">
        <f>TRUNC(H941*M941, 1)</f>
        <v>0</v>
      </c>
      <c r="O941" s="4">
        <f t="shared" si="134"/>
        <v>0</v>
      </c>
      <c r="P941" s="5">
        <f t="shared" si="134"/>
        <v>0</v>
      </c>
      <c r="Q941" s="1" t="s">
        <v>13</v>
      </c>
      <c r="S941" t="s">
        <v>54</v>
      </c>
      <c r="T941" t="s">
        <v>54</v>
      </c>
      <c r="U941">
        <v>10</v>
      </c>
      <c r="V941">
        <v>1</v>
      </c>
    </row>
    <row r="942" spans="1:22" x14ac:dyDescent="0.2">
      <c r="A942" s="1" t="s">
        <v>326</v>
      </c>
      <c r="B942" s="6" t="s">
        <v>1287</v>
      </c>
      <c r="C942" s="1" t="s">
        <v>1439</v>
      </c>
      <c r="D942" s="1" t="s">
        <v>13</v>
      </c>
      <c r="E942" s="1" t="s">
        <v>1440</v>
      </c>
      <c r="F942" s="1" t="s">
        <v>1440</v>
      </c>
      <c r="G942" s="6" t="s">
        <v>1441</v>
      </c>
      <c r="H942" s="3">
        <v>45.7</v>
      </c>
      <c r="I942" s="4">
        <f>자재!E5</f>
        <v>0</v>
      </c>
      <c r="J942" s="4">
        <f>TRUNC(H942*I942, 1)</f>
        <v>0</v>
      </c>
      <c r="K942" s="4">
        <v>0</v>
      </c>
      <c r="L942" s="5">
        <f>TRUNC(H942*K942, 1)</f>
        <v>0</v>
      </c>
      <c r="M942" s="4">
        <v>0</v>
      </c>
      <c r="N942" s="5">
        <f>TRUNC(H942*M942, 1)</f>
        <v>0</v>
      </c>
      <c r="O942" s="4">
        <f t="shared" si="134"/>
        <v>0</v>
      </c>
      <c r="P942" s="5">
        <f t="shared" si="134"/>
        <v>0</v>
      </c>
      <c r="Q942" s="1" t="s">
        <v>13</v>
      </c>
      <c r="S942" t="s">
        <v>54</v>
      </c>
      <c r="T942" t="s">
        <v>54</v>
      </c>
      <c r="U942" t="s">
        <v>13</v>
      </c>
      <c r="V942">
        <v>1</v>
      </c>
    </row>
    <row r="943" spans="1:22" x14ac:dyDescent="0.2">
      <c r="A943" s="1" t="s">
        <v>13</v>
      </c>
      <c r="B943" s="6" t="s">
        <v>13</v>
      </c>
      <c r="C943" s="1" t="s">
        <v>13</v>
      </c>
      <c r="D943" s="1" t="s">
        <v>13</v>
      </c>
      <c r="E943" s="1" t="s">
        <v>1311</v>
      </c>
      <c r="F943" s="1" t="s">
        <v>13</v>
      </c>
      <c r="G943" s="6" t="s">
        <v>13</v>
      </c>
      <c r="H943" s="3">
        <v>0</v>
      </c>
      <c r="I943" s="1" t="s">
        <v>13</v>
      </c>
      <c r="J943" s="4">
        <f>TRUNC(SUMPRODUCT(J939:J942, V939:V942), 0)</f>
        <v>0</v>
      </c>
      <c r="K943" s="1" t="s">
        <v>13</v>
      </c>
      <c r="L943" s="5">
        <f>TRUNC(SUMPRODUCT(L939:L942, V939:V942), 0)</f>
        <v>0</v>
      </c>
      <c r="M943" s="1" t="s">
        <v>13</v>
      </c>
      <c r="N943" s="5">
        <f>TRUNC(SUMPRODUCT(N939:N942, V939:V942), 0)</f>
        <v>0</v>
      </c>
      <c r="O943" s="1" t="s">
        <v>13</v>
      </c>
      <c r="P943" s="5">
        <f>J943+L943+N943</f>
        <v>0</v>
      </c>
      <c r="Q943" s="1" t="s">
        <v>13</v>
      </c>
      <c r="S943" t="s">
        <v>13</v>
      </c>
      <c r="T943" t="s">
        <v>13</v>
      </c>
      <c r="U943" t="s">
        <v>13</v>
      </c>
      <c r="V943">
        <v>1</v>
      </c>
    </row>
    <row r="944" spans="1:22" x14ac:dyDescent="0.2">
      <c r="A944" s="1" t="s">
        <v>13</v>
      </c>
      <c r="B944" s="6" t="s">
        <v>13</v>
      </c>
      <c r="C944" s="1" t="s">
        <v>13</v>
      </c>
      <c r="D944" s="1" t="s">
        <v>13</v>
      </c>
      <c r="E944" s="1" t="s">
        <v>13</v>
      </c>
      <c r="F944" s="1" t="s">
        <v>13</v>
      </c>
      <c r="G944" s="6" t="s">
        <v>13</v>
      </c>
      <c r="H944" s="3">
        <v>0</v>
      </c>
      <c r="I944" s="1" t="s">
        <v>13</v>
      </c>
      <c r="J944" s="1" t="s">
        <v>13</v>
      </c>
      <c r="K944" s="1" t="s">
        <v>13</v>
      </c>
      <c r="L944" s="1" t="s">
        <v>13</v>
      </c>
      <c r="M944" s="1" t="s">
        <v>13</v>
      </c>
      <c r="N944" s="1" t="s">
        <v>13</v>
      </c>
      <c r="O944" s="1" t="s">
        <v>13</v>
      </c>
      <c r="P944" s="1" t="s">
        <v>13</v>
      </c>
      <c r="Q944" s="1" t="s">
        <v>13</v>
      </c>
      <c r="S944" t="s">
        <v>13</v>
      </c>
      <c r="T944" t="s">
        <v>13</v>
      </c>
      <c r="U944" t="s">
        <v>13</v>
      </c>
      <c r="V944">
        <v>1</v>
      </c>
    </row>
    <row r="945" spans="1:22" x14ac:dyDescent="0.2">
      <c r="A945" s="1" t="s">
        <v>328</v>
      </c>
      <c r="B945" s="6" t="s">
        <v>13</v>
      </c>
      <c r="C945" s="1" t="s">
        <v>13</v>
      </c>
      <c r="D945" s="1" t="s">
        <v>13</v>
      </c>
      <c r="E945" s="1" t="s">
        <v>324</v>
      </c>
      <c r="F945" s="1" t="s">
        <v>329</v>
      </c>
      <c r="G945" s="6" t="s">
        <v>51</v>
      </c>
      <c r="H945" s="3">
        <v>0</v>
      </c>
      <c r="I945" s="1" t="s">
        <v>13</v>
      </c>
      <c r="J945" s="1" t="s">
        <v>13</v>
      </c>
      <c r="K945" s="1" t="s">
        <v>13</v>
      </c>
      <c r="L945" s="1" t="s">
        <v>13</v>
      </c>
      <c r="M945" s="1" t="s">
        <v>13</v>
      </c>
      <c r="N945" s="1" t="s">
        <v>13</v>
      </c>
      <c r="O945" s="1" t="s">
        <v>13</v>
      </c>
      <c r="P945" s="1" t="s">
        <v>13</v>
      </c>
      <c r="Q945" s="1" t="s">
        <v>13</v>
      </c>
      <c r="S945" t="s">
        <v>13</v>
      </c>
      <c r="T945" t="s">
        <v>13</v>
      </c>
      <c r="U945" t="s">
        <v>13</v>
      </c>
      <c r="V945">
        <v>1</v>
      </c>
    </row>
    <row r="946" spans="1:22" x14ac:dyDescent="0.2">
      <c r="A946" s="1" t="s">
        <v>328</v>
      </c>
      <c r="B946" s="6" t="s">
        <v>1287</v>
      </c>
      <c r="C946" s="1" t="s">
        <v>1436</v>
      </c>
      <c r="D946" s="1" t="s">
        <v>13</v>
      </c>
      <c r="E946" s="1" t="s">
        <v>1437</v>
      </c>
      <c r="F946" s="1" t="s">
        <v>1438</v>
      </c>
      <c r="G946" s="6" t="s">
        <v>1388</v>
      </c>
      <c r="H946" s="3">
        <v>7.0000000000000007E-2</v>
      </c>
      <c r="I946" s="4">
        <f>자재!E11</f>
        <v>0</v>
      </c>
      <c r="J946" s="4">
        <f>TRUNC(H946*I946, 1)</f>
        <v>0</v>
      </c>
      <c r="K946" s="4">
        <v>0</v>
      </c>
      <c r="L946" s="5">
        <f>TRUNC(H946*K946, 1)</f>
        <v>0</v>
      </c>
      <c r="M946" s="4">
        <v>0</v>
      </c>
      <c r="N946" s="5">
        <f>TRUNC(H946*M946, 1)</f>
        <v>0</v>
      </c>
      <c r="O946" s="4">
        <f t="shared" ref="O946:P949" si="135">I946+K946+M946</f>
        <v>0</v>
      </c>
      <c r="P946" s="5">
        <f t="shared" si="135"/>
        <v>0</v>
      </c>
      <c r="Q946" s="1" t="s">
        <v>13</v>
      </c>
      <c r="S946" t="s">
        <v>54</v>
      </c>
      <c r="T946" t="s">
        <v>54</v>
      </c>
      <c r="U946" t="s">
        <v>13</v>
      </c>
      <c r="V946">
        <v>1</v>
      </c>
    </row>
    <row r="947" spans="1:22" x14ac:dyDescent="0.2">
      <c r="A947" s="1" t="s">
        <v>328</v>
      </c>
      <c r="B947" s="6" t="s">
        <v>1312</v>
      </c>
      <c r="C947" s="1" t="s">
        <v>1328</v>
      </c>
      <c r="D947" s="1" t="s">
        <v>13</v>
      </c>
      <c r="E947" s="1" t="s">
        <v>1329</v>
      </c>
      <c r="F947" s="1" t="s">
        <v>1315</v>
      </c>
      <c r="G947" s="6" t="s">
        <v>1316</v>
      </c>
      <c r="H947" s="3">
        <v>1.7999999999999999E-2</v>
      </c>
      <c r="I947" s="5">
        <v>0</v>
      </c>
      <c r="J947" s="4">
        <f>TRUNC(H947*I947, 1)</f>
        <v>0</v>
      </c>
      <c r="K947" s="4">
        <f>노무!E12</f>
        <v>0</v>
      </c>
      <c r="L947" s="5">
        <f>TRUNC(H947*K947, 1)</f>
        <v>0</v>
      </c>
      <c r="M947" s="4">
        <v>0</v>
      </c>
      <c r="N947" s="5">
        <f>TRUNC(H947*M947, 1)</f>
        <v>0</v>
      </c>
      <c r="O947" s="4">
        <f t="shared" si="135"/>
        <v>0</v>
      </c>
      <c r="P947" s="5">
        <f t="shared" si="135"/>
        <v>0</v>
      </c>
      <c r="Q947" s="1" t="s">
        <v>13</v>
      </c>
      <c r="S947" t="s">
        <v>54</v>
      </c>
      <c r="T947" t="s">
        <v>54</v>
      </c>
      <c r="U947" t="s">
        <v>13</v>
      </c>
      <c r="V947">
        <v>1</v>
      </c>
    </row>
    <row r="948" spans="1:22" x14ac:dyDescent="0.2">
      <c r="A948" s="1" t="s">
        <v>328</v>
      </c>
      <c r="B948" s="6" t="s">
        <v>1306</v>
      </c>
      <c r="C948" s="1" t="s">
        <v>1307</v>
      </c>
      <c r="D948" s="1" t="s">
        <v>13</v>
      </c>
      <c r="E948" s="1" t="s">
        <v>1319</v>
      </c>
      <c r="F948" s="1" t="s">
        <v>1323</v>
      </c>
      <c r="G948" s="6" t="s">
        <v>1310</v>
      </c>
      <c r="H948" s="3">
        <v>1</v>
      </c>
      <c r="I948" s="4">
        <f>TRUNC((L947)*10*0.01, 1)</f>
        <v>0</v>
      </c>
      <c r="J948" s="4">
        <f>TRUNC(H948*I948, 1)</f>
        <v>0</v>
      </c>
      <c r="K948" s="4">
        <v>0</v>
      </c>
      <c r="L948" s="5">
        <f>TRUNC(H948*K948, 1)</f>
        <v>0</v>
      </c>
      <c r="M948" s="4">
        <v>0</v>
      </c>
      <c r="N948" s="5">
        <f>TRUNC(H948*M948, 1)</f>
        <v>0</v>
      </c>
      <c r="O948" s="4">
        <f t="shared" si="135"/>
        <v>0</v>
      </c>
      <c r="P948" s="5">
        <f t="shared" si="135"/>
        <v>0</v>
      </c>
      <c r="Q948" s="1" t="s">
        <v>13</v>
      </c>
      <c r="S948" t="s">
        <v>54</v>
      </c>
      <c r="T948" t="s">
        <v>54</v>
      </c>
      <c r="U948">
        <v>10</v>
      </c>
      <c r="V948">
        <v>1</v>
      </c>
    </row>
    <row r="949" spans="1:22" x14ac:dyDescent="0.2">
      <c r="A949" s="1" t="s">
        <v>328</v>
      </c>
      <c r="B949" s="6" t="s">
        <v>1287</v>
      </c>
      <c r="C949" s="1" t="s">
        <v>1439</v>
      </c>
      <c r="D949" s="1" t="s">
        <v>13</v>
      </c>
      <c r="E949" s="1" t="s">
        <v>1440</v>
      </c>
      <c r="F949" s="1" t="s">
        <v>1440</v>
      </c>
      <c r="G949" s="6" t="s">
        <v>1441</v>
      </c>
      <c r="H949" s="3">
        <v>56.1</v>
      </c>
      <c r="I949" s="4">
        <f>자재!E5</f>
        <v>0</v>
      </c>
      <c r="J949" s="4">
        <f>TRUNC(H949*I949, 1)</f>
        <v>0</v>
      </c>
      <c r="K949" s="4">
        <v>0</v>
      </c>
      <c r="L949" s="5">
        <f>TRUNC(H949*K949, 1)</f>
        <v>0</v>
      </c>
      <c r="M949" s="4">
        <v>0</v>
      </c>
      <c r="N949" s="5">
        <f>TRUNC(H949*M949, 1)</f>
        <v>0</v>
      </c>
      <c r="O949" s="4">
        <f t="shared" si="135"/>
        <v>0</v>
      </c>
      <c r="P949" s="5">
        <f t="shared" si="135"/>
        <v>0</v>
      </c>
      <c r="Q949" s="1" t="s">
        <v>13</v>
      </c>
      <c r="S949" t="s">
        <v>54</v>
      </c>
      <c r="T949" t="s">
        <v>54</v>
      </c>
      <c r="U949" t="s">
        <v>13</v>
      </c>
      <c r="V949">
        <v>1</v>
      </c>
    </row>
    <row r="950" spans="1:22" x14ac:dyDescent="0.2">
      <c r="A950" s="1" t="s">
        <v>13</v>
      </c>
      <c r="B950" s="6" t="s">
        <v>13</v>
      </c>
      <c r="C950" s="1" t="s">
        <v>13</v>
      </c>
      <c r="D950" s="1" t="s">
        <v>13</v>
      </c>
      <c r="E950" s="1" t="s">
        <v>1311</v>
      </c>
      <c r="F950" s="1" t="s">
        <v>13</v>
      </c>
      <c r="G950" s="6" t="s">
        <v>13</v>
      </c>
      <c r="H950" s="3">
        <v>0</v>
      </c>
      <c r="I950" s="1" t="s">
        <v>13</v>
      </c>
      <c r="J950" s="4">
        <f>TRUNC(SUMPRODUCT(J946:J949, V946:V949), 0)</f>
        <v>0</v>
      </c>
      <c r="K950" s="1" t="s">
        <v>13</v>
      </c>
      <c r="L950" s="5">
        <f>TRUNC(SUMPRODUCT(L946:L949, V946:V949), 0)</f>
        <v>0</v>
      </c>
      <c r="M950" s="1" t="s">
        <v>13</v>
      </c>
      <c r="N950" s="5">
        <f>TRUNC(SUMPRODUCT(N946:N949, V946:V949), 0)</f>
        <v>0</v>
      </c>
      <c r="O950" s="1" t="s">
        <v>13</v>
      </c>
      <c r="P950" s="5">
        <f>J950+L950+N950</f>
        <v>0</v>
      </c>
      <c r="Q950" s="1" t="s">
        <v>13</v>
      </c>
      <c r="S950" t="s">
        <v>13</v>
      </c>
      <c r="T950" t="s">
        <v>13</v>
      </c>
      <c r="U950" t="s">
        <v>13</v>
      </c>
      <c r="V950">
        <v>1</v>
      </c>
    </row>
    <row r="951" spans="1:22" x14ac:dyDescent="0.2">
      <c r="A951" s="1" t="s">
        <v>13</v>
      </c>
      <c r="B951" s="6" t="s">
        <v>13</v>
      </c>
      <c r="C951" s="1" t="s">
        <v>13</v>
      </c>
      <c r="D951" s="1" t="s">
        <v>13</v>
      </c>
      <c r="E951" s="1" t="s">
        <v>13</v>
      </c>
      <c r="F951" s="1" t="s">
        <v>13</v>
      </c>
      <c r="G951" s="6" t="s">
        <v>13</v>
      </c>
      <c r="H951" s="3">
        <v>0</v>
      </c>
      <c r="I951" s="1" t="s">
        <v>13</v>
      </c>
      <c r="J951" s="1" t="s">
        <v>13</v>
      </c>
      <c r="K951" s="1" t="s">
        <v>13</v>
      </c>
      <c r="L951" s="1" t="s">
        <v>13</v>
      </c>
      <c r="M951" s="1" t="s">
        <v>13</v>
      </c>
      <c r="N951" s="1" t="s">
        <v>13</v>
      </c>
      <c r="O951" s="1" t="s">
        <v>13</v>
      </c>
      <c r="P951" s="1" t="s">
        <v>13</v>
      </c>
      <c r="Q951" s="1" t="s">
        <v>13</v>
      </c>
      <c r="S951" t="s">
        <v>13</v>
      </c>
      <c r="T951" t="s">
        <v>13</v>
      </c>
      <c r="U951" t="s">
        <v>13</v>
      </c>
      <c r="V951">
        <v>1</v>
      </c>
    </row>
    <row r="952" spans="1:22" x14ac:dyDescent="0.2">
      <c r="A952" s="1" t="s">
        <v>330</v>
      </c>
      <c r="B952" s="6" t="s">
        <v>13</v>
      </c>
      <c r="C952" s="1" t="s">
        <v>13</v>
      </c>
      <c r="D952" s="1" t="s">
        <v>13</v>
      </c>
      <c r="E952" s="1" t="s">
        <v>324</v>
      </c>
      <c r="F952" s="1" t="s">
        <v>331</v>
      </c>
      <c r="G952" s="6" t="s">
        <v>51</v>
      </c>
      <c r="H952" s="3">
        <v>0</v>
      </c>
      <c r="I952" s="1" t="s">
        <v>13</v>
      </c>
      <c r="J952" s="1" t="s">
        <v>13</v>
      </c>
      <c r="K952" s="1" t="s">
        <v>13</v>
      </c>
      <c r="L952" s="1" t="s">
        <v>13</v>
      </c>
      <c r="M952" s="1" t="s">
        <v>13</v>
      </c>
      <c r="N952" s="1" t="s">
        <v>13</v>
      </c>
      <c r="O952" s="1" t="s">
        <v>13</v>
      </c>
      <c r="P952" s="1" t="s">
        <v>13</v>
      </c>
      <c r="Q952" s="1" t="s">
        <v>13</v>
      </c>
      <c r="S952" t="s">
        <v>13</v>
      </c>
      <c r="T952" t="s">
        <v>13</v>
      </c>
      <c r="U952" t="s">
        <v>13</v>
      </c>
      <c r="V952">
        <v>1</v>
      </c>
    </row>
    <row r="953" spans="1:22" x14ac:dyDescent="0.2">
      <c r="A953" s="1" t="s">
        <v>330</v>
      </c>
      <c r="B953" s="6" t="s">
        <v>1287</v>
      </c>
      <c r="C953" s="1" t="s">
        <v>1436</v>
      </c>
      <c r="D953" s="1" t="s">
        <v>13</v>
      </c>
      <c r="E953" s="1" t="s">
        <v>1437</v>
      </c>
      <c r="F953" s="1" t="s">
        <v>1438</v>
      </c>
      <c r="G953" s="6" t="s">
        <v>1388</v>
      </c>
      <c r="H953" s="3">
        <v>8.5999999999999993E-2</v>
      </c>
      <c r="I953" s="4">
        <f>자재!E11</f>
        <v>0</v>
      </c>
      <c r="J953" s="4">
        <f>TRUNC(H953*I953, 1)</f>
        <v>0</v>
      </c>
      <c r="K953" s="4">
        <v>0</v>
      </c>
      <c r="L953" s="5">
        <f>TRUNC(H953*K953, 1)</f>
        <v>0</v>
      </c>
      <c r="M953" s="4">
        <v>0</v>
      </c>
      <c r="N953" s="5">
        <f>TRUNC(H953*M953, 1)</f>
        <v>0</v>
      </c>
      <c r="O953" s="4">
        <f t="shared" ref="O953:P956" si="136">I953+K953+M953</f>
        <v>0</v>
      </c>
      <c r="P953" s="5">
        <f t="shared" si="136"/>
        <v>0</v>
      </c>
      <c r="Q953" s="1" t="s">
        <v>13</v>
      </c>
      <c r="S953" t="s">
        <v>54</v>
      </c>
      <c r="T953" t="s">
        <v>54</v>
      </c>
      <c r="U953" t="s">
        <v>13</v>
      </c>
      <c r="V953">
        <v>1</v>
      </c>
    </row>
    <row r="954" spans="1:22" x14ac:dyDescent="0.2">
      <c r="A954" s="1" t="s">
        <v>330</v>
      </c>
      <c r="B954" s="6" t="s">
        <v>1287</v>
      </c>
      <c r="C954" s="1" t="s">
        <v>1439</v>
      </c>
      <c r="D954" s="1" t="s">
        <v>13</v>
      </c>
      <c r="E954" s="1" t="s">
        <v>1440</v>
      </c>
      <c r="F954" s="1" t="s">
        <v>1440</v>
      </c>
      <c r="G954" s="6" t="s">
        <v>1441</v>
      </c>
      <c r="H954" s="3">
        <v>69</v>
      </c>
      <c r="I954" s="4">
        <f>자재!E5</f>
        <v>0</v>
      </c>
      <c r="J954" s="4">
        <f>TRUNC(H954*I954, 1)</f>
        <v>0</v>
      </c>
      <c r="K954" s="4">
        <v>0</v>
      </c>
      <c r="L954" s="5">
        <f>TRUNC(H954*K954, 1)</f>
        <v>0</v>
      </c>
      <c r="M954" s="4">
        <v>0</v>
      </c>
      <c r="N954" s="5">
        <f>TRUNC(H954*M954, 1)</f>
        <v>0</v>
      </c>
      <c r="O954" s="4">
        <f t="shared" si="136"/>
        <v>0</v>
      </c>
      <c r="P954" s="5">
        <f t="shared" si="136"/>
        <v>0</v>
      </c>
      <c r="Q954" s="1" t="s">
        <v>13</v>
      </c>
      <c r="S954" t="s">
        <v>54</v>
      </c>
      <c r="T954" t="s">
        <v>54</v>
      </c>
      <c r="U954" t="s">
        <v>13</v>
      </c>
      <c r="V954">
        <v>1</v>
      </c>
    </row>
    <row r="955" spans="1:22" x14ac:dyDescent="0.2">
      <c r="A955" s="1" t="s">
        <v>330</v>
      </c>
      <c r="B955" s="6" t="s">
        <v>1312</v>
      </c>
      <c r="C955" s="1" t="s">
        <v>1328</v>
      </c>
      <c r="D955" s="1" t="s">
        <v>13</v>
      </c>
      <c r="E955" s="1" t="s">
        <v>1329</v>
      </c>
      <c r="F955" s="1" t="s">
        <v>1315</v>
      </c>
      <c r="G955" s="6" t="s">
        <v>1316</v>
      </c>
      <c r="H955" s="3">
        <v>2.1000000000000001E-2</v>
      </c>
      <c r="I955" s="5">
        <v>0</v>
      </c>
      <c r="J955" s="4">
        <f>TRUNC(H955*I955, 1)</f>
        <v>0</v>
      </c>
      <c r="K955" s="4">
        <f>노무!E12</f>
        <v>0</v>
      </c>
      <c r="L955" s="5">
        <f>TRUNC(H955*K955, 1)</f>
        <v>0</v>
      </c>
      <c r="M955" s="4">
        <v>0</v>
      </c>
      <c r="N955" s="5">
        <f>TRUNC(H955*M955, 1)</f>
        <v>0</v>
      </c>
      <c r="O955" s="4">
        <f t="shared" si="136"/>
        <v>0</v>
      </c>
      <c r="P955" s="5">
        <f t="shared" si="136"/>
        <v>0</v>
      </c>
      <c r="Q955" s="1" t="s">
        <v>13</v>
      </c>
      <c r="S955" t="s">
        <v>54</v>
      </c>
      <c r="T955" t="s">
        <v>54</v>
      </c>
      <c r="U955" t="s">
        <v>13</v>
      </c>
      <c r="V955">
        <v>1</v>
      </c>
    </row>
    <row r="956" spans="1:22" x14ac:dyDescent="0.2">
      <c r="A956" s="1" t="s">
        <v>330</v>
      </c>
      <c r="B956" s="6" t="s">
        <v>1306</v>
      </c>
      <c r="C956" s="1" t="s">
        <v>1307</v>
      </c>
      <c r="D956" s="1" t="s">
        <v>13</v>
      </c>
      <c r="E956" s="1" t="s">
        <v>1319</v>
      </c>
      <c r="F956" s="1" t="s">
        <v>1323</v>
      </c>
      <c r="G956" s="6" t="s">
        <v>1310</v>
      </c>
      <c r="H956" s="3">
        <v>1</v>
      </c>
      <c r="I956" s="4">
        <f>TRUNC((L955)*10*0.01, 1)</f>
        <v>0</v>
      </c>
      <c r="J956" s="4">
        <f>TRUNC(H956*I956, 1)</f>
        <v>0</v>
      </c>
      <c r="K956" s="4">
        <v>0</v>
      </c>
      <c r="L956" s="5">
        <f>TRUNC(H956*K956, 1)</f>
        <v>0</v>
      </c>
      <c r="M956" s="4">
        <v>0</v>
      </c>
      <c r="N956" s="5">
        <f>TRUNC(H956*M956, 1)</f>
        <v>0</v>
      </c>
      <c r="O956" s="4">
        <f t="shared" si="136"/>
        <v>0</v>
      </c>
      <c r="P956" s="5">
        <f t="shared" si="136"/>
        <v>0</v>
      </c>
      <c r="Q956" s="1" t="s">
        <v>13</v>
      </c>
      <c r="S956" t="s">
        <v>54</v>
      </c>
      <c r="T956" t="s">
        <v>54</v>
      </c>
      <c r="U956">
        <v>10</v>
      </c>
      <c r="V956">
        <v>1</v>
      </c>
    </row>
    <row r="957" spans="1:22" x14ac:dyDescent="0.2">
      <c r="A957" s="1" t="s">
        <v>13</v>
      </c>
      <c r="B957" s="6" t="s">
        <v>13</v>
      </c>
      <c r="C957" s="1" t="s">
        <v>13</v>
      </c>
      <c r="D957" s="1" t="s">
        <v>13</v>
      </c>
      <c r="E957" s="1" t="s">
        <v>1311</v>
      </c>
      <c r="F957" s="1" t="s">
        <v>13</v>
      </c>
      <c r="G957" s="6" t="s">
        <v>13</v>
      </c>
      <c r="H957" s="3">
        <v>0</v>
      </c>
      <c r="I957" s="1" t="s">
        <v>13</v>
      </c>
      <c r="J957" s="4">
        <f>TRUNC(SUMPRODUCT(J953:J956, V953:V956), 0)</f>
        <v>0</v>
      </c>
      <c r="K957" s="1" t="s">
        <v>13</v>
      </c>
      <c r="L957" s="5">
        <f>TRUNC(SUMPRODUCT(L953:L956, V953:V956), 0)</f>
        <v>0</v>
      </c>
      <c r="M957" s="1" t="s">
        <v>13</v>
      </c>
      <c r="N957" s="5">
        <f>TRUNC(SUMPRODUCT(N953:N956, V953:V956), 0)</f>
        <v>0</v>
      </c>
      <c r="O957" s="1" t="s">
        <v>13</v>
      </c>
      <c r="P957" s="5">
        <f>J957+L957+N957</f>
        <v>0</v>
      </c>
      <c r="Q957" s="1" t="s">
        <v>13</v>
      </c>
      <c r="S957" t="s">
        <v>13</v>
      </c>
      <c r="T957" t="s">
        <v>13</v>
      </c>
      <c r="U957" t="s">
        <v>13</v>
      </c>
      <c r="V957">
        <v>1</v>
      </c>
    </row>
    <row r="958" spans="1:22" x14ac:dyDescent="0.2">
      <c r="A958" s="1" t="s">
        <v>13</v>
      </c>
      <c r="B958" s="6" t="s">
        <v>13</v>
      </c>
      <c r="C958" s="1" t="s">
        <v>13</v>
      </c>
      <c r="D958" s="1" t="s">
        <v>13</v>
      </c>
      <c r="E958" s="1" t="s">
        <v>13</v>
      </c>
      <c r="F958" s="1" t="s">
        <v>13</v>
      </c>
      <c r="G958" s="6" t="s">
        <v>13</v>
      </c>
      <c r="H958" s="3">
        <v>0</v>
      </c>
      <c r="I958" s="1" t="s">
        <v>13</v>
      </c>
      <c r="J958" s="1" t="s">
        <v>13</v>
      </c>
      <c r="K958" s="1" t="s">
        <v>13</v>
      </c>
      <c r="L958" s="1" t="s">
        <v>13</v>
      </c>
      <c r="M958" s="1" t="s">
        <v>13</v>
      </c>
      <c r="N958" s="1" t="s">
        <v>13</v>
      </c>
      <c r="O958" s="1" t="s">
        <v>13</v>
      </c>
      <c r="P958" s="1" t="s">
        <v>13</v>
      </c>
      <c r="Q958" s="1" t="s">
        <v>13</v>
      </c>
      <c r="S958" t="s">
        <v>13</v>
      </c>
      <c r="T958" t="s">
        <v>13</v>
      </c>
      <c r="U958" t="s">
        <v>13</v>
      </c>
      <c r="V958">
        <v>1</v>
      </c>
    </row>
    <row r="959" spans="1:22" x14ac:dyDescent="0.2">
      <c r="A959" s="1" t="s">
        <v>332</v>
      </c>
      <c r="B959" s="6" t="s">
        <v>13</v>
      </c>
      <c r="C959" s="1" t="s">
        <v>13</v>
      </c>
      <c r="D959" s="1" t="s">
        <v>13</v>
      </c>
      <c r="E959" s="1" t="s">
        <v>324</v>
      </c>
      <c r="F959" s="1" t="s">
        <v>333</v>
      </c>
      <c r="G959" s="6" t="s">
        <v>51</v>
      </c>
      <c r="H959" s="3">
        <v>0</v>
      </c>
      <c r="I959" s="1" t="s">
        <v>13</v>
      </c>
      <c r="J959" s="1" t="s">
        <v>13</v>
      </c>
      <c r="K959" s="1" t="s">
        <v>13</v>
      </c>
      <c r="L959" s="1" t="s">
        <v>13</v>
      </c>
      <c r="M959" s="1" t="s">
        <v>13</v>
      </c>
      <c r="N959" s="1" t="s">
        <v>13</v>
      </c>
      <c r="O959" s="1" t="s">
        <v>13</v>
      </c>
      <c r="P959" s="1" t="s">
        <v>13</v>
      </c>
      <c r="Q959" s="1" t="s">
        <v>13</v>
      </c>
      <c r="S959" t="s">
        <v>13</v>
      </c>
      <c r="T959" t="s">
        <v>13</v>
      </c>
      <c r="U959" t="s">
        <v>13</v>
      </c>
      <c r="V959">
        <v>1</v>
      </c>
    </row>
    <row r="960" spans="1:22" x14ac:dyDescent="0.2">
      <c r="A960" s="1" t="s">
        <v>332</v>
      </c>
      <c r="B960" s="6" t="s">
        <v>1287</v>
      </c>
      <c r="C960" s="1" t="s">
        <v>1436</v>
      </c>
      <c r="D960" s="1" t="s">
        <v>13</v>
      </c>
      <c r="E960" s="1" t="s">
        <v>1437</v>
      </c>
      <c r="F960" s="1" t="s">
        <v>1438</v>
      </c>
      <c r="G960" s="6" t="s">
        <v>1388</v>
      </c>
      <c r="H960" s="3">
        <v>0.11600000000000001</v>
      </c>
      <c r="I960" s="4">
        <f>자재!E11</f>
        <v>0</v>
      </c>
      <c r="J960" s="4">
        <f>TRUNC(H960*I960, 1)</f>
        <v>0</v>
      </c>
      <c r="K960" s="4">
        <v>0</v>
      </c>
      <c r="L960" s="5">
        <f>TRUNC(H960*K960, 1)</f>
        <v>0</v>
      </c>
      <c r="M960" s="4">
        <v>0</v>
      </c>
      <c r="N960" s="5">
        <f>TRUNC(H960*M960, 1)</f>
        <v>0</v>
      </c>
      <c r="O960" s="4">
        <f t="shared" ref="O960:P963" si="137">I960+K960+M960</f>
        <v>0</v>
      </c>
      <c r="P960" s="5">
        <f t="shared" si="137"/>
        <v>0</v>
      </c>
      <c r="Q960" s="1" t="s">
        <v>13</v>
      </c>
      <c r="S960" t="s">
        <v>54</v>
      </c>
      <c r="T960" t="s">
        <v>54</v>
      </c>
      <c r="U960" t="s">
        <v>13</v>
      </c>
      <c r="V960">
        <v>1</v>
      </c>
    </row>
    <row r="961" spans="1:22" x14ac:dyDescent="0.2">
      <c r="A961" s="1" t="s">
        <v>332</v>
      </c>
      <c r="B961" s="6" t="s">
        <v>1287</v>
      </c>
      <c r="C961" s="1" t="s">
        <v>1439</v>
      </c>
      <c r="D961" s="1" t="s">
        <v>13</v>
      </c>
      <c r="E961" s="1" t="s">
        <v>1440</v>
      </c>
      <c r="F961" s="1" t="s">
        <v>1440</v>
      </c>
      <c r="G961" s="6" t="s">
        <v>1441</v>
      </c>
      <c r="H961" s="3">
        <v>93</v>
      </c>
      <c r="I961" s="4">
        <f>자재!E5</f>
        <v>0</v>
      </c>
      <c r="J961" s="4">
        <f>TRUNC(H961*I961, 1)</f>
        <v>0</v>
      </c>
      <c r="K961" s="4">
        <v>0</v>
      </c>
      <c r="L961" s="5">
        <f>TRUNC(H961*K961, 1)</f>
        <v>0</v>
      </c>
      <c r="M961" s="4">
        <v>0</v>
      </c>
      <c r="N961" s="5">
        <f>TRUNC(H961*M961, 1)</f>
        <v>0</v>
      </c>
      <c r="O961" s="4">
        <f t="shared" si="137"/>
        <v>0</v>
      </c>
      <c r="P961" s="5">
        <f t="shared" si="137"/>
        <v>0</v>
      </c>
      <c r="Q961" s="1" t="s">
        <v>13</v>
      </c>
      <c r="S961" t="s">
        <v>54</v>
      </c>
      <c r="T961" t="s">
        <v>54</v>
      </c>
      <c r="U961" t="s">
        <v>13</v>
      </c>
      <c r="V961">
        <v>1</v>
      </c>
    </row>
    <row r="962" spans="1:22" x14ac:dyDescent="0.2">
      <c r="A962" s="1" t="s">
        <v>332</v>
      </c>
      <c r="B962" s="6" t="s">
        <v>1312</v>
      </c>
      <c r="C962" s="1" t="s">
        <v>1328</v>
      </c>
      <c r="D962" s="1" t="s">
        <v>13</v>
      </c>
      <c r="E962" s="1" t="s">
        <v>1329</v>
      </c>
      <c r="F962" s="1" t="s">
        <v>1315</v>
      </c>
      <c r="G962" s="6" t="s">
        <v>1316</v>
      </c>
      <c r="H962" s="3">
        <v>2.5000000000000001E-2</v>
      </c>
      <c r="I962" s="5">
        <v>0</v>
      </c>
      <c r="J962" s="4">
        <f>TRUNC(H962*I962, 1)</f>
        <v>0</v>
      </c>
      <c r="K962" s="4">
        <f>노무!E12</f>
        <v>0</v>
      </c>
      <c r="L962" s="5">
        <f>TRUNC(H962*K962, 1)</f>
        <v>0</v>
      </c>
      <c r="M962" s="4">
        <v>0</v>
      </c>
      <c r="N962" s="5">
        <f>TRUNC(H962*M962, 1)</f>
        <v>0</v>
      </c>
      <c r="O962" s="4">
        <f t="shared" si="137"/>
        <v>0</v>
      </c>
      <c r="P962" s="5">
        <f t="shared" si="137"/>
        <v>0</v>
      </c>
      <c r="Q962" s="1" t="s">
        <v>13</v>
      </c>
      <c r="S962" t="s">
        <v>54</v>
      </c>
      <c r="T962" t="s">
        <v>54</v>
      </c>
      <c r="U962" t="s">
        <v>13</v>
      </c>
      <c r="V962">
        <v>1</v>
      </c>
    </row>
    <row r="963" spans="1:22" x14ac:dyDescent="0.2">
      <c r="A963" s="1" t="s">
        <v>332</v>
      </c>
      <c r="B963" s="6" t="s">
        <v>1306</v>
      </c>
      <c r="C963" s="1" t="s">
        <v>1307</v>
      </c>
      <c r="D963" s="1" t="s">
        <v>13</v>
      </c>
      <c r="E963" s="1" t="s">
        <v>1319</v>
      </c>
      <c r="F963" s="1" t="s">
        <v>1323</v>
      </c>
      <c r="G963" s="6" t="s">
        <v>1310</v>
      </c>
      <c r="H963" s="3">
        <v>1</v>
      </c>
      <c r="I963" s="4">
        <f>TRUNC((L962)*10*0.01, 1)</f>
        <v>0</v>
      </c>
      <c r="J963" s="4">
        <f>TRUNC(H963*I963, 1)</f>
        <v>0</v>
      </c>
      <c r="K963" s="4">
        <v>0</v>
      </c>
      <c r="L963" s="5">
        <f>TRUNC(H963*K963, 1)</f>
        <v>0</v>
      </c>
      <c r="M963" s="4">
        <v>0</v>
      </c>
      <c r="N963" s="5">
        <f>TRUNC(H963*M963, 1)</f>
        <v>0</v>
      </c>
      <c r="O963" s="4">
        <f t="shared" si="137"/>
        <v>0</v>
      </c>
      <c r="P963" s="5">
        <f t="shared" si="137"/>
        <v>0</v>
      </c>
      <c r="Q963" s="1" t="s">
        <v>13</v>
      </c>
      <c r="S963" t="s">
        <v>54</v>
      </c>
      <c r="T963" t="s">
        <v>54</v>
      </c>
      <c r="U963">
        <v>10</v>
      </c>
      <c r="V963">
        <v>1</v>
      </c>
    </row>
    <row r="964" spans="1:22" x14ac:dyDescent="0.2">
      <c r="A964" s="1" t="s">
        <v>13</v>
      </c>
      <c r="B964" s="6" t="s">
        <v>13</v>
      </c>
      <c r="C964" s="1" t="s">
        <v>13</v>
      </c>
      <c r="D964" s="1" t="s">
        <v>13</v>
      </c>
      <c r="E964" s="1" t="s">
        <v>1311</v>
      </c>
      <c r="F964" s="1" t="s">
        <v>13</v>
      </c>
      <c r="G964" s="6" t="s">
        <v>13</v>
      </c>
      <c r="H964" s="3">
        <v>0</v>
      </c>
      <c r="I964" s="1" t="s">
        <v>13</v>
      </c>
      <c r="J964" s="4">
        <f>TRUNC(SUMPRODUCT(J960:J963, V960:V963), 0)</f>
        <v>0</v>
      </c>
      <c r="K964" s="1" t="s">
        <v>13</v>
      </c>
      <c r="L964" s="5">
        <f>TRUNC(SUMPRODUCT(L960:L963, V960:V963), 0)</f>
        <v>0</v>
      </c>
      <c r="M964" s="1" t="s">
        <v>13</v>
      </c>
      <c r="N964" s="5">
        <f>TRUNC(SUMPRODUCT(N960:N963, V960:V963), 0)</f>
        <v>0</v>
      </c>
      <c r="O964" s="1" t="s">
        <v>13</v>
      </c>
      <c r="P964" s="5">
        <f>J964+L964+N964</f>
        <v>0</v>
      </c>
      <c r="Q964" s="1" t="s">
        <v>13</v>
      </c>
      <c r="S964" t="s">
        <v>13</v>
      </c>
      <c r="T964" t="s">
        <v>13</v>
      </c>
      <c r="U964" t="s">
        <v>13</v>
      </c>
      <c r="V964">
        <v>1</v>
      </c>
    </row>
    <row r="965" spans="1:22" x14ac:dyDescent="0.2">
      <c r="A965" s="1" t="s">
        <v>13</v>
      </c>
      <c r="B965" s="6" t="s">
        <v>13</v>
      </c>
      <c r="C965" s="1" t="s">
        <v>13</v>
      </c>
      <c r="D965" s="1" t="s">
        <v>13</v>
      </c>
      <c r="E965" s="1" t="s">
        <v>13</v>
      </c>
      <c r="F965" s="1" t="s">
        <v>13</v>
      </c>
      <c r="G965" s="6" t="s">
        <v>13</v>
      </c>
      <c r="H965" s="3">
        <v>0</v>
      </c>
      <c r="I965" s="1" t="s">
        <v>13</v>
      </c>
      <c r="J965" s="1" t="s">
        <v>13</v>
      </c>
      <c r="K965" s="1" t="s">
        <v>13</v>
      </c>
      <c r="L965" s="1" t="s">
        <v>13</v>
      </c>
      <c r="M965" s="1" t="s">
        <v>13</v>
      </c>
      <c r="N965" s="1" t="s">
        <v>13</v>
      </c>
      <c r="O965" s="1" t="s">
        <v>13</v>
      </c>
      <c r="P965" s="1" t="s">
        <v>13</v>
      </c>
      <c r="Q965" s="1" t="s">
        <v>13</v>
      </c>
      <c r="S965" t="s">
        <v>13</v>
      </c>
      <c r="T965" t="s">
        <v>13</v>
      </c>
      <c r="U965" t="s">
        <v>13</v>
      </c>
      <c r="V965">
        <v>1</v>
      </c>
    </row>
    <row r="966" spans="1:22" x14ac:dyDescent="0.2">
      <c r="A966" s="1" t="s">
        <v>334</v>
      </c>
      <c r="B966" s="6" t="s">
        <v>13</v>
      </c>
      <c r="C966" s="1" t="s">
        <v>13</v>
      </c>
      <c r="D966" s="1" t="s">
        <v>13</v>
      </c>
      <c r="E966" s="1" t="s">
        <v>324</v>
      </c>
      <c r="F966" s="1" t="s">
        <v>335</v>
      </c>
      <c r="G966" s="6" t="s">
        <v>51</v>
      </c>
      <c r="H966" s="3">
        <v>0</v>
      </c>
      <c r="I966" s="1" t="s">
        <v>13</v>
      </c>
      <c r="J966" s="1" t="s">
        <v>13</v>
      </c>
      <c r="K966" s="1" t="s">
        <v>13</v>
      </c>
      <c r="L966" s="1" t="s">
        <v>13</v>
      </c>
      <c r="M966" s="1" t="s">
        <v>13</v>
      </c>
      <c r="N966" s="1" t="s">
        <v>13</v>
      </c>
      <c r="O966" s="1" t="s">
        <v>13</v>
      </c>
      <c r="P966" s="1" t="s">
        <v>13</v>
      </c>
      <c r="Q966" s="1" t="s">
        <v>13</v>
      </c>
      <c r="S966" t="s">
        <v>13</v>
      </c>
      <c r="T966" t="s">
        <v>13</v>
      </c>
      <c r="U966" t="s">
        <v>13</v>
      </c>
      <c r="V966">
        <v>1</v>
      </c>
    </row>
    <row r="967" spans="1:22" x14ac:dyDescent="0.2">
      <c r="A967" s="1" t="s">
        <v>334</v>
      </c>
      <c r="B967" s="6" t="s">
        <v>1287</v>
      </c>
      <c r="C967" s="1" t="s">
        <v>1436</v>
      </c>
      <c r="D967" s="1" t="s">
        <v>13</v>
      </c>
      <c r="E967" s="1" t="s">
        <v>1437</v>
      </c>
      <c r="F967" s="1" t="s">
        <v>1438</v>
      </c>
      <c r="G967" s="6" t="s">
        <v>1388</v>
      </c>
      <c r="H967" s="3">
        <v>0.14299999999999999</v>
      </c>
      <c r="I967" s="4">
        <f>자재!E11</f>
        <v>0</v>
      </c>
      <c r="J967" s="4">
        <f>TRUNC(H967*I967, 1)</f>
        <v>0</v>
      </c>
      <c r="K967" s="4">
        <v>0</v>
      </c>
      <c r="L967" s="5">
        <f>TRUNC(H967*K967, 1)</f>
        <v>0</v>
      </c>
      <c r="M967" s="4">
        <v>0</v>
      </c>
      <c r="N967" s="5">
        <f>TRUNC(H967*M967, 1)</f>
        <v>0</v>
      </c>
      <c r="O967" s="4">
        <f t="shared" ref="O967:P970" si="138">I967+K967+M967</f>
        <v>0</v>
      </c>
      <c r="P967" s="5">
        <f t="shared" si="138"/>
        <v>0</v>
      </c>
      <c r="Q967" s="1" t="s">
        <v>13</v>
      </c>
      <c r="S967" t="s">
        <v>54</v>
      </c>
      <c r="T967" t="s">
        <v>54</v>
      </c>
      <c r="U967" t="s">
        <v>13</v>
      </c>
      <c r="V967">
        <v>1</v>
      </c>
    </row>
    <row r="968" spans="1:22" x14ac:dyDescent="0.2">
      <c r="A968" s="1" t="s">
        <v>334</v>
      </c>
      <c r="B968" s="6" t="s">
        <v>1287</v>
      </c>
      <c r="C968" s="1" t="s">
        <v>1439</v>
      </c>
      <c r="D968" s="1" t="s">
        <v>13</v>
      </c>
      <c r="E968" s="1" t="s">
        <v>1440</v>
      </c>
      <c r="F968" s="1" t="s">
        <v>1440</v>
      </c>
      <c r="G968" s="6" t="s">
        <v>1441</v>
      </c>
      <c r="H968" s="3">
        <v>114.3</v>
      </c>
      <c r="I968" s="4">
        <f>자재!E5</f>
        <v>0</v>
      </c>
      <c r="J968" s="4">
        <f>TRUNC(H968*I968, 1)</f>
        <v>0</v>
      </c>
      <c r="K968" s="4">
        <v>0</v>
      </c>
      <c r="L968" s="5">
        <f>TRUNC(H968*K968, 1)</f>
        <v>0</v>
      </c>
      <c r="M968" s="4">
        <v>0</v>
      </c>
      <c r="N968" s="5">
        <f>TRUNC(H968*M968, 1)</f>
        <v>0</v>
      </c>
      <c r="O968" s="4">
        <f t="shared" si="138"/>
        <v>0</v>
      </c>
      <c r="P968" s="5">
        <f t="shared" si="138"/>
        <v>0</v>
      </c>
      <c r="Q968" s="1" t="s">
        <v>13</v>
      </c>
      <c r="S968" t="s">
        <v>54</v>
      </c>
      <c r="T968" t="s">
        <v>54</v>
      </c>
      <c r="U968" t="s">
        <v>13</v>
      </c>
      <c r="V968">
        <v>1</v>
      </c>
    </row>
    <row r="969" spans="1:22" x14ac:dyDescent="0.2">
      <c r="A969" s="1" t="s">
        <v>334</v>
      </c>
      <c r="B969" s="6" t="s">
        <v>1312</v>
      </c>
      <c r="C969" s="1" t="s">
        <v>1328</v>
      </c>
      <c r="D969" s="1" t="s">
        <v>13</v>
      </c>
      <c r="E969" s="1" t="s">
        <v>1329</v>
      </c>
      <c r="F969" s="1" t="s">
        <v>1315</v>
      </c>
      <c r="G969" s="6" t="s">
        <v>1316</v>
      </c>
      <c r="H969" s="3">
        <v>2.8000000000000001E-2</v>
      </c>
      <c r="I969" s="5">
        <v>0</v>
      </c>
      <c r="J969" s="4">
        <f>TRUNC(H969*I969, 1)</f>
        <v>0</v>
      </c>
      <c r="K969" s="4">
        <f>노무!E12</f>
        <v>0</v>
      </c>
      <c r="L969" s="5">
        <f>TRUNC(H969*K969, 1)</f>
        <v>0</v>
      </c>
      <c r="M969" s="4">
        <v>0</v>
      </c>
      <c r="N969" s="5">
        <f>TRUNC(H969*M969, 1)</f>
        <v>0</v>
      </c>
      <c r="O969" s="4">
        <f t="shared" si="138"/>
        <v>0</v>
      </c>
      <c r="P969" s="5">
        <f t="shared" si="138"/>
        <v>0</v>
      </c>
      <c r="Q969" s="1" t="s">
        <v>13</v>
      </c>
      <c r="S969" t="s">
        <v>54</v>
      </c>
      <c r="T969" t="s">
        <v>54</v>
      </c>
      <c r="U969" t="s">
        <v>13</v>
      </c>
      <c r="V969">
        <v>1</v>
      </c>
    </row>
    <row r="970" spans="1:22" x14ac:dyDescent="0.2">
      <c r="A970" s="1" t="s">
        <v>334</v>
      </c>
      <c r="B970" s="6" t="s">
        <v>1306</v>
      </c>
      <c r="C970" s="1" t="s">
        <v>1307</v>
      </c>
      <c r="D970" s="1" t="s">
        <v>13</v>
      </c>
      <c r="E970" s="1" t="s">
        <v>1319</v>
      </c>
      <c r="F970" s="1" t="s">
        <v>1323</v>
      </c>
      <c r="G970" s="6" t="s">
        <v>1310</v>
      </c>
      <c r="H970" s="3">
        <v>1</v>
      </c>
      <c r="I970" s="4">
        <f>TRUNC((L969)*10*0.01, 1)</f>
        <v>0</v>
      </c>
      <c r="J970" s="4">
        <f>TRUNC(H970*I970, 1)</f>
        <v>0</v>
      </c>
      <c r="K970" s="4">
        <v>0</v>
      </c>
      <c r="L970" s="5">
        <f>TRUNC(H970*K970, 1)</f>
        <v>0</v>
      </c>
      <c r="M970" s="4">
        <v>0</v>
      </c>
      <c r="N970" s="5">
        <f>TRUNC(H970*M970, 1)</f>
        <v>0</v>
      </c>
      <c r="O970" s="4">
        <f t="shared" si="138"/>
        <v>0</v>
      </c>
      <c r="P970" s="5">
        <f t="shared" si="138"/>
        <v>0</v>
      </c>
      <c r="Q970" s="1" t="s">
        <v>13</v>
      </c>
      <c r="S970" t="s">
        <v>54</v>
      </c>
      <c r="T970" t="s">
        <v>54</v>
      </c>
      <c r="U970">
        <v>10</v>
      </c>
      <c r="V970">
        <v>1</v>
      </c>
    </row>
    <row r="971" spans="1:22" x14ac:dyDescent="0.2">
      <c r="A971" s="1" t="s">
        <v>13</v>
      </c>
      <c r="B971" s="6" t="s">
        <v>13</v>
      </c>
      <c r="C971" s="1" t="s">
        <v>13</v>
      </c>
      <c r="D971" s="1" t="s">
        <v>13</v>
      </c>
      <c r="E971" s="1" t="s">
        <v>1311</v>
      </c>
      <c r="F971" s="1" t="s">
        <v>13</v>
      </c>
      <c r="G971" s="6" t="s">
        <v>13</v>
      </c>
      <c r="H971" s="3">
        <v>0</v>
      </c>
      <c r="I971" s="1" t="s">
        <v>13</v>
      </c>
      <c r="J971" s="4">
        <f>TRUNC(SUMPRODUCT(J967:J970, V967:V970), 0)</f>
        <v>0</v>
      </c>
      <c r="K971" s="1" t="s">
        <v>13</v>
      </c>
      <c r="L971" s="5">
        <f>TRUNC(SUMPRODUCT(L967:L970, V967:V970), 0)</f>
        <v>0</v>
      </c>
      <c r="M971" s="1" t="s">
        <v>13</v>
      </c>
      <c r="N971" s="5">
        <f>TRUNC(SUMPRODUCT(N967:N970, V967:V970), 0)</f>
        <v>0</v>
      </c>
      <c r="O971" s="1" t="s">
        <v>13</v>
      </c>
      <c r="P971" s="5">
        <f>J971+L971+N971</f>
        <v>0</v>
      </c>
      <c r="Q971" s="1" t="s">
        <v>13</v>
      </c>
      <c r="S971" t="s">
        <v>13</v>
      </c>
      <c r="T971" t="s">
        <v>13</v>
      </c>
      <c r="U971" t="s">
        <v>13</v>
      </c>
      <c r="V971">
        <v>1</v>
      </c>
    </row>
    <row r="972" spans="1:22" x14ac:dyDescent="0.2">
      <c r="A972" s="1" t="s">
        <v>13</v>
      </c>
      <c r="B972" s="6" t="s">
        <v>13</v>
      </c>
      <c r="C972" s="1" t="s">
        <v>13</v>
      </c>
      <c r="D972" s="1" t="s">
        <v>13</v>
      </c>
      <c r="E972" s="1" t="s">
        <v>13</v>
      </c>
      <c r="F972" s="1" t="s">
        <v>13</v>
      </c>
      <c r="G972" s="6" t="s">
        <v>13</v>
      </c>
      <c r="H972" s="3">
        <v>0</v>
      </c>
      <c r="I972" s="1" t="s">
        <v>13</v>
      </c>
      <c r="J972" s="1" t="s">
        <v>13</v>
      </c>
      <c r="K972" s="1" t="s">
        <v>13</v>
      </c>
      <c r="L972" s="1" t="s">
        <v>13</v>
      </c>
      <c r="M972" s="1" t="s">
        <v>13</v>
      </c>
      <c r="N972" s="1" t="s">
        <v>13</v>
      </c>
      <c r="O972" s="1" t="s">
        <v>13</v>
      </c>
      <c r="P972" s="1" t="s">
        <v>13</v>
      </c>
      <c r="Q972" s="1" t="s">
        <v>13</v>
      </c>
      <c r="S972" t="s">
        <v>13</v>
      </c>
      <c r="T972" t="s">
        <v>13</v>
      </c>
      <c r="U972" t="s">
        <v>13</v>
      </c>
      <c r="V972">
        <v>1</v>
      </c>
    </row>
    <row r="973" spans="1:22" x14ac:dyDescent="0.2">
      <c r="A973" s="1" t="s">
        <v>336</v>
      </c>
      <c r="B973" s="6" t="s">
        <v>13</v>
      </c>
      <c r="C973" s="1" t="s">
        <v>13</v>
      </c>
      <c r="D973" s="1" t="s">
        <v>13</v>
      </c>
      <c r="E973" s="1" t="s">
        <v>337</v>
      </c>
      <c r="F973" s="1" t="s">
        <v>325</v>
      </c>
      <c r="G973" s="6" t="s">
        <v>51</v>
      </c>
      <c r="H973" s="3">
        <v>0</v>
      </c>
      <c r="I973" s="1" t="s">
        <v>13</v>
      </c>
      <c r="J973" s="1" t="s">
        <v>13</v>
      </c>
      <c r="K973" s="1" t="s">
        <v>13</v>
      </c>
      <c r="L973" s="1" t="s">
        <v>13</v>
      </c>
      <c r="M973" s="1" t="s">
        <v>13</v>
      </c>
      <c r="N973" s="1" t="s">
        <v>13</v>
      </c>
      <c r="O973" s="1" t="s">
        <v>13</v>
      </c>
      <c r="P973" s="1" t="s">
        <v>13</v>
      </c>
      <c r="Q973" s="1" t="s">
        <v>13</v>
      </c>
      <c r="S973" t="s">
        <v>13</v>
      </c>
      <c r="T973" t="s">
        <v>13</v>
      </c>
      <c r="U973" t="s">
        <v>13</v>
      </c>
      <c r="V973">
        <v>1</v>
      </c>
    </row>
    <row r="974" spans="1:22" x14ac:dyDescent="0.2">
      <c r="A974" s="1" t="s">
        <v>336</v>
      </c>
      <c r="B974" s="6" t="s">
        <v>1287</v>
      </c>
      <c r="C974" s="1" t="s">
        <v>1436</v>
      </c>
      <c r="D974" s="1" t="s">
        <v>13</v>
      </c>
      <c r="E974" s="1" t="s">
        <v>1437</v>
      </c>
      <c r="F974" s="1" t="s">
        <v>1438</v>
      </c>
      <c r="G974" s="6" t="s">
        <v>1388</v>
      </c>
      <c r="H974" s="3">
        <v>4.5999999999999999E-2</v>
      </c>
      <c r="I974" s="4">
        <f>자재!E11</f>
        <v>0</v>
      </c>
      <c r="J974" s="4">
        <f>TRUNC(H974*I974, 1)</f>
        <v>0</v>
      </c>
      <c r="K974" s="4">
        <v>0</v>
      </c>
      <c r="L974" s="5">
        <f>TRUNC(H974*K974, 1)</f>
        <v>0</v>
      </c>
      <c r="M974" s="4">
        <v>0</v>
      </c>
      <c r="N974" s="5">
        <f>TRUNC(H974*M974, 1)</f>
        <v>0</v>
      </c>
      <c r="O974" s="4">
        <f t="shared" ref="O974:P977" si="139">I974+K974+M974</f>
        <v>0</v>
      </c>
      <c r="P974" s="5">
        <f t="shared" si="139"/>
        <v>0</v>
      </c>
      <c r="Q974" s="1" t="s">
        <v>13</v>
      </c>
      <c r="S974" t="s">
        <v>54</v>
      </c>
      <c r="T974" t="s">
        <v>54</v>
      </c>
      <c r="U974" t="s">
        <v>13</v>
      </c>
      <c r="V974">
        <v>1</v>
      </c>
    </row>
    <row r="975" spans="1:22" x14ac:dyDescent="0.2">
      <c r="A975" s="1" t="s">
        <v>336</v>
      </c>
      <c r="B975" s="6" t="s">
        <v>1287</v>
      </c>
      <c r="C975" s="1" t="s">
        <v>1439</v>
      </c>
      <c r="D975" s="1" t="s">
        <v>13</v>
      </c>
      <c r="E975" s="1" t="s">
        <v>1440</v>
      </c>
      <c r="F975" s="1" t="s">
        <v>1440</v>
      </c>
      <c r="G975" s="6" t="s">
        <v>1441</v>
      </c>
      <c r="H975" s="3">
        <v>37.200000000000003</v>
      </c>
      <c r="I975" s="4">
        <f>자재!E5</f>
        <v>0</v>
      </c>
      <c r="J975" s="4">
        <f>TRUNC(H975*I975, 1)</f>
        <v>0</v>
      </c>
      <c r="K975" s="4">
        <v>0</v>
      </c>
      <c r="L975" s="5">
        <f>TRUNC(H975*K975, 1)</f>
        <v>0</v>
      </c>
      <c r="M975" s="4">
        <v>0</v>
      </c>
      <c r="N975" s="5">
        <f>TRUNC(H975*M975, 1)</f>
        <v>0</v>
      </c>
      <c r="O975" s="4">
        <f t="shared" si="139"/>
        <v>0</v>
      </c>
      <c r="P975" s="5">
        <f t="shared" si="139"/>
        <v>0</v>
      </c>
      <c r="Q975" s="1" t="s">
        <v>13</v>
      </c>
      <c r="S975" t="s">
        <v>54</v>
      </c>
      <c r="T975" t="s">
        <v>54</v>
      </c>
      <c r="U975" t="s">
        <v>13</v>
      </c>
      <c r="V975">
        <v>1</v>
      </c>
    </row>
    <row r="976" spans="1:22" x14ac:dyDescent="0.2">
      <c r="A976" s="1" t="s">
        <v>336</v>
      </c>
      <c r="B976" s="6" t="s">
        <v>1312</v>
      </c>
      <c r="C976" s="1" t="s">
        <v>1328</v>
      </c>
      <c r="D976" s="1" t="s">
        <v>13</v>
      </c>
      <c r="E976" s="1" t="s">
        <v>1329</v>
      </c>
      <c r="F976" s="1" t="s">
        <v>1315</v>
      </c>
      <c r="G976" s="6" t="s">
        <v>1316</v>
      </c>
      <c r="H976" s="3">
        <v>2.1000000000000001E-2</v>
      </c>
      <c r="I976" s="5">
        <v>0</v>
      </c>
      <c r="J976" s="4">
        <f>TRUNC(H976*I976, 1)</f>
        <v>0</v>
      </c>
      <c r="K976" s="4">
        <f>노무!E12</f>
        <v>0</v>
      </c>
      <c r="L976" s="5">
        <f>TRUNC(H976*K976, 1)</f>
        <v>0</v>
      </c>
      <c r="M976" s="4">
        <v>0</v>
      </c>
      <c r="N976" s="5">
        <f>TRUNC(H976*M976, 1)</f>
        <v>0</v>
      </c>
      <c r="O976" s="4">
        <f t="shared" si="139"/>
        <v>0</v>
      </c>
      <c r="P976" s="5">
        <f t="shared" si="139"/>
        <v>0</v>
      </c>
      <c r="Q976" s="1" t="s">
        <v>13</v>
      </c>
      <c r="S976" t="s">
        <v>54</v>
      </c>
      <c r="T976" t="s">
        <v>54</v>
      </c>
      <c r="U976" t="s">
        <v>13</v>
      </c>
      <c r="V976">
        <v>1</v>
      </c>
    </row>
    <row r="977" spans="1:22" x14ac:dyDescent="0.2">
      <c r="A977" s="1" t="s">
        <v>336</v>
      </c>
      <c r="B977" s="6" t="s">
        <v>1306</v>
      </c>
      <c r="C977" s="1" t="s">
        <v>1307</v>
      </c>
      <c r="D977" s="1" t="s">
        <v>13</v>
      </c>
      <c r="E977" s="1" t="s">
        <v>1319</v>
      </c>
      <c r="F977" s="1" t="s">
        <v>1323</v>
      </c>
      <c r="G977" s="6" t="s">
        <v>1310</v>
      </c>
      <c r="H977" s="3">
        <v>1</v>
      </c>
      <c r="I977" s="4">
        <f>TRUNC((L976)*10*0.01, 1)</f>
        <v>0</v>
      </c>
      <c r="J977" s="4">
        <f>TRUNC(H977*I977, 1)</f>
        <v>0</v>
      </c>
      <c r="K977" s="4">
        <v>0</v>
      </c>
      <c r="L977" s="5">
        <f>TRUNC(H977*K977, 1)</f>
        <v>0</v>
      </c>
      <c r="M977" s="4">
        <v>0</v>
      </c>
      <c r="N977" s="5">
        <f>TRUNC(H977*M977, 1)</f>
        <v>0</v>
      </c>
      <c r="O977" s="4">
        <f t="shared" si="139"/>
        <v>0</v>
      </c>
      <c r="P977" s="5">
        <f t="shared" si="139"/>
        <v>0</v>
      </c>
      <c r="Q977" s="1" t="s">
        <v>13</v>
      </c>
      <c r="S977" t="s">
        <v>54</v>
      </c>
      <c r="T977" t="s">
        <v>54</v>
      </c>
      <c r="U977">
        <v>10</v>
      </c>
      <c r="V977">
        <v>1</v>
      </c>
    </row>
    <row r="978" spans="1:22" x14ac:dyDescent="0.2">
      <c r="A978" s="1" t="s">
        <v>13</v>
      </c>
      <c r="B978" s="6" t="s">
        <v>13</v>
      </c>
      <c r="C978" s="1" t="s">
        <v>13</v>
      </c>
      <c r="D978" s="1" t="s">
        <v>13</v>
      </c>
      <c r="E978" s="1" t="s">
        <v>1311</v>
      </c>
      <c r="F978" s="1" t="s">
        <v>13</v>
      </c>
      <c r="G978" s="6" t="s">
        <v>13</v>
      </c>
      <c r="H978" s="3">
        <v>0</v>
      </c>
      <c r="I978" s="1" t="s">
        <v>13</v>
      </c>
      <c r="J978" s="4">
        <f>TRUNC(SUMPRODUCT(J974:J977, V974:V977), 0)</f>
        <v>0</v>
      </c>
      <c r="K978" s="1" t="s">
        <v>13</v>
      </c>
      <c r="L978" s="5">
        <f>TRUNC(SUMPRODUCT(L974:L977, V974:V977), 0)</f>
        <v>0</v>
      </c>
      <c r="M978" s="1" t="s">
        <v>13</v>
      </c>
      <c r="N978" s="5">
        <f>TRUNC(SUMPRODUCT(N974:N977, V974:V977), 0)</f>
        <v>0</v>
      </c>
      <c r="O978" s="1" t="s">
        <v>13</v>
      </c>
      <c r="P978" s="5">
        <f>J978+L978+N978</f>
        <v>0</v>
      </c>
      <c r="Q978" s="1" t="s">
        <v>13</v>
      </c>
      <c r="S978" t="s">
        <v>13</v>
      </c>
      <c r="T978" t="s">
        <v>13</v>
      </c>
      <c r="U978" t="s">
        <v>13</v>
      </c>
      <c r="V978">
        <v>1</v>
      </c>
    </row>
    <row r="979" spans="1:22" x14ac:dyDescent="0.2">
      <c r="A979" s="1" t="s">
        <v>13</v>
      </c>
      <c r="B979" s="6" t="s">
        <v>13</v>
      </c>
      <c r="C979" s="1" t="s">
        <v>13</v>
      </c>
      <c r="D979" s="1" t="s">
        <v>13</v>
      </c>
      <c r="E979" s="1" t="s">
        <v>13</v>
      </c>
      <c r="F979" s="1" t="s">
        <v>13</v>
      </c>
      <c r="G979" s="6" t="s">
        <v>13</v>
      </c>
      <c r="H979" s="3">
        <v>0</v>
      </c>
      <c r="I979" s="1" t="s">
        <v>13</v>
      </c>
      <c r="J979" s="1" t="s">
        <v>13</v>
      </c>
      <c r="K979" s="1" t="s">
        <v>13</v>
      </c>
      <c r="L979" s="1" t="s">
        <v>13</v>
      </c>
      <c r="M979" s="1" t="s">
        <v>13</v>
      </c>
      <c r="N979" s="1" t="s">
        <v>13</v>
      </c>
      <c r="O979" s="1" t="s">
        <v>13</v>
      </c>
      <c r="P979" s="1" t="s">
        <v>13</v>
      </c>
      <c r="Q979" s="1" t="s">
        <v>13</v>
      </c>
      <c r="S979" t="s">
        <v>13</v>
      </c>
      <c r="T979" t="s">
        <v>13</v>
      </c>
      <c r="U979" t="s">
        <v>13</v>
      </c>
      <c r="V979">
        <v>1</v>
      </c>
    </row>
    <row r="980" spans="1:22" x14ac:dyDescent="0.2">
      <c r="A980" s="1" t="s">
        <v>338</v>
      </c>
      <c r="B980" s="6" t="s">
        <v>13</v>
      </c>
      <c r="C980" s="1" t="s">
        <v>13</v>
      </c>
      <c r="D980" s="1" t="s">
        <v>13</v>
      </c>
      <c r="E980" s="1" t="s">
        <v>337</v>
      </c>
      <c r="F980" s="1" t="s">
        <v>327</v>
      </c>
      <c r="G980" s="6" t="s">
        <v>51</v>
      </c>
      <c r="H980" s="3">
        <v>0</v>
      </c>
      <c r="I980" s="1" t="s">
        <v>13</v>
      </c>
      <c r="J980" s="1" t="s">
        <v>13</v>
      </c>
      <c r="K980" s="1" t="s">
        <v>13</v>
      </c>
      <c r="L980" s="1" t="s">
        <v>13</v>
      </c>
      <c r="M980" s="1" t="s">
        <v>13</v>
      </c>
      <c r="N980" s="1" t="s">
        <v>13</v>
      </c>
      <c r="O980" s="1" t="s">
        <v>13</v>
      </c>
      <c r="P980" s="1" t="s">
        <v>13</v>
      </c>
      <c r="Q980" s="1" t="s">
        <v>13</v>
      </c>
      <c r="S980" t="s">
        <v>13</v>
      </c>
      <c r="T980" t="s">
        <v>13</v>
      </c>
      <c r="U980" t="s">
        <v>13</v>
      </c>
      <c r="V980">
        <v>1</v>
      </c>
    </row>
    <row r="981" spans="1:22" x14ac:dyDescent="0.2">
      <c r="A981" s="1" t="s">
        <v>338</v>
      </c>
      <c r="B981" s="6" t="s">
        <v>1287</v>
      </c>
      <c r="C981" s="1" t="s">
        <v>1436</v>
      </c>
      <c r="D981" s="1" t="s">
        <v>13</v>
      </c>
      <c r="E981" s="1" t="s">
        <v>1437</v>
      </c>
      <c r="F981" s="1" t="s">
        <v>1438</v>
      </c>
      <c r="G981" s="6" t="s">
        <v>1388</v>
      </c>
      <c r="H981" s="3">
        <v>5.7000000000000002E-2</v>
      </c>
      <c r="I981" s="4">
        <f>자재!E11</f>
        <v>0</v>
      </c>
      <c r="J981" s="4">
        <f>TRUNC(H981*I981, 1)</f>
        <v>0</v>
      </c>
      <c r="K981" s="4">
        <v>0</v>
      </c>
      <c r="L981" s="5">
        <f>TRUNC(H981*K981, 1)</f>
        <v>0</v>
      </c>
      <c r="M981" s="4">
        <v>0</v>
      </c>
      <c r="N981" s="5">
        <f>TRUNC(H981*M981, 1)</f>
        <v>0</v>
      </c>
      <c r="O981" s="4">
        <f t="shared" ref="O981:P984" si="140">I981+K981+M981</f>
        <v>0</v>
      </c>
      <c r="P981" s="5">
        <f t="shared" si="140"/>
        <v>0</v>
      </c>
      <c r="Q981" s="1" t="s">
        <v>13</v>
      </c>
      <c r="S981" t="s">
        <v>54</v>
      </c>
      <c r="T981" t="s">
        <v>54</v>
      </c>
      <c r="U981" t="s">
        <v>13</v>
      </c>
      <c r="V981">
        <v>1</v>
      </c>
    </row>
    <row r="982" spans="1:22" x14ac:dyDescent="0.2">
      <c r="A982" s="1" t="s">
        <v>338</v>
      </c>
      <c r="B982" s="6" t="s">
        <v>1287</v>
      </c>
      <c r="C982" s="1" t="s">
        <v>1439</v>
      </c>
      <c r="D982" s="1" t="s">
        <v>13</v>
      </c>
      <c r="E982" s="1" t="s">
        <v>1440</v>
      </c>
      <c r="F982" s="1" t="s">
        <v>1440</v>
      </c>
      <c r="G982" s="6" t="s">
        <v>1441</v>
      </c>
      <c r="H982" s="3">
        <v>45.7</v>
      </c>
      <c r="I982" s="4">
        <f>자재!E5</f>
        <v>0</v>
      </c>
      <c r="J982" s="4">
        <f>TRUNC(H982*I982, 1)</f>
        <v>0</v>
      </c>
      <c r="K982" s="4">
        <v>0</v>
      </c>
      <c r="L982" s="5">
        <f>TRUNC(H982*K982, 1)</f>
        <v>0</v>
      </c>
      <c r="M982" s="4">
        <v>0</v>
      </c>
      <c r="N982" s="5">
        <f>TRUNC(H982*M982, 1)</f>
        <v>0</v>
      </c>
      <c r="O982" s="4">
        <f t="shared" si="140"/>
        <v>0</v>
      </c>
      <c r="P982" s="5">
        <f t="shared" si="140"/>
        <v>0</v>
      </c>
      <c r="Q982" s="1" t="s">
        <v>13</v>
      </c>
      <c r="S982" t="s">
        <v>54</v>
      </c>
      <c r="T982" t="s">
        <v>54</v>
      </c>
      <c r="U982" t="s">
        <v>13</v>
      </c>
      <c r="V982">
        <v>1</v>
      </c>
    </row>
    <row r="983" spans="1:22" x14ac:dyDescent="0.2">
      <c r="A983" s="1" t="s">
        <v>338</v>
      </c>
      <c r="B983" s="6" t="s">
        <v>1312</v>
      </c>
      <c r="C983" s="1" t="s">
        <v>1328</v>
      </c>
      <c r="D983" s="1" t="s">
        <v>13</v>
      </c>
      <c r="E983" s="1" t="s">
        <v>1329</v>
      </c>
      <c r="F983" s="1" t="s">
        <v>1315</v>
      </c>
      <c r="G983" s="6" t="s">
        <v>1316</v>
      </c>
      <c r="H983" s="3">
        <v>2.4E-2</v>
      </c>
      <c r="I983" s="5">
        <v>0</v>
      </c>
      <c r="J983" s="4">
        <f>TRUNC(H983*I983, 1)</f>
        <v>0</v>
      </c>
      <c r="K983" s="4">
        <f>노무!E12</f>
        <v>0</v>
      </c>
      <c r="L983" s="5">
        <f>TRUNC(H983*K983, 1)</f>
        <v>0</v>
      </c>
      <c r="M983" s="4">
        <v>0</v>
      </c>
      <c r="N983" s="5">
        <f>TRUNC(H983*M983, 1)</f>
        <v>0</v>
      </c>
      <c r="O983" s="4">
        <f t="shared" si="140"/>
        <v>0</v>
      </c>
      <c r="P983" s="5">
        <f t="shared" si="140"/>
        <v>0</v>
      </c>
      <c r="Q983" s="1" t="s">
        <v>13</v>
      </c>
      <c r="S983" t="s">
        <v>54</v>
      </c>
      <c r="T983" t="s">
        <v>54</v>
      </c>
      <c r="U983" t="s">
        <v>13</v>
      </c>
      <c r="V983">
        <v>1</v>
      </c>
    </row>
    <row r="984" spans="1:22" x14ac:dyDescent="0.2">
      <c r="A984" s="1" t="s">
        <v>338</v>
      </c>
      <c r="B984" s="6" t="s">
        <v>1306</v>
      </c>
      <c r="C984" s="1" t="s">
        <v>1307</v>
      </c>
      <c r="D984" s="1" t="s">
        <v>13</v>
      </c>
      <c r="E984" s="1" t="s">
        <v>1319</v>
      </c>
      <c r="F984" s="1" t="s">
        <v>1323</v>
      </c>
      <c r="G984" s="6" t="s">
        <v>1310</v>
      </c>
      <c r="H984" s="3">
        <v>1</v>
      </c>
      <c r="I984" s="4">
        <f>TRUNC((L983)*10*0.01, 1)</f>
        <v>0</v>
      </c>
      <c r="J984" s="4">
        <f>TRUNC(H984*I984, 1)</f>
        <v>0</v>
      </c>
      <c r="K984" s="4">
        <v>0</v>
      </c>
      <c r="L984" s="5">
        <f>TRUNC(H984*K984, 1)</f>
        <v>0</v>
      </c>
      <c r="M984" s="4">
        <v>0</v>
      </c>
      <c r="N984" s="5">
        <f>TRUNC(H984*M984, 1)</f>
        <v>0</v>
      </c>
      <c r="O984" s="4">
        <f t="shared" si="140"/>
        <v>0</v>
      </c>
      <c r="P984" s="5">
        <f t="shared" si="140"/>
        <v>0</v>
      </c>
      <c r="Q984" s="1" t="s">
        <v>13</v>
      </c>
      <c r="S984" t="s">
        <v>54</v>
      </c>
      <c r="T984" t="s">
        <v>54</v>
      </c>
      <c r="U984">
        <v>10</v>
      </c>
      <c r="V984">
        <v>1</v>
      </c>
    </row>
    <row r="985" spans="1:22" x14ac:dyDescent="0.2">
      <c r="A985" s="1" t="s">
        <v>13</v>
      </c>
      <c r="B985" s="6" t="s">
        <v>13</v>
      </c>
      <c r="C985" s="1" t="s">
        <v>13</v>
      </c>
      <c r="D985" s="1" t="s">
        <v>13</v>
      </c>
      <c r="E985" s="1" t="s">
        <v>1311</v>
      </c>
      <c r="F985" s="1" t="s">
        <v>13</v>
      </c>
      <c r="G985" s="6" t="s">
        <v>13</v>
      </c>
      <c r="H985" s="3">
        <v>0</v>
      </c>
      <c r="I985" s="1" t="s">
        <v>13</v>
      </c>
      <c r="J985" s="4">
        <f>TRUNC(SUMPRODUCT(J981:J984, V981:V984), 0)</f>
        <v>0</v>
      </c>
      <c r="K985" s="1" t="s">
        <v>13</v>
      </c>
      <c r="L985" s="5">
        <f>TRUNC(SUMPRODUCT(L981:L984, V981:V984), 0)</f>
        <v>0</v>
      </c>
      <c r="M985" s="1" t="s">
        <v>13</v>
      </c>
      <c r="N985" s="5">
        <f>TRUNC(SUMPRODUCT(N981:N984, V981:V984), 0)</f>
        <v>0</v>
      </c>
      <c r="O985" s="1" t="s">
        <v>13</v>
      </c>
      <c r="P985" s="5">
        <f>J985+L985+N985</f>
        <v>0</v>
      </c>
      <c r="Q985" s="1" t="s">
        <v>13</v>
      </c>
      <c r="S985" t="s">
        <v>13</v>
      </c>
      <c r="T985" t="s">
        <v>13</v>
      </c>
      <c r="U985" t="s">
        <v>13</v>
      </c>
      <c r="V985">
        <v>1</v>
      </c>
    </row>
    <row r="986" spans="1:22" x14ac:dyDescent="0.2">
      <c r="A986" s="1" t="s">
        <v>13</v>
      </c>
      <c r="B986" s="6" t="s">
        <v>13</v>
      </c>
      <c r="C986" s="1" t="s">
        <v>13</v>
      </c>
      <c r="D986" s="1" t="s">
        <v>13</v>
      </c>
      <c r="E986" s="1" t="s">
        <v>13</v>
      </c>
      <c r="F986" s="1" t="s">
        <v>13</v>
      </c>
      <c r="G986" s="6" t="s">
        <v>13</v>
      </c>
      <c r="H986" s="3">
        <v>0</v>
      </c>
      <c r="I986" s="1" t="s">
        <v>13</v>
      </c>
      <c r="J986" s="1" t="s">
        <v>13</v>
      </c>
      <c r="K986" s="1" t="s">
        <v>13</v>
      </c>
      <c r="L986" s="1" t="s">
        <v>13</v>
      </c>
      <c r="M986" s="1" t="s">
        <v>13</v>
      </c>
      <c r="N986" s="1" t="s">
        <v>13</v>
      </c>
      <c r="O986" s="1" t="s">
        <v>13</v>
      </c>
      <c r="P986" s="1" t="s">
        <v>13</v>
      </c>
      <c r="Q986" s="1" t="s">
        <v>13</v>
      </c>
      <c r="S986" t="s">
        <v>13</v>
      </c>
      <c r="T986" t="s">
        <v>13</v>
      </c>
      <c r="U986" t="s">
        <v>13</v>
      </c>
      <c r="V986">
        <v>1</v>
      </c>
    </row>
    <row r="987" spans="1:22" x14ac:dyDescent="0.2">
      <c r="A987" s="1" t="s">
        <v>339</v>
      </c>
      <c r="B987" s="6" t="s">
        <v>13</v>
      </c>
      <c r="C987" s="1" t="s">
        <v>13</v>
      </c>
      <c r="D987" s="1" t="s">
        <v>13</v>
      </c>
      <c r="E987" s="1" t="s">
        <v>337</v>
      </c>
      <c r="F987" s="1" t="s">
        <v>329</v>
      </c>
      <c r="G987" s="6" t="s">
        <v>51</v>
      </c>
      <c r="H987" s="3">
        <v>0</v>
      </c>
      <c r="I987" s="1" t="s">
        <v>13</v>
      </c>
      <c r="J987" s="1" t="s">
        <v>13</v>
      </c>
      <c r="K987" s="1" t="s">
        <v>13</v>
      </c>
      <c r="L987" s="1" t="s">
        <v>13</v>
      </c>
      <c r="M987" s="1" t="s">
        <v>13</v>
      </c>
      <c r="N987" s="1" t="s">
        <v>13</v>
      </c>
      <c r="O987" s="1" t="s">
        <v>13</v>
      </c>
      <c r="P987" s="1" t="s">
        <v>13</v>
      </c>
      <c r="Q987" s="1" t="s">
        <v>13</v>
      </c>
      <c r="S987" t="s">
        <v>13</v>
      </c>
      <c r="T987" t="s">
        <v>13</v>
      </c>
      <c r="U987" t="s">
        <v>13</v>
      </c>
      <c r="V987">
        <v>1</v>
      </c>
    </row>
    <row r="988" spans="1:22" x14ac:dyDescent="0.2">
      <c r="A988" s="1" t="s">
        <v>339</v>
      </c>
      <c r="B988" s="6" t="s">
        <v>1287</v>
      </c>
      <c r="C988" s="1" t="s">
        <v>1436</v>
      </c>
      <c r="D988" s="1" t="s">
        <v>13</v>
      </c>
      <c r="E988" s="1" t="s">
        <v>1437</v>
      </c>
      <c r="F988" s="1" t="s">
        <v>1438</v>
      </c>
      <c r="G988" s="6" t="s">
        <v>1388</v>
      </c>
      <c r="H988" s="3">
        <v>7.0000000000000007E-2</v>
      </c>
      <c r="I988" s="4">
        <f>자재!E11</f>
        <v>0</v>
      </c>
      <c r="J988" s="4">
        <f>TRUNC(H988*I988, 1)</f>
        <v>0</v>
      </c>
      <c r="K988" s="4">
        <v>0</v>
      </c>
      <c r="L988" s="5">
        <f>TRUNC(H988*K988, 1)</f>
        <v>0</v>
      </c>
      <c r="M988" s="4">
        <v>0</v>
      </c>
      <c r="N988" s="5">
        <f>TRUNC(H988*M988, 1)</f>
        <v>0</v>
      </c>
      <c r="O988" s="4">
        <f t="shared" ref="O988:P991" si="141">I988+K988+M988</f>
        <v>0</v>
      </c>
      <c r="P988" s="5">
        <f t="shared" si="141"/>
        <v>0</v>
      </c>
      <c r="Q988" s="1" t="s">
        <v>13</v>
      </c>
      <c r="S988" t="s">
        <v>54</v>
      </c>
      <c r="T988" t="s">
        <v>54</v>
      </c>
      <c r="U988" t="s">
        <v>13</v>
      </c>
      <c r="V988">
        <v>1</v>
      </c>
    </row>
    <row r="989" spans="1:22" x14ac:dyDescent="0.2">
      <c r="A989" s="1" t="s">
        <v>339</v>
      </c>
      <c r="B989" s="6" t="s">
        <v>1287</v>
      </c>
      <c r="C989" s="1" t="s">
        <v>1439</v>
      </c>
      <c r="D989" s="1" t="s">
        <v>13</v>
      </c>
      <c r="E989" s="1" t="s">
        <v>1440</v>
      </c>
      <c r="F989" s="1" t="s">
        <v>1440</v>
      </c>
      <c r="G989" s="6" t="s">
        <v>1441</v>
      </c>
      <c r="H989" s="3">
        <v>56.1</v>
      </c>
      <c r="I989" s="4">
        <f>자재!E5</f>
        <v>0</v>
      </c>
      <c r="J989" s="4">
        <f>TRUNC(H989*I989, 1)</f>
        <v>0</v>
      </c>
      <c r="K989" s="4">
        <v>0</v>
      </c>
      <c r="L989" s="5">
        <f>TRUNC(H989*K989, 1)</f>
        <v>0</v>
      </c>
      <c r="M989" s="4">
        <v>0</v>
      </c>
      <c r="N989" s="5">
        <f>TRUNC(H989*M989, 1)</f>
        <v>0</v>
      </c>
      <c r="O989" s="4">
        <f t="shared" si="141"/>
        <v>0</v>
      </c>
      <c r="P989" s="5">
        <f t="shared" si="141"/>
        <v>0</v>
      </c>
      <c r="Q989" s="1" t="s">
        <v>13</v>
      </c>
      <c r="S989" t="s">
        <v>54</v>
      </c>
      <c r="T989" t="s">
        <v>54</v>
      </c>
      <c r="U989" t="s">
        <v>13</v>
      </c>
      <c r="V989">
        <v>1</v>
      </c>
    </row>
    <row r="990" spans="1:22" x14ac:dyDescent="0.2">
      <c r="A990" s="1" t="s">
        <v>339</v>
      </c>
      <c r="B990" s="6" t="s">
        <v>1312</v>
      </c>
      <c r="C990" s="1" t="s">
        <v>1328</v>
      </c>
      <c r="D990" s="1" t="s">
        <v>13</v>
      </c>
      <c r="E990" s="1" t="s">
        <v>1329</v>
      </c>
      <c r="F990" s="1" t="s">
        <v>1315</v>
      </c>
      <c r="G990" s="6" t="s">
        <v>1316</v>
      </c>
      <c r="H990" s="3">
        <v>2.7E-2</v>
      </c>
      <c r="I990" s="5">
        <v>0</v>
      </c>
      <c r="J990" s="4">
        <f>TRUNC(H990*I990, 1)</f>
        <v>0</v>
      </c>
      <c r="K990" s="4">
        <f>노무!E12</f>
        <v>0</v>
      </c>
      <c r="L990" s="5">
        <f>TRUNC(H990*K990, 1)</f>
        <v>0</v>
      </c>
      <c r="M990" s="4">
        <v>0</v>
      </c>
      <c r="N990" s="5">
        <f>TRUNC(H990*M990, 1)</f>
        <v>0</v>
      </c>
      <c r="O990" s="4">
        <f t="shared" si="141"/>
        <v>0</v>
      </c>
      <c r="P990" s="5">
        <f t="shared" si="141"/>
        <v>0</v>
      </c>
      <c r="Q990" s="1" t="s">
        <v>13</v>
      </c>
      <c r="S990" t="s">
        <v>54</v>
      </c>
      <c r="T990" t="s">
        <v>54</v>
      </c>
      <c r="U990" t="s">
        <v>13</v>
      </c>
      <c r="V990">
        <v>1</v>
      </c>
    </row>
    <row r="991" spans="1:22" x14ac:dyDescent="0.2">
      <c r="A991" s="1" t="s">
        <v>339</v>
      </c>
      <c r="B991" s="6" t="s">
        <v>1306</v>
      </c>
      <c r="C991" s="1" t="s">
        <v>1307</v>
      </c>
      <c r="D991" s="1" t="s">
        <v>13</v>
      </c>
      <c r="E991" s="1" t="s">
        <v>1319</v>
      </c>
      <c r="F991" s="1" t="s">
        <v>1323</v>
      </c>
      <c r="G991" s="6" t="s">
        <v>1310</v>
      </c>
      <c r="H991" s="3">
        <v>1</v>
      </c>
      <c r="I991" s="4">
        <f>TRUNC((L990)*10*0.01, 1)</f>
        <v>0</v>
      </c>
      <c r="J991" s="4">
        <f>TRUNC(H991*I991, 1)</f>
        <v>0</v>
      </c>
      <c r="K991" s="4">
        <v>0</v>
      </c>
      <c r="L991" s="5">
        <f>TRUNC(H991*K991, 1)</f>
        <v>0</v>
      </c>
      <c r="M991" s="4">
        <v>0</v>
      </c>
      <c r="N991" s="5">
        <f>TRUNC(H991*M991, 1)</f>
        <v>0</v>
      </c>
      <c r="O991" s="4">
        <f t="shared" si="141"/>
        <v>0</v>
      </c>
      <c r="P991" s="5">
        <f t="shared" si="141"/>
        <v>0</v>
      </c>
      <c r="Q991" s="1" t="s">
        <v>13</v>
      </c>
      <c r="S991" t="s">
        <v>54</v>
      </c>
      <c r="T991" t="s">
        <v>54</v>
      </c>
      <c r="U991">
        <v>10</v>
      </c>
      <c r="V991">
        <v>1</v>
      </c>
    </row>
    <row r="992" spans="1:22" x14ac:dyDescent="0.2">
      <c r="A992" s="1" t="s">
        <v>13</v>
      </c>
      <c r="B992" s="6" t="s">
        <v>13</v>
      </c>
      <c r="C992" s="1" t="s">
        <v>13</v>
      </c>
      <c r="D992" s="1" t="s">
        <v>13</v>
      </c>
      <c r="E992" s="1" t="s">
        <v>1311</v>
      </c>
      <c r="F992" s="1" t="s">
        <v>13</v>
      </c>
      <c r="G992" s="6" t="s">
        <v>13</v>
      </c>
      <c r="H992" s="3">
        <v>0</v>
      </c>
      <c r="I992" s="1" t="s">
        <v>13</v>
      </c>
      <c r="J992" s="4">
        <f>TRUNC(SUMPRODUCT(J988:J991, V988:V991), 0)</f>
        <v>0</v>
      </c>
      <c r="K992" s="1" t="s">
        <v>13</v>
      </c>
      <c r="L992" s="5">
        <f>TRUNC(SUMPRODUCT(L988:L991, V988:V991), 0)</f>
        <v>0</v>
      </c>
      <c r="M992" s="1" t="s">
        <v>13</v>
      </c>
      <c r="N992" s="5">
        <f>TRUNC(SUMPRODUCT(N988:N991, V988:V991), 0)</f>
        <v>0</v>
      </c>
      <c r="O992" s="1" t="s">
        <v>13</v>
      </c>
      <c r="P992" s="5">
        <f>J992+L992+N992</f>
        <v>0</v>
      </c>
      <c r="Q992" s="1" t="s">
        <v>13</v>
      </c>
      <c r="S992" t="s">
        <v>13</v>
      </c>
      <c r="T992" t="s">
        <v>13</v>
      </c>
      <c r="U992" t="s">
        <v>13</v>
      </c>
      <c r="V992">
        <v>1</v>
      </c>
    </row>
    <row r="993" spans="1:22" x14ac:dyDescent="0.2">
      <c r="A993" s="1" t="s">
        <v>13</v>
      </c>
      <c r="B993" s="6" t="s">
        <v>13</v>
      </c>
      <c r="C993" s="1" t="s">
        <v>13</v>
      </c>
      <c r="D993" s="1" t="s">
        <v>13</v>
      </c>
      <c r="E993" s="1" t="s">
        <v>13</v>
      </c>
      <c r="F993" s="1" t="s">
        <v>13</v>
      </c>
      <c r="G993" s="6" t="s">
        <v>13</v>
      </c>
      <c r="H993" s="3">
        <v>0</v>
      </c>
      <c r="I993" s="1" t="s">
        <v>13</v>
      </c>
      <c r="J993" s="1" t="s">
        <v>13</v>
      </c>
      <c r="K993" s="1" t="s">
        <v>13</v>
      </c>
      <c r="L993" s="1" t="s">
        <v>13</v>
      </c>
      <c r="M993" s="1" t="s">
        <v>13</v>
      </c>
      <c r="N993" s="1" t="s">
        <v>13</v>
      </c>
      <c r="O993" s="1" t="s">
        <v>13</v>
      </c>
      <c r="P993" s="1" t="s">
        <v>13</v>
      </c>
      <c r="Q993" s="1" t="s">
        <v>13</v>
      </c>
      <c r="S993" t="s">
        <v>13</v>
      </c>
      <c r="T993" t="s">
        <v>13</v>
      </c>
      <c r="U993" t="s">
        <v>13</v>
      </c>
      <c r="V993">
        <v>1</v>
      </c>
    </row>
    <row r="994" spans="1:22" x14ac:dyDescent="0.2">
      <c r="A994" s="1" t="s">
        <v>340</v>
      </c>
      <c r="B994" s="6" t="s">
        <v>13</v>
      </c>
      <c r="C994" s="1" t="s">
        <v>13</v>
      </c>
      <c r="D994" s="1" t="s">
        <v>13</v>
      </c>
      <c r="E994" s="1" t="s">
        <v>337</v>
      </c>
      <c r="F994" s="1" t="s">
        <v>331</v>
      </c>
      <c r="G994" s="6" t="s">
        <v>51</v>
      </c>
      <c r="H994" s="3">
        <v>0</v>
      </c>
      <c r="I994" s="1" t="s">
        <v>13</v>
      </c>
      <c r="J994" s="1" t="s">
        <v>13</v>
      </c>
      <c r="K994" s="1" t="s">
        <v>13</v>
      </c>
      <c r="L994" s="1" t="s">
        <v>13</v>
      </c>
      <c r="M994" s="1" t="s">
        <v>13</v>
      </c>
      <c r="N994" s="1" t="s">
        <v>13</v>
      </c>
      <c r="O994" s="1" t="s">
        <v>13</v>
      </c>
      <c r="P994" s="1" t="s">
        <v>13</v>
      </c>
      <c r="Q994" s="1" t="s">
        <v>13</v>
      </c>
      <c r="S994" t="s">
        <v>13</v>
      </c>
      <c r="T994" t="s">
        <v>13</v>
      </c>
      <c r="U994" t="s">
        <v>13</v>
      </c>
      <c r="V994">
        <v>1</v>
      </c>
    </row>
    <row r="995" spans="1:22" x14ac:dyDescent="0.2">
      <c r="A995" s="1" t="s">
        <v>340</v>
      </c>
      <c r="B995" s="6" t="s">
        <v>1287</v>
      </c>
      <c r="C995" s="1" t="s">
        <v>1436</v>
      </c>
      <c r="D995" s="1" t="s">
        <v>13</v>
      </c>
      <c r="E995" s="1" t="s">
        <v>1437</v>
      </c>
      <c r="F995" s="1" t="s">
        <v>1438</v>
      </c>
      <c r="G995" s="6" t="s">
        <v>1388</v>
      </c>
      <c r="H995" s="3">
        <v>8.5999999999999993E-2</v>
      </c>
      <c r="I995" s="4">
        <f>자재!E11</f>
        <v>0</v>
      </c>
      <c r="J995" s="4">
        <f>TRUNC(H995*I995, 1)</f>
        <v>0</v>
      </c>
      <c r="K995" s="4">
        <v>0</v>
      </c>
      <c r="L995" s="5">
        <f>TRUNC(H995*K995, 1)</f>
        <v>0</v>
      </c>
      <c r="M995" s="4">
        <v>0</v>
      </c>
      <c r="N995" s="5">
        <f>TRUNC(H995*M995, 1)</f>
        <v>0</v>
      </c>
      <c r="O995" s="4">
        <f t="shared" ref="O995:P998" si="142">I995+K995+M995</f>
        <v>0</v>
      </c>
      <c r="P995" s="5">
        <f t="shared" si="142"/>
        <v>0</v>
      </c>
      <c r="Q995" s="1" t="s">
        <v>13</v>
      </c>
      <c r="S995" t="s">
        <v>54</v>
      </c>
      <c r="T995" t="s">
        <v>54</v>
      </c>
      <c r="U995" t="s">
        <v>13</v>
      </c>
      <c r="V995">
        <v>1</v>
      </c>
    </row>
    <row r="996" spans="1:22" x14ac:dyDescent="0.2">
      <c r="A996" s="1" t="s">
        <v>340</v>
      </c>
      <c r="B996" s="6" t="s">
        <v>1287</v>
      </c>
      <c r="C996" s="1" t="s">
        <v>1439</v>
      </c>
      <c r="D996" s="1" t="s">
        <v>13</v>
      </c>
      <c r="E996" s="1" t="s">
        <v>1440</v>
      </c>
      <c r="F996" s="1" t="s">
        <v>1440</v>
      </c>
      <c r="G996" s="6" t="s">
        <v>1441</v>
      </c>
      <c r="H996" s="3">
        <v>69</v>
      </c>
      <c r="I996" s="4">
        <f>자재!E5</f>
        <v>0</v>
      </c>
      <c r="J996" s="4">
        <f>TRUNC(H996*I996, 1)</f>
        <v>0</v>
      </c>
      <c r="K996" s="4">
        <v>0</v>
      </c>
      <c r="L996" s="5">
        <f>TRUNC(H996*K996, 1)</f>
        <v>0</v>
      </c>
      <c r="M996" s="4">
        <v>0</v>
      </c>
      <c r="N996" s="5">
        <f>TRUNC(H996*M996, 1)</f>
        <v>0</v>
      </c>
      <c r="O996" s="4">
        <f t="shared" si="142"/>
        <v>0</v>
      </c>
      <c r="P996" s="5">
        <f t="shared" si="142"/>
        <v>0</v>
      </c>
      <c r="Q996" s="1" t="s">
        <v>13</v>
      </c>
      <c r="S996" t="s">
        <v>54</v>
      </c>
      <c r="T996" t="s">
        <v>54</v>
      </c>
      <c r="U996" t="s">
        <v>13</v>
      </c>
      <c r="V996">
        <v>1</v>
      </c>
    </row>
    <row r="997" spans="1:22" x14ac:dyDescent="0.2">
      <c r="A997" s="1" t="s">
        <v>340</v>
      </c>
      <c r="B997" s="6" t="s">
        <v>1312</v>
      </c>
      <c r="C997" s="1" t="s">
        <v>1328</v>
      </c>
      <c r="D997" s="1" t="s">
        <v>13</v>
      </c>
      <c r="E997" s="1" t="s">
        <v>1329</v>
      </c>
      <c r="F997" s="1" t="s">
        <v>1315</v>
      </c>
      <c r="G997" s="6" t="s">
        <v>1316</v>
      </c>
      <c r="H997" s="3">
        <v>3.2000000000000001E-2</v>
      </c>
      <c r="I997" s="5">
        <v>0</v>
      </c>
      <c r="J997" s="4">
        <f>TRUNC(H997*I997, 1)</f>
        <v>0</v>
      </c>
      <c r="K997" s="4">
        <f>노무!E12</f>
        <v>0</v>
      </c>
      <c r="L997" s="5">
        <f>TRUNC(H997*K997, 1)</f>
        <v>0</v>
      </c>
      <c r="M997" s="4">
        <v>0</v>
      </c>
      <c r="N997" s="5">
        <f>TRUNC(H997*M997, 1)</f>
        <v>0</v>
      </c>
      <c r="O997" s="4">
        <f t="shared" si="142"/>
        <v>0</v>
      </c>
      <c r="P997" s="5">
        <f t="shared" si="142"/>
        <v>0</v>
      </c>
      <c r="Q997" s="1" t="s">
        <v>13</v>
      </c>
      <c r="S997" t="s">
        <v>54</v>
      </c>
      <c r="T997" t="s">
        <v>54</v>
      </c>
      <c r="U997" t="s">
        <v>13</v>
      </c>
      <c r="V997">
        <v>1</v>
      </c>
    </row>
    <row r="998" spans="1:22" x14ac:dyDescent="0.2">
      <c r="A998" s="1" t="s">
        <v>340</v>
      </c>
      <c r="B998" s="6" t="s">
        <v>1306</v>
      </c>
      <c r="C998" s="1" t="s">
        <v>1307</v>
      </c>
      <c r="D998" s="1" t="s">
        <v>13</v>
      </c>
      <c r="E998" s="1" t="s">
        <v>1319</v>
      </c>
      <c r="F998" s="1" t="s">
        <v>1323</v>
      </c>
      <c r="G998" s="6" t="s">
        <v>1310</v>
      </c>
      <c r="H998" s="3">
        <v>1</v>
      </c>
      <c r="I998" s="4">
        <f>TRUNC((L997)*10*0.01, 1)</f>
        <v>0</v>
      </c>
      <c r="J998" s="4">
        <f>TRUNC(H998*I998, 1)</f>
        <v>0</v>
      </c>
      <c r="K998" s="4">
        <v>0</v>
      </c>
      <c r="L998" s="5">
        <f>TRUNC(H998*K998, 1)</f>
        <v>0</v>
      </c>
      <c r="M998" s="4">
        <v>0</v>
      </c>
      <c r="N998" s="5">
        <f>TRUNC(H998*M998, 1)</f>
        <v>0</v>
      </c>
      <c r="O998" s="4">
        <f t="shared" si="142"/>
        <v>0</v>
      </c>
      <c r="P998" s="5">
        <f t="shared" si="142"/>
        <v>0</v>
      </c>
      <c r="Q998" s="1" t="s">
        <v>13</v>
      </c>
      <c r="S998" t="s">
        <v>54</v>
      </c>
      <c r="T998" t="s">
        <v>54</v>
      </c>
      <c r="U998">
        <v>10</v>
      </c>
      <c r="V998">
        <v>1</v>
      </c>
    </row>
    <row r="999" spans="1:22" x14ac:dyDescent="0.2">
      <c r="A999" s="1" t="s">
        <v>13</v>
      </c>
      <c r="B999" s="6" t="s">
        <v>13</v>
      </c>
      <c r="C999" s="1" t="s">
        <v>13</v>
      </c>
      <c r="D999" s="1" t="s">
        <v>13</v>
      </c>
      <c r="E999" s="1" t="s">
        <v>1311</v>
      </c>
      <c r="F999" s="1" t="s">
        <v>13</v>
      </c>
      <c r="G999" s="6" t="s">
        <v>13</v>
      </c>
      <c r="H999" s="3">
        <v>0</v>
      </c>
      <c r="I999" s="1" t="s">
        <v>13</v>
      </c>
      <c r="J999" s="4">
        <f>TRUNC(SUMPRODUCT(J995:J998, V995:V998), 0)</f>
        <v>0</v>
      </c>
      <c r="K999" s="1" t="s">
        <v>13</v>
      </c>
      <c r="L999" s="5">
        <f>TRUNC(SUMPRODUCT(L995:L998, V995:V998), 0)</f>
        <v>0</v>
      </c>
      <c r="M999" s="1" t="s">
        <v>13</v>
      </c>
      <c r="N999" s="5">
        <f>TRUNC(SUMPRODUCT(N995:N998, V995:V998), 0)</f>
        <v>0</v>
      </c>
      <c r="O999" s="1" t="s">
        <v>13</v>
      </c>
      <c r="P999" s="5">
        <f>J999+L999+N999</f>
        <v>0</v>
      </c>
      <c r="Q999" s="1" t="s">
        <v>13</v>
      </c>
      <c r="S999" t="s">
        <v>13</v>
      </c>
      <c r="T999" t="s">
        <v>13</v>
      </c>
      <c r="U999" t="s">
        <v>13</v>
      </c>
      <c r="V999">
        <v>1</v>
      </c>
    </row>
    <row r="1000" spans="1:22" x14ac:dyDescent="0.2">
      <c r="A1000" s="1" t="s">
        <v>13</v>
      </c>
      <c r="B1000" s="6" t="s">
        <v>13</v>
      </c>
      <c r="C1000" s="1" t="s">
        <v>13</v>
      </c>
      <c r="D1000" s="1" t="s">
        <v>13</v>
      </c>
      <c r="E1000" s="1" t="s">
        <v>13</v>
      </c>
      <c r="F1000" s="1" t="s">
        <v>13</v>
      </c>
      <c r="G1000" s="6" t="s">
        <v>13</v>
      </c>
      <c r="H1000" s="3">
        <v>0</v>
      </c>
      <c r="I1000" s="1" t="s">
        <v>13</v>
      </c>
      <c r="J1000" s="1" t="s">
        <v>13</v>
      </c>
      <c r="K1000" s="1" t="s">
        <v>13</v>
      </c>
      <c r="L1000" s="1" t="s">
        <v>13</v>
      </c>
      <c r="M1000" s="1" t="s">
        <v>13</v>
      </c>
      <c r="N1000" s="1" t="s">
        <v>13</v>
      </c>
      <c r="O1000" s="1" t="s">
        <v>13</v>
      </c>
      <c r="P1000" s="1" t="s">
        <v>13</v>
      </c>
      <c r="Q1000" s="1" t="s">
        <v>13</v>
      </c>
      <c r="S1000" t="s">
        <v>13</v>
      </c>
      <c r="T1000" t="s">
        <v>13</v>
      </c>
      <c r="U1000" t="s">
        <v>13</v>
      </c>
      <c r="V1000">
        <v>1</v>
      </c>
    </row>
    <row r="1001" spans="1:22" x14ac:dyDescent="0.2">
      <c r="A1001" s="1" t="s">
        <v>341</v>
      </c>
      <c r="B1001" s="6" t="s">
        <v>13</v>
      </c>
      <c r="C1001" s="1" t="s">
        <v>13</v>
      </c>
      <c r="D1001" s="1" t="s">
        <v>13</v>
      </c>
      <c r="E1001" s="1" t="s">
        <v>337</v>
      </c>
      <c r="F1001" s="1" t="s">
        <v>333</v>
      </c>
      <c r="G1001" s="6" t="s">
        <v>51</v>
      </c>
      <c r="H1001" s="3">
        <v>0</v>
      </c>
      <c r="I1001" s="1" t="s">
        <v>13</v>
      </c>
      <c r="J1001" s="1" t="s">
        <v>13</v>
      </c>
      <c r="K1001" s="1" t="s">
        <v>13</v>
      </c>
      <c r="L1001" s="1" t="s">
        <v>13</v>
      </c>
      <c r="M1001" s="1" t="s">
        <v>13</v>
      </c>
      <c r="N1001" s="1" t="s">
        <v>13</v>
      </c>
      <c r="O1001" s="1" t="s">
        <v>13</v>
      </c>
      <c r="P1001" s="1" t="s">
        <v>13</v>
      </c>
      <c r="Q1001" s="1" t="s">
        <v>13</v>
      </c>
      <c r="S1001" t="s">
        <v>13</v>
      </c>
      <c r="T1001" t="s">
        <v>13</v>
      </c>
      <c r="U1001" t="s">
        <v>13</v>
      </c>
      <c r="V1001">
        <v>1</v>
      </c>
    </row>
    <row r="1002" spans="1:22" x14ac:dyDescent="0.2">
      <c r="A1002" s="1" t="s">
        <v>341</v>
      </c>
      <c r="B1002" s="6" t="s">
        <v>1287</v>
      </c>
      <c r="C1002" s="1" t="s">
        <v>1436</v>
      </c>
      <c r="D1002" s="1" t="s">
        <v>13</v>
      </c>
      <c r="E1002" s="1" t="s">
        <v>1437</v>
      </c>
      <c r="F1002" s="1" t="s">
        <v>1438</v>
      </c>
      <c r="G1002" s="6" t="s">
        <v>1388</v>
      </c>
      <c r="H1002" s="3">
        <v>0.11600000000000001</v>
      </c>
      <c r="I1002" s="4">
        <f>자재!E11</f>
        <v>0</v>
      </c>
      <c r="J1002" s="4">
        <f>TRUNC(H1002*I1002, 1)</f>
        <v>0</v>
      </c>
      <c r="K1002" s="4">
        <v>0</v>
      </c>
      <c r="L1002" s="5">
        <f>TRUNC(H1002*K1002, 1)</f>
        <v>0</v>
      </c>
      <c r="M1002" s="4">
        <v>0</v>
      </c>
      <c r="N1002" s="5">
        <f>TRUNC(H1002*M1002, 1)</f>
        <v>0</v>
      </c>
      <c r="O1002" s="4">
        <f t="shared" ref="O1002:P1005" si="143">I1002+K1002+M1002</f>
        <v>0</v>
      </c>
      <c r="P1002" s="5">
        <f t="shared" si="143"/>
        <v>0</v>
      </c>
      <c r="Q1002" s="1" t="s">
        <v>13</v>
      </c>
      <c r="S1002" t="s">
        <v>54</v>
      </c>
      <c r="T1002" t="s">
        <v>54</v>
      </c>
      <c r="U1002" t="s">
        <v>13</v>
      </c>
      <c r="V1002">
        <v>1</v>
      </c>
    </row>
    <row r="1003" spans="1:22" x14ac:dyDescent="0.2">
      <c r="A1003" s="1" t="s">
        <v>341</v>
      </c>
      <c r="B1003" s="6" t="s">
        <v>1287</v>
      </c>
      <c r="C1003" s="1" t="s">
        <v>1439</v>
      </c>
      <c r="D1003" s="1" t="s">
        <v>13</v>
      </c>
      <c r="E1003" s="1" t="s">
        <v>1440</v>
      </c>
      <c r="F1003" s="1" t="s">
        <v>1440</v>
      </c>
      <c r="G1003" s="6" t="s">
        <v>1441</v>
      </c>
      <c r="H1003" s="3">
        <v>93</v>
      </c>
      <c r="I1003" s="4">
        <f>자재!E5</f>
        <v>0</v>
      </c>
      <c r="J1003" s="4">
        <f>TRUNC(H1003*I1003, 1)</f>
        <v>0</v>
      </c>
      <c r="K1003" s="4">
        <v>0</v>
      </c>
      <c r="L1003" s="5">
        <f>TRUNC(H1003*K1003, 1)</f>
        <v>0</v>
      </c>
      <c r="M1003" s="4">
        <v>0</v>
      </c>
      <c r="N1003" s="5">
        <f>TRUNC(H1003*M1003, 1)</f>
        <v>0</v>
      </c>
      <c r="O1003" s="4">
        <f t="shared" si="143"/>
        <v>0</v>
      </c>
      <c r="P1003" s="5">
        <f t="shared" si="143"/>
        <v>0</v>
      </c>
      <c r="Q1003" s="1" t="s">
        <v>13</v>
      </c>
      <c r="S1003" t="s">
        <v>54</v>
      </c>
      <c r="T1003" t="s">
        <v>54</v>
      </c>
      <c r="U1003" t="s">
        <v>13</v>
      </c>
      <c r="V1003">
        <v>1</v>
      </c>
    </row>
    <row r="1004" spans="1:22" x14ac:dyDescent="0.2">
      <c r="A1004" s="1" t="s">
        <v>341</v>
      </c>
      <c r="B1004" s="6" t="s">
        <v>1312</v>
      </c>
      <c r="C1004" s="1" t="s">
        <v>1328</v>
      </c>
      <c r="D1004" s="1" t="s">
        <v>13</v>
      </c>
      <c r="E1004" s="1" t="s">
        <v>1329</v>
      </c>
      <c r="F1004" s="1" t="s">
        <v>1315</v>
      </c>
      <c r="G1004" s="6" t="s">
        <v>1316</v>
      </c>
      <c r="H1004" s="3">
        <v>3.7999999999999999E-2</v>
      </c>
      <c r="I1004" s="5">
        <v>0</v>
      </c>
      <c r="J1004" s="4">
        <f>TRUNC(H1004*I1004, 1)</f>
        <v>0</v>
      </c>
      <c r="K1004" s="4">
        <f>노무!E12</f>
        <v>0</v>
      </c>
      <c r="L1004" s="5">
        <f>TRUNC(H1004*K1004, 1)</f>
        <v>0</v>
      </c>
      <c r="M1004" s="4">
        <v>0</v>
      </c>
      <c r="N1004" s="5">
        <f>TRUNC(H1004*M1004, 1)</f>
        <v>0</v>
      </c>
      <c r="O1004" s="4">
        <f t="shared" si="143"/>
        <v>0</v>
      </c>
      <c r="P1004" s="5">
        <f t="shared" si="143"/>
        <v>0</v>
      </c>
      <c r="Q1004" s="1" t="s">
        <v>13</v>
      </c>
      <c r="S1004" t="s">
        <v>54</v>
      </c>
      <c r="T1004" t="s">
        <v>54</v>
      </c>
      <c r="U1004" t="s">
        <v>13</v>
      </c>
      <c r="V1004">
        <v>1</v>
      </c>
    </row>
    <row r="1005" spans="1:22" x14ac:dyDescent="0.2">
      <c r="A1005" s="1" t="s">
        <v>341</v>
      </c>
      <c r="B1005" s="6" t="s">
        <v>1306</v>
      </c>
      <c r="C1005" s="1" t="s">
        <v>1307</v>
      </c>
      <c r="D1005" s="1" t="s">
        <v>13</v>
      </c>
      <c r="E1005" s="1" t="s">
        <v>1319</v>
      </c>
      <c r="F1005" s="1" t="s">
        <v>1323</v>
      </c>
      <c r="G1005" s="6" t="s">
        <v>1310</v>
      </c>
      <c r="H1005" s="3">
        <v>1</v>
      </c>
      <c r="I1005" s="4">
        <f>TRUNC((L1004)*10*0.01, 1)</f>
        <v>0</v>
      </c>
      <c r="J1005" s="4">
        <f>TRUNC(H1005*I1005, 1)</f>
        <v>0</v>
      </c>
      <c r="K1005" s="4">
        <v>0</v>
      </c>
      <c r="L1005" s="5">
        <f>TRUNC(H1005*K1005, 1)</f>
        <v>0</v>
      </c>
      <c r="M1005" s="4">
        <v>0</v>
      </c>
      <c r="N1005" s="5">
        <f>TRUNC(H1005*M1005, 1)</f>
        <v>0</v>
      </c>
      <c r="O1005" s="4">
        <f t="shared" si="143"/>
        <v>0</v>
      </c>
      <c r="P1005" s="5">
        <f t="shared" si="143"/>
        <v>0</v>
      </c>
      <c r="Q1005" s="1" t="s">
        <v>13</v>
      </c>
      <c r="S1005" t="s">
        <v>54</v>
      </c>
      <c r="T1005" t="s">
        <v>54</v>
      </c>
      <c r="U1005">
        <v>10</v>
      </c>
      <c r="V1005">
        <v>1</v>
      </c>
    </row>
    <row r="1006" spans="1:22" x14ac:dyDescent="0.2">
      <c r="A1006" s="1" t="s">
        <v>13</v>
      </c>
      <c r="B1006" s="6" t="s">
        <v>13</v>
      </c>
      <c r="C1006" s="1" t="s">
        <v>13</v>
      </c>
      <c r="D1006" s="1" t="s">
        <v>13</v>
      </c>
      <c r="E1006" s="1" t="s">
        <v>1311</v>
      </c>
      <c r="F1006" s="1" t="s">
        <v>13</v>
      </c>
      <c r="G1006" s="6" t="s">
        <v>13</v>
      </c>
      <c r="H1006" s="3">
        <v>0</v>
      </c>
      <c r="I1006" s="1" t="s">
        <v>13</v>
      </c>
      <c r="J1006" s="4">
        <f>TRUNC(SUMPRODUCT(J1002:J1005, V1002:V1005), 0)</f>
        <v>0</v>
      </c>
      <c r="K1006" s="1" t="s">
        <v>13</v>
      </c>
      <c r="L1006" s="5">
        <f>TRUNC(SUMPRODUCT(L1002:L1005, V1002:V1005), 0)</f>
        <v>0</v>
      </c>
      <c r="M1006" s="1" t="s">
        <v>13</v>
      </c>
      <c r="N1006" s="5">
        <f>TRUNC(SUMPRODUCT(N1002:N1005, V1002:V1005), 0)</f>
        <v>0</v>
      </c>
      <c r="O1006" s="1" t="s">
        <v>13</v>
      </c>
      <c r="P1006" s="5">
        <f>J1006+L1006+N1006</f>
        <v>0</v>
      </c>
      <c r="Q1006" s="1" t="s">
        <v>13</v>
      </c>
      <c r="S1006" t="s">
        <v>13</v>
      </c>
      <c r="T1006" t="s">
        <v>13</v>
      </c>
      <c r="U1006" t="s">
        <v>13</v>
      </c>
      <c r="V1006">
        <v>1</v>
      </c>
    </row>
    <row r="1007" spans="1:22" x14ac:dyDescent="0.2">
      <c r="A1007" s="1" t="s">
        <v>13</v>
      </c>
      <c r="B1007" s="6" t="s">
        <v>13</v>
      </c>
      <c r="C1007" s="1" t="s">
        <v>13</v>
      </c>
      <c r="D1007" s="1" t="s">
        <v>13</v>
      </c>
      <c r="E1007" s="1" t="s">
        <v>13</v>
      </c>
      <c r="F1007" s="1" t="s">
        <v>13</v>
      </c>
      <c r="G1007" s="6" t="s">
        <v>13</v>
      </c>
      <c r="H1007" s="3">
        <v>0</v>
      </c>
      <c r="I1007" s="1" t="s">
        <v>13</v>
      </c>
      <c r="J1007" s="1" t="s">
        <v>13</v>
      </c>
      <c r="K1007" s="1" t="s">
        <v>13</v>
      </c>
      <c r="L1007" s="1" t="s">
        <v>13</v>
      </c>
      <c r="M1007" s="1" t="s">
        <v>13</v>
      </c>
      <c r="N1007" s="1" t="s">
        <v>13</v>
      </c>
      <c r="O1007" s="1" t="s">
        <v>13</v>
      </c>
      <c r="P1007" s="1" t="s">
        <v>13</v>
      </c>
      <c r="Q1007" s="1" t="s">
        <v>13</v>
      </c>
      <c r="S1007" t="s">
        <v>13</v>
      </c>
      <c r="T1007" t="s">
        <v>13</v>
      </c>
      <c r="U1007" t="s">
        <v>13</v>
      </c>
      <c r="V1007">
        <v>1</v>
      </c>
    </row>
    <row r="1008" spans="1:22" x14ac:dyDescent="0.2">
      <c r="A1008" s="1" t="s">
        <v>342</v>
      </c>
      <c r="B1008" s="6" t="s">
        <v>13</v>
      </c>
      <c r="C1008" s="1" t="s">
        <v>13</v>
      </c>
      <c r="D1008" s="1" t="s">
        <v>13</v>
      </c>
      <c r="E1008" s="1" t="s">
        <v>337</v>
      </c>
      <c r="F1008" s="1" t="s">
        <v>335</v>
      </c>
      <c r="G1008" s="6" t="s">
        <v>51</v>
      </c>
      <c r="H1008" s="3">
        <v>0</v>
      </c>
      <c r="I1008" s="1" t="s">
        <v>13</v>
      </c>
      <c r="J1008" s="1" t="s">
        <v>13</v>
      </c>
      <c r="K1008" s="1" t="s">
        <v>13</v>
      </c>
      <c r="L1008" s="1" t="s">
        <v>13</v>
      </c>
      <c r="M1008" s="1" t="s">
        <v>13</v>
      </c>
      <c r="N1008" s="1" t="s">
        <v>13</v>
      </c>
      <c r="O1008" s="1" t="s">
        <v>13</v>
      </c>
      <c r="P1008" s="1" t="s">
        <v>13</v>
      </c>
      <c r="Q1008" s="1" t="s">
        <v>13</v>
      </c>
      <c r="S1008" t="s">
        <v>13</v>
      </c>
      <c r="T1008" t="s">
        <v>13</v>
      </c>
      <c r="U1008" t="s">
        <v>13</v>
      </c>
      <c r="V1008">
        <v>1</v>
      </c>
    </row>
    <row r="1009" spans="1:22" x14ac:dyDescent="0.2">
      <c r="A1009" s="1" t="s">
        <v>342</v>
      </c>
      <c r="B1009" s="6" t="s">
        <v>1287</v>
      </c>
      <c r="C1009" s="1" t="s">
        <v>1436</v>
      </c>
      <c r="D1009" s="1" t="s">
        <v>13</v>
      </c>
      <c r="E1009" s="1" t="s">
        <v>1437</v>
      </c>
      <c r="F1009" s="1" t="s">
        <v>1438</v>
      </c>
      <c r="G1009" s="6" t="s">
        <v>1388</v>
      </c>
      <c r="H1009" s="3">
        <v>0.14299999999999999</v>
      </c>
      <c r="I1009" s="4">
        <f>자재!E11</f>
        <v>0</v>
      </c>
      <c r="J1009" s="4">
        <f>TRUNC(H1009*I1009, 1)</f>
        <v>0</v>
      </c>
      <c r="K1009" s="4">
        <v>0</v>
      </c>
      <c r="L1009" s="5">
        <f>TRUNC(H1009*K1009, 1)</f>
        <v>0</v>
      </c>
      <c r="M1009" s="4">
        <v>0</v>
      </c>
      <c r="N1009" s="5">
        <f>TRUNC(H1009*M1009, 1)</f>
        <v>0</v>
      </c>
      <c r="O1009" s="4">
        <f t="shared" ref="O1009:P1012" si="144">I1009+K1009+M1009</f>
        <v>0</v>
      </c>
      <c r="P1009" s="5">
        <f t="shared" si="144"/>
        <v>0</v>
      </c>
      <c r="Q1009" s="1" t="s">
        <v>13</v>
      </c>
      <c r="S1009" t="s">
        <v>54</v>
      </c>
      <c r="T1009" t="s">
        <v>54</v>
      </c>
      <c r="U1009" t="s">
        <v>13</v>
      </c>
      <c r="V1009">
        <v>1</v>
      </c>
    </row>
    <row r="1010" spans="1:22" x14ac:dyDescent="0.2">
      <c r="A1010" s="1" t="s">
        <v>342</v>
      </c>
      <c r="B1010" s="6" t="s">
        <v>1287</v>
      </c>
      <c r="C1010" s="1" t="s">
        <v>1439</v>
      </c>
      <c r="D1010" s="1" t="s">
        <v>13</v>
      </c>
      <c r="E1010" s="1" t="s">
        <v>1440</v>
      </c>
      <c r="F1010" s="1" t="s">
        <v>1440</v>
      </c>
      <c r="G1010" s="6" t="s">
        <v>1441</v>
      </c>
      <c r="H1010" s="3">
        <v>114.3</v>
      </c>
      <c r="I1010" s="4">
        <f>자재!E5</f>
        <v>0</v>
      </c>
      <c r="J1010" s="4">
        <f>TRUNC(H1010*I1010, 1)</f>
        <v>0</v>
      </c>
      <c r="K1010" s="4">
        <v>0</v>
      </c>
      <c r="L1010" s="5">
        <f>TRUNC(H1010*K1010, 1)</f>
        <v>0</v>
      </c>
      <c r="M1010" s="4">
        <v>0</v>
      </c>
      <c r="N1010" s="5">
        <f>TRUNC(H1010*M1010, 1)</f>
        <v>0</v>
      </c>
      <c r="O1010" s="4">
        <f t="shared" si="144"/>
        <v>0</v>
      </c>
      <c r="P1010" s="5">
        <f t="shared" si="144"/>
        <v>0</v>
      </c>
      <c r="Q1010" s="1" t="s">
        <v>13</v>
      </c>
      <c r="S1010" t="s">
        <v>54</v>
      </c>
      <c r="T1010" t="s">
        <v>54</v>
      </c>
      <c r="U1010" t="s">
        <v>13</v>
      </c>
      <c r="V1010">
        <v>1</v>
      </c>
    </row>
    <row r="1011" spans="1:22" x14ac:dyDescent="0.2">
      <c r="A1011" s="1" t="s">
        <v>342</v>
      </c>
      <c r="B1011" s="6" t="s">
        <v>1312</v>
      </c>
      <c r="C1011" s="1" t="s">
        <v>1328</v>
      </c>
      <c r="D1011" s="1" t="s">
        <v>13</v>
      </c>
      <c r="E1011" s="1" t="s">
        <v>1329</v>
      </c>
      <c r="F1011" s="1" t="s">
        <v>1315</v>
      </c>
      <c r="G1011" s="6" t="s">
        <v>1316</v>
      </c>
      <c r="H1011" s="3">
        <v>4.2000000000000003E-2</v>
      </c>
      <c r="I1011" s="5">
        <v>0</v>
      </c>
      <c r="J1011" s="4">
        <f>TRUNC(H1011*I1011, 1)</f>
        <v>0</v>
      </c>
      <c r="K1011" s="4">
        <f>노무!E12</f>
        <v>0</v>
      </c>
      <c r="L1011" s="5">
        <f>TRUNC(H1011*K1011, 1)</f>
        <v>0</v>
      </c>
      <c r="M1011" s="4">
        <v>0</v>
      </c>
      <c r="N1011" s="5">
        <f>TRUNC(H1011*M1011, 1)</f>
        <v>0</v>
      </c>
      <c r="O1011" s="4">
        <f t="shared" si="144"/>
        <v>0</v>
      </c>
      <c r="P1011" s="5">
        <f t="shared" si="144"/>
        <v>0</v>
      </c>
      <c r="Q1011" s="1" t="s">
        <v>13</v>
      </c>
      <c r="S1011" t="s">
        <v>54</v>
      </c>
      <c r="T1011" t="s">
        <v>54</v>
      </c>
      <c r="U1011" t="s">
        <v>13</v>
      </c>
      <c r="V1011">
        <v>1</v>
      </c>
    </row>
    <row r="1012" spans="1:22" x14ac:dyDescent="0.2">
      <c r="A1012" s="1" t="s">
        <v>342</v>
      </c>
      <c r="B1012" s="6" t="s">
        <v>1306</v>
      </c>
      <c r="C1012" s="1" t="s">
        <v>1307</v>
      </c>
      <c r="D1012" s="1" t="s">
        <v>13</v>
      </c>
      <c r="E1012" s="1" t="s">
        <v>1319</v>
      </c>
      <c r="F1012" s="1" t="s">
        <v>1323</v>
      </c>
      <c r="G1012" s="6" t="s">
        <v>1310</v>
      </c>
      <c r="H1012" s="3">
        <v>1</v>
      </c>
      <c r="I1012" s="4">
        <f>TRUNC((L1011)*10*0.01, 1)</f>
        <v>0</v>
      </c>
      <c r="J1012" s="4">
        <f>TRUNC(H1012*I1012, 1)</f>
        <v>0</v>
      </c>
      <c r="K1012" s="4">
        <v>0</v>
      </c>
      <c r="L1012" s="5">
        <f>TRUNC(H1012*K1012, 1)</f>
        <v>0</v>
      </c>
      <c r="M1012" s="4">
        <v>0</v>
      </c>
      <c r="N1012" s="5">
        <f>TRUNC(H1012*M1012, 1)</f>
        <v>0</v>
      </c>
      <c r="O1012" s="4">
        <f t="shared" si="144"/>
        <v>0</v>
      </c>
      <c r="P1012" s="5">
        <f t="shared" si="144"/>
        <v>0</v>
      </c>
      <c r="Q1012" s="1" t="s">
        <v>13</v>
      </c>
      <c r="S1012" t="s">
        <v>54</v>
      </c>
      <c r="T1012" t="s">
        <v>54</v>
      </c>
      <c r="U1012">
        <v>10</v>
      </c>
      <c r="V1012">
        <v>1</v>
      </c>
    </row>
    <row r="1013" spans="1:22" x14ac:dyDescent="0.2">
      <c r="A1013" s="1" t="s">
        <v>13</v>
      </c>
      <c r="B1013" s="6" t="s">
        <v>13</v>
      </c>
      <c r="C1013" s="1" t="s">
        <v>13</v>
      </c>
      <c r="D1013" s="1" t="s">
        <v>13</v>
      </c>
      <c r="E1013" s="1" t="s">
        <v>1311</v>
      </c>
      <c r="F1013" s="1" t="s">
        <v>13</v>
      </c>
      <c r="G1013" s="6" t="s">
        <v>13</v>
      </c>
      <c r="H1013" s="3">
        <v>0</v>
      </c>
      <c r="I1013" s="1" t="s">
        <v>13</v>
      </c>
      <c r="J1013" s="4">
        <f>TRUNC(SUMPRODUCT(J1009:J1012, V1009:V1012), 0)</f>
        <v>0</v>
      </c>
      <c r="K1013" s="1" t="s">
        <v>13</v>
      </c>
      <c r="L1013" s="5">
        <f>TRUNC(SUMPRODUCT(L1009:L1012, V1009:V1012), 0)</f>
        <v>0</v>
      </c>
      <c r="M1013" s="1" t="s">
        <v>13</v>
      </c>
      <c r="N1013" s="5">
        <f>TRUNC(SUMPRODUCT(N1009:N1012, V1009:V1012), 0)</f>
        <v>0</v>
      </c>
      <c r="O1013" s="1" t="s">
        <v>13</v>
      </c>
      <c r="P1013" s="5">
        <f>J1013+L1013+N1013</f>
        <v>0</v>
      </c>
      <c r="Q1013" s="1" t="s">
        <v>13</v>
      </c>
      <c r="S1013" t="s">
        <v>13</v>
      </c>
      <c r="T1013" t="s">
        <v>13</v>
      </c>
      <c r="U1013" t="s">
        <v>13</v>
      </c>
      <c r="V1013">
        <v>1</v>
      </c>
    </row>
    <row r="1014" spans="1:22" x14ac:dyDescent="0.2">
      <c r="A1014" s="1" t="s">
        <v>13</v>
      </c>
      <c r="B1014" s="6" t="s">
        <v>13</v>
      </c>
      <c r="C1014" s="1" t="s">
        <v>13</v>
      </c>
      <c r="D1014" s="1" t="s">
        <v>13</v>
      </c>
      <c r="E1014" s="1" t="s">
        <v>13</v>
      </c>
      <c r="F1014" s="1" t="s">
        <v>13</v>
      </c>
      <c r="G1014" s="6" t="s">
        <v>13</v>
      </c>
      <c r="H1014" s="3">
        <v>0</v>
      </c>
      <c r="I1014" s="1" t="s">
        <v>13</v>
      </c>
      <c r="J1014" s="1" t="s">
        <v>13</v>
      </c>
      <c r="K1014" s="1" t="s">
        <v>13</v>
      </c>
      <c r="L1014" s="1" t="s">
        <v>13</v>
      </c>
      <c r="M1014" s="1" t="s">
        <v>13</v>
      </c>
      <c r="N1014" s="1" t="s">
        <v>13</v>
      </c>
      <c r="O1014" s="1" t="s">
        <v>13</v>
      </c>
      <c r="P1014" s="1" t="s">
        <v>13</v>
      </c>
      <c r="Q1014" s="1" t="s">
        <v>13</v>
      </c>
      <c r="S1014" t="s">
        <v>13</v>
      </c>
      <c r="T1014" t="s">
        <v>13</v>
      </c>
      <c r="U1014" t="s">
        <v>13</v>
      </c>
      <c r="V1014">
        <v>1</v>
      </c>
    </row>
    <row r="1015" spans="1:22" x14ac:dyDescent="0.2">
      <c r="A1015" s="1" t="s">
        <v>343</v>
      </c>
      <c r="B1015" s="6" t="s">
        <v>13</v>
      </c>
      <c r="C1015" s="1" t="s">
        <v>13</v>
      </c>
      <c r="D1015" s="1" t="s">
        <v>13</v>
      </c>
      <c r="E1015" s="1" t="s">
        <v>324</v>
      </c>
      <c r="F1015" s="1" t="s">
        <v>344</v>
      </c>
      <c r="G1015" s="6" t="s">
        <v>51</v>
      </c>
      <c r="H1015" s="3">
        <v>0</v>
      </c>
      <c r="I1015" s="1" t="s">
        <v>13</v>
      </c>
      <c r="J1015" s="1" t="s">
        <v>13</v>
      </c>
      <c r="K1015" s="1" t="s">
        <v>13</v>
      </c>
      <c r="L1015" s="1" t="s">
        <v>13</v>
      </c>
      <c r="M1015" s="1" t="s">
        <v>13</v>
      </c>
      <c r="N1015" s="1" t="s">
        <v>13</v>
      </c>
      <c r="O1015" s="1" t="s">
        <v>13</v>
      </c>
      <c r="P1015" s="1" t="s">
        <v>13</v>
      </c>
      <c r="Q1015" s="1" t="s">
        <v>13</v>
      </c>
      <c r="S1015" t="s">
        <v>13</v>
      </c>
      <c r="T1015" t="s">
        <v>13</v>
      </c>
      <c r="U1015" t="s">
        <v>13</v>
      </c>
      <c r="V1015">
        <v>1</v>
      </c>
    </row>
    <row r="1016" spans="1:22" x14ac:dyDescent="0.2">
      <c r="A1016" s="1" t="s">
        <v>343</v>
      </c>
      <c r="B1016" s="6" t="s">
        <v>1287</v>
      </c>
      <c r="C1016" s="1" t="s">
        <v>1436</v>
      </c>
      <c r="D1016" s="1" t="s">
        <v>13</v>
      </c>
      <c r="E1016" s="1" t="s">
        <v>1437</v>
      </c>
      <c r="F1016" s="1" t="s">
        <v>1438</v>
      </c>
      <c r="G1016" s="6" t="s">
        <v>1388</v>
      </c>
      <c r="H1016" s="3">
        <v>4.5999999999999999E-2</v>
      </c>
      <c r="I1016" s="4">
        <f>자재!E11</f>
        <v>0</v>
      </c>
      <c r="J1016" s="4">
        <f>TRUNC(H1016*I1016, 1)</f>
        <v>0</v>
      </c>
      <c r="K1016" s="4">
        <v>0</v>
      </c>
      <c r="L1016" s="5">
        <f>TRUNC(H1016*K1016, 1)</f>
        <v>0</v>
      </c>
      <c r="M1016" s="4">
        <v>0</v>
      </c>
      <c r="N1016" s="5">
        <f>TRUNC(H1016*M1016, 1)</f>
        <v>0</v>
      </c>
      <c r="O1016" s="4">
        <f t="shared" ref="O1016:P1019" si="145">I1016+K1016+M1016</f>
        <v>0</v>
      </c>
      <c r="P1016" s="5">
        <f t="shared" si="145"/>
        <v>0</v>
      </c>
      <c r="Q1016" s="1" t="s">
        <v>13</v>
      </c>
      <c r="S1016" t="s">
        <v>54</v>
      </c>
      <c r="T1016" t="s">
        <v>54</v>
      </c>
      <c r="U1016" t="s">
        <v>13</v>
      </c>
      <c r="V1016">
        <v>1</v>
      </c>
    </row>
    <row r="1017" spans="1:22" x14ac:dyDescent="0.2">
      <c r="A1017" s="1" t="s">
        <v>343</v>
      </c>
      <c r="B1017" s="6" t="s">
        <v>1287</v>
      </c>
      <c r="C1017" s="1" t="s">
        <v>1439</v>
      </c>
      <c r="D1017" s="1" t="s">
        <v>13</v>
      </c>
      <c r="E1017" s="1" t="s">
        <v>1440</v>
      </c>
      <c r="F1017" s="1" t="s">
        <v>1440</v>
      </c>
      <c r="G1017" s="6" t="s">
        <v>1441</v>
      </c>
      <c r="H1017" s="3">
        <v>37.200000000000003</v>
      </c>
      <c r="I1017" s="4">
        <f>자재!E5</f>
        <v>0</v>
      </c>
      <c r="J1017" s="4">
        <f>TRUNC(H1017*I1017, 1)</f>
        <v>0</v>
      </c>
      <c r="K1017" s="4">
        <v>0</v>
      </c>
      <c r="L1017" s="5">
        <f>TRUNC(H1017*K1017, 1)</f>
        <v>0</v>
      </c>
      <c r="M1017" s="4">
        <v>0</v>
      </c>
      <c r="N1017" s="5">
        <f>TRUNC(H1017*M1017, 1)</f>
        <v>0</v>
      </c>
      <c r="O1017" s="4">
        <f t="shared" si="145"/>
        <v>0</v>
      </c>
      <c r="P1017" s="5">
        <f t="shared" si="145"/>
        <v>0</v>
      </c>
      <c r="Q1017" s="1" t="s">
        <v>13</v>
      </c>
      <c r="S1017" t="s">
        <v>54</v>
      </c>
      <c r="T1017" t="s">
        <v>54</v>
      </c>
      <c r="U1017" t="s">
        <v>13</v>
      </c>
      <c r="V1017">
        <v>1</v>
      </c>
    </row>
    <row r="1018" spans="1:22" x14ac:dyDescent="0.2">
      <c r="A1018" s="1" t="s">
        <v>343</v>
      </c>
      <c r="B1018" s="6" t="s">
        <v>1312</v>
      </c>
      <c r="C1018" s="1" t="s">
        <v>1328</v>
      </c>
      <c r="D1018" s="1" t="s">
        <v>13</v>
      </c>
      <c r="E1018" s="1" t="s">
        <v>1329</v>
      </c>
      <c r="F1018" s="1" t="s">
        <v>1315</v>
      </c>
      <c r="G1018" s="6" t="s">
        <v>1316</v>
      </c>
      <c r="H1018" s="3">
        <v>2.1000000000000001E-2</v>
      </c>
      <c r="I1018" s="5">
        <v>0</v>
      </c>
      <c r="J1018" s="4">
        <f>TRUNC(H1018*I1018, 1)</f>
        <v>0</v>
      </c>
      <c r="K1018" s="4">
        <f>노무!E12</f>
        <v>0</v>
      </c>
      <c r="L1018" s="5">
        <f>TRUNC(H1018*K1018, 1)</f>
        <v>0</v>
      </c>
      <c r="M1018" s="4">
        <v>0</v>
      </c>
      <c r="N1018" s="5">
        <f>TRUNC(H1018*M1018, 1)</f>
        <v>0</v>
      </c>
      <c r="O1018" s="4">
        <f t="shared" si="145"/>
        <v>0</v>
      </c>
      <c r="P1018" s="5">
        <f t="shared" si="145"/>
        <v>0</v>
      </c>
      <c r="Q1018" s="1" t="s">
        <v>13</v>
      </c>
      <c r="S1018" t="s">
        <v>54</v>
      </c>
      <c r="T1018" t="s">
        <v>54</v>
      </c>
      <c r="U1018" t="s">
        <v>13</v>
      </c>
      <c r="V1018">
        <v>1</v>
      </c>
    </row>
    <row r="1019" spans="1:22" x14ac:dyDescent="0.2">
      <c r="A1019" s="1" t="s">
        <v>343</v>
      </c>
      <c r="B1019" s="6" t="s">
        <v>1306</v>
      </c>
      <c r="C1019" s="1" t="s">
        <v>1307</v>
      </c>
      <c r="D1019" s="1" t="s">
        <v>13</v>
      </c>
      <c r="E1019" s="1" t="s">
        <v>1319</v>
      </c>
      <c r="F1019" s="1" t="s">
        <v>1323</v>
      </c>
      <c r="G1019" s="6" t="s">
        <v>1310</v>
      </c>
      <c r="H1019" s="3">
        <v>1</v>
      </c>
      <c r="I1019" s="4">
        <f>TRUNC((L1018)*10*0.01, 1)</f>
        <v>0</v>
      </c>
      <c r="J1019" s="4">
        <f>TRUNC(H1019*I1019, 1)</f>
        <v>0</v>
      </c>
      <c r="K1019" s="4">
        <v>0</v>
      </c>
      <c r="L1019" s="5">
        <f>TRUNC(H1019*K1019, 1)</f>
        <v>0</v>
      </c>
      <c r="M1019" s="4">
        <v>0</v>
      </c>
      <c r="N1019" s="5">
        <f>TRUNC(H1019*M1019, 1)</f>
        <v>0</v>
      </c>
      <c r="O1019" s="4">
        <f t="shared" si="145"/>
        <v>0</v>
      </c>
      <c r="P1019" s="5">
        <f t="shared" si="145"/>
        <v>0</v>
      </c>
      <c r="Q1019" s="1" t="s">
        <v>13</v>
      </c>
      <c r="S1019" t="s">
        <v>54</v>
      </c>
      <c r="T1019" t="s">
        <v>54</v>
      </c>
      <c r="U1019">
        <v>10</v>
      </c>
      <c r="V1019">
        <v>1</v>
      </c>
    </row>
    <row r="1020" spans="1:22" x14ac:dyDescent="0.2">
      <c r="A1020" s="1" t="s">
        <v>13</v>
      </c>
      <c r="B1020" s="6" t="s">
        <v>13</v>
      </c>
      <c r="C1020" s="1" t="s">
        <v>13</v>
      </c>
      <c r="D1020" s="1" t="s">
        <v>13</v>
      </c>
      <c r="E1020" s="1" t="s">
        <v>1311</v>
      </c>
      <c r="F1020" s="1" t="s">
        <v>13</v>
      </c>
      <c r="G1020" s="6" t="s">
        <v>13</v>
      </c>
      <c r="H1020" s="3">
        <v>0</v>
      </c>
      <c r="I1020" s="1" t="s">
        <v>13</v>
      </c>
      <c r="J1020" s="4">
        <f>TRUNC(SUMPRODUCT(J1016:J1019, V1016:V1019), 0)</f>
        <v>0</v>
      </c>
      <c r="K1020" s="1" t="s">
        <v>13</v>
      </c>
      <c r="L1020" s="5">
        <f>TRUNC(SUMPRODUCT(L1016:L1019, V1016:V1019), 0)</f>
        <v>0</v>
      </c>
      <c r="M1020" s="1" t="s">
        <v>13</v>
      </c>
      <c r="N1020" s="5">
        <f>TRUNC(SUMPRODUCT(N1016:N1019, V1016:V1019), 0)</f>
        <v>0</v>
      </c>
      <c r="O1020" s="1" t="s">
        <v>13</v>
      </c>
      <c r="P1020" s="5">
        <f>J1020+L1020+N1020</f>
        <v>0</v>
      </c>
      <c r="Q1020" s="1" t="s">
        <v>13</v>
      </c>
      <c r="S1020" t="s">
        <v>13</v>
      </c>
      <c r="T1020" t="s">
        <v>13</v>
      </c>
      <c r="U1020" t="s">
        <v>13</v>
      </c>
      <c r="V1020">
        <v>1</v>
      </c>
    </row>
    <row r="1021" spans="1:22" x14ac:dyDescent="0.2">
      <c r="A1021" s="1" t="s">
        <v>13</v>
      </c>
      <c r="B1021" s="6" t="s">
        <v>13</v>
      </c>
      <c r="C1021" s="1" t="s">
        <v>13</v>
      </c>
      <c r="D1021" s="1" t="s">
        <v>13</v>
      </c>
      <c r="E1021" s="1" t="s">
        <v>13</v>
      </c>
      <c r="F1021" s="1" t="s">
        <v>13</v>
      </c>
      <c r="G1021" s="6" t="s">
        <v>13</v>
      </c>
      <c r="H1021" s="3">
        <v>0</v>
      </c>
      <c r="I1021" s="1" t="s">
        <v>13</v>
      </c>
      <c r="J1021" s="1" t="s">
        <v>13</v>
      </c>
      <c r="K1021" s="1" t="s">
        <v>13</v>
      </c>
      <c r="L1021" s="1" t="s">
        <v>13</v>
      </c>
      <c r="M1021" s="1" t="s">
        <v>13</v>
      </c>
      <c r="N1021" s="1" t="s">
        <v>13</v>
      </c>
      <c r="O1021" s="1" t="s">
        <v>13</v>
      </c>
      <c r="P1021" s="1" t="s">
        <v>13</v>
      </c>
      <c r="Q1021" s="1" t="s">
        <v>13</v>
      </c>
      <c r="S1021" t="s">
        <v>13</v>
      </c>
      <c r="T1021" t="s">
        <v>13</v>
      </c>
      <c r="U1021" t="s">
        <v>13</v>
      </c>
      <c r="V1021">
        <v>1</v>
      </c>
    </row>
    <row r="1022" spans="1:22" x14ac:dyDescent="0.2">
      <c r="A1022" s="1" t="s">
        <v>345</v>
      </c>
      <c r="B1022" s="6" t="s">
        <v>13</v>
      </c>
      <c r="C1022" s="1" t="s">
        <v>13</v>
      </c>
      <c r="D1022" s="1" t="s">
        <v>13</v>
      </c>
      <c r="E1022" s="1" t="s">
        <v>324</v>
      </c>
      <c r="F1022" s="1" t="s">
        <v>346</v>
      </c>
      <c r="G1022" s="6" t="s">
        <v>51</v>
      </c>
      <c r="H1022" s="3">
        <v>0</v>
      </c>
      <c r="I1022" s="1" t="s">
        <v>13</v>
      </c>
      <c r="J1022" s="1" t="s">
        <v>13</v>
      </c>
      <c r="K1022" s="1" t="s">
        <v>13</v>
      </c>
      <c r="L1022" s="1" t="s">
        <v>13</v>
      </c>
      <c r="M1022" s="1" t="s">
        <v>13</v>
      </c>
      <c r="N1022" s="1" t="s">
        <v>13</v>
      </c>
      <c r="O1022" s="1" t="s">
        <v>13</v>
      </c>
      <c r="P1022" s="1" t="s">
        <v>13</v>
      </c>
      <c r="Q1022" s="1" t="s">
        <v>13</v>
      </c>
      <c r="S1022" t="s">
        <v>13</v>
      </c>
      <c r="T1022" t="s">
        <v>13</v>
      </c>
      <c r="U1022" t="s">
        <v>13</v>
      </c>
      <c r="V1022">
        <v>1</v>
      </c>
    </row>
    <row r="1023" spans="1:22" x14ac:dyDescent="0.2">
      <c r="A1023" s="1" t="s">
        <v>345</v>
      </c>
      <c r="B1023" s="6" t="s">
        <v>1287</v>
      </c>
      <c r="C1023" s="1" t="s">
        <v>1436</v>
      </c>
      <c r="D1023" s="1" t="s">
        <v>13</v>
      </c>
      <c r="E1023" s="1" t="s">
        <v>1437</v>
      </c>
      <c r="F1023" s="1" t="s">
        <v>1438</v>
      </c>
      <c r="G1023" s="6" t="s">
        <v>1388</v>
      </c>
      <c r="H1023" s="3">
        <v>5.7000000000000002E-2</v>
      </c>
      <c r="I1023" s="4">
        <f>자재!E11</f>
        <v>0</v>
      </c>
      <c r="J1023" s="4">
        <f>TRUNC(H1023*I1023, 1)</f>
        <v>0</v>
      </c>
      <c r="K1023" s="4">
        <v>0</v>
      </c>
      <c r="L1023" s="5">
        <f>TRUNC(H1023*K1023, 1)</f>
        <v>0</v>
      </c>
      <c r="M1023" s="4">
        <v>0</v>
      </c>
      <c r="N1023" s="5">
        <f>TRUNC(H1023*M1023, 1)</f>
        <v>0</v>
      </c>
      <c r="O1023" s="4">
        <f t="shared" ref="O1023:P1026" si="146">I1023+K1023+M1023</f>
        <v>0</v>
      </c>
      <c r="P1023" s="5">
        <f t="shared" si="146"/>
        <v>0</v>
      </c>
      <c r="Q1023" s="1" t="s">
        <v>13</v>
      </c>
      <c r="S1023" t="s">
        <v>54</v>
      </c>
      <c r="T1023" t="s">
        <v>54</v>
      </c>
      <c r="U1023" t="s">
        <v>13</v>
      </c>
      <c r="V1023">
        <v>1</v>
      </c>
    </row>
    <row r="1024" spans="1:22" x14ac:dyDescent="0.2">
      <c r="A1024" s="1" t="s">
        <v>345</v>
      </c>
      <c r="B1024" s="6" t="s">
        <v>1287</v>
      </c>
      <c r="C1024" s="1" t="s">
        <v>1439</v>
      </c>
      <c r="D1024" s="1" t="s">
        <v>13</v>
      </c>
      <c r="E1024" s="1" t="s">
        <v>1440</v>
      </c>
      <c r="F1024" s="1" t="s">
        <v>1440</v>
      </c>
      <c r="G1024" s="6" t="s">
        <v>1441</v>
      </c>
      <c r="H1024" s="3">
        <v>45.7</v>
      </c>
      <c r="I1024" s="4">
        <f>자재!E5</f>
        <v>0</v>
      </c>
      <c r="J1024" s="4">
        <f>TRUNC(H1024*I1024, 1)</f>
        <v>0</v>
      </c>
      <c r="K1024" s="4">
        <v>0</v>
      </c>
      <c r="L1024" s="5">
        <f>TRUNC(H1024*K1024, 1)</f>
        <v>0</v>
      </c>
      <c r="M1024" s="4">
        <v>0</v>
      </c>
      <c r="N1024" s="5">
        <f>TRUNC(H1024*M1024, 1)</f>
        <v>0</v>
      </c>
      <c r="O1024" s="4">
        <f t="shared" si="146"/>
        <v>0</v>
      </c>
      <c r="P1024" s="5">
        <f t="shared" si="146"/>
        <v>0</v>
      </c>
      <c r="Q1024" s="1" t="s">
        <v>13</v>
      </c>
      <c r="S1024" t="s">
        <v>54</v>
      </c>
      <c r="T1024" t="s">
        <v>54</v>
      </c>
      <c r="U1024" t="s">
        <v>13</v>
      </c>
      <c r="V1024">
        <v>1</v>
      </c>
    </row>
    <row r="1025" spans="1:22" x14ac:dyDescent="0.2">
      <c r="A1025" s="1" t="s">
        <v>345</v>
      </c>
      <c r="B1025" s="6" t="s">
        <v>1312</v>
      </c>
      <c r="C1025" s="1" t="s">
        <v>1328</v>
      </c>
      <c r="D1025" s="1" t="s">
        <v>13</v>
      </c>
      <c r="E1025" s="1" t="s">
        <v>1329</v>
      </c>
      <c r="F1025" s="1" t="s">
        <v>1315</v>
      </c>
      <c r="G1025" s="6" t="s">
        <v>1316</v>
      </c>
      <c r="H1025" s="3">
        <v>2.4E-2</v>
      </c>
      <c r="I1025" s="5">
        <v>0</v>
      </c>
      <c r="J1025" s="4">
        <f>TRUNC(H1025*I1025, 1)</f>
        <v>0</v>
      </c>
      <c r="K1025" s="4">
        <f>노무!E12</f>
        <v>0</v>
      </c>
      <c r="L1025" s="5">
        <f>TRUNC(H1025*K1025, 1)</f>
        <v>0</v>
      </c>
      <c r="M1025" s="4">
        <v>0</v>
      </c>
      <c r="N1025" s="5">
        <f>TRUNC(H1025*M1025, 1)</f>
        <v>0</v>
      </c>
      <c r="O1025" s="4">
        <f t="shared" si="146"/>
        <v>0</v>
      </c>
      <c r="P1025" s="5">
        <f t="shared" si="146"/>
        <v>0</v>
      </c>
      <c r="Q1025" s="1" t="s">
        <v>13</v>
      </c>
      <c r="S1025" t="s">
        <v>54</v>
      </c>
      <c r="T1025" t="s">
        <v>54</v>
      </c>
      <c r="U1025" t="s">
        <v>13</v>
      </c>
      <c r="V1025">
        <v>1</v>
      </c>
    </row>
    <row r="1026" spans="1:22" x14ac:dyDescent="0.2">
      <c r="A1026" s="1" t="s">
        <v>345</v>
      </c>
      <c r="B1026" s="6" t="s">
        <v>1306</v>
      </c>
      <c r="C1026" s="1" t="s">
        <v>1307</v>
      </c>
      <c r="D1026" s="1" t="s">
        <v>13</v>
      </c>
      <c r="E1026" s="1" t="s">
        <v>1319</v>
      </c>
      <c r="F1026" s="1" t="s">
        <v>1323</v>
      </c>
      <c r="G1026" s="6" t="s">
        <v>1310</v>
      </c>
      <c r="H1026" s="3">
        <v>1</v>
      </c>
      <c r="I1026" s="4">
        <f>TRUNC((L1025)*10*0.01, 1)</f>
        <v>0</v>
      </c>
      <c r="J1026" s="4">
        <f>TRUNC(H1026*I1026, 1)</f>
        <v>0</v>
      </c>
      <c r="K1026" s="4">
        <v>0</v>
      </c>
      <c r="L1026" s="5">
        <f>TRUNC(H1026*K1026, 1)</f>
        <v>0</v>
      </c>
      <c r="M1026" s="4">
        <v>0</v>
      </c>
      <c r="N1026" s="5">
        <f>TRUNC(H1026*M1026, 1)</f>
        <v>0</v>
      </c>
      <c r="O1026" s="4">
        <f t="shared" si="146"/>
        <v>0</v>
      </c>
      <c r="P1026" s="5">
        <f t="shared" si="146"/>
        <v>0</v>
      </c>
      <c r="Q1026" s="1" t="s">
        <v>13</v>
      </c>
      <c r="S1026" t="s">
        <v>54</v>
      </c>
      <c r="T1026" t="s">
        <v>54</v>
      </c>
      <c r="U1026">
        <v>10</v>
      </c>
      <c r="V1026">
        <v>1</v>
      </c>
    </row>
    <row r="1027" spans="1:22" x14ac:dyDescent="0.2">
      <c r="A1027" s="1" t="s">
        <v>13</v>
      </c>
      <c r="B1027" s="6" t="s">
        <v>13</v>
      </c>
      <c r="C1027" s="1" t="s">
        <v>13</v>
      </c>
      <c r="D1027" s="1" t="s">
        <v>13</v>
      </c>
      <c r="E1027" s="1" t="s">
        <v>1311</v>
      </c>
      <c r="F1027" s="1" t="s">
        <v>13</v>
      </c>
      <c r="G1027" s="6" t="s">
        <v>13</v>
      </c>
      <c r="H1027" s="3">
        <v>0</v>
      </c>
      <c r="I1027" s="1" t="s">
        <v>13</v>
      </c>
      <c r="J1027" s="4">
        <f>TRUNC(SUMPRODUCT(J1023:J1026, V1023:V1026), 0)</f>
        <v>0</v>
      </c>
      <c r="K1027" s="1" t="s">
        <v>13</v>
      </c>
      <c r="L1027" s="5">
        <f>TRUNC(SUMPRODUCT(L1023:L1026, V1023:V1026), 0)</f>
        <v>0</v>
      </c>
      <c r="M1027" s="1" t="s">
        <v>13</v>
      </c>
      <c r="N1027" s="5">
        <f>TRUNC(SUMPRODUCT(N1023:N1026, V1023:V1026), 0)</f>
        <v>0</v>
      </c>
      <c r="O1027" s="1" t="s">
        <v>13</v>
      </c>
      <c r="P1027" s="5">
        <f>J1027+L1027+N1027</f>
        <v>0</v>
      </c>
      <c r="Q1027" s="1" t="s">
        <v>13</v>
      </c>
      <c r="S1027" t="s">
        <v>13</v>
      </c>
      <c r="T1027" t="s">
        <v>13</v>
      </c>
      <c r="U1027" t="s">
        <v>13</v>
      </c>
      <c r="V1027">
        <v>1</v>
      </c>
    </row>
    <row r="1028" spans="1:22" x14ac:dyDescent="0.2">
      <c r="A1028" s="1" t="s">
        <v>13</v>
      </c>
      <c r="B1028" s="6" t="s">
        <v>13</v>
      </c>
      <c r="C1028" s="1" t="s">
        <v>13</v>
      </c>
      <c r="D1028" s="1" t="s">
        <v>13</v>
      </c>
      <c r="E1028" s="1" t="s">
        <v>13</v>
      </c>
      <c r="F1028" s="1" t="s">
        <v>13</v>
      </c>
      <c r="G1028" s="6" t="s">
        <v>13</v>
      </c>
      <c r="H1028" s="3">
        <v>0</v>
      </c>
      <c r="I1028" s="1" t="s">
        <v>13</v>
      </c>
      <c r="J1028" s="1" t="s">
        <v>13</v>
      </c>
      <c r="K1028" s="1" t="s">
        <v>13</v>
      </c>
      <c r="L1028" s="1" t="s">
        <v>13</v>
      </c>
      <c r="M1028" s="1" t="s">
        <v>13</v>
      </c>
      <c r="N1028" s="1" t="s">
        <v>13</v>
      </c>
      <c r="O1028" s="1" t="s">
        <v>13</v>
      </c>
      <c r="P1028" s="1" t="s">
        <v>13</v>
      </c>
      <c r="Q1028" s="1" t="s">
        <v>13</v>
      </c>
      <c r="S1028" t="s">
        <v>13</v>
      </c>
      <c r="T1028" t="s">
        <v>13</v>
      </c>
      <c r="U1028" t="s">
        <v>13</v>
      </c>
      <c r="V1028">
        <v>1</v>
      </c>
    </row>
    <row r="1029" spans="1:22" x14ac:dyDescent="0.2">
      <c r="A1029" s="1" t="s">
        <v>347</v>
      </c>
      <c r="B1029" s="6" t="s">
        <v>13</v>
      </c>
      <c r="C1029" s="1" t="s">
        <v>13</v>
      </c>
      <c r="D1029" s="1" t="s">
        <v>13</v>
      </c>
      <c r="E1029" s="1" t="s">
        <v>324</v>
      </c>
      <c r="F1029" s="1" t="s">
        <v>348</v>
      </c>
      <c r="G1029" s="6" t="s">
        <v>51</v>
      </c>
      <c r="H1029" s="3">
        <v>0</v>
      </c>
      <c r="I1029" s="1" t="s">
        <v>13</v>
      </c>
      <c r="J1029" s="1" t="s">
        <v>13</v>
      </c>
      <c r="K1029" s="1" t="s">
        <v>13</v>
      </c>
      <c r="L1029" s="1" t="s">
        <v>13</v>
      </c>
      <c r="M1029" s="1" t="s">
        <v>13</v>
      </c>
      <c r="N1029" s="1" t="s">
        <v>13</v>
      </c>
      <c r="O1029" s="1" t="s">
        <v>13</v>
      </c>
      <c r="P1029" s="1" t="s">
        <v>13</v>
      </c>
      <c r="Q1029" s="1" t="s">
        <v>13</v>
      </c>
      <c r="S1029" t="s">
        <v>13</v>
      </c>
      <c r="T1029" t="s">
        <v>13</v>
      </c>
      <c r="U1029" t="s">
        <v>13</v>
      </c>
      <c r="V1029">
        <v>1</v>
      </c>
    </row>
    <row r="1030" spans="1:22" x14ac:dyDescent="0.2">
      <c r="A1030" s="1" t="s">
        <v>347</v>
      </c>
      <c r="B1030" s="6" t="s">
        <v>1287</v>
      </c>
      <c r="C1030" s="1" t="s">
        <v>1436</v>
      </c>
      <c r="D1030" s="1" t="s">
        <v>13</v>
      </c>
      <c r="E1030" s="1" t="s">
        <v>1437</v>
      </c>
      <c r="F1030" s="1" t="s">
        <v>1438</v>
      </c>
      <c r="G1030" s="6" t="s">
        <v>1388</v>
      </c>
      <c r="H1030" s="3">
        <v>7.0000000000000007E-2</v>
      </c>
      <c r="I1030" s="4">
        <f>자재!E11</f>
        <v>0</v>
      </c>
      <c r="J1030" s="4">
        <f>TRUNC(H1030*I1030, 1)</f>
        <v>0</v>
      </c>
      <c r="K1030" s="4">
        <v>0</v>
      </c>
      <c r="L1030" s="5">
        <f>TRUNC(H1030*K1030, 1)</f>
        <v>0</v>
      </c>
      <c r="M1030" s="4">
        <v>0</v>
      </c>
      <c r="N1030" s="5">
        <f>TRUNC(H1030*M1030, 1)</f>
        <v>0</v>
      </c>
      <c r="O1030" s="4">
        <f t="shared" ref="O1030:P1033" si="147">I1030+K1030+M1030</f>
        <v>0</v>
      </c>
      <c r="P1030" s="5">
        <f t="shared" si="147"/>
        <v>0</v>
      </c>
      <c r="Q1030" s="1" t="s">
        <v>13</v>
      </c>
      <c r="S1030" t="s">
        <v>54</v>
      </c>
      <c r="T1030" t="s">
        <v>54</v>
      </c>
      <c r="U1030" t="s">
        <v>13</v>
      </c>
      <c r="V1030">
        <v>1</v>
      </c>
    </row>
    <row r="1031" spans="1:22" x14ac:dyDescent="0.2">
      <c r="A1031" s="1" t="s">
        <v>347</v>
      </c>
      <c r="B1031" s="6" t="s">
        <v>1287</v>
      </c>
      <c r="C1031" s="1" t="s">
        <v>1439</v>
      </c>
      <c r="D1031" s="1" t="s">
        <v>13</v>
      </c>
      <c r="E1031" s="1" t="s">
        <v>1440</v>
      </c>
      <c r="F1031" s="1" t="s">
        <v>1440</v>
      </c>
      <c r="G1031" s="6" t="s">
        <v>1441</v>
      </c>
      <c r="H1031" s="3">
        <v>56.1</v>
      </c>
      <c r="I1031" s="4">
        <f>자재!E5</f>
        <v>0</v>
      </c>
      <c r="J1031" s="4">
        <f>TRUNC(H1031*I1031, 1)</f>
        <v>0</v>
      </c>
      <c r="K1031" s="4">
        <v>0</v>
      </c>
      <c r="L1031" s="5">
        <f>TRUNC(H1031*K1031, 1)</f>
        <v>0</v>
      </c>
      <c r="M1031" s="4">
        <v>0</v>
      </c>
      <c r="N1031" s="5">
        <f>TRUNC(H1031*M1031, 1)</f>
        <v>0</v>
      </c>
      <c r="O1031" s="4">
        <f t="shared" si="147"/>
        <v>0</v>
      </c>
      <c r="P1031" s="5">
        <f t="shared" si="147"/>
        <v>0</v>
      </c>
      <c r="Q1031" s="1" t="s">
        <v>13</v>
      </c>
      <c r="S1031" t="s">
        <v>54</v>
      </c>
      <c r="T1031" t="s">
        <v>54</v>
      </c>
      <c r="U1031" t="s">
        <v>13</v>
      </c>
      <c r="V1031">
        <v>1</v>
      </c>
    </row>
    <row r="1032" spans="1:22" x14ac:dyDescent="0.2">
      <c r="A1032" s="1" t="s">
        <v>347</v>
      </c>
      <c r="B1032" s="6" t="s">
        <v>1312</v>
      </c>
      <c r="C1032" s="1" t="s">
        <v>1328</v>
      </c>
      <c r="D1032" s="1" t="s">
        <v>13</v>
      </c>
      <c r="E1032" s="1" t="s">
        <v>1329</v>
      </c>
      <c r="F1032" s="1" t="s">
        <v>1315</v>
      </c>
      <c r="G1032" s="6" t="s">
        <v>1316</v>
      </c>
      <c r="H1032" s="3">
        <v>2.7E-2</v>
      </c>
      <c r="I1032" s="5">
        <v>0</v>
      </c>
      <c r="J1032" s="4">
        <f>TRUNC(H1032*I1032, 1)</f>
        <v>0</v>
      </c>
      <c r="K1032" s="4">
        <f>노무!E12</f>
        <v>0</v>
      </c>
      <c r="L1032" s="5">
        <f>TRUNC(H1032*K1032, 1)</f>
        <v>0</v>
      </c>
      <c r="M1032" s="4">
        <v>0</v>
      </c>
      <c r="N1032" s="5">
        <f>TRUNC(H1032*M1032, 1)</f>
        <v>0</v>
      </c>
      <c r="O1032" s="4">
        <f t="shared" si="147"/>
        <v>0</v>
      </c>
      <c r="P1032" s="5">
        <f t="shared" si="147"/>
        <v>0</v>
      </c>
      <c r="Q1032" s="1" t="s">
        <v>13</v>
      </c>
      <c r="S1032" t="s">
        <v>54</v>
      </c>
      <c r="T1032" t="s">
        <v>54</v>
      </c>
      <c r="U1032" t="s">
        <v>13</v>
      </c>
      <c r="V1032">
        <v>1</v>
      </c>
    </row>
    <row r="1033" spans="1:22" x14ac:dyDescent="0.2">
      <c r="A1033" s="1" t="s">
        <v>347</v>
      </c>
      <c r="B1033" s="6" t="s">
        <v>1306</v>
      </c>
      <c r="C1033" s="1" t="s">
        <v>1307</v>
      </c>
      <c r="D1033" s="1" t="s">
        <v>13</v>
      </c>
      <c r="E1033" s="1" t="s">
        <v>1319</v>
      </c>
      <c r="F1033" s="1" t="s">
        <v>1323</v>
      </c>
      <c r="G1033" s="6" t="s">
        <v>1310</v>
      </c>
      <c r="H1033" s="3">
        <v>1</v>
      </c>
      <c r="I1033" s="4">
        <f>TRUNC((L1032)*10*0.01, 1)</f>
        <v>0</v>
      </c>
      <c r="J1033" s="4">
        <f>TRUNC(H1033*I1033, 1)</f>
        <v>0</v>
      </c>
      <c r="K1033" s="4">
        <v>0</v>
      </c>
      <c r="L1033" s="5">
        <f>TRUNC(H1033*K1033, 1)</f>
        <v>0</v>
      </c>
      <c r="M1033" s="4">
        <v>0</v>
      </c>
      <c r="N1033" s="5">
        <f>TRUNC(H1033*M1033, 1)</f>
        <v>0</v>
      </c>
      <c r="O1033" s="4">
        <f t="shared" si="147"/>
        <v>0</v>
      </c>
      <c r="P1033" s="5">
        <f t="shared" si="147"/>
        <v>0</v>
      </c>
      <c r="Q1033" s="1" t="s">
        <v>13</v>
      </c>
      <c r="S1033" t="s">
        <v>54</v>
      </c>
      <c r="T1033" t="s">
        <v>54</v>
      </c>
      <c r="U1033">
        <v>10</v>
      </c>
      <c r="V1033">
        <v>1</v>
      </c>
    </row>
    <row r="1034" spans="1:22" x14ac:dyDescent="0.2">
      <c r="A1034" s="1" t="s">
        <v>13</v>
      </c>
      <c r="B1034" s="6" t="s">
        <v>13</v>
      </c>
      <c r="C1034" s="1" t="s">
        <v>13</v>
      </c>
      <c r="D1034" s="1" t="s">
        <v>13</v>
      </c>
      <c r="E1034" s="1" t="s">
        <v>1311</v>
      </c>
      <c r="F1034" s="1" t="s">
        <v>13</v>
      </c>
      <c r="G1034" s="6" t="s">
        <v>13</v>
      </c>
      <c r="H1034" s="3">
        <v>0</v>
      </c>
      <c r="I1034" s="1" t="s">
        <v>13</v>
      </c>
      <c r="J1034" s="4">
        <f>TRUNC(SUMPRODUCT(J1030:J1033, V1030:V1033), 0)</f>
        <v>0</v>
      </c>
      <c r="K1034" s="1" t="s">
        <v>13</v>
      </c>
      <c r="L1034" s="5">
        <f>TRUNC(SUMPRODUCT(L1030:L1033, V1030:V1033), 0)</f>
        <v>0</v>
      </c>
      <c r="M1034" s="1" t="s">
        <v>13</v>
      </c>
      <c r="N1034" s="5">
        <f>TRUNC(SUMPRODUCT(N1030:N1033, V1030:V1033), 0)</f>
        <v>0</v>
      </c>
      <c r="O1034" s="1" t="s">
        <v>13</v>
      </c>
      <c r="P1034" s="5">
        <f>J1034+L1034+N1034</f>
        <v>0</v>
      </c>
      <c r="Q1034" s="1" t="s">
        <v>13</v>
      </c>
      <c r="S1034" t="s">
        <v>13</v>
      </c>
      <c r="T1034" t="s">
        <v>13</v>
      </c>
      <c r="U1034" t="s">
        <v>13</v>
      </c>
      <c r="V1034">
        <v>1</v>
      </c>
    </row>
    <row r="1035" spans="1:22" x14ac:dyDescent="0.2">
      <c r="A1035" s="1" t="s">
        <v>13</v>
      </c>
      <c r="B1035" s="6" t="s">
        <v>13</v>
      </c>
      <c r="C1035" s="1" t="s">
        <v>13</v>
      </c>
      <c r="D1035" s="1" t="s">
        <v>13</v>
      </c>
      <c r="E1035" s="1" t="s">
        <v>13</v>
      </c>
      <c r="F1035" s="1" t="s">
        <v>13</v>
      </c>
      <c r="G1035" s="6" t="s">
        <v>13</v>
      </c>
      <c r="H1035" s="3">
        <v>0</v>
      </c>
      <c r="I1035" s="1" t="s">
        <v>13</v>
      </c>
      <c r="J1035" s="1" t="s">
        <v>13</v>
      </c>
      <c r="K1035" s="1" t="s">
        <v>13</v>
      </c>
      <c r="L1035" s="1" t="s">
        <v>13</v>
      </c>
      <c r="M1035" s="1" t="s">
        <v>13</v>
      </c>
      <c r="N1035" s="1" t="s">
        <v>13</v>
      </c>
      <c r="O1035" s="1" t="s">
        <v>13</v>
      </c>
      <c r="P1035" s="1" t="s">
        <v>13</v>
      </c>
      <c r="Q1035" s="1" t="s">
        <v>13</v>
      </c>
      <c r="S1035" t="s">
        <v>13</v>
      </c>
      <c r="T1035" t="s">
        <v>13</v>
      </c>
      <c r="U1035" t="s">
        <v>13</v>
      </c>
      <c r="V1035">
        <v>1</v>
      </c>
    </row>
    <row r="1036" spans="1:22" x14ac:dyDescent="0.2">
      <c r="A1036" s="1" t="s">
        <v>349</v>
      </c>
      <c r="B1036" s="6" t="s">
        <v>13</v>
      </c>
      <c r="C1036" s="1" t="s">
        <v>13</v>
      </c>
      <c r="D1036" s="1" t="s">
        <v>13</v>
      </c>
      <c r="E1036" s="1" t="s">
        <v>324</v>
      </c>
      <c r="F1036" s="1" t="s">
        <v>350</v>
      </c>
      <c r="G1036" s="6" t="s">
        <v>51</v>
      </c>
      <c r="H1036" s="3">
        <v>0</v>
      </c>
      <c r="I1036" s="1" t="s">
        <v>13</v>
      </c>
      <c r="J1036" s="1" t="s">
        <v>13</v>
      </c>
      <c r="K1036" s="1" t="s">
        <v>13</v>
      </c>
      <c r="L1036" s="1" t="s">
        <v>13</v>
      </c>
      <c r="M1036" s="1" t="s">
        <v>13</v>
      </c>
      <c r="N1036" s="1" t="s">
        <v>13</v>
      </c>
      <c r="O1036" s="1" t="s">
        <v>13</v>
      </c>
      <c r="P1036" s="1" t="s">
        <v>13</v>
      </c>
      <c r="Q1036" s="1" t="s">
        <v>13</v>
      </c>
      <c r="S1036" t="s">
        <v>13</v>
      </c>
      <c r="T1036" t="s">
        <v>13</v>
      </c>
      <c r="U1036" t="s">
        <v>13</v>
      </c>
      <c r="V1036">
        <v>1</v>
      </c>
    </row>
    <row r="1037" spans="1:22" x14ac:dyDescent="0.2">
      <c r="A1037" s="1" t="s">
        <v>349</v>
      </c>
      <c r="B1037" s="6" t="s">
        <v>1287</v>
      </c>
      <c r="C1037" s="1" t="s">
        <v>1436</v>
      </c>
      <c r="D1037" s="1" t="s">
        <v>13</v>
      </c>
      <c r="E1037" s="1" t="s">
        <v>1437</v>
      </c>
      <c r="F1037" s="1" t="s">
        <v>1438</v>
      </c>
      <c r="G1037" s="6" t="s">
        <v>1388</v>
      </c>
      <c r="H1037" s="3">
        <v>8.5999999999999993E-2</v>
      </c>
      <c r="I1037" s="4">
        <f>자재!E11</f>
        <v>0</v>
      </c>
      <c r="J1037" s="4">
        <f>TRUNC(H1037*I1037, 1)</f>
        <v>0</v>
      </c>
      <c r="K1037" s="4">
        <v>0</v>
      </c>
      <c r="L1037" s="5">
        <f>TRUNC(H1037*K1037, 1)</f>
        <v>0</v>
      </c>
      <c r="M1037" s="4">
        <v>0</v>
      </c>
      <c r="N1037" s="5">
        <f>TRUNC(H1037*M1037, 1)</f>
        <v>0</v>
      </c>
      <c r="O1037" s="4">
        <f t="shared" ref="O1037:P1040" si="148">I1037+K1037+M1037</f>
        <v>0</v>
      </c>
      <c r="P1037" s="5">
        <f t="shared" si="148"/>
        <v>0</v>
      </c>
      <c r="Q1037" s="1" t="s">
        <v>13</v>
      </c>
      <c r="S1037" t="s">
        <v>54</v>
      </c>
      <c r="T1037" t="s">
        <v>54</v>
      </c>
      <c r="U1037" t="s">
        <v>13</v>
      </c>
      <c r="V1037">
        <v>1</v>
      </c>
    </row>
    <row r="1038" spans="1:22" x14ac:dyDescent="0.2">
      <c r="A1038" s="1" t="s">
        <v>349</v>
      </c>
      <c r="B1038" s="6" t="s">
        <v>1287</v>
      </c>
      <c r="C1038" s="1" t="s">
        <v>1439</v>
      </c>
      <c r="D1038" s="1" t="s">
        <v>13</v>
      </c>
      <c r="E1038" s="1" t="s">
        <v>1440</v>
      </c>
      <c r="F1038" s="1" t="s">
        <v>1440</v>
      </c>
      <c r="G1038" s="6" t="s">
        <v>1441</v>
      </c>
      <c r="H1038" s="3">
        <v>69</v>
      </c>
      <c r="I1038" s="4">
        <f>자재!E5</f>
        <v>0</v>
      </c>
      <c r="J1038" s="4">
        <f>TRUNC(H1038*I1038, 1)</f>
        <v>0</v>
      </c>
      <c r="K1038" s="4">
        <v>0</v>
      </c>
      <c r="L1038" s="5">
        <f>TRUNC(H1038*K1038, 1)</f>
        <v>0</v>
      </c>
      <c r="M1038" s="4">
        <v>0</v>
      </c>
      <c r="N1038" s="5">
        <f>TRUNC(H1038*M1038, 1)</f>
        <v>0</v>
      </c>
      <c r="O1038" s="4">
        <f t="shared" si="148"/>
        <v>0</v>
      </c>
      <c r="P1038" s="5">
        <f t="shared" si="148"/>
        <v>0</v>
      </c>
      <c r="Q1038" s="1" t="s">
        <v>13</v>
      </c>
      <c r="S1038" t="s">
        <v>54</v>
      </c>
      <c r="T1038" t="s">
        <v>54</v>
      </c>
      <c r="U1038" t="s">
        <v>13</v>
      </c>
      <c r="V1038">
        <v>1</v>
      </c>
    </row>
    <row r="1039" spans="1:22" x14ac:dyDescent="0.2">
      <c r="A1039" s="1" t="s">
        <v>349</v>
      </c>
      <c r="B1039" s="6" t="s">
        <v>1312</v>
      </c>
      <c r="C1039" s="1" t="s">
        <v>1328</v>
      </c>
      <c r="D1039" s="1" t="s">
        <v>13</v>
      </c>
      <c r="E1039" s="1" t="s">
        <v>1329</v>
      </c>
      <c r="F1039" s="1" t="s">
        <v>1315</v>
      </c>
      <c r="G1039" s="6" t="s">
        <v>1316</v>
      </c>
      <c r="H1039" s="3">
        <v>3.2000000000000001E-2</v>
      </c>
      <c r="I1039" s="5">
        <v>0</v>
      </c>
      <c r="J1039" s="4">
        <f>TRUNC(H1039*I1039, 1)</f>
        <v>0</v>
      </c>
      <c r="K1039" s="4">
        <f>노무!E12</f>
        <v>0</v>
      </c>
      <c r="L1039" s="5">
        <f>TRUNC(H1039*K1039, 1)</f>
        <v>0</v>
      </c>
      <c r="M1039" s="4">
        <v>0</v>
      </c>
      <c r="N1039" s="5">
        <f>TRUNC(H1039*M1039, 1)</f>
        <v>0</v>
      </c>
      <c r="O1039" s="4">
        <f t="shared" si="148"/>
        <v>0</v>
      </c>
      <c r="P1039" s="5">
        <f t="shared" si="148"/>
        <v>0</v>
      </c>
      <c r="Q1039" s="1" t="s">
        <v>13</v>
      </c>
      <c r="S1039" t="s">
        <v>54</v>
      </c>
      <c r="T1039" t="s">
        <v>54</v>
      </c>
      <c r="U1039" t="s">
        <v>13</v>
      </c>
      <c r="V1039">
        <v>1</v>
      </c>
    </row>
    <row r="1040" spans="1:22" x14ac:dyDescent="0.2">
      <c r="A1040" s="1" t="s">
        <v>349</v>
      </c>
      <c r="B1040" s="6" t="s">
        <v>1306</v>
      </c>
      <c r="C1040" s="1" t="s">
        <v>1307</v>
      </c>
      <c r="D1040" s="1" t="s">
        <v>13</v>
      </c>
      <c r="E1040" s="1" t="s">
        <v>1319</v>
      </c>
      <c r="F1040" s="1" t="s">
        <v>1323</v>
      </c>
      <c r="G1040" s="6" t="s">
        <v>1310</v>
      </c>
      <c r="H1040" s="3">
        <v>1</v>
      </c>
      <c r="I1040" s="4">
        <f>TRUNC((L1039)*10*0.01, 1)</f>
        <v>0</v>
      </c>
      <c r="J1040" s="4">
        <f>TRUNC(H1040*I1040, 1)</f>
        <v>0</v>
      </c>
      <c r="K1040" s="4">
        <v>0</v>
      </c>
      <c r="L1040" s="5">
        <f>TRUNC(H1040*K1040, 1)</f>
        <v>0</v>
      </c>
      <c r="M1040" s="4">
        <v>0</v>
      </c>
      <c r="N1040" s="5">
        <f>TRUNC(H1040*M1040, 1)</f>
        <v>0</v>
      </c>
      <c r="O1040" s="4">
        <f t="shared" si="148"/>
        <v>0</v>
      </c>
      <c r="P1040" s="5">
        <f t="shared" si="148"/>
        <v>0</v>
      </c>
      <c r="Q1040" s="1" t="s">
        <v>13</v>
      </c>
      <c r="S1040" t="s">
        <v>54</v>
      </c>
      <c r="T1040" t="s">
        <v>54</v>
      </c>
      <c r="U1040">
        <v>10</v>
      </c>
      <c r="V1040">
        <v>1</v>
      </c>
    </row>
    <row r="1041" spans="1:22" x14ac:dyDescent="0.2">
      <c r="A1041" s="1" t="s">
        <v>13</v>
      </c>
      <c r="B1041" s="6" t="s">
        <v>13</v>
      </c>
      <c r="C1041" s="1" t="s">
        <v>13</v>
      </c>
      <c r="D1041" s="1" t="s">
        <v>13</v>
      </c>
      <c r="E1041" s="1" t="s">
        <v>1311</v>
      </c>
      <c r="F1041" s="1" t="s">
        <v>13</v>
      </c>
      <c r="G1041" s="6" t="s">
        <v>13</v>
      </c>
      <c r="H1041" s="3">
        <v>0</v>
      </c>
      <c r="I1041" s="1" t="s">
        <v>13</v>
      </c>
      <c r="J1041" s="4">
        <f>TRUNC(SUMPRODUCT(J1037:J1040, V1037:V1040), 0)</f>
        <v>0</v>
      </c>
      <c r="K1041" s="1" t="s">
        <v>13</v>
      </c>
      <c r="L1041" s="5">
        <f>TRUNC(SUMPRODUCT(L1037:L1040, V1037:V1040), 0)</f>
        <v>0</v>
      </c>
      <c r="M1041" s="1" t="s">
        <v>13</v>
      </c>
      <c r="N1041" s="5">
        <f>TRUNC(SUMPRODUCT(N1037:N1040, V1037:V1040), 0)</f>
        <v>0</v>
      </c>
      <c r="O1041" s="1" t="s">
        <v>13</v>
      </c>
      <c r="P1041" s="5">
        <f>J1041+L1041+N1041</f>
        <v>0</v>
      </c>
      <c r="Q1041" s="1" t="s">
        <v>13</v>
      </c>
      <c r="S1041" t="s">
        <v>13</v>
      </c>
      <c r="T1041" t="s">
        <v>13</v>
      </c>
      <c r="U1041" t="s">
        <v>13</v>
      </c>
      <c r="V1041">
        <v>1</v>
      </c>
    </row>
    <row r="1042" spans="1:22" x14ac:dyDescent="0.2">
      <c r="A1042" s="1" t="s">
        <v>13</v>
      </c>
      <c r="B1042" s="6" t="s">
        <v>13</v>
      </c>
      <c r="C1042" s="1" t="s">
        <v>13</v>
      </c>
      <c r="D1042" s="1" t="s">
        <v>13</v>
      </c>
      <c r="E1042" s="1" t="s">
        <v>13</v>
      </c>
      <c r="F1042" s="1" t="s">
        <v>13</v>
      </c>
      <c r="G1042" s="6" t="s">
        <v>13</v>
      </c>
      <c r="H1042" s="3">
        <v>0</v>
      </c>
      <c r="I1042" s="1" t="s">
        <v>13</v>
      </c>
      <c r="J1042" s="1" t="s">
        <v>13</v>
      </c>
      <c r="K1042" s="1" t="s">
        <v>13</v>
      </c>
      <c r="L1042" s="1" t="s">
        <v>13</v>
      </c>
      <c r="M1042" s="1" t="s">
        <v>13</v>
      </c>
      <c r="N1042" s="1" t="s">
        <v>13</v>
      </c>
      <c r="O1042" s="1" t="s">
        <v>13</v>
      </c>
      <c r="P1042" s="1" t="s">
        <v>13</v>
      </c>
      <c r="Q1042" s="1" t="s">
        <v>13</v>
      </c>
      <c r="S1042" t="s">
        <v>13</v>
      </c>
      <c r="T1042" t="s">
        <v>13</v>
      </c>
      <c r="U1042" t="s">
        <v>13</v>
      </c>
      <c r="V1042">
        <v>1</v>
      </c>
    </row>
    <row r="1043" spans="1:22" x14ac:dyDescent="0.2">
      <c r="A1043" s="1" t="s">
        <v>351</v>
      </c>
      <c r="B1043" s="6" t="s">
        <v>13</v>
      </c>
      <c r="C1043" s="1" t="s">
        <v>13</v>
      </c>
      <c r="D1043" s="1" t="s">
        <v>13</v>
      </c>
      <c r="E1043" s="1" t="s">
        <v>324</v>
      </c>
      <c r="F1043" s="1" t="s">
        <v>352</v>
      </c>
      <c r="G1043" s="6" t="s">
        <v>51</v>
      </c>
      <c r="H1043" s="3">
        <v>0</v>
      </c>
      <c r="I1043" s="1" t="s">
        <v>13</v>
      </c>
      <c r="J1043" s="1" t="s">
        <v>13</v>
      </c>
      <c r="K1043" s="1" t="s">
        <v>13</v>
      </c>
      <c r="L1043" s="1" t="s">
        <v>13</v>
      </c>
      <c r="M1043" s="1" t="s">
        <v>13</v>
      </c>
      <c r="N1043" s="1" t="s">
        <v>13</v>
      </c>
      <c r="O1043" s="1" t="s">
        <v>13</v>
      </c>
      <c r="P1043" s="1" t="s">
        <v>13</v>
      </c>
      <c r="Q1043" s="1" t="s">
        <v>13</v>
      </c>
      <c r="S1043" t="s">
        <v>13</v>
      </c>
      <c r="T1043" t="s">
        <v>13</v>
      </c>
      <c r="U1043" t="s">
        <v>13</v>
      </c>
      <c r="V1043">
        <v>1</v>
      </c>
    </row>
    <row r="1044" spans="1:22" x14ac:dyDescent="0.2">
      <c r="A1044" s="1" t="s">
        <v>351</v>
      </c>
      <c r="B1044" s="6" t="s">
        <v>1287</v>
      </c>
      <c r="C1044" s="1" t="s">
        <v>1436</v>
      </c>
      <c r="D1044" s="1" t="s">
        <v>13</v>
      </c>
      <c r="E1044" s="1" t="s">
        <v>1437</v>
      </c>
      <c r="F1044" s="1" t="s">
        <v>1438</v>
      </c>
      <c r="G1044" s="6" t="s">
        <v>1388</v>
      </c>
      <c r="H1044" s="3">
        <v>0.11600000000000001</v>
      </c>
      <c r="I1044" s="4">
        <f>자재!E11</f>
        <v>0</v>
      </c>
      <c r="J1044" s="4">
        <f>TRUNC(H1044*I1044, 1)</f>
        <v>0</v>
      </c>
      <c r="K1044" s="4">
        <v>0</v>
      </c>
      <c r="L1044" s="5">
        <f>TRUNC(H1044*K1044, 1)</f>
        <v>0</v>
      </c>
      <c r="M1044" s="4">
        <v>0</v>
      </c>
      <c r="N1044" s="5">
        <f>TRUNC(H1044*M1044, 1)</f>
        <v>0</v>
      </c>
      <c r="O1044" s="4">
        <f t="shared" ref="O1044:P1047" si="149">I1044+K1044+M1044</f>
        <v>0</v>
      </c>
      <c r="P1044" s="5">
        <f t="shared" si="149"/>
        <v>0</v>
      </c>
      <c r="Q1044" s="1" t="s">
        <v>13</v>
      </c>
      <c r="S1044" t="s">
        <v>54</v>
      </c>
      <c r="T1044" t="s">
        <v>54</v>
      </c>
      <c r="U1044" t="s">
        <v>13</v>
      </c>
      <c r="V1044">
        <v>1</v>
      </c>
    </row>
    <row r="1045" spans="1:22" x14ac:dyDescent="0.2">
      <c r="A1045" s="1" t="s">
        <v>351</v>
      </c>
      <c r="B1045" s="6" t="s">
        <v>1287</v>
      </c>
      <c r="C1045" s="1" t="s">
        <v>1439</v>
      </c>
      <c r="D1045" s="1" t="s">
        <v>13</v>
      </c>
      <c r="E1045" s="1" t="s">
        <v>1440</v>
      </c>
      <c r="F1045" s="1" t="s">
        <v>1440</v>
      </c>
      <c r="G1045" s="6" t="s">
        <v>1441</v>
      </c>
      <c r="H1045" s="3">
        <v>93</v>
      </c>
      <c r="I1045" s="4">
        <f>자재!E5</f>
        <v>0</v>
      </c>
      <c r="J1045" s="4">
        <f>TRUNC(H1045*I1045, 1)</f>
        <v>0</v>
      </c>
      <c r="K1045" s="4">
        <v>0</v>
      </c>
      <c r="L1045" s="5">
        <f>TRUNC(H1045*K1045, 1)</f>
        <v>0</v>
      </c>
      <c r="M1045" s="4">
        <v>0</v>
      </c>
      <c r="N1045" s="5">
        <f>TRUNC(H1045*M1045, 1)</f>
        <v>0</v>
      </c>
      <c r="O1045" s="4">
        <f t="shared" si="149"/>
        <v>0</v>
      </c>
      <c r="P1045" s="5">
        <f t="shared" si="149"/>
        <v>0</v>
      </c>
      <c r="Q1045" s="1" t="s">
        <v>13</v>
      </c>
      <c r="S1045" t="s">
        <v>54</v>
      </c>
      <c r="T1045" t="s">
        <v>54</v>
      </c>
      <c r="U1045" t="s">
        <v>13</v>
      </c>
      <c r="V1045">
        <v>1</v>
      </c>
    </row>
    <row r="1046" spans="1:22" x14ac:dyDescent="0.2">
      <c r="A1046" s="1" t="s">
        <v>351</v>
      </c>
      <c r="B1046" s="6" t="s">
        <v>1312</v>
      </c>
      <c r="C1046" s="1" t="s">
        <v>1328</v>
      </c>
      <c r="D1046" s="1" t="s">
        <v>13</v>
      </c>
      <c r="E1046" s="1" t="s">
        <v>1329</v>
      </c>
      <c r="F1046" s="1" t="s">
        <v>1315</v>
      </c>
      <c r="G1046" s="6" t="s">
        <v>1316</v>
      </c>
      <c r="H1046" s="3">
        <v>3.7999999999999999E-2</v>
      </c>
      <c r="I1046" s="5">
        <v>0</v>
      </c>
      <c r="J1046" s="4">
        <f>TRUNC(H1046*I1046, 1)</f>
        <v>0</v>
      </c>
      <c r="K1046" s="4">
        <f>노무!E12</f>
        <v>0</v>
      </c>
      <c r="L1046" s="5">
        <f>TRUNC(H1046*K1046, 1)</f>
        <v>0</v>
      </c>
      <c r="M1046" s="4">
        <v>0</v>
      </c>
      <c r="N1046" s="5">
        <f>TRUNC(H1046*M1046, 1)</f>
        <v>0</v>
      </c>
      <c r="O1046" s="4">
        <f t="shared" si="149"/>
        <v>0</v>
      </c>
      <c r="P1046" s="5">
        <f t="shared" si="149"/>
        <v>0</v>
      </c>
      <c r="Q1046" s="1" t="s">
        <v>13</v>
      </c>
      <c r="S1046" t="s">
        <v>54</v>
      </c>
      <c r="T1046" t="s">
        <v>54</v>
      </c>
      <c r="U1046" t="s">
        <v>13</v>
      </c>
      <c r="V1046">
        <v>1</v>
      </c>
    </row>
    <row r="1047" spans="1:22" x14ac:dyDescent="0.2">
      <c r="A1047" s="1" t="s">
        <v>351</v>
      </c>
      <c r="B1047" s="6" t="s">
        <v>1306</v>
      </c>
      <c r="C1047" s="1" t="s">
        <v>1307</v>
      </c>
      <c r="D1047" s="1" t="s">
        <v>13</v>
      </c>
      <c r="E1047" s="1" t="s">
        <v>1319</v>
      </c>
      <c r="F1047" s="1" t="s">
        <v>1323</v>
      </c>
      <c r="G1047" s="6" t="s">
        <v>1310</v>
      </c>
      <c r="H1047" s="3">
        <v>1</v>
      </c>
      <c r="I1047" s="4">
        <f>TRUNC((L1046)*10*0.01, 1)</f>
        <v>0</v>
      </c>
      <c r="J1047" s="4">
        <f>TRUNC(H1047*I1047, 1)</f>
        <v>0</v>
      </c>
      <c r="K1047" s="4">
        <v>0</v>
      </c>
      <c r="L1047" s="5">
        <f>TRUNC(H1047*K1047, 1)</f>
        <v>0</v>
      </c>
      <c r="M1047" s="4">
        <v>0</v>
      </c>
      <c r="N1047" s="5">
        <f>TRUNC(H1047*M1047, 1)</f>
        <v>0</v>
      </c>
      <c r="O1047" s="4">
        <f t="shared" si="149"/>
        <v>0</v>
      </c>
      <c r="P1047" s="5">
        <f t="shared" si="149"/>
        <v>0</v>
      </c>
      <c r="Q1047" s="1" t="s">
        <v>13</v>
      </c>
      <c r="S1047" t="s">
        <v>54</v>
      </c>
      <c r="T1047" t="s">
        <v>54</v>
      </c>
      <c r="U1047">
        <v>10</v>
      </c>
      <c r="V1047">
        <v>1</v>
      </c>
    </row>
    <row r="1048" spans="1:22" x14ac:dyDescent="0.2">
      <c r="A1048" s="1" t="s">
        <v>13</v>
      </c>
      <c r="B1048" s="6" t="s">
        <v>13</v>
      </c>
      <c r="C1048" s="1" t="s">
        <v>13</v>
      </c>
      <c r="D1048" s="1" t="s">
        <v>13</v>
      </c>
      <c r="E1048" s="1" t="s">
        <v>1311</v>
      </c>
      <c r="F1048" s="1" t="s">
        <v>13</v>
      </c>
      <c r="G1048" s="6" t="s">
        <v>13</v>
      </c>
      <c r="H1048" s="3">
        <v>0</v>
      </c>
      <c r="I1048" s="1" t="s">
        <v>13</v>
      </c>
      <c r="J1048" s="4">
        <f>TRUNC(SUMPRODUCT(J1044:J1047, V1044:V1047), 0)</f>
        <v>0</v>
      </c>
      <c r="K1048" s="1" t="s">
        <v>13</v>
      </c>
      <c r="L1048" s="5">
        <f>TRUNC(SUMPRODUCT(L1044:L1047, V1044:V1047), 0)</f>
        <v>0</v>
      </c>
      <c r="M1048" s="1" t="s">
        <v>13</v>
      </c>
      <c r="N1048" s="5">
        <f>TRUNC(SUMPRODUCT(N1044:N1047, V1044:V1047), 0)</f>
        <v>0</v>
      </c>
      <c r="O1048" s="1" t="s">
        <v>13</v>
      </c>
      <c r="P1048" s="5">
        <f>J1048+L1048+N1048</f>
        <v>0</v>
      </c>
      <c r="Q1048" s="1" t="s">
        <v>13</v>
      </c>
      <c r="S1048" t="s">
        <v>13</v>
      </c>
      <c r="T1048" t="s">
        <v>13</v>
      </c>
      <c r="U1048" t="s">
        <v>13</v>
      </c>
      <c r="V1048">
        <v>1</v>
      </c>
    </row>
    <row r="1049" spans="1:22" x14ac:dyDescent="0.2">
      <c r="A1049" s="1" t="s">
        <v>13</v>
      </c>
      <c r="B1049" s="6" t="s">
        <v>13</v>
      </c>
      <c r="C1049" s="1" t="s">
        <v>13</v>
      </c>
      <c r="D1049" s="1" t="s">
        <v>13</v>
      </c>
      <c r="E1049" s="1" t="s">
        <v>13</v>
      </c>
      <c r="F1049" s="1" t="s">
        <v>13</v>
      </c>
      <c r="G1049" s="6" t="s">
        <v>13</v>
      </c>
      <c r="H1049" s="3">
        <v>0</v>
      </c>
      <c r="I1049" s="1" t="s">
        <v>13</v>
      </c>
      <c r="J1049" s="1" t="s">
        <v>13</v>
      </c>
      <c r="K1049" s="1" t="s">
        <v>13</v>
      </c>
      <c r="L1049" s="1" t="s">
        <v>13</v>
      </c>
      <c r="M1049" s="1" t="s">
        <v>13</v>
      </c>
      <c r="N1049" s="1" t="s">
        <v>13</v>
      </c>
      <c r="O1049" s="1" t="s">
        <v>13</v>
      </c>
      <c r="P1049" s="1" t="s">
        <v>13</v>
      </c>
      <c r="Q1049" s="1" t="s">
        <v>13</v>
      </c>
      <c r="S1049" t="s">
        <v>13</v>
      </c>
      <c r="T1049" t="s">
        <v>13</v>
      </c>
      <c r="U1049" t="s">
        <v>13</v>
      </c>
      <c r="V1049">
        <v>1</v>
      </c>
    </row>
    <row r="1050" spans="1:22" x14ac:dyDescent="0.2">
      <c r="A1050" s="1" t="s">
        <v>353</v>
      </c>
      <c r="B1050" s="6" t="s">
        <v>13</v>
      </c>
      <c r="C1050" s="1" t="s">
        <v>13</v>
      </c>
      <c r="D1050" s="1" t="s">
        <v>13</v>
      </c>
      <c r="E1050" s="1" t="s">
        <v>324</v>
      </c>
      <c r="F1050" s="1" t="s">
        <v>354</v>
      </c>
      <c r="G1050" s="6" t="s">
        <v>51</v>
      </c>
      <c r="H1050" s="3">
        <v>0</v>
      </c>
      <c r="I1050" s="1" t="s">
        <v>13</v>
      </c>
      <c r="J1050" s="1" t="s">
        <v>13</v>
      </c>
      <c r="K1050" s="1" t="s">
        <v>13</v>
      </c>
      <c r="L1050" s="1" t="s">
        <v>13</v>
      </c>
      <c r="M1050" s="1" t="s">
        <v>13</v>
      </c>
      <c r="N1050" s="1" t="s">
        <v>13</v>
      </c>
      <c r="O1050" s="1" t="s">
        <v>13</v>
      </c>
      <c r="P1050" s="1" t="s">
        <v>13</v>
      </c>
      <c r="Q1050" s="1" t="s">
        <v>13</v>
      </c>
      <c r="S1050" t="s">
        <v>13</v>
      </c>
      <c r="T1050" t="s">
        <v>13</v>
      </c>
      <c r="U1050" t="s">
        <v>13</v>
      </c>
      <c r="V1050">
        <v>1</v>
      </c>
    </row>
    <row r="1051" spans="1:22" x14ac:dyDescent="0.2">
      <c r="A1051" s="1" t="s">
        <v>353</v>
      </c>
      <c r="B1051" s="6" t="s">
        <v>1287</v>
      </c>
      <c r="C1051" s="1" t="s">
        <v>1436</v>
      </c>
      <c r="D1051" s="1" t="s">
        <v>13</v>
      </c>
      <c r="E1051" s="1" t="s">
        <v>1437</v>
      </c>
      <c r="F1051" s="1" t="s">
        <v>1438</v>
      </c>
      <c r="G1051" s="6" t="s">
        <v>1388</v>
      </c>
      <c r="H1051" s="3">
        <v>0.14299999999999999</v>
      </c>
      <c r="I1051" s="4">
        <f>자재!E11</f>
        <v>0</v>
      </c>
      <c r="J1051" s="4">
        <f>TRUNC(H1051*I1051, 1)</f>
        <v>0</v>
      </c>
      <c r="K1051" s="4">
        <v>0</v>
      </c>
      <c r="L1051" s="5">
        <f>TRUNC(H1051*K1051, 1)</f>
        <v>0</v>
      </c>
      <c r="M1051" s="4">
        <v>0</v>
      </c>
      <c r="N1051" s="5">
        <f>TRUNC(H1051*M1051, 1)</f>
        <v>0</v>
      </c>
      <c r="O1051" s="4">
        <f t="shared" ref="O1051:P1054" si="150">I1051+K1051+M1051</f>
        <v>0</v>
      </c>
      <c r="P1051" s="5">
        <f t="shared" si="150"/>
        <v>0</v>
      </c>
      <c r="Q1051" s="1" t="s">
        <v>13</v>
      </c>
      <c r="S1051" t="s">
        <v>54</v>
      </c>
      <c r="T1051" t="s">
        <v>54</v>
      </c>
      <c r="U1051" t="s">
        <v>13</v>
      </c>
      <c r="V1051">
        <v>1</v>
      </c>
    </row>
    <row r="1052" spans="1:22" x14ac:dyDescent="0.2">
      <c r="A1052" s="1" t="s">
        <v>353</v>
      </c>
      <c r="B1052" s="6" t="s">
        <v>1287</v>
      </c>
      <c r="C1052" s="1" t="s">
        <v>1439</v>
      </c>
      <c r="D1052" s="1" t="s">
        <v>13</v>
      </c>
      <c r="E1052" s="1" t="s">
        <v>1440</v>
      </c>
      <c r="F1052" s="1" t="s">
        <v>1440</v>
      </c>
      <c r="G1052" s="6" t="s">
        <v>1441</v>
      </c>
      <c r="H1052" s="3">
        <v>114.3</v>
      </c>
      <c r="I1052" s="4">
        <f>자재!E5</f>
        <v>0</v>
      </c>
      <c r="J1052" s="4">
        <f>TRUNC(H1052*I1052, 1)</f>
        <v>0</v>
      </c>
      <c r="K1052" s="4">
        <v>0</v>
      </c>
      <c r="L1052" s="5">
        <f>TRUNC(H1052*K1052, 1)</f>
        <v>0</v>
      </c>
      <c r="M1052" s="4">
        <v>0</v>
      </c>
      <c r="N1052" s="5">
        <f>TRUNC(H1052*M1052, 1)</f>
        <v>0</v>
      </c>
      <c r="O1052" s="4">
        <f t="shared" si="150"/>
        <v>0</v>
      </c>
      <c r="P1052" s="5">
        <f t="shared" si="150"/>
        <v>0</v>
      </c>
      <c r="Q1052" s="1" t="s">
        <v>13</v>
      </c>
      <c r="S1052" t="s">
        <v>54</v>
      </c>
      <c r="T1052" t="s">
        <v>54</v>
      </c>
      <c r="U1052" t="s">
        <v>13</v>
      </c>
      <c r="V1052">
        <v>1</v>
      </c>
    </row>
    <row r="1053" spans="1:22" x14ac:dyDescent="0.2">
      <c r="A1053" s="1" t="s">
        <v>353</v>
      </c>
      <c r="B1053" s="6" t="s">
        <v>1312</v>
      </c>
      <c r="C1053" s="1" t="s">
        <v>1328</v>
      </c>
      <c r="D1053" s="1" t="s">
        <v>13</v>
      </c>
      <c r="E1053" s="1" t="s">
        <v>1329</v>
      </c>
      <c r="F1053" s="1" t="s">
        <v>1315</v>
      </c>
      <c r="G1053" s="6" t="s">
        <v>1316</v>
      </c>
      <c r="H1053" s="3">
        <v>4.2000000000000003E-2</v>
      </c>
      <c r="I1053" s="5">
        <v>0</v>
      </c>
      <c r="J1053" s="4">
        <f>TRUNC(H1053*I1053, 1)</f>
        <v>0</v>
      </c>
      <c r="K1053" s="4">
        <f>노무!E12</f>
        <v>0</v>
      </c>
      <c r="L1053" s="5">
        <f>TRUNC(H1053*K1053, 1)</f>
        <v>0</v>
      </c>
      <c r="M1053" s="4">
        <v>0</v>
      </c>
      <c r="N1053" s="5">
        <f>TRUNC(H1053*M1053, 1)</f>
        <v>0</v>
      </c>
      <c r="O1053" s="4">
        <f t="shared" si="150"/>
        <v>0</v>
      </c>
      <c r="P1053" s="5">
        <f t="shared" si="150"/>
        <v>0</v>
      </c>
      <c r="Q1053" s="1" t="s">
        <v>13</v>
      </c>
      <c r="S1053" t="s">
        <v>54</v>
      </c>
      <c r="T1053" t="s">
        <v>54</v>
      </c>
      <c r="U1053" t="s">
        <v>13</v>
      </c>
      <c r="V1053">
        <v>1</v>
      </c>
    </row>
    <row r="1054" spans="1:22" x14ac:dyDescent="0.2">
      <c r="A1054" s="1" t="s">
        <v>353</v>
      </c>
      <c r="B1054" s="6" t="s">
        <v>1306</v>
      </c>
      <c r="C1054" s="1" t="s">
        <v>1307</v>
      </c>
      <c r="D1054" s="1" t="s">
        <v>13</v>
      </c>
      <c r="E1054" s="1" t="s">
        <v>1319</v>
      </c>
      <c r="F1054" s="1" t="s">
        <v>1323</v>
      </c>
      <c r="G1054" s="6" t="s">
        <v>1310</v>
      </c>
      <c r="H1054" s="3">
        <v>1</v>
      </c>
      <c r="I1054" s="4">
        <f>TRUNC((L1053)*10*0.01, 1)</f>
        <v>0</v>
      </c>
      <c r="J1054" s="4">
        <f>TRUNC(H1054*I1054, 1)</f>
        <v>0</v>
      </c>
      <c r="K1054" s="4">
        <v>0</v>
      </c>
      <c r="L1054" s="5">
        <f>TRUNC(H1054*K1054, 1)</f>
        <v>0</v>
      </c>
      <c r="M1054" s="4">
        <v>0</v>
      </c>
      <c r="N1054" s="5">
        <f>TRUNC(H1054*M1054, 1)</f>
        <v>0</v>
      </c>
      <c r="O1054" s="4">
        <f t="shared" si="150"/>
        <v>0</v>
      </c>
      <c r="P1054" s="5">
        <f t="shared" si="150"/>
        <v>0</v>
      </c>
      <c r="Q1054" s="1" t="s">
        <v>13</v>
      </c>
      <c r="S1054" t="s">
        <v>54</v>
      </c>
      <c r="T1054" t="s">
        <v>54</v>
      </c>
      <c r="U1054">
        <v>10</v>
      </c>
      <c r="V1054">
        <v>1</v>
      </c>
    </row>
    <row r="1055" spans="1:22" x14ac:dyDescent="0.2">
      <c r="A1055" s="1" t="s">
        <v>13</v>
      </c>
      <c r="B1055" s="6" t="s">
        <v>13</v>
      </c>
      <c r="C1055" s="1" t="s">
        <v>13</v>
      </c>
      <c r="D1055" s="1" t="s">
        <v>13</v>
      </c>
      <c r="E1055" s="1" t="s">
        <v>1311</v>
      </c>
      <c r="F1055" s="1" t="s">
        <v>13</v>
      </c>
      <c r="G1055" s="6" t="s">
        <v>13</v>
      </c>
      <c r="H1055" s="3">
        <v>0</v>
      </c>
      <c r="I1055" s="1" t="s">
        <v>13</v>
      </c>
      <c r="J1055" s="4">
        <f>TRUNC(SUMPRODUCT(J1051:J1054, V1051:V1054), 0)</f>
        <v>0</v>
      </c>
      <c r="K1055" s="1" t="s">
        <v>13</v>
      </c>
      <c r="L1055" s="5">
        <f>TRUNC(SUMPRODUCT(L1051:L1054, V1051:V1054), 0)</f>
        <v>0</v>
      </c>
      <c r="M1055" s="1" t="s">
        <v>13</v>
      </c>
      <c r="N1055" s="5">
        <f>TRUNC(SUMPRODUCT(N1051:N1054, V1051:V1054), 0)</f>
        <v>0</v>
      </c>
      <c r="O1055" s="1" t="s">
        <v>13</v>
      </c>
      <c r="P1055" s="5">
        <f>J1055+L1055+N1055</f>
        <v>0</v>
      </c>
      <c r="Q1055" s="1" t="s">
        <v>13</v>
      </c>
      <c r="S1055" t="s">
        <v>13</v>
      </c>
      <c r="T1055" t="s">
        <v>13</v>
      </c>
      <c r="U1055" t="s">
        <v>13</v>
      </c>
      <c r="V1055">
        <v>1</v>
      </c>
    </row>
    <row r="1056" spans="1:22" x14ac:dyDescent="0.2">
      <c r="A1056" s="1" t="s">
        <v>13</v>
      </c>
      <c r="B1056" s="6" t="s">
        <v>13</v>
      </c>
      <c r="C1056" s="1" t="s">
        <v>13</v>
      </c>
      <c r="D1056" s="1" t="s">
        <v>13</v>
      </c>
      <c r="E1056" s="1" t="s">
        <v>13</v>
      </c>
      <c r="F1056" s="1" t="s">
        <v>13</v>
      </c>
      <c r="G1056" s="6" t="s">
        <v>13</v>
      </c>
      <c r="H1056" s="3">
        <v>0</v>
      </c>
      <c r="I1056" s="1" t="s">
        <v>13</v>
      </c>
      <c r="J1056" s="1" t="s">
        <v>13</v>
      </c>
      <c r="K1056" s="1" t="s">
        <v>13</v>
      </c>
      <c r="L1056" s="1" t="s">
        <v>13</v>
      </c>
      <c r="M1056" s="1" t="s">
        <v>13</v>
      </c>
      <c r="N1056" s="1" t="s">
        <v>13</v>
      </c>
      <c r="O1056" s="1" t="s">
        <v>13</v>
      </c>
      <c r="P1056" s="1" t="s">
        <v>13</v>
      </c>
      <c r="Q1056" s="1" t="s">
        <v>13</v>
      </c>
      <c r="S1056" t="s">
        <v>13</v>
      </c>
      <c r="T1056" t="s">
        <v>13</v>
      </c>
      <c r="U1056" t="s">
        <v>13</v>
      </c>
      <c r="V1056">
        <v>1</v>
      </c>
    </row>
    <row r="1057" spans="1:22" x14ac:dyDescent="0.2">
      <c r="A1057" s="1" t="s">
        <v>355</v>
      </c>
      <c r="B1057" s="6" t="s">
        <v>13</v>
      </c>
      <c r="C1057" s="1" t="s">
        <v>13</v>
      </c>
      <c r="D1057" s="1" t="s">
        <v>13</v>
      </c>
      <c r="E1057" s="1" t="s">
        <v>337</v>
      </c>
      <c r="F1057" s="1" t="s">
        <v>344</v>
      </c>
      <c r="G1057" s="6" t="s">
        <v>51</v>
      </c>
      <c r="H1057" s="3">
        <v>0</v>
      </c>
      <c r="I1057" s="1" t="s">
        <v>13</v>
      </c>
      <c r="J1057" s="1" t="s">
        <v>13</v>
      </c>
      <c r="K1057" s="1" t="s">
        <v>13</v>
      </c>
      <c r="L1057" s="1" t="s">
        <v>13</v>
      </c>
      <c r="M1057" s="1" t="s">
        <v>13</v>
      </c>
      <c r="N1057" s="1" t="s">
        <v>13</v>
      </c>
      <c r="O1057" s="1" t="s">
        <v>13</v>
      </c>
      <c r="P1057" s="1" t="s">
        <v>13</v>
      </c>
      <c r="Q1057" s="1" t="s">
        <v>13</v>
      </c>
      <c r="S1057" t="s">
        <v>13</v>
      </c>
      <c r="T1057" t="s">
        <v>13</v>
      </c>
      <c r="U1057" t="s">
        <v>13</v>
      </c>
      <c r="V1057">
        <v>1</v>
      </c>
    </row>
    <row r="1058" spans="1:22" x14ac:dyDescent="0.2">
      <c r="A1058" s="1" t="s">
        <v>355</v>
      </c>
      <c r="B1058" s="6" t="s">
        <v>1287</v>
      </c>
      <c r="C1058" s="1" t="s">
        <v>1436</v>
      </c>
      <c r="D1058" s="1" t="s">
        <v>13</v>
      </c>
      <c r="E1058" s="1" t="s">
        <v>1437</v>
      </c>
      <c r="F1058" s="1" t="s">
        <v>1438</v>
      </c>
      <c r="G1058" s="6" t="s">
        <v>1388</v>
      </c>
      <c r="H1058" s="3">
        <v>4.5999999999999999E-2</v>
      </c>
      <c r="I1058" s="4">
        <f>자재!E11</f>
        <v>0</v>
      </c>
      <c r="J1058" s="4">
        <f>TRUNC(H1058*I1058, 1)</f>
        <v>0</v>
      </c>
      <c r="K1058" s="4">
        <v>0</v>
      </c>
      <c r="L1058" s="5">
        <f>TRUNC(H1058*K1058, 1)</f>
        <v>0</v>
      </c>
      <c r="M1058" s="4">
        <v>0</v>
      </c>
      <c r="N1058" s="5">
        <f>TRUNC(H1058*M1058, 1)</f>
        <v>0</v>
      </c>
      <c r="O1058" s="4">
        <f t="shared" ref="O1058:P1061" si="151">I1058+K1058+M1058</f>
        <v>0</v>
      </c>
      <c r="P1058" s="5">
        <f t="shared" si="151"/>
        <v>0</v>
      </c>
      <c r="Q1058" s="1" t="s">
        <v>13</v>
      </c>
      <c r="S1058" t="s">
        <v>54</v>
      </c>
      <c r="T1058" t="s">
        <v>54</v>
      </c>
      <c r="U1058" t="s">
        <v>13</v>
      </c>
      <c r="V1058">
        <v>1</v>
      </c>
    </row>
    <row r="1059" spans="1:22" x14ac:dyDescent="0.2">
      <c r="A1059" s="1" t="s">
        <v>355</v>
      </c>
      <c r="B1059" s="6" t="s">
        <v>1287</v>
      </c>
      <c r="C1059" s="1" t="s">
        <v>1439</v>
      </c>
      <c r="D1059" s="1" t="s">
        <v>13</v>
      </c>
      <c r="E1059" s="1" t="s">
        <v>1440</v>
      </c>
      <c r="F1059" s="1" t="s">
        <v>1440</v>
      </c>
      <c r="G1059" s="6" t="s">
        <v>1441</v>
      </c>
      <c r="H1059" s="3">
        <v>37.200000000000003</v>
      </c>
      <c r="I1059" s="4">
        <f>자재!E5</f>
        <v>0</v>
      </c>
      <c r="J1059" s="4">
        <f>TRUNC(H1059*I1059, 1)</f>
        <v>0</v>
      </c>
      <c r="K1059" s="4">
        <v>0</v>
      </c>
      <c r="L1059" s="5">
        <f>TRUNC(H1059*K1059, 1)</f>
        <v>0</v>
      </c>
      <c r="M1059" s="4">
        <v>0</v>
      </c>
      <c r="N1059" s="5">
        <f>TRUNC(H1059*M1059, 1)</f>
        <v>0</v>
      </c>
      <c r="O1059" s="4">
        <f t="shared" si="151"/>
        <v>0</v>
      </c>
      <c r="P1059" s="5">
        <f t="shared" si="151"/>
        <v>0</v>
      </c>
      <c r="Q1059" s="1" t="s">
        <v>13</v>
      </c>
      <c r="S1059" t="s">
        <v>54</v>
      </c>
      <c r="T1059" t="s">
        <v>54</v>
      </c>
      <c r="U1059" t="s">
        <v>13</v>
      </c>
      <c r="V1059">
        <v>1</v>
      </c>
    </row>
    <row r="1060" spans="1:22" x14ac:dyDescent="0.2">
      <c r="A1060" s="1" t="s">
        <v>355</v>
      </c>
      <c r="B1060" s="6" t="s">
        <v>1312</v>
      </c>
      <c r="C1060" s="1" t="s">
        <v>1328</v>
      </c>
      <c r="D1060" s="1" t="s">
        <v>13</v>
      </c>
      <c r="E1060" s="1" t="s">
        <v>1329</v>
      </c>
      <c r="F1060" s="1" t="s">
        <v>1315</v>
      </c>
      <c r="G1060" s="6" t="s">
        <v>1316</v>
      </c>
      <c r="H1060" s="3">
        <v>2.8000000000000001E-2</v>
      </c>
      <c r="I1060" s="5">
        <v>0</v>
      </c>
      <c r="J1060" s="4">
        <f>TRUNC(H1060*I1060, 1)</f>
        <v>0</v>
      </c>
      <c r="K1060" s="4">
        <f>노무!E12</f>
        <v>0</v>
      </c>
      <c r="L1060" s="5">
        <f>TRUNC(H1060*K1060, 1)</f>
        <v>0</v>
      </c>
      <c r="M1060" s="4">
        <v>0</v>
      </c>
      <c r="N1060" s="5">
        <f>TRUNC(H1060*M1060, 1)</f>
        <v>0</v>
      </c>
      <c r="O1060" s="4">
        <f t="shared" si="151"/>
        <v>0</v>
      </c>
      <c r="P1060" s="5">
        <f t="shared" si="151"/>
        <v>0</v>
      </c>
      <c r="Q1060" s="1" t="s">
        <v>13</v>
      </c>
      <c r="S1060" t="s">
        <v>54</v>
      </c>
      <c r="T1060" t="s">
        <v>54</v>
      </c>
      <c r="U1060" t="s">
        <v>13</v>
      </c>
      <c r="V1060">
        <v>1</v>
      </c>
    </row>
    <row r="1061" spans="1:22" x14ac:dyDescent="0.2">
      <c r="A1061" s="1" t="s">
        <v>355</v>
      </c>
      <c r="B1061" s="6" t="s">
        <v>1306</v>
      </c>
      <c r="C1061" s="1" t="s">
        <v>1307</v>
      </c>
      <c r="D1061" s="1" t="s">
        <v>13</v>
      </c>
      <c r="E1061" s="1" t="s">
        <v>1319</v>
      </c>
      <c r="F1061" s="1" t="s">
        <v>1323</v>
      </c>
      <c r="G1061" s="6" t="s">
        <v>1310</v>
      </c>
      <c r="H1061" s="3">
        <v>1</v>
      </c>
      <c r="I1061" s="4">
        <f>TRUNC((L1060)*10*0.01, 1)</f>
        <v>0</v>
      </c>
      <c r="J1061" s="4">
        <f>TRUNC(H1061*I1061, 1)</f>
        <v>0</v>
      </c>
      <c r="K1061" s="4">
        <v>0</v>
      </c>
      <c r="L1061" s="5">
        <f>TRUNC(H1061*K1061, 1)</f>
        <v>0</v>
      </c>
      <c r="M1061" s="4">
        <v>0</v>
      </c>
      <c r="N1061" s="5">
        <f>TRUNC(H1061*M1061, 1)</f>
        <v>0</v>
      </c>
      <c r="O1061" s="4">
        <f t="shared" si="151"/>
        <v>0</v>
      </c>
      <c r="P1061" s="5">
        <f t="shared" si="151"/>
        <v>0</v>
      </c>
      <c r="Q1061" s="1" t="s">
        <v>13</v>
      </c>
      <c r="S1061" t="s">
        <v>54</v>
      </c>
      <c r="T1061" t="s">
        <v>54</v>
      </c>
      <c r="U1061">
        <v>10</v>
      </c>
      <c r="V1061">
        <v>1</v>
      </c>
    </row>
    <row r="1062" spans="1:22" x14ac:dyDescent="0.2">
      <c r="A1062" s="1" t="s">
        <v>13</v>
      </c>
      <c r="B1062" s="6" t="s">
        <v>13</v>
      </c>
      <c r="C1062" s="1" t="s">
        <v>13</v>
      </c>
      <c r="D1062" s="1" t="s">
        <v>13</v>
      </c>
      <c r="E1062" s="1" t="s">
        <v>1311</v>
      </c>
      <c r="F1062" s="1" t="s">
        <v>13</v>
      </c>
      <c r="G1062" s="6" t="s">
        <v>13</v>
      </c>
      <c r="H1062" s="3">
        <v>0</v>
      </c>
      <c r="I1062" s="1" t="s">
        <v>13</v>
      </c>
      <c r="J1062" s="4">
        <f>TRUNC(SUMPRODUCT(J1058:J1061, V1058:V1061), 0)</f>
        <v>0</v>
      </c>
      <c r="K1062" s="1" t="s">
        <v>13</v>
      </c>
      <c r="L1062" s="5">
        <f>TRUNC(SUMPRODUCT(L1058:L1061, V1058:V1061), 0)</f>
        <v>0</v>
      </c>
      <c r="M1062" s="1" t="s">
        <v>13</v>
      </c>
      <c r="N1062" s="5">
        <f>TRUNC(SUMPRODUCT(N1058:N1061, V1058:V1061), 0)</f>
        <v>0</v>
      </c>
      <c r="O1062" s="1" t="s">
        <v>13</v>
      </c>
      <c r="P1062" s="5">
        <f>J1062+L1062+N1062</f>
        <v>0</v>
      </c>
      <c r="Q1062" s="1" t="s">
        <v>13</v>
      </c>
      <c r="S1062" t="s">
        <v>13</v>
      </c>
      <c r="T1062" t="s">
        <v>13</v>
      </c>
      <c r="U1062" t="s">
        <v>13</v>
      </c>
      <c r="V1062">
        <v>1</v>
      </c>
    </row>
    <row r="1063" spans="1:22" x14ac:dyDescent="0.2">
      <c r="A1063" s="1" t="s">
        <v>13</v>
      </c>
      <c r="B1063" s="6" t="s">
        <v>13</v>
      </c>
      <c r="C1063" s="1" t="s">
        <v>13</v>
      </c>
      <c r="D1063" s="1" t="s">
        <v>13</v>
      </c>
      <c r="E1063" s="1" t="s">
        <v>13</v>
      </c>
      <c r="F1063" s="1" t="s">
        <v>13</v>
      </c>
      <c r="G1063" s="6" t="s">
        <v>13</v>
      </c>
      <c r="H1063" s="3">
        <v>0</v>
      </c>
      <c r="I1063" s="1" t="s">
        <v>13</v>
      </c>
      <c r="J1063" s="1" t="s">
        <v>13</v>
      </c>
      <c r="K1063" s="1" t="s">
        <v>13</v>
      </c>
      <c r="L1063" s="1" t="s">
        <v>13</v>
      </c>
      <c r="M1063" s="1" t="s">
        <v>13</v>
      </c>
      <c r="N1063" s="1" t="s">
        <v>13</v>
      </c>
      <c r="O1063" s="1" t="s">
        <v>13</v>
      </c>
      <c r="P1063" s="1" t="s">
        <v>13</v>
      </c>
      <c r="Q1063" s="1" t="s">
        <v>13</v>
      </c>
      <c r="S1063" t="s">
        <v>13</v>
      </c>
      <c r="T1063" t="s">
        <v>13</v>
      </c>
      <c r="U1063" t="s">
        <v>13</v>
      </c>
      <c r="V1063">
        <v>1</v>
      </c>
    </row>
    <row r="1064" spans="1:22" x14ac:dyDescent="0.2">
      <c r="A1064" s="1" t="s">
        <v>356</v>
      </c>
      <c r="B1064" s="6" t="s">
        <v>13</v>
      </c>
      <c r="C1064" s="1" t="s">
        <v>13</v>
      </c>
      <c r="D1064" s="1" t="s">
        <v>13</v>
      </c>
      <c r="E1064" s="1" t="s">
        <v>337</v>
      </c>
      <c r="F1064" s="1" t="s">
        <v>346</v>
      </c>
      <c r="G1064" s="6" t="s">
        <v>51</v>
      </c>
      <c r="H1064" s="3">
        <v>0</v>
      </c>
      <c r="I1064" s="1" t="s">
        <v>13</v>
      </c>
      <c r="J1064" s="1" t="s">
        <v>13</v>
      </c>
      <c r="K1064" s="1" t="s">
        <v>13</v>
      </c>
      <c r="L1064" s="1" t="s">
        <v>13</v>
      </c>
      <c r="M1064" s="1" t="s">
        <v>13</v>
      </c>
      <c r="N1064" s="1" t="s">
        <v>13</v>
      </c>
      <c r="O1064" s="1" t="s">
        <v>13</v>
      </c>
      <c r="P1064" s="1" t="s">
        <v>13</v>
      </c>
      <c r="Q1064" s="1" t="s">
        <v>13</v>
      </c>
      <c r="S1064" t="s">
        <v>13</v>
      </c>
      <c r="T1064" t="s">
        <v>13</v>
      </c>
      <c r="U1064" t="s">
        <v>13</v>
      </c>
      <c r="V1064">
        <v>1</v>
      </c>
    </row>
    <row r="1065" spans="1:22" x14ac:dyDescent="0.2">
      <c r="A1065" s="1" t="s">
        <v>356</v>
      </c>
      <c r="B1065" s="6" t="s">
        <v>1287</v>
      </c>
      <c r="C1065" s="1" t="s">
        <v>1436</v>
      </c>
      <c r="D1065" s="1" t="s">
        <v>13</v>
      </c>
      <c r="E1065" s="1" t="s">
        <v>1437</v>
      </c>
      <c r="F1065" s="1" t="s">
        <v>1438</v>
      </c>
      <c r="G1065" s="6" t="s">
        <v>1388</v>
      </c>
      <c r="H1065" s="3">
        <v>5.7000000000000002E-2</v>
      </c>
      <c r="I1065" s="4">
        <f>자재!E11</f>
        <v>0</v>
      </c>
      <c r="J1065" s="4">
        <f>TRUNC(H1065*I1065, 1)</f>
        <v>0</v>
      </c>
      <c r="K1065" s="4">
        <v>0</v>
      </c>
      <c r="L1065" s="5">
        <f>TRUNC(H1065*K1065, 1)</f>
        <v>0</v>
      </c>
      <c r="M1065" s="4">
        <v>0</v>
      </c>
      <c r="N1065" s="5">
        <f>TRUNC(H1065*M1065, 1)</f>
        <v>0</v>
      </c>
      <c r="O1065" s="4">
        <f t="shared" ref="O1065:P1068" si="152">I1065+K1065+M1065</f>
        <v>0</v>
      </c>
      <c r="P1065" s="5">
        <f t="shared" si="152"/>
        <v>0</v>
      </c>
      <c r="Q1065" s="1" t="s">
        <v>13</v>
      </c>
      <c r="S1065" t="s">
        <v>54</v>
      </c>
      <c r="T1065" t="s">
        <v>54</v>
      </c>
      <c r="U1065" t="s">
        <v>13</v>
      </c>
      <c r="V1065">
        <v>1</v>
      </c>
    </row>
    <row r="1066" spans="1:22" x14ac:dyDescent="0.2">
      <c r="A1066" s="1" t="s">
        <v>356</v>
      </c>
      <c r="B1066" s="6" t="s">
        <v>1287</v>
      </c>
      <c r="C1066" s="1" t="s">
        <v>1439</v>
      </c>
      <c r="D1066" s="1" t="s">
        <v>13</v>
      </c>
      <c r="E1066" s="1" t="s">
        <v>1440</v>
      </c>
      <c r="F1066" s="1" t="s">
        <v>1440</v>
      </c>
      <c r="G1066" s="6" t="s">
        <v>1441</v>
      </c>
      <c r="H1066" s="3">
        <v>45.7</v>
      </c>
      <c r="I1066" s="4">
        <f>자재!E5</f>
        <v>0</v>
      </c>
      <c r="J1066" s="4">
        <f>TRUNC(H1066*I1066, 1)</f>
        <v>0</v>
      </c>
      <c r="K1066" s="4">
        <v>0</v>
      </c>
      <c r="L1066" s="5">
        <f>TRUNC(H1066*K1066, 1)</f>
        <v>0</v>
      </c>
      <c r="M1066" s="4">
        <v>0</v>
      </c>
      <c r="N1066" s="5">
        <f>TRUNC(H1066*M1066, 1)</f>
        <v>0</v>
      </c>
      <c r="O1066" s="4">
        <f t="shared" si="152"/>
        <v>0</v>
      </c>
      <c r="P1066" s="5">
        <f t="shared" si="152"/>
        <v>0</v>
      </c>
      <c r="Q1066" s="1" t="s">
        <v>13</v>
      </c>
      <c r="S1066" t="s">
        <v>54</v>
      </c>
      <c r="T1066" t="s">
        <v>54</v>
      </c>
      <c r="U1066" t="s">
        <v>13</v>
      </c>
      <c r="V1066">
        <v>1</v>
      </c>
    </row>
    <row r="1067" spans="1:22" x14ac:dyDescent="0.2">
      <c r="A1067" s="1" t="s">
        <v>356</v>
      </c>
      <c r="B1067" s="6" t="s">
        <v>1312</v>
      </c>
      <c r="C1067" s="1" t="s">
        <v>1328</v>
      </c>
      <c r="D1067" s="1" t="s">
        <v>13</v>
      </c>
      <c r="E1067" s="1" t="s">
        <v>1329</v>
      </c>
      <c r="F1067" s="1" t="s">
        <v>1315</v>
      </c>
      <c r="G1067" s="6" t="s">
        <v>1316</v>
      </c>
      <c r="H1067" s="3">
        <v>3.5999999999999997E-2</v>
      </c>
      <c r="I1067" s="5">
        <v>0</v>
      </c>
      <c r="J1067" s="4">
        <f>TRUNC(H1067*I1067, 1)</f>
        <v>0</v>
      </c>
      <c r="K1067" s="4">
        <f>노무!E12</f>
        <v>0</v>
      </c>
      <c r="L1067" s="5">
        <f>TRUNC(H1067*K1067, 1)</f>
        <v>0</v>
      </c>
      <c r="M1067" s="4">
        <v>0</v>
      </c>
      <c r="N1067" s="5">
        <f>TRUNC(H1067*M1067, 1)</f>
        <v>0</v>
      </c>
      <c r="O1067" s="4">
        <f t="shared" si="152"/>
        <v>0</v>
      </c>
      <c r="P1067" s="5">
        <f t="shared" si="152"/>
        <v>0</v>
      </c>
      <c r="Q1067" s="1" t="s">
        <v>13</v>
      </c>
      <c r="S1067" t="s">
        <v>54</v>
      </c>
      <c r="T1067" t="s">
        <v>54</v>
      </c>
      <c r="U1067" t="s">
        <v>13</v>
      </c>
      <c r="V1067">
        <v>1</v>
      </c>
    </row>
    <row r="1068" spans="1:22" x14ac:dyDescent="0.2">
      <c r="A1068" s="1" t="s">
        <v>356</v>
      </c>
      <c r="B1068" s="6" t="s">
        <v>1306</v>
      </c>
      <c r="C1068" s="1" t="s">
        <v>1307</v>
      </c>
      <c r="D1068" s="1" t="s">
        <v>13</v>
      </c>
      <c r="E1068" s="1" t="s">
        <v>1319</v>
      </c>
      <c r="F1068" s="1" t="s">
        <v>1323</v>
      </c>
      <c r="G1068" s="6" t="s">
        <v>1310</v>
      </c>
      <c r="H1068" s="3">
        <v>1</v>
      </c>
      <c r="I1068" s="4">
        <f>TRUNC((L1067)*10*0.01, 1)</f>
        <v>0</v>
      </c>
      <c r="J1068" s="4">
        <f>TRUNC(H1068*I1068, 1)</f>
        <v>0</v>
      </c>
      <c r="K1068" s="4">
        <v>0</v>
      </c>
      <c r="L1068" s="5">
        <f>TRUNC(H1068*K1068, 1)</f>
        <v>0</v>
      </c>
      <c r="M1068" s="4">
        <v>0</v>
      </c>
      <c r="N1068" s="5">
        <f>TRUNC(H1068*M1068, 1)</f>
        <v>0</v>
      </c>
      <c r="O1068" s="4">
        <f t="shared" si="152"/>
        <v>0</v>
      </c>
      <c r="P1068" s="5">
        <f t="shared" si="152"/>
        <v>0</v>
      </c>
      <c r="Q1068" s="1" t="s">
        <v>13</v>
      </c>
      <c r="S1068" t="s">
        <v>54</v>
      </c>
      <c r="T1068" t="s">
        <v>54</v>
      </c>
      <c r="U1068">
        <v>10</v>
      </c>
      <c r="V1068">
        <v>1</v>
      </c>
    </row>
    <row r="1069" spans="1:22" x14ac:dyDescent="0.2">
      <c r="A1069" s="1" t="s">
        <v>13</v>
      </c>
      <c r="B1069" s="6" t="s">
        <v>13</v>
      </c>
      <c r="C1069" s="1" t="s">
        <v>13</v>
      </c>
      <c r="D1069" s="1" t="s">
        <v>13</v>
      </c>
      <c r="E1069" s="1" t="s">
        <v>1311</v>
      </c>
      <c r="F1069" s="1" t="s">
        <v>13</v>
      </c>
      <c r="G1069" s="6" t="s">
        <v>13</v>
      </c>
      <c r="H1069" s="3">
        <v>0</v>
      </c>
      <c r="I1069" s="1" t="s">
        <v>13</v>
      </c>
      <c r="J1069" s="4">
        <f>TRUNC(SUMPRODUCT(J1065:J1068, V1065:V1068), 0)</f>
        <v>0</v>
      </c>
      <c r="K1069" s="1" t="s">
        <v>13</v>
      </c>
      <c r="L1069" s="5">
        <f>TRUNC(SUMPRODUCT(L1065:L1068, V1065:V1068), 0)</f>
        <v>0</v>
      </c>
      <c r="M1069" s="1" t="s">
        <v>13</v>
      </c>
      <c r="N1069" s="5">
        <f>TRUNC(SUMPRODUCT(N1065:N1068, V1065:V1068), 0)</f>
        <v>0</v>
      </c>
      <c r="O1069" s="1" t="s">
        <v>13</v>
      </c>
      <c r="P1069" s="5">
        <f>J1069+L1069+N1069</f>
        <v>0</v>
      </c>
      <c r="Q1069" s="1" t="s">
        <v>13</v>
      </c>
      <c r="S1069" t="s">
        <v>13</v>
      </c>
      <c r="T1069" t="s">
        <v>13</v>
      </c>
      <c r="U1069" t="s">
        <v>13</v>
      </c>
      <c r="V1069">
        <v>1</v>
      </c>
    </row>
    <row r="1070" spans="1:22" x14ac:dyDescent="0.2">
      <c r="A1070" s="1" t="s">
        <v>13</v>
      </c>
      <c r="B1070" s="6" t="s">
        <v>13</v>
      </c>
      <c r="C1070" s="1" t="s">
        <v>13</v>
      </c>
      <c r="D1070" s="1" t="s">
        <v>13</v>
      </c>
      <c r="E1070" s="1" t="s">
        <v>13</v>
      </c>
      <c r="F1070" s="1" t="s">
        <v>13</v>
      </c>
      <c r="G1070" s="6" t="s">
        <v>13</v>
      </c>
      <c r="H1070" s="3">
        <v>0</v>
      </c>
      <c r="I1070" s="1" t="s">
        <v>13</v>
      </c>
      <c r="J1070" s="1" t="s">
        <v>13</v>
      </c>
      <c r="K1070" s="1" t="s">
        <v>13</v>
      </c>
      <c r="L1070" s="1" t="s">
        <v>13</v>
      </c>
      <c r="M1070" s="1" t="s">
        <v>13</v>
      </c>
      <c r="N1070" s="1" t="s">
        <v>13</v>
      </c>
      <c r="O1070" s="1" t="s">
        <v>13</v>
      </c>
      <c r="P1070" s="1" t="s">
        <v>13</v>
      </c>
      <c r="Q1070" s="1" t="s">
        <v>13</v>
      </c>
      <c r="S1070" t="s">
        <v>13</v>
      </c>
      <c r="T1070" t="s">
        <v>13</v>
      </c>
      <c r="U1070" t="s">
        <v>13</v>
      </c>
      <c r="V1070">
        <v>1</v>
      </c>
    </row>
    <row r="1071" spans="1:22" x14ac:dyDescent="0.2">
      <c r="A1071" s="1" t="s">
        <v>357</v>
      </c>
      <c r="B1071" s="6" t="s">
        <v>13</v>
      </c>
      <c r="C1071" s="1" t="s">
        <v>13</v>
      </c>
      <c r="D1071" s="1" t="s">
        <v>13</v>
      </c>
      <c r="E1071" s="1" t="s">
        <v>337</v>
      </c>
      <c r="F1071" s="1" t="s">
        <v>348</v>
      </c>
      <c r="G1071" s="6" t="s">
        <v>51</v>
      </c>
      <c r="H1071" s="3">
        <v>0</v>
      </c>
      <c r="I1071" s="1" t="s">
        <v>13</v>
      </c>
      <c r="J1071" s="1" t="s">
        <v>13</v>
      </c>
      <c r="K1071" s="1" t="s">
        <v>13</v>
      </c>
      <c r="L1071" s="1" t="s">
        <v>13</v>
      </c>
      <c r="M1071" s="1" t="s">
        <v>13</v>
      </c>
      <c r="N1071" s="1" t="s">
        <v>13</v>
      </c>
      <c r="O1071" s="1" t="s">
        <v>13</v>
      </c>
      <c r="P1071" s="1" t="s">
        <v>13</v>
      </c>
      <c r="Q1071" s="1" t="s">
        <v>13</v>
      </c>
      <c r="S1071" t="s">
        <v>13</v>
      </c>
      <c r="T1071" t="s">
        <v>13</v>
      </c>
      <c r="U1071" t="s">
        <v>13</v>
      </c>
      <c r="V1071">
        <v>1</v>
      </c>
    </row>
    <row r="1072" spans="1:22" x14ac:dyDescent="0.2">
      <c r="A1072" s="1" t="s">
        <v>357</v>
      </c>
      <c r="B1072" s="6" t="s">
        <v>1287</v>
      </c>
      <c r="C1072" s="1" t="s">
        <v>1436</v>
      </c>
      <c r="D1072" s="1" t="s">
        <v>13</v>
      </c>
      <c r="E1072" s="1" t="s">
        <v>1437</v>
      </c>
      <c r="F1072" s="1" t="s">
        <v>1438</v>
      </c>
      <c r="G1072" s="6" t="s">
        <v>1388</v>
      </c>
      <c r="H1072" s="3">
        <v>7.0000000000000007E-2</v>
      </c>
      <c r="I1072" s="4">
        <f>자재!E11</f>
        <v>0</v>
      </c>
      <c r="J1072" s="4">
        <f>TRUNC(H1072*I1072, 1)</f>
        <v>0</v>
      </c>
      <c r="K1072" s="4">
        <v>0</v>
      </c>
      <c r="L1072" s="5">
        <f>TRUNC(H1072*K1072, 1)</f>
        <v>0</v>
      </c>
      <c r="M1072" s="4">
        <v>0</v>
      </c>
      <c r="N1072" s="5">
        <f>TRUNC(H1072*M1072, 1)</f>
        <v>0</v>
      </c>
      <c r="O1072" s="4">
        <f t="shared" ref="O1072:P1075" si="153">I1072+K1072+M1072</f>
        <v>0</v>
      </c>
      <c r="P1072" s="5">
        <f t="shared" si="153"/>
        <v>0</v>
      </c>
      <c r="Q1072" s="1" t="s">
        <v>13</v>
      </c>
      <c r="S1072" t="s">
        <v>54</v>
      </c>
      <c r="T1072" t="s">
        <v>54</v>
      </c>
      <c r="U1072" t="s">
        <v>13</v>
      </c>
      <c r="V1072">
        <v>1</v>
      </c>
    </row>
    <row r="1073" spans="1:22" x14ac:dyDescent="0.2">
      <c r="A1073" s="1" t="s">
        <v>357</v>
      </c>
      <c r="B1073" s="6" t="s">
        <v>1287</v>
      </c>
      <c r="C1073" s="1" t="s">
        <v>1439</v>
      </c>
      <c r="D1073" s="1" t="s">
        <v>13</v>
      </c>
      <c r="E1073" s="1" t="s">
        <v>1440</v>
      </c>
      <c r="F1073" s="1" t="s">
        <v>1440</v>
      </c>
      <c r="G1073" s="6" t="s">
        <v>1441</v>
      </c>
      <c r="H1073" s="3">
        <v>56.1</v>
      </c>
      <c r="I1073" s="4">
        <f>자재!E5</f>
        <v>0</v>
      </c>
      <c r="J1073" s="4">
        <f>TRUNC(H1073*I1073, 1)</f>
        <v>0</v>
      </c>
      <c r="K1073" s="4">
        <v>0</v>
      </c>
      <c r="L1073" s="5">
        <f>TRUNC(H1073*K1073, 1)</f>
        <v>0</v>
      </c>
      <c r="M1073" s="4">
        <v>0</v>
      </c>
      <c r="N1073" s="5">
        <f>TRUNC(H1073*M1073, 1)</f>
        <v>0</v>
      </c>
      <c r="O1073" s="4">
        <f t="shared" si="153"/>
        <v>0</v>
      </c>
      <c r="P1073" s="5">
        <f t="shared" si="153"/>
        <v>0</v>
      </c>
      <c r="Q1073" s="1" t="s">
        <v>13</v>
      </c>
      <c r="S1073" t="s">
        <v>54</v>
      </c>
      <c r="T1073" t="s">
        <v>54</v>
      </c>
      <c r="U1073" t="s">
        <v>13</v>
      </c>
      <c r="V1073">
        <v>1</v>
      </c>
    </row>
    <row r="1074" spans="1:22" x14ac:dyDescent="0.2">
      <c r="A1074" s="1" t="s">
        <v>357</v>
      </c>
      <c r="B1074" s="6" t="s">
        <v>1312</v>
      </c>
      <c r="C1074" s="1" t="s">
        <v>1328</v>
      </c>
      <c r="D1074" s="1" t="s">
        <v>13</v>
      </c>
      <c r="E1074" s="1" t="s">
        <v>1329</v>
      </c>
      <c r="F1074" s="1" t="s">
        <v>1315</v>
      </c>
      <c r="G1074" s="6" t="s">
        <v>1316</v>
      </c>
      <c r="H1074" s="3">
        <v>4.1000000000000002E-2</v>
      </c>
      <c r="I1074" s="5">
        <v>0</v>
      </c>
      <c r="J1074" s="4">
        <f>TRUNC(H1074*I1074, 1)</f>
        <v>0</v>
      </c>
      <c r="K1074" s="4">
        <f>노무!E12</f>
        <v>0</v>
      </c>
      <c r="L1074" s="5">
        <f>TRUNC(H1074*K1074, 1)</f>
        <v>0</v>
      </c>
      <c r="M1074" s="4">
        <v>0</v>
      </c>
      <c r="N1074" s="5">
        <f>TRUNC(H1074*M1074, 1)</f>
        <v>0</v>
      </c>
      <c r="O1074" s="4">
        <f t="shared" si="153"/>
        <v>0</v>
      </c>
      <c r="P1074" s="5">
        <f t="shared" si="153"/>
        <v>0</v>
      </c>
      <c r="Q1074" s="1" t="s">
        <v>13</v>
      </c>
      <c r="S1074" t="s">
        <v>54</v>
      </c>
      <c r="T1074" t="s">
        <v>54</v>
      </c>
      <c r="U1074" t="s">
        <v>13</v>
      </c>
      <c r="V1074">
        <v>1</v>
      </c>
    </row>
    <row r="1075" spans="1:22" x14ac:dyDescent="0.2">
      <c r="A1075" s="1" t="s">
        <v>357</v>
      </c>
      <c r="B1075" s="6" t="s">
        <v>1306</v>
      </c>
      <c r="C1075" s="1" t="s">
        <v>1307</v>
      </c>
      <c r="D1075" s="1" t="s">
        <v>13</v>
      </c>
      <c r="E1075" s="1" t="s">
        <v>1319</v>
      </c>
      <c r="F1075" s="1" t="s">
        <v>1323</v>
      </c>
      <c r="G1075" s="6" t="s">
        <v>1310</v>
      </c>
      <c r="H1075" s="3">
        <v>1</v>
      </c>
      <c r="I1075" s="4">
        <f>TRUNC((L1074)*10*0.01, 1)</f>
        <v>0</v>
      </c>
      <c r="J1075" s="4">
        <f>TRUNC(H1075*I1075, 1)</f>
        <v>0</v>
      </c>
      <c r="K1075" s="4">
        <v>0</v>
      </c>
      <c r="L1075" s="5">
        <f>TRUNC(H1075*K1075, 1)</f>
        <v>0</v>
      </c>
      <c r="M1075" s="4">
        <v>0</v>
      </c>
      <c r="N1075" s="5">
        <f>TRUNC(H1075*M1075, 1)</f>
        <v>0</v>
      </c>
      <c r="O1075" s="4">
        <f t="shared" si="153"/>
        <v>0</v>
      </c>
      <c r="P1075" s="5">
        <f t="shared" si="153"/>
        <v>0</v>
      </c>
      <c r="Q1075" s="1" t="s">
        <v>13</v>
      </c>
      <c r="S1075" t="s">
        <v>54</v>
      </c>
      <c r="T1075" t="s">
        <v>54</v>
      </c>
      <c r="U1075">
        <v>10</v>
      </c>
      <c r="V1075">
        <v>1</v>
      </c>
    </row>
    <row r="1076" spans="1:22" x14ac:dyDescent="0.2">
      <c r="A1076" s="1" t="s">
        <v>13</v>
      </c>
      <c r="B1076" s="6" t="s">
        <v>13</v>
      </c>
      <c r="C1076" s="1" t="s">
        <v>13</v>
      </c>
      <c r="D1076" s="1" t="s">
        <v>13</v>
      </c>
      <c r="E1076" s="1" t="s">
        <v>1311</v>
      </c>
      <c r="F1076" s="1" t="s">
        <v>13</v>
      </c>
      <c r="G1076" s="6" t="s">
        <v>13</v>
      </c>
      <c r="H1076" s="3">
        <v>0</v>
      </c>
      <c r="I1076" s="1" t="s">
        <v>13</v>
      </c>
      <c r="J1076" s="4">
        <f>TRUNC(SUMPRODUCT(J1072:J1075, V1072:V1075), 0)</f>
        <v>0</v>
      </c>
      <c r="K1076" s="1" t="s">
        <v>13</v>
      </c>
      <c r="L1076" s="5">
        <f>TRUNC(SUMPRODUCT(L1072:L1075, V1072:V1075), 0)</f>
        <v>0</v>
      </c>
      <c r="M1076" s="1" t="s">
        <v>13</v>
      </c>
      <c r="N1076" s="5">
        <f>TRUNC(SUMPRODUCT(N1072:N1075, V1072:V1075), 0)</f>
        <v>0</v>
      </c>
      <c r="O1076" s="1" t="s">
        <v>13</v>
      </c>
      <c r="P1076" s="5">
        <f>J1076+L1076+N1076</f>
        <v>0</v>
      </c>
      <c r="Q1076" s="1" t="s">
        <v>13</v>
      </c>
      <c r="S1076" t="s">
        <v>13</v>
      </c>
      <c r="T1076" t="s">
        <v>13</v>
      </c>
      <c r="U1076" t="s">
        <v>13</v>
      </c>
      <c r="V1076">
        <v>1</v>
      </c>
    </row>
    <row r="1077" spans="1:22" x14ac:dyDescent="0.2">
      <c r="A1077" s="1" t="s">
        <v>13</v>
      </c>
      <c r="B1077" s="6" t="s">
        <v>13</v>
      </c>
      <c r="C1077" s="1" t="s">
        <v>13</v>
      </c>
      <c r="D1077" s="1" t="s">
        <v>13</v>
      </c>
      <c r="E1077" s="1" t="s">
        <v>13</v>
      </c>
      <c r="F1077" s="1" t="s">
        <v>13</v>
      </c>
      <c r="G1077" s="6" t="s">
        <v>13</v>
      </c>
      <c r="H1077" s="3">
        <v>0</v>
      </c>
      <c r="I1077" s="1" t="s">
        <v>13</v>
      </c>
      <c r="J1077" s="1" t="s">
        <v>13</v>
      </c>
      <c r="K1077" s="1" t="s">
        <v>13</v>
      </c>
      <c r="L1077" s="1" t="s">
        <v>13</v>
      </c>
      <c r="M1077" s="1" t="s">
        <v>13</v>
      </c>
      <c r="N1077" s="1" t="s">
        <v>13</v>
      </c>
      <c r="O1077" s="1" t="s">
        <v>13</v>
      </c>
      <c r="P1077" s="1" t="s">
        <v>13</v>
      </c>
      <c r="Q1077" s="1" t="s">
        <v>13</v>
      </c>
      <c r="S1077" t="s">
        <v>13</v>
      </c>
      <c r="T1077" t="s">
        <v>13</v>
      </c>
      <c r="U1077" t="s">
        <v>13</v>
      </c>
      <c r="V1077">
        <v>1</v>
      </c>
    </row>
    <row r="1078" spans="1:22" x14ac:dyDescent="0.2">
      <c r="A1078" s="1" t="s">
        <v>358</v>
      </c>
      <c r="B1078" s="6" t="s">
        <v>13</v>
      </c>
      <c r="C1078" s="1" t="s">
        <v>13</v>
      </c>
      <c r="D1078" s="1" t="s">
        <v>13</v>
      </c>
      <c r="E1078" s="1" t="s">
        <v>337</v>
      </c>
      <c r="F1078" s="1" t="s">
        <v>350</v>
      </c>
      <c r="G1078" s="6" t="s">
        <v>51</v>
      </c>
      <c r="H1078" s="3">
        <v>0</v>
      </c>
      <c r="I1078" s="1" t="s">
        <v>13</v>
      </c>
      <c r="J1078" s="1" t="s">
        <v>13</v>
      </c>
      <c r="K1078" s="1" t="s">
        <v>13</v>
      </c>
      <c r="L1078" s="1" t="s">
        <v>13</v>
      </c>
      <c r="M1078" s="1" t="s">
        <v>13</v>
      </c>
      <c r="N1078" s="1" t="s">
        <v>13</v>
      </c>
      <c r="O1078" s="1" t="s">
        <v>13</v>
      </c>
      <c r="P1078" s="1" t="s">
        <v>13</v>
      </c>
      <c r="Q1078" s="1" t="s">
        <v>13</v>
      </c>
      <c r="S1078" t="s">
        <v>13</v>
      </c>
      <c r="T1078" t="s">
        <v>13</v>
      </c>
      <c r="U1078" t="s">
        <v>13</v>
      </c>
      <c r="V1078">
        <v>1</v>
      </c>
    </row>
    <row r="1079" spans="1:22" x14ac:dyDescent="0.2">
      <c r="A1079" s="1" t="s">
        <v>358</v>
      </c>
      <c r="B1079" s="6" t="s">
        <v>1287</v>
      </c>
      <c r="C1079" s="1" t="s">
        <v>1436</v>
      </c>
      <c r="D1079" s="1" t="s">
        <v>13</v>
      </c>
      <c r="E1079" s="1" t="s">
        <v>1437</v>
      </c>
      <c r="F1079" s="1" t="s">
        <v>1438</v>
      </c>
      <c r="G1079" s="6" t="s">
        <v>1388</v>
      </c>
      <c r="H1079" s="3">
        <v>8.5999999999999993E-2</v>
      </c>
      <c r="I1079" s="4">
        <f>자재!E11</f>
        <v>0</v>
      </c>
      <c r="J1079" s="4">
        <f>TRUNC(H1079*I1079, 1)</f>
        <v>0</v>
      </c>
      <c r="K1079" s="4">
        <v>0</v>
      </c>
      <c r="L1079" s="5">
        <f>TRUNC(H1079*K1079, 1)</f>
        <v>0</v>
      </c>
      <c r="M1079" s="4">
        <v>0</v>
      </c>
      <c r="N1079" s="5">
        <f>TRUNC(H1079*M1079, 1)</f>
        <v>0</v>
      </c>
      <c r="O1079" s="4">
        <f t="shared" ref="O1079:P1082" si="154">I1079+K1079+M1079</f>
        <v>0</v>
      </c>
      <c r="P1079" s="5">
        <f t="shared" si="154"/>
        <v>0</v>
      </c>
      <c r="Q1079" s="1" t="s">
        <v>13</v>
      </c>
      <c r="S1079" t="s">
        <v>54</v>
      </c>
      <c r="T1079" t="s">
        <v>54</v>
      </c>
      <c r="U1079" t="s">
        <v>13</v>
      </c>
      <c r="V1079">
        <v>1</v>
      </c>
    </row>
    <row r="1080" spans="1:22" x14ac:dyDescent="0.2">
      <c r="A1080" s="1" t="s">
        <v>358</v>
      </c>
      <c r="B1080" s="6" t="s">
        <v>1287</v>
      </c>
      <c r="C1080" s="1" t="s">
        <v>1439</v>
      </c>
      <c r="D1080" s="1" t="s">
        <v>13</v>
      </c>
      <c r="E1080" s="1" t="s">
        <v>1440</v>
      </c>
      <c r="F1080" s="1" t="s">
        <v>1440</v>
      </c>
      <c r="G1080" s="6" t="s">
        <v>1441</v>
      </c>
      <c r="H1080" s="3">
        <v>69</v>
      </c>
      <c r="I1080" s="4">
        <f>자재!E5</f>
        <v>0</v>
      </c>
      <c r="J1080" s="4">
        <f>TRUNC(H1080*I1080, 1)</f>
        <v>0</v>
      </c>
      <c r="K1080" s="4">
        <v>0</v>
      </c>
      <c r="L1080" s="5">
        <f>TRUNC(H1080*K1080, 1)</f>
        <v>0</v>
      </c>
      <c r="M1080" s="4">
        <v>0</v>
      </c>
      <c r="N1080" s="5">
        <f>TRUNC(H1080*M1080, 1)</f>
        <v>0</v>
      </c>
      <c r="O1080" s="4">
        <f t="shared" si="154"/>
        <v>0</v>
      </c>
      <c r="P1080" s="5">
        <f t="shared" si="154"/>
        <v>0</v>
      </c>
      <c r="Q1080" s="1" t="s">
        <v>13</v>
      </c>
      <c r="S1080" t="s">
        <v>54</v>
      </c>
      <c r="T1080" t="s">
        <v>54</v>
      </c>
      <c r="U1080" t="s">
        <v>13</v>
      </c>
      <c r="V1080">
        <v>1</v>
      </c>
    </row>
    <row r="1081" spans="1:22" x14ac:dyDescent="0.2">
      <c r="A1081" s="1" t="s">
        <v>358</v>
      </c>
      <c r="B1081" s="6" t="s">
        <v>1312</v>
      </c>
      <c r="C1081" s="1" t="s">
        <v>1328</v>
      </c>
      <c r="D1081" s="1" t="s">
        <v>13</v>
      </c>
      <c r="E1081" s="1" t="s">
        <v>1329</v>
      </c>
      <c r="F1081" s="1" t="s">
        <v>1315</v>
      </c>
      <c r="G1081" s="6" t="s">
        <v>1316</v>
      </c>
      <c r="H1081" s="3">
        <v>4.8000000000000001E-2</v>
      </c>
      <c r="I1081" s="5">
        <v>0</v>
      </c>
      <c r="J1081" s="4">
        <f>TRUNC(H1081*I1081, 1)</f>
        <v>0</v>
      </c>
      <c r="K1081" s="4">
        <f>노무!E12</f>
        <v>0</v>
      </c>
      <c r="L1081" s="5">
        <f>TRUNC(H1081*K1081, 1)</f>
        <v>0</v>
      </c>
      <c r="M1081" s="4">
        <v>0</v>
      </c>
      <c r="N1081" s="5">
        <f>TRUNC(H1081*M1081, 1)</f>
        <v>0</v>
      </c>
      <c r="O1081" s="4">
        <f t="shared" si="154"/>
        <v>0</v>
      </c>
      <c r="P1081" s="5">
        <f t="shared" si="154"/>
        <v>0</v>
      </c>
      <c r="Q1081" s="1" t="s">
        <v>13</v>
      </c>
      <c r="S1081" t="s">
        <v>54</v>
      </c>
      <c r="T1081" t="s">
        <v>54</v>
      </c>
      <c r="U1081" t="s">
        <v>13</v>
      </c>
      <c r="V1081">
        <v>1</v>
      </c>
    </row>
    <row r="1082" spans="1:22" x14ac:dyDescent="0.2">
      <c r="A1082" s="1" t="s">
        <v>358</v>
      </c>
      <c r="B1082" s="6" t="s">
        <v>1306</v>
      </c>
      <c r="C1082" s="1" t="s">
        <v>1307</v>
      </c>
      <c r="D1082" s="1" t="s">
        <v>13</v>
      </c>
      <c r="E1082" s="1" t="s">
        <v>1319</v>
      </c>
      <c r="F1082" s="1" t="s">
        <v>1323</v>
      </c>
      <c r="G1082" s="6" t="s">
        <v>1310</v>
      </c>
      <c r="H1082" s="3">
        <v>1</v>
      </c>
      <c r="I1082" s="4">
        <f>TRUNC((L1081)*10*0.01, 1)</f>
        <v>0</v>
      </c>
      <c r="J1082" s="4">
        <f>TRUNC(H1082*I1082, 1)</f>
        <v>0</v>
      </c>
      <c r="K1082" s="4">
        <v>0</v>
      </c>
      <c r="L1082" s="5">
        <f>TRUNC(H1082*K1082, 1)</f>
        <v>0</v>
      </c>
      <c r="M1082" s="4">
        <v>0</v>
      </c>
      <c r="N1082" s="5">
        <f>TRUNC(H1082*M1082, 1)</f>
        <v>0</v>
      </c>
      <c r="O1082" s="4">
        <f t="shared" si="154"/>
        <v>0</v>
      </c>
      <c r="P1082" s="5">
        <f t="shared" si="154"/>
        <v>0</v>
      </c>
      <c r="Q1082" s="1" t="s">
        <v>13</v>
      </c>
      <c r="S1082" t="s">
        <v>54</v>
      </c>
      <c r="T1082" t="s">
        <v>54</v>
      </c>
      <c r="U1082">
        <v>10</v>
      </c>
      <c r="V1082">
        <v>1</v>
      </c>
    </row>
    <row r="1083" spans="1:22" x14ac:dyDescent="0.2">
      <c r="A1083" s="1" t="s">
        <v>13</v>
      </c>
      <c r="B1083" s="6" t="s">
        <v>13</v>
      </c>
      <c r="C1083" s="1" t="s">
        <v>13</v>
      </c>
      <c r="D1083" s="1" t="s">
        <v>13</v>
      </c>
      <c r="E1083" s="1" t="s">
        <v>1311</v>
      </c>
      <c r="F1083" s="1" t="s">
        <v>13</v>
      </c>
      <c r="G1083" s="6" t="s">
        <v>13</v>
      </c>
      <c r="H1083" s="3">
        <v>0</v>
      </c>
      <c r="I1083" s="1" t="s">
        <v>13</v>
      </c>
      <c r="J1083" s="4">
        <f>TRUNC(SUMPRODUCT(J1079:J1082, V1079:V1082), 0)</f>
        <v>0</v>
      </c>
      <c r="K1083" s="1" t="s">
        <v>13</v>
      </c>
      <c r="L1083" s="5">
        <f>TRUNC(SUMPRODUCT(L1079:L1082, V1079:V1082), 0)</f>
        <v>0</v>
      </c>
      <c r="M1083" s="1" t="s">
        <v>13</v>
      </c>
      <c r="N1083" s="5">
        <f>TRUNC(SUMPRODUCT(N1079:N1082, V1079:V1082), 0)</f>
        <v>0</v>
      </c>
      <c r="O1083" s="1" t="s">
        <v>13</v>
      </c>
      <c r="P1083" s="5">
        <f>J1083+L1083+N1083</f>
        <v>0</v>
      </c>
      <c r="Q1083" s="1" t="s">
        <v>13</v>
      </c>
      <c r="S1083" t="s">
        <v>13</v>
      </c>
      <c r="T1083" t="s">
        <v>13</v>
      </c>
      <c r="U1083" t="s">
        <v>13</v>
      </c>
      <c r="V1083">
        <v>1</v>
      </c>
    </row>
    <row r="1084" spans="1:22" x14ac:dyDescent="0.2">
      <c r="A1084" s="1" t="s">
        <v>13</v>
      </c>
      <c r="B1084" s="6" t="s">
        <v>13</v>
      </c>
      <c r="C1084" s="1" t="s">
        <v>13</v>
      </c>
      <c r="D1084" s="1" t="s">
        <v>13</v>
      </c>
      <c r="E1084" s="1" t="s">
        <v>13</v>
      </c>
      <c r="F1084" s="1" t="s">
        <v>13</v>
      </c>
      <c r="G1084" s="6" t="s">
        <v>13</v>
      </c>
      <c r="H1084" s="3">
        <v>0</v>
      </c>
      <c r="I1084" s="1" t="s">
        <v>13</v>
      </c>
      <c r="J1084" s="1" t="s">
        <v>13</v>
      </c>
      <c r="K1084" s="1" t="s">
        <v>13</v>
      </c>
      <c r="L1084" s="1" t="s">
        <v>13</v>
      </c>
      <c r="M1084" s="1" t="s">
        <v>13</v>
      </c>
      <c r="N1084" s="1" t="s">
        <v>13</v>
      </c>
      <c r="O1084" s="1" t="s">
        <v>13</v>
      </c>
      <c r="P1084" s="1" t="s">
        <v>13</v>
      </c>
      <c r="Q1084" s="1" t="s">
        <v>13</v>
      </c>
      <c r="S1084" t="s">
        <v>13</v>
      </c>
      <c r="T1084" t="s">
        <v>13</v>
      </c>
      <c r="U1084" t="s">
        <v>13</v>
      </c>
      <c r="V1084">
        <v>1</v>
      </c>
    </row>
    <row r="1085" spans="1:22" x14ac:dyDescent="0.2">
      <c r="A1085" s="1" t="s">
        <v>359</v>
      </c>
      <c r="B1085" s="6" t="s">
        <v>13</v>
      </c>
      <c r="C1085" s="1" t="s">
        <v>13</v>
      </c>
      <c r="D1085" s="1" t="s">
        <v>13</v>
      </c>
      <c r="E1085" s="1" t="s">
        <v>337</v>
      </c>
      <c r="F1085" s="1" t="s">
        <v>352</v>
      </c>
      <c r="G1085" s="6" t="s">
        <v>51</v>
      </c>
      <c r="H1085" s="3">
        <v>0</v>
      </c>
      <c r="I1085" s="1" t="s">
        <v>13</v>
      </c>
      <c r="J1085" s="1" t="s">
        <v>13</v>
      </c>
      <c r="K1085" s="1" t="s">
        <v>13</v>
      </c>
      <c r="L1085" s="1" t="s">
        <v>13</v>
      </c>
      <c r="M1085" s="1" t="s">
        <v>13</v>
      </c>
      <c r="N1085" s="1" t="s">
        <v>13</v>
      </c>
      <c r="O1085" s="1" t="s">
        <v>13</v>
      </c>
      <c r="P1085" s="1" t="s">
        <v>13</v>
      </c>
      <c r="Q1085" s="1" t="s">
        <v>13</v>
      </c>
      <c r="S1085" t="s">
        <v>13</v>
      </c>
      <c r="T1085" t="s">
        <v>13</v>
      </c>
      <c r="U1085" t="s">
        <v>13</v>
      </c>
      <c r="V1085">
        <v>1</v>
      </c>
    </row>
    <row r="1086" spans="1:22" x14ac:dyDescent="0.2">
      <c r="A1086" s="1" t="s">
        <v>359</v>
      </c>
      <c r="B1086" s="6" t="s">
        <v>1287</v>
      </c>
      <c r="C1086" s="1" t="s">
        <v>1436</v>
      </c>
      <c r="D1086" s="1" t="s">
        <v>13</v>
      </c>
      <c r="E1086" s="1" t="s">
        <v>1437</v>
      </c>
      <c r="F1086" s="1" t="s">
        <v>1438</v>
      </c>
      <c r="G1086" s="6" t="s">
        <v>1388</v>
      </c>
      <c r="H1086" s="3">
        <v>0.11600000000000001</v>
      </c>
      <c r="I1086" s="4">
        <f>자재!E11</f>
        <v>0</v>
      </c>
      <c r="J1086" s="4">
        <f>TRUNC(H1086*I1086, 1)</f>
        <v>0</v>
      </c>
      <c r="K1086" s="4">
        <v>0</v>
      </c>
      <c r="L1086" s="5">
        <f>TRUNC(H1086*K1086, 1)</f>
        <v>0</v>
      </c>
      <c r="M1086" s="4">
        <v>0</v>
      </c>
      <c r="N1086" s="5">
        <f>TRUNC(H1086*M1086, 1)</f>
        <v>0</v>
      </c>
      <c r="O1086" s="4">
        <f t="shared" ref="O1086:P1089" si="155">I1086+K1086+M1086</f>
        <v>0</v>
      </c>
      <c r="P1086" s="5">
        <f t="shared" si="155"/>
        <v>0</v>
      </c>
      <c r="Q1086" s="1" t="s">
        <v>13</v>
      </c>
      <c r="S1086" t="s">
        <v>54</v>
      </c>
      <c r="T1086" t="s">
        <v>54</v>
      </c>
      <c r="U1086" t="s">
        <v>13</v>
      </c>
      <c r="V1086">
        <v>1</v>
      </c>
    </row>
    <row r="1087" spans="1:22" x14ac:dyDescent="0.2">
      <c r="A1087" s="1" t="s">
        <v>359</v>
      </c>
      <c r="B1087" s="6" t="s">
        <v>1287</v>
      </c>
      <c r="C1087" s="1" t="s">
        <v>1439</v>
      </c>
      <c r="D1087" s="1" t="s">
        <v>13</v>
      </c>
      <c r="E1087" s="1" t="s">
        <v>1440</v>
      </c>
      <c r="F1087" s="1" t="s">
        <v>1440</v>
      </c>
      <c r="G1087" s="6" t="s">
        <v>1441</v>
      </c>
      <c r="H1087" s="3">
        <v>93</v>
      </c>
      <c r="I1087" s="4">
        <f>자재!E5</f>
        <v>0</v>
      </c>
      <c r="J1087" s="4">
        <f>TRUNC(H1087*I1087, 1)</f>
        <v>0</v>
      </c>
      <c r="K1087" s="4">
        <v>0</v>
      </c>
      <c r="L1087" s="5">
        <f>TRUNC(H1087*K1087, 1)</f>
        <v>0</v>
      </c>
      <c r="M1087" s="4">
        <v>0</v>
      </c>
      <c r="N1087" s="5">
        <f>TRUNC(H1087*M1087, 1)</f>
        <v>0</v>
      </c>
      <c r="O1087" s="4">
        <f t="shared" si="155"/>
        <v>0</v>
      </c>
      <c r="P1087" s="5">
        <f t="shared" si="155"/>
        <v>0</v>
      </c>
      <c r="Q1087" s="1" t="s">
        <v>13</v>
      </c>
      <c r="S1087" t="s">
        <v>54</v>
      </c>
      <c r="T1087" t="s">
        <v>54</v>
      </c>
      <c r="U1087" t="s">
        <v>13</v>
      </c>
      <c r="V1087">
        <v>1</v>
      </c>
    </row>
    <row r="1088" spans="1:22" x14ac:dyDescent="0.2">
      <c r="A1088" s="1" t="s">
        <v>359</v>
      </c>
      <c r="B1088" s="6" t="s">
        <v>1312</v>
      </c>
      <c r="C1088" s="1" t="s">
        <v>1328</v>
      </c>
      <c r="D1088" s="1" t="s">
        <v>13</v>
      </c>
      <c r="E1088" s="1" t="s">
        <v>1329</v>
      </c>
      <c r="F1088" s="1" t="s">
        <v>1315</v>
      </c>
      <c r="G1088" s="6" t="s">
        <v>1316</v>
      </c>
      <c r="H1088" s="3">
        <v>5.7000000000000002E-2</v>
      </c>
      <c r="I1088" s="5">
        <v>0</v>
      </c>
      <c r="J1088" s="4">
        <f>TRUNC(H1088*I1088, 1)</f>
        <v>0</v>
      </c>
      <c r="K1088" s="4">
        <f>노무!E12</f>
        <v>0</v>
      </c>
      <c r="L1088" s="5">
        <f>TRUNC(H1088*K1088, 1)</f>
        <v>0</v>
      </c>
      <c r="M1088" s="4">
        <v>0</v>
      </c>
      <c r="N1088" s="5">
        <f>TRUNC(H1088*M1088, 1)</f>
        <v>0</v>
      </c>
      <c r="O1088" s="4">
        <f t="shared" si="155"/>
        <v>0</v>
      </c>
      <c r="P1088" s="5">
        <f t="shared" si="155"/>
        <v>0</v>
      </c>
      <c r="Q1088" s="1" t="s">
        <v>13</v>
      </c>
      <c r="S1088" t="s">
        <v>54</v>
      </c>
      <c r="T1088" t="s">
        <v>54</v>
      </c>
      <c r="U1088" t="s">
        <v>13</v>
      </c>
      <c r="V1088">
        <v>1</v>
      </c>
    </row>
    <row r="1089" spans="1:22" x14ac:dyDescent="0.2">
      <c r="A1089" s="1" t="s">
        <v>359</v>
      </c>
      <c r="B1089" s="6" t="s">
        <v>1306</v>
      </c>
      <c r="C1089" s="1" t="s">
        <v>1307</v>
      </c>
      <c r="D1089" s="1" t="s">
        <v>13</v>
      </c>
      <c r="E1089" s="1" t="s">
        <v>1319</v>
      </c>
      <c r="F1089" s="1" t="s">
        <v>1323</v>
      </c>
      <c r="G1089" s="6" t="s">
        <v>1310</v>
      </c>
      <c r="H1089" s="3">
        <v>1</v>
      </c>
      <c r="I1089" s="4">
        <f>TRUNC((L1088)*10*0.01, 1)</f>
        <v>0</v>
      </c>
      <c r="J1089" s="4">
        <f>TRUNC(H1089*I1089, 1)</f>
        <v>0</v>
      </c>
      <c r="K1089" s="4">
        <v>0</v>
      </c>
      <c r="L1089" s="5">
        <f>TRUNC(H1089*K1089, 1)</f>
        <v>0</v>
      </c>
      <c r="M1089" s="4">
        <v>0</v>
      </c>
      <c r="N1089" s="5">
        <f>TRUNC(H1089*M1089, 1)</f>
        <v>0</v>
      </c>
      <c r="O1089" s="4">
        <f t="shared" si="155"/>
        <v>0</v>
      </c>
      <c r="P1089" s="5">
        <f t="shared" si="155"/>
        <v>0</v>
      </c>
      <c r="Q1089" s="1" t="s">
        <v>13</v>
      </c>
      <c r="S1089" t="s">
        <v>54</v>
      </c>
      <c r="T1089" t="s">
        <v>54</v>
      </c>
      <c r="U1089">
        <v>10</v>
      </c>
      <c r="V1089">
        <v>1</v>
      </c>
    </row>
    <row r="1090" spans="1:22" x14ac:dyDescent="0.2">
      <c r="A1090" s="1" t="s">
        <v>13</v>
      </c>
      <c r="B1090" s="6" t="s">
        <v>13</v>
      </c>
      <c r="C1090" s="1" t="s">
        <v>13</v>
      </c>
      <c r="D1090" s="1" t="s">
        <v>13</v>
      </c>
      <c r="E1090" s="1" t="s">
        <v>1311</v>
      </c>
      <c r="F1090" s="1" t="s">
        <v>13</v>
      </c>
      <c r="G1090" s="6" t="s">
        <v>13</v>
      </c>
      <c r="H1090" s="3">
        <v>0</v>
      </c>
      <c r="I1090" s="1" t="s">
        <v>13</v>
      </c>
      <c r="J1090" s="4">
        <f>TRUNC(SUMPRODUCT(J1086:J1089, V1086:V1089), 0)</f>
        <v>0</v>
      </c>
      <c r="K1090" s="1" t="s">
        <v>13</v>
      </c>
      <c r="L1090" s="5">
        <f>TRUNC(SUMPRODUCT(L1086:L1089, V1086:V1089), 0)</f>
        <v>0</v>
      </c>
      <c r="M1090" s="1" t="s">
        <v>13</v>
      </c>
      <c r="N1090" s="5">
        <f>TRUNC(SUMPRODUCT(N1086:N1089, V1086:V1089), 0)</f>
        <v>0</v>
      </c>
      <c r="O1090" s="1" t="s">
        <v>13</v>
      </c>
      <c r="P1090" s="5">
        <f>J1090+L1090+N1090</f>
        <v>0</v>
      </c>
      <c r="Q1090" s="1" t="s">
        <v>13</v>
      </c>
      <c r="S1090" t="s">
        <v>13</v>
      </c>
      <c r="T1090" t="s">
        <v>13</v>
      </c>
      <c r="U1090" t="s">
        <v>13</v>
      </c>
      <c r="V1090">
        <v>1</v>
      </c>
    </row>
    <row r="1091" spans="1:22" x14ac:dyDescent="0.2">
      <c r="A1091" s="1" t="s">
        <v>13</v>
      </c>
      <c r="B1091" s="6" t="s">
        <v>13</v>
      </c>
      <c r="C1091" s="1" t="s">
        <v>13</v>
      </c>
      <c r="D1091" s="1" t="s">
        <v>13</v>
      </c>
      <c r="E1091" s="1" t="s">
        <v>13</v>
      </c>
      <c r="F1091" s="1" t="s">
        <v>13</v>
      </c>
      <c r="G1091" s="6" t="s">
        <v>13</v>
      </c>
      <c r="H1091" s="3">
        <v>0</v>
      </c>
      <c r="I1091" s="1" t="s">
        <v>13</v>
      </c>
      <c r="J1091" s="1" t="s">
        <v>13</v>
      </c>
      <c r="K1091" s="1" t="s">
        <v>13</v>
      </c>
      <c r="L1091" s="1" t="s">
        <v>13</v>
      </c>
      <c r="M1091" s="1" t="s">
        <v>13</v>
      </c>
      <c r="N1091" s="1" t="s">
        <v>13</v>
      </c>
      <c r="O1091" s="1" t="s">
        <v>13</v>
      </c>
      <c r="P1091" s="1" t="s">
        <v>13</v>
      </c>
      <c r="Q1091" s="1" t="s">
        <v>13</v>
      </c>
      <c r="S1091" t="s">
        <v>13</v>
      </c>
      <c r="T1091" t="s">
        <v>13</v>
      </c>
      <c r="U1091" t="s">
        <v>13</v>
      </c>
      <c r="V1091">
        <v>1</v>
      </c>
    </row>
    <row r="1092" spans="1:22" x14ac:dyDescent="0.2">
      <c r="A1092" s="1" t="s">
        <v>360</v>
      </c>
      <c r="B1092" s="6" t="s">
        <v>13</v>
      </c>
      <c r="C1092" s="1" t="s">
        <v>13</v>
      </c>
      <c r="D1092" s="1" t="s">
        <v>13</v>
      </c>
      <c r="E1092" s="1" t="s">
        <v>337</v>
      </c>
      <c r="F1092" s="1" t="s">
        <v>354</v>
      </c>
      <c r="G1092" s="6" t="s">
        <v>51</v>
      </c>
      <c r="H1092" s="3">
        <v>0</v>
      </c>
      <c r="I1092" s="1" t="s">
        <v>13</v>
      </c>
      <c r="J1092" s="1" t="s">
        <v>13</v>
      </c>
      <c r="K1092" s="1" t="s">
        <v>13</v>
      </c>
      <c r="L1092" s="1" t="s">
        <v>13</v>
      </c>
      <c r="M1092" s="1" t="s">
        <v>13</v>
      </c>
      <c r="N1092" s="1" t="s">
        <v>13</v>
      </c>
      <c r="O1092" s="1" t="s">
        <v>13</v>
      </c>
      <c r="P1092" s="1" t="s">
        <v>13</v>
      </c>
      <c r="Q1092" s="1" t="s">
        <v>13</v>
      </c>
      <c r="S1092" t="s">
        <v>13</v>
      </c>
      <c r="T1092" t="s">
        <v>13</v>
      </c>
      <c r="U1092" t="s">
        <v>13</v>
      </c>
      <c r="V1092">
        <v>1</v>
      </c>
    </row>
    <row r="1093" spans="1:22" x14ac:dyDescent="0.2">
      <c r="A1093" s="1" t="s">
        <v>360</v>
      </c>
      <c r="B1093" s="6" t="s">
        <v>1287</v>
      </c>
      <c r="C1093" s="1" t="s">
        <v>1436</v>
      </c>
      <c r="D1093" s="1" t="s">
        <v>13</v>
      </c>
      <c r="E1093" s="1" t="s">
        <v>1437</v>
      </c>
      <c r="F1093" s="1" t="s">
        <v>1438</v>
      </c>
      <c r="G1093" s="6" t="s">
        <v>1388</v>
      </c>
      <c r="H1093" s="3">
        <v>0.14299999999999999</v>
      </c>
      <c r="I1093" s="4">
        <f>자재!E11</f>
        <v>0</v>
      </c>
      <c r="J1093" s="4">
        <f>TRUNC(H1093*I1093, 1)</f>
        <v>0</v>
      </c>
      <c r="K1093" s="4">
        <v>0</v>
      </c>
      <c r="L1093" s="5">
        <f>TRUNC(H1093*K1093, 1)</f>
        <v>0</v>
      </c>
      <c r="M1093" s="4">
        <v>0</v>
      </c>
      <c r="N1093" s="5">
        <f>TRUNC(H1093*M1093, 1)</f>
        <v>0</v>
      </c>
      <c r="O1093" s="4">
        <f t="shared" ref="O1093:P1096" si="156">I1093+K1093+M1093</f>
        <v>0</v>
      </c>
      <c r="P1093" s="5">
        <f t="shared" si="156"/>
        <v>0</v>
      </c>
      <c r="Q1093" s="1" t="s">
        <v>13</v>
      </c>
      <c r="S1093" t="s">
        <v>54</v>
      </c>
      <c r="T1093" t="s">
        <v>54</v>
      </c>
      <c r="U1093" t="s">
        <v>13</v>
      </c>
      <c r="V1093">
        <v>1</v>
      </c>
    </row>
    <row r="1094" spans="1:22" x14ac:dyDescent="0.2">
      <c r="A1094" s="1" t="s">
        <v>360</v>
      </c>
      <c r="B1094" s="6" t="s">
        <v>1287</v>
      </c>
      <c r="C1094" s="1" t="s">
        <v>1439</v>
      </c>
      <c r="D1094" s="1" t="s">
        <v>13</v>
      </c>
      <c r="E1094" s="1" t="s">
        <v>1440</v>
      </c>
      <c r="F1094" s="1" t="s">
        <v>1440</v>
      </c>
      <c r="G1094" s="6" t="s">
        <v>1441</v>
      </c>
      <c r="H1094" s="3">
        <v>114.3</v>
      </c>
      <c r="I1094" s="4">
        <f>자재!E5</f>
        <v>0</v>
      </c>
      <c r="J1094" s="4">
        <f>TRUNC(H1094*I1094, 1)</f>
        <v>0</v>
      </c>
      <c r="K1094" s="4">
        <v>0</v>
      </c>
      <c r="L1094" s="5">
        <f>TRUNC(H1094*K1094, 1)</f>
        <v>0</v>
      </c>
      <c r="M1094" s="4">
        <v>0</v>
      </c>
      <c r="N1094" s="5">
        <f>TRUNC(H1094*M1094, 1)</f>
        <v>0</v>
      </c>
      <c r="O1094" s="4">
        <f t="shared" si="156"/>
        <v>0</v>
      </c>
      <c r="P1094" s="5">
        <f t="shared" si="156"/>
        <v>0</v>
      </c>
      <c r="Q1094" s="1" t="s">
        <v>13</v>
      </c>
      <c r="S1094" t="s">
        <v>54</v>
      </c>
      <c r="T1094" t="s">
        <v>54</v>
      </c>
      <c r="U1094" t="s">
        <v>13</v>
      </c>
      <c r="V1094">
        <v>1</v>
      </c>
    </row>
    <row r="1095" spans="1:22" x14ac:dyDescent="0.2">
      <c r="A1095" s="1" t="s">
        <v>360</v>
      </c>
      <c r="B1095" s="6" t="s">
        <v>1312</v>
      </c>
      <c r="C1095" s="1" t="s">
        <v>1328</v>
      </c>
      <c r="D1095" s="1" t="s">
        <v>13</v>
      </c>
      <c r="E1095" s="1" t="s">
        <v>1329</v>
      </c>
      <c r="F1095" s="1" t="s">
        <v>1315</v>
      </c>
      <c r="G1095" s="6" t="s">
        <v>1316</v>
      </c>
      <c r="H1095" s="3">
        <v>6.3E-2</v>
      </c>
      <c r="I1095" s="5">
        <v>0</v>
      </c>
      <c r="J1095" s="4">
        <f>TRUNC(H1095*I1095, 1)</f>
        <v>0</v>
      </c>
      <c r="K1095" s="4">
        <f>노무!E12</f>
        <v>0</v>
      </c>
      <c r="L1095" s="5">
        <f>TRUNC(H1095*K1095, 1)</f>
        <v>0</v>
      </c>
      <c r="M1095" s="4">
        <v>0</v>
      </c>
      <c r="N1095" s="5">
        <f>TRUNC(H1095*M1095, 1)</f>
        <v>0</v>
      </c>
      <c r="O1095" s="4">
        <f t="shared" si="156"/>
        <v>0</v>
      </c>
      <c r="P1095" s="5">
        <f t="shared" si="156"/>
        <v>0</v>
      </c>
      <c r="Q1095" s="1" t="s">
        <v>13</v>
      </c>
      <c r="S1095" t="s">
        <v>54</v>
      </c>
      <c r="T1095" t="s">
        <v>54</v>
      </c>
      <c r="U1095" t="s">
        <v>13</v>
      </c>
      <c r="V1095">
        <v>1</v>
      </c>
    </row>
    <row r="1096" spans="1:22" x14ac:dyDescent="0.2">
      <c r="A1096" s="1" t="s">
        <v>360</v>
      </c>
      <c r="B1096" s="6" t="s">
        <v>1306</v>
      </c>
      <c r="C1096" s="1" t="s">
        <v>1307</v>
      </c>
      <c r="D1096" s="1" t="s">
        <v>13</v>
      </c>
      <c r="E1096" s="1" t="s">
        <v>1319</v>
      </c>
      <c r="F1096" s="1" t="s">
        <v>1323</v>
      </c>
      <c r="G1096" s="6" t="s">
        <v>1310</v>
      </c>
      <c r="H1096" s="3">
        <v>1</v>
      </c>
      <c r="I1096" s="4">
        <f>TRUNC((L1095)*10*0.01, 1)</f>
        <v>0</v>
      </c>
      <c r="J1096" s="4">
        <f>TRUNC(H1096*I1096, 1)</f>
        <v>0</v>
      </c>
      <c r="K1096" s="4">
        <v>0</v>
      </c>
      <c r="L1096" s="5">
        <f>TRUNC(H1096*K1096, 1)</f>
        <v>0</v>
      </c>
      <c r="M1096" s="4">
        <v>0</v>
      </c>
      <c r="N1096" s="5">
        <f>TRUNC(H1096*M1096, 1)</f>
        <v>0</v>
      </c>
      <c r="O1096" s="4">
        <f t="shared" si="156"/>
        <v>0</v>
      </c>
      <c r="P1096" s="5">
        <f t="shared" si="156"/>
        <v>0</v>
      </c>
      <c r="Q1096" s="1" t="s">
        <v>13</v>
      </c>
      <c r="S1096" t="s">
        <v>54</v>
      </c>
      <c r="T1096" t="s">
        <v>54</v>
      </c>
      <c r="U1096">
        <v>10</v>
      </c>
      <c r="V1096">
        <v>1</v>
      </c>
    </row>
    <row r="1097" spans="1:22" x14ac:dyDescent="0.2">
      <c r="A1097" s="1" t="s">
        <v>13</v>
      </c>
      <c r="B1097" s="6" t="s">
        <v>13</v>
      </c>
      <c r="C1097" s="1" t="s">
        <v>13</v>
      </c>
      <c r="D1097" s="1" t="s">
        <v>13</v>
      </c>
      <c r="E1097" s="1" t="s">
        <v>1311</v>
      </c>
      <c r="F1097" s="1" t="s">
        <v>13</v>
      </c>
      <c r="G1097" s="6" t="s">
        <v>13</v>
      </c>
      <c r="H1097" s="3">
        <v>0</v>
      </c>
      <c r="I1097" s="1" t="s">
        <v>13</v>
      </c>
      <c r="J1097" s="4">
        <f>TRUNC(SUMPRODUCT(J1093:J1096, V1093:V1096), 0)</f>
        <v>0</v>
      </c>
      <c r="K1097" s="1" t="s">
        <v>13</v>
      </c>
      <c r="L1097" s="5">
        <f>TRUNC(SUMPRODUCT(L1093:L1096, V1093:V1096), 0)</f>
        <v>0</v>
      </c>
      <c r="M1097" s="1" t="s">
        <v>13</v>
      </c>
      <c r="N1097" s="5">
        <f>TRUNC(SUMPRODUCT(N1093:N1096, V1093:V1096), 0)</f>
        <v>0</v>
      </c>
      <c r="O1097" s="1" t="s">
        <v>13</v>
      </c>
      <c r="P1097" s="5">
        <f>J1097+L1097+N1097</f>
        <v>0</v>
      </c>
      <c r="Q1097" s="1" t="s">
        <v>13</v>
      </c>
      <c r="S1097" t="s">
        <v>13</v>
      </c>
      <c r="T1097" t="s">
        <v>13</v>
      </c>
      <c r="U1097" t="s">
        <v>13</v>
      </c>
      <c r="V1097">
        <v>1</v>
      </c>
    </row>
    <row r="1098" spans="1:22" x14ac:dyDescent="0.2">
      <c r="A1098" s="1" t="s">
        <v>13</v>
      </c>
      <c r="B1098" s="6" t="s">
        <v>13</v>
      </c>
      <c r="C1098" s="1" t="s">
        <v>13</v>
      </c>
      <c r="D1098" s="1" t="s">
        <v>13</v>
      </c>
      <c r="E1098" s="1" t="s">
        <v>13</v>
      </c>
      <c r="F1098" s="1" t="s">
        <v>13</v>
      </c>
      <c r="G1098" s="6" t="s">
        <v>13</v>
      </c>
      <c r="H1098" s="3">
        <v>0</v>
      </c>
      <c r="I1098" s="1" t="s">
        <v>13</v>
      </c>
      <c r="J1098" s="1" t="s">
        <v>13</v>
      </c>
      <c r="K1098" s="1" t="s">
        <v>13</v>
      </c>
      <c r="L1098" s="1" t="s">
        <v>13</v>
      </c>
      <c r="M1098" s="1" t="s">
        <v>13</v>
      </c>
      <c r="N1098" s="1" t="s">
        <v>13</v>
      </c>
      <c r="O1098" s="1" t="s">
        <v>13</v>
      </c>
      <c r="P1098" s="1" t="s">
        <v>13</v>
      </c>
      <c r="Q1098" s="1" t="s">
        <v>13</v>
      </c>
      <c r="S1098" t="s">
        <v>13</v>
      </c>
      <c r="T1098" t="s">
        <v>13</v>
      </c>
      <c r="U1098" t="s">
        <v>13</v>
      </c>
      <c r="V1098">
        <v>1</v>
      </c>
    </row>
    <row r="1099" spans="1:22" x14ac:dyDescent="0.2">
      <c r="A1099" s="1" t="s">
        <v>361</v>
      </c>
      <c r="B1099" s="6" t="s">
        <v>13</v>
      </c>
      <c r="C1099" s="1" t="s">
        <v>13</v>
      </c>
      <c r="D1099" s="1" t="s">
        <v>13</v>
      </c>
      <c r="E1099" s="1" t="s">
        <v>362</v>
      </c>
      <c r="F1099" s="1" t="s">
        <v>363</v>
      </c>
      <c r="G1099" s="6" t="s">
        <v>364</v>
      </c>
      <c r="H1099" s="3">
        <v>0</v>
      </c>
      <c r="I1099" s="1" t="s">
        <v>13</v>
      </c>
      <c r="J1099" s="1" t="s">
        <v>13</v>
      </c>
      <c r="K1099" s="1" t="s">
        <v>13</v>
      </c>
      <c r="L1099" s="1" t="s">
        <v>13</v>
      </c>
      <c r="M1099" s="1" t="s">
        <v>13</v>
      </c>
      <c r="N1099" s="1" t="s">
        <v>13</v>
      </c>
      <c r="O1099" s="1" t="s">
        <v>13</v>
      </c>
      <c r="P1099" s="1" t="s">
        <v>13</v>
      </c>
      <c r="Q1099" s="1" t="s">
        <v>13</v>
      </c>
      <c r="S1099" t="s">
        <v>13</v>
      </c>
      <c r="T1099" t="s">
        <v>13</v>
      </c>
      <c r="U1099" t="s">
        <v>13</v>
      </c>
      <c r="V1099">
        <v>1</v>
      </c>
    </row>
    <row r="1100" spans="1:22" x14ac:dyDescent="0.2">
      <c r="A1100" s="1" t="s">
        <v>361</v>
      </c>
      <c r="B1100" s="6" t="s">
        <v>1312</v>
      </c>
      <c r="C1100" s="1" t="s">
        <v>1317</v>
      </c>
      <c r="D1100" s="1" t="s">
        <v>13</v>
      </c>
      <c r="E1100" s="1" t="s">
        <v>1318</v>
      </c>
      <c r="F1100" s="1" t="s">
        <v>1315</v>
      </c>
      <c r="G1100" s="6" t="s">
        <v>1316</v>
      </c>
      <c r="H1100" s="3">
        <v>0.2</v>
      </c>
      <c r="I1100" s="5">
        <v>0</v>
      </c>
      <c r="J1100" s="4">
        <f>TRUNC(H1100*I1100, 1)</f>
        <v>0</v>
      </c>
      <c r="K1100" s="4">
        <f>노무!E4</f>
        <v>0</v>
      </c>
      <c r="L1100" s="5">
        <f>TRUNC(H1100*K1100, 1)</f>
        <v>0</v>
      </c>
      <c r="M1100" s="4">
        <v>0</v>
      </c>
      <c r="N1100" s="5">
        <f>TRUNC(H1100*M1100, 1)</f>
        <v>0</v>
      </c>
      <c r="O1100" s="4">
        <f>I1100+K1100+M1100</f>
        <v>0</v>
      </c>
      <c r="P1100" s="5">
        <f>J1100+L1100+N1100</f>
        <v>0</v>
      </c>
      <c r="Q1100" s="1" t="s">
        <v>13</v>
      </c>
      <c r="S1100" t="s">
        <v>54</v>
      </c>
      <c r="T1100" t="s">
        <v>54</v>
      </c>
      <c r="U1100" t="s">
        <v>13</v>
      </c>
      <c r="V1100">
        <v>1</v>
      </c>
    </row>
    <row r="1101" spans="1:22" x14ac:dyDescent="0.2">
      <c r="A1101" s="1" t="s">
        <v>13</v>
      </c>
      <c r="B1101" s="6" t="s">
        <v>13</v>
      </c>
      <c r="C1101" s="1" t="s">
        <v>13</v>
      </c>
      <c r="D1101" s="1" t="s">
        <v>13</v>
      </c>
      <c r="E1101" s="1" t="s">
        <v>1311</v>
      </c>
      <c r="F1101" s="1" t="s">
        <v>13</v>
      </c>
      <c r="G1101" s="6" t="s">
        <v>13</v>
      </c>
      <c r="H1101" s="3">
        <v>0</v>
      </c>
      <c r="I1101" s="1" t="s">
        <v>13</v>
      </c>
      <c r="J1101" s="4">
        <f>TRUNC(J1100*V1100, 0)</f>
        <v>0</v>
      </c>
      <c r="K1101" s="1" t="s">
        <v>13</v>
      </c>
      <c r="L1101" s="5">
        <f>TRUNC(L1100*V1100, 0)</f>
        <v>0</v>
      </c>
      <c r="M1101" s="1" t="s">
        <v>13</v>
      </c>
      <c r="N1101" s="5">
        <f>TRUNC(N1100*V1100, 0)</f>
        <v>0</v>
      </c>
      <c r="O1101" s="1" t="s">
        <v>13</v>
      </c>
      <c r="P1101" s="5">
        <f>J1101+L1101+N1101</f>
        <v>0</v>
      </c>
      <c r="Q1101" s="1" t="s">
        <v>13</v>
      </c>
      <c r="S1101" t="s">
        <v>13</v>
      </c>
      <c r="T1101" t="s">
        <v>13</v>
      </c>
      <c r="U1101" t="s">
        <v>13</v>
      </c>
      <c r="V1101">
        <v>1</v>
      </c>
    </row>
    <row r="1102" spans="1:22" x14ac:dyDescent="0.2">
      <c r="A1102" s="1" t="s">
        <v>13</v>
      </c>
      <c r="B1102" s="6" t="s">
        <v>13</v>
      </c>
      <c r="C1102" s="1" t="s">
        <v>13</v>
      </c>
      <c r="D1102" s="1" t="s">
        <v>13</v>
      </c>
      <c r="E1102" s="1" t="s">
        <v>13</v>
      </c>
      <c r="F1102" s="1" t="s">
        <v>13</v>
      </c>
      <c r="G1102" s="6" t="s">
        <v>13</v>
      </c>
      <c r="H1102" s="3">
        <v>0</v>
      </c>
      <c r="I1102" s="1" t="s">
        <v>13</v>
      </c>
      <c r="J1102" s="1" t="s">
        <v>13</v>
      </c>
      <c r="K1102" s="1" t="s">
        <v>13</v>
      </c>
      <c r="L1102" s="1" t="s">
        <v>13</v>
      </c>
      <c r="M1102" s="1" t="s">
        <v>13</v>
      </c>
      <c r="N1102" s="1" t="s">
        <v>13</v>
      </c>
      <c r="O1102" s="1" t="s">
        <v>13</v>
      </c>
      <c r="P1102" s="1" t="s">
        <v>13</v>
      </c>
      <c r="Q1102" s="1" t="s">
        <v>13</v>
      </c>
      <c r="S1102" t="s">
        <v>13</v>
      </c>
      <c r="T1102" t="s">
        <v>13</v>
      </c>
      <c r="U1102" t="s">
        <v>13</v>
      </c>
      <c r="V1102">
        <v>1</v>
      </c>
    </row>
    <row r="1103" spans="1:22" x14ac:dyDescent="0.2">
      <c r="A1103" s="1" t="s">
        <v>365</v>
      </c>
      <c r="B1103" s="6" t="s">
        <v>13</v>
      </c>
      <c r="C1103" s="1" t="s">
        <v>13</v>
      </c>
      <c r="D1103" s="1" t="s">
        <v>13</v>
      </c>
      <c r="E1103" s="1" t="s">
        <v>366</v>
      </c>
      <c r="F1103" s="1" t="s">
        <v>363</v>
      </c>
      <c r="G1103" s="6" t="s">
        <v>364</v>
      </c>
      <c r="H1103" s="3">
        <v>0</v>
      </c>
      <c r="I1103" s="1" t="s">
        <v>13</v>
      </c>
      <c r="J1103" s="1" t="s">
        <v>13</v>
      </c>
      <c r="K1103" s="1" t="s">
        <v>13</v>
      </c>
      <c r="L1103" s="1" t="s">
        <v>13</v>
      </c>
      <c r="M1103" s="1" t="s">
        <v>13</v>
      </c>
      <c r="N1103" s="1" t="s">
        <v>13</v>
      </c>
      <c r="O1103" s="1" t="s">
        <v>13</v>
      </c>
      <c r="P1103" s="1" t="s">
        <v>13</v>
      </c>
      <c r="Q1103" s="1" t="s">
        <v>13</v>
      </c>
      <c r="S1103" t="s">
        <v>13</v>
      </c>
      <c r="T1103" t="s">
        <v>13</v>
      </c>
      <c r="U1103" t="s">
        <v>13</v>
      </c>
      <c r="V1103">
        <v>1</v>
      </c>
    </row>
    <row r="1104" spans="1:22" x14ac:dyDescent="0.2">
      <c r="A1104" s="1" t="s">
        <v>365</v>
      </c>
      <c r="B1104" s="6" t="s">
        <v>1312</v>
      </c>
      <c r="C1104" s="1" t="s">
        <v>1317</v>
      </c>
      <c r="D1104" s="1" t="s">
        <v>13</v>
      </c>
      <c r="E1104" s="1" t="s">
        <v>1318</v>
      </c>
      <c r="F1104" s="1" t="s">
        <v>1315</v>
      </c>
      <c r="G1104" s="6" t="s">
        <v>1316</v>
      </c>
      <c r="H1104" s="3">
        <v>0.26</v>
      </c>
      <c r="I1104" s="5">
        <v>0</v>
      </c>
      <c r="J1104" s="4">
        <f>TRUNC(H1104*I1104, 1)</f>
        <v>0</v>
      </c>
      <c r="K1104" s="4">
        <f>노무!E4</f>
        <v>0</v>
      </c>
      <c r="L1104" s="5">
        <f>TRUNC(H1104*K1104, 1)</f>
        <v>0</v>
      </c>
      <c r="M1104" s="4">
        <v>0</v>
      </c>
      <c r="N1104" s="5">
        <f>TRUNC(H1104*M1104, 1)</f>
        <v>0</v>
      </c>
      <c r="O1104" s="4">
        <f>I1104+K1104+M1104</f>
        <v>0</v>
      </c>
      <c r="P1104" s="5">
        <f>J1104+L1104+N1104</f>
        <v>0</v>
      </c>
      <c r="Q1104" s="1" t="s">
        <v>13</v>
      </c>
      <c r="S1104" t="s">
        <v>54</v>
      </c>
      <c r="T1104" t="s">
        <v>54</v>
      </c>
      <c r="U1104" t="s">
        <v>13</v>
      </c>
      <c r="V1104">
        <v>1</v>
      </c>
    </row>
    <row r="1105" spans="1:22" x14ac:dyDescent="0.2">
      <c r="A1105" s="1" t="s">
        <v>13</v>
      </c>
      <c r="B1105" s="6" t="s">
        <v>13</v>
      </c>
      <c r="C1105" s="1" t="s">
        <v>13</v>
      </c>
      <c r="D1105" s="1" t="s">
        <v>13</v>
      </c>
      <c r="E1105" s="1" t="s">
        <v>1311</v>
      </c>
      <c r="F1105" s="1" t="s">
        <v>13</v>
      </c>
      <c r="G1105" s="6" t="s">
        <v>13</v>
      </c>
      <c r="H1105" s="3">
        <v>0</v>
      </c>
      <c r="I1105" s="1" t="s">
        <v>13</v>
      </c>
      <c r="J1105" s="4">
        <f>TRUNC(J1104*V1104, 0)</f>
        <v>0</v>
      </c>
      <c r="K1105" s="1" t="s">
        <v>13</v>
      </c>
      <c r="L1105" s="5">
        <f>TRUNC(L1104*V1104, 0)</f>
        <v>0</v>
      </c>
      <c r="M1105" s="1" t="s">
        <v>13</v>
      </c>
      <c r="N1105" s="5">
        <f>TRUNC(N1104*V1104, 0)</f>
        <v>0</v>
      </c>
      <c r="O1105" s="1" t="s">
        <v>13</v>
      </c>
      <c r="P1105" s="5">
        <f>J1105+L1105+N1105</f>
        <v>0</v>
      </c>
      <c r="Q1105" s="1" t="s">
        <v>13</v>
      </c>
      <c r="S1105" t="s">
        <v>13</v>
      </c>
      <c r="T1105" t="s">
        <v>13</v>
      </c>
      <c r="U1105" t="s">
        <v>13</v>
      </c>
      <c r="V1105">
        <v>1</v>
      </c>
    </row>
    <row r="1106" spans="1:22" x14ac:dyDescent="0.2">
      <c r="A1106" s="1" t="s">
        <v>13</v>
      </c>
      <c r="B1106" s="6" t="s">
        <v>13</v>
      </c>
      <c r="C1106" s="1" t="s">
        <v>13</v>
      </c>
      <c r="D1106" s="1" t="s">
        <v>13</v>
      </c>
      <c r="E1106" s="1" t="s">
        <v>13</v>
      </c>
      <c r="F1106" s="1" t="s">
        <v>13</v>
      </c>
      <c r="G1106" s="6" t="s">
        <v>13</v>
      </c>
      <c r="H1106" s="3">
        <v>0</v>
      </c>
      <c r="I1106" s="1" t="s">
        <v>13</v>
      </c>
      <c r="J1106" s="1" t="s">
        <v>13</v>
      </c>
      <c r="K1106" s="1" t="s">
        <v>13</v>
      </c>
      <c r="L1106" s="1" t="s">
        <v>13</v>
      </c>
      <c r="M1106" s="1" t="s">
        <v>13</v>
      </c>
      <c r="N1106" s="1" t="s">
        <v>13</v>
      </c>
      <c r="O1106" s="1" t="s">
        <v>13</v>
      </c>
      <c r="P1106" s="1" t="s">
        <v>13</v>
      </c>
      <c r="Q1106" s="1" t="s">
        <v>13</v>
      </c>
      <c r="S1106" t="s">
        <v>13</v>
      </c>
      <c r="T1106" t="s">
        <v>13</v>
      </c>
      <c r="U1106" t="s">
        <v>13</v>
      </c>
      <c r="V1106">
        <v>1</v>
      </c>
    </row>
    <row r="1107" spans="1:22" x14ac:dyDescent="0.2">
      <c r="A1107" s="1" t="s">
        <v>367</v>
      </c>
      <c r="B1107" s="6" t="s">
        <v>13</v>
      </c>
      <c r="C1107" s="1" t="s">
        <v>13</v>
      </c>
      <c r="D1107" s="1" t="s">
        <v>13</v>
      </c>
      <c r="E1107" s="1" t="s">
        <v>368</v>
      </c>
      <c r="F1107" s="1" t="s">
        <v>363</v>
      </c>
      <c r="G1107" s="6" t="s">
        <v>364</v>
      </c>
      <c r="H1107" s="3">
        <v>0</v>
      </c>
      <c r="I1107" s="1" t="s">
        <v>13</v>
      </c>
      <c r="J1107" s="1" t="s">
        <v>13</v>
      </c>
      <c r="K1107" s="1" t="s">
        <v>13</v>
      </c>
      <c r="L1107" s="1" t="s">
        <v>13</v>
      </c>
      <c r="M1107" s="1" t="s">
        <v>13</v>
      </c>
      <c r="N1107" s="1" t="s">
        <v>13</v>
      </c>
      <c r="O1107" s="1" t="s">
        <v>13</v>
      </c>
      <c r="P1107" s="1" t="s">
        <v>13</v>
      </c>
      <c r="Q1107" s="1" t="s">
        <v>13</v>
      </c>
      <c r="S1107" t="s">
        <v>13</v>
      </c>
      <c r="T1107" t="s">
        <v>13</v>
      </c>
      <c r="U1107" t="s">
        <v>13</v>
      </c>
      <c r="V1107">
        <v>1</v>
      </c>
    </row>
    <row r="1108" spans="1:22" x14ac:dyDescent="0.2">
      <c r="A1108" s="1" t="s">
        <v>367</v>
      </c>
      <c r="B1108" s="6" t="s">
        <v>1312</v>
      </c>
      <c r="C1108" s="1" t="s">
        <v>1317</v>
      </c>
      <c r="D1108" s="1" t="s">
        <v>13</v>
      </c>
      <c r="E1108" s="1" t="s">
        <v>1318</v>
      </c>
      <c r="F1108" s="1" t="s">
        <v>1315</v>
      </c>
      <c r="G1108" s="6" t="s">
        <v>1316</v>
      </c>
      <c r="H1108" s="3">
        <v>0.32</v>
      </c>
      <c r="I1108" s="5">
        <v>0</v>
      </c>
      <c r="J1108" s="4">
        <f>TRUNC(H1108*I1108, 1)</f>
        <v>0</v>
      </c>
      <c r="K1108" s="4">
        <f>노무!E4</f>
        <v>0</v>
      </c>
      <c r="L1108" s="5">
        <f>TRUNC(H1108*K1108, 1)</f>
        <v>0</v>
      </c>
      <c r="M1108" s="4">
        <v>0</v>
      </c>
      <c r="N1108" s="5">
        <f>TRUNC(H1108*M1108, 1)</f>
        <v>0</v>
      </c>
      <c r="O1108" s="4">
        <f>I1108+K1108+M1108</f>
        <v>0</v>
      </c>
      <c r="P1108" s="5">
        <f>J1108+L1108+N1108</f>
        <v>0</v>
      </c>
      <c r="Q1108" s="1" t="s">
        <v>13</v>
      </c>
      <c r="S1108" t="s">
        <v>54</v>
      </c>
      <c r="T1108" t="s">
        <v>54</v>
      </c>
      <c r="U1108" t="s">
        <v>13</v>
      </c>
      <c r="V1108">
        <v>1</v>
      </c>
    </row>
    <row r="1109" spans="1:22" x14ac:dyDescent="0.2">
      <c r="A1109" s="1" t="s">
        <v>13</v>
      </c>
      <c r="B1109" s="6" t="s">
        <v>13</v>
      </c>
      <c r="C1109" s="1" t="s">
        <v>13</v>
      </c>
      <c r="D1109" s="1" t="s">
        <v>13</v>
      </c>
      <c r="E1109" s="1" t="s">
        <v>1311</v>
      </c>
      <c r="F1109" s="1" t="s">
        <v>13</v>
      </c>
      <c r="G1109" s="6" t="s">
        <v>13</v>
      </c>
      <c r="H1109" s="3">
        <v>0</v>
      </c>
      <c r="I1109" s="1" t="s">
        <v>13</v>
      </c>
      <c r="J1109" s="4">
        <f>TRUNC(J1108*V1108, 0)</f>
        <v>0</v>
      </c>
      <c r="K1109" s="1" t="s">
        <v>13</v>
      </c>
      <c r="L1109" s="5">
        <f>TRUNC(L1108*V1108, 0)</f>
        <v>0</v>
      </c>
      <c r="M1109" s="1" t="s">
        <v>13</v>
      </c>
      <c r="N1109" s="5">
        <f>TRUNC(N1108*V1108, 0)</f>
        <v>0</v>
      </c>
      <c r="O1109" s="1" t="s">
        <v>13</v>
      </c>
      <c r="P1109" s="5">
        <f>J1109+L1109+N1109</f>
        <v>0</v>
      </c>
      <c r="Q1109" s="1" t="s">
        <v>13</v>
      </c>
      <c r="S1109" t="s">
        <v>13</v>
      </c>
      <c r="T1109" t="s">
        <v>13</v>
      </c>
      <c r="U1109" t="s">
        <v>13</v>
      </c>
      <c r="V1109">
        <v>1</v>
      </c>
    </row>
    <row r="1110" spans="1:22" x14ac:dyDescent="0.2">
      <c r="A1110" s="1" t="s">
        <v>13</v>
      </c>
      <c r="B1110" s="6" t="s">
        <v>13</v>
      </c>
      <c r="C1110" s="1" t="s">
        <v>13</v>
      </c>
      <c r="D1110" s="1" t="s">
        <v>13</v>
      </c>
      <c r="E1110" s="1" t="s">
        <v>13</v>
      </c>
      <c r="F1110" s="1" t="s">
        <v>13</v>
      </c>
      <c r="G1110" s="6" t="s">
        <v>13</v>
      </c>
      <c r="H1110" s="3">
        <v>0</v>
      </c>
      <c r="I1110" s="1" t="s">
        <v>13</v>
      </c>
      <c r="J1110" s="1" t="s">
        <v>13</v>
      </c>
      <c r="K1110" s="1" t="s">
        <v>13</v>
      </c>
      <c r="L1110" s="1" t="s">
        <v>13</v>
      </c>
      <c r="M1110" s="1" t="s">
        <v>13</v>
      </c>
      <c r="N1110" s="1" t="s">
        <v>13</v>
      </c>
      <c r="O1110" s="1" t="s">
        <v>13</v>
      </c>
      <c r="P1110" s="1" t="s">
        <v>13</v>
      </c>
      <c r="Q1110" s="1" t="s">
        <v>13</v>
      </c>
      <c r="S1110" t="s">
        <v>13</v>
      </c>
      <c r="T1110" t="s">
        <v>13</v>
      </c>
      <c r="U1110" t="s">
        <v>13</v>
      </c>
      <c r="V1110">
        <v>1</v>
      </c>
    </row>
    <row r="1111" spans="1:22" x14ac:dyDescent="0.2">
      <c r="A1111" s="1" t="s">
        <v>369</v>
      </c>
      <c r="B1111" s="6" t="s">
        <v>13</v>
      </c>
      <c r="C1111" s="1" t="s">
        <v>13</v>
      </c>
      <c r="D1111" s="1" t="s">
        <v>13</v>
      </c>
      <c r="E1111" s="1" t="s">
        <v>370</v>
      </c>
      <c r="F1111" s="1" t="s">
        <v>363</v>
      </c>
      <c r="G1111" s="6" t="s">
        <v>364</v>
      </c>
      <c r="H1111" s="3">
        <v>0</v>
      </c>
      <c r="I1111" s="1" t="s">
        <v>13</v>
      </c>
      <c r="J1111" s="1" t="s">
        <v>13</v>
      </c>
      <c r="K1111" s="1" t="s">
        <v>13</v>
      </c>
      <c r="L1111" s="1" t="s">
        <v>13</v>
      </c>
      <c r="M1111" s="1" t="s">
        <v>13</v>
      </c>
      <c r="N1111" s="1" t="s">
        <v>13</v>
      </c>
      <c r="O1111" s="1" t="s">
        <v>13</v>
      </c>
      <c r="P1111" s="1" t="s">
        <v>13</v>
      </c>
      <c r="Q1111" s="1" t="s">
        <v>13</v>
      </c>
      <c r="S1111" t="s">
        <v>13</v>
      </c>
      <c r="T1111" t="s">
        <v>13</v>
      </c>
      <c r="U1111" t="s">
        <v>13</v>
      </c>
      <c r="V1111">
        <v>1</v>
      </c>
    </row>
    <row r="1112" spans="1:22" x14ac:dyDescent="0.2">
      <c r="A1112" s="1" t="s">
        <v>369</v>
      </c>
      <c r="B1112" s="6" t="s">
        <v>1312</v>
      </c>
      <c r="C1112" s="1" t="s">
        <v>1317</v>
      </c>
      <c r="D1112" s="1" t="s">
        <v>13</v>
      </c>
      <c r="E1112" s="1" t="s">
        <v>1318</v>
      </c>
      <c r="F1112" s="1" t="s">
        <v>1315</v>
      </c>
      <c r="G1112" s="6" t="s">
        <v>1316</v>
      </c>
      <c r="H1112" s="3">
        <v>0.56999999999999995</v>
      </c>
      <c r="I1112" s="5">
        <v>0</v>
      </c>
      <c r="J1112" s="4">
        <f>TRUNC(H1112*I1112, 1)</f>
        <v>0</v>
      </c>
      <c r="K1112" s="4">
        <f>노무!E4</f>
        <v>0</v>
      </c>
      <c r="L1112" s="5">
        <f>TRUNC(H1112*K1112, 1)</f>
        <v>0</v>
      </c>
      <c r="M1112" s="4">
        <v>0</v>
      </c>
      <c r="N1112" s="5">
        <f>TRUNC(H1112*M1112, 1)</f>
        <v>0</v>
      </c>
      <c r="O1112" s="4">
        <f>I1112+K1112+M1112</f>
        <v>0</v>
      </c>
      <c r="P1112" s="5">
        <f>J1112+L1112+N1112</f>
        <v>0</v>
      </c>
      <c r="Q1112" s="1" t="s">
        <v>13</v>
      </c>
      <c r="S1112" t="s">
        <v>54</v>
      </c>
      <c r="T1112" t="s">
        <v>54</v>
      </c>
      <c r="U1112" t="s">
        <v>13</v>
      </c>
      <c r="V1112">
        <v>1</v>
      </c>
    </row>
    <row r="1113" spans="1:22" x14ac:dyDescent="0.2">
      <c r="A1113" s="1" t="s">
        <v>13</v>
      </c>
      <c r="B1113" s="6" t="s">
        <v>13</v>
      </c>
      <c r="C1113" s="1" t="s">
        <v>13</v>
      </c>
      <c r="D1113" s="1" t="s">
        <v>13</v>
      </c>
      <c r="E1113" s="1" t="s">
        <v>1311</v>
      </c>
      <c r="F1113" s="1" t="s">
        <v>13</v>
      </c>
      <c r="G1113" s="6" t="s">
        <v>13</v>
      </c>
      <c r="H1113" s="3">
        <v>0</v>
      </c>
      <c r="I1113" s="1" t="s">
        <v>13</v>
      </c>
      <c r="J1113" s="4">
        <f>TRUNC(J1112*V1112, 0)</f>
        <v>0</v>
      </c>
      <c r="K1113" s="1" t="s">
        <v>13</v>
      </c>
      <c r="L1113" s="5">
        <f>TRUNC(L1112*V1112, 0)</f>
        <v>0</v>
      </c>
      <c r="M1113" s="1" t="s">
        <v>13</v>
      </c>
      <c r="N1113" s="5">
        <f>TRUNC(N1112*V1112, 0)</f>
        <v>0</v>
      </c>
      <c r="O1113" s="1" t="s">
        <v>13</v>
      </c>
      <c r="P1113" s="5">
        <f>J1113+L1113+N1113</f>
        <v>0</v>
      </c>
      <c r="Q1113" s="1" t="s">
        <v>13</v>
      </c>
      <c r="S1113" t="s">
        <v>13</v>
      </c>
      <c r="T1113" t="s">
        <v>13</v>
      </c>
      <c r="U1113" t="s">
        <v>13</v>
      </c>
      <c r="V1113">
        <v>1</v>
      </c>
    </row>
    <row r="1114" spans="1:22" x14ac:dyDescent="0.2">
      <c r="A1114" s="1" t="s">
        <v>13</v>
      </c>
      <c r="B1114" s="6" t="s">
        <v>13</v>
      </c>
      <c r="C1114" s="1" t="s">
        <v>13</v>
      </c>
      <c r="D1114" s="1" t="s">
        <v>13</v>
      </c>
      <c r="E1114" s="1" t="s">
        <v>13</v>
      </c>
      <c r="F1114" s="1" t="s">
        <v>13</v>
      </c>
      <c r="G1114" s="6" t="s">
        <v>13</v>
      </c>
      <c r="H1114" s="3">
        <v>0</v>
      </c>
      <c r="I1114" s="1" t="s">
        <v>13</v>
      </c>
      <c r="J1114" s="1" t="s">
        <v>13</v>
      </c>
      <c r="K1114" s="1" t="s">
        <v>13</v>
      </c>
      <c r="L1114" s="1" t="s">
        <v>13</v>
      </c>
      <c r="M1114" s="1" t="s">
        <v>13</v>
      </c>
      <c r="N1114" s="1" t="s">
        <v>13</v>
      </c>
      <c r="O1114" s="1" t="s">
        <v>13</v>
      </c>
      <c r="P1114" s="1" t="s">
        <v>13</v>
      </c>
      <c r="Q1114" s="1" t="s">
        <v>13</v>
      </c>
      <c r="S1114" t="s">
        <v>13</v>
      </c>
      <c r="T1114" t="s">
        <v>13</v>
      </c>
      <c r="U1114" t="s">
        <v>13</v>
      </c>
      <c r="V1114">
        <v>1</v>
      </c>
    </row>
    <row r="1115" spans="1:22" x14ac:dyDescent="0.2">
      <c r="A1115" s="1" t="s">
        <v>371</v>
      </c>
      <c r="B1115" s="6" t="s">
        <v>13</v>
      </c>
      <c r="C1115" s="1" t="s">
        <v>13</v>
      </c>
      <c r="D1115" s="1" t="s">
        <v>13</v>
      </c>
      <c r="E1115" s="1" t="s">
        <v>372</v>
      </c>
      <c r="F1115" s="1" t="s">
        <v>373</v>
      </c>
      <c r="G1115" s="6" t="s">
        <v>364</v>
      </c>
      <c r="H1115" s="3">
        <v>0</v>
      </c>
      <c r="I1115" s="1" t="s">
        <v>13</v>
      </c>
      <c r="J1115" s="1" t="s">
        <v>13</v>
      </c>
      <c r="K1115" s="1" t="s">
        <v>13</v>
      </c>
      <c r="L1115" s="1" t="s">
        <v>13</v>
      </c>
      <c r="M1115" s="1" t="s">
        <v>13</v>
      </c>
      <c r="N1115" s="1" t="s">
        <v>13</v>
      </c>
      <c r="O1115" s="1" t="s">
        <v>13</v>
      </c>
      <c r="P1115" s="1" t="s">
        <v>13</v>
      </c>
      <c r="Q1115" s="1" t="s">
        <v>13</v>
      </c>
      <c r="S1115" t="s">
        <v>13</v>
      </c>
      <c r="T1115" t="s">
        <v>13</v>
      </c>
      <c r="U1115" t="s">
        <v>13</v>
      </c>
      <c r="V1115">
        <v>1</v>
      </c>
    </row>
    <row r="1116" spans="1:22" x14ac:dyDescent="0.2">
      <c r="A1116" s="1" t="s">
        <v>371</v>
      </c>
      <c r="B1116" s="6" t="s">
        <v>1312</v>
      </c>
      <c r="C1116" s="1" t="s">
        <v>1317</v>
      </c>
      <c r="D1116" s="1" t="s">
        <v>13</v>
      </c>
      <c r="E1116" s="1" t="s">
        <v>1318</v>
      </c>
      <c r="F1116" s="1" t="s">
        <v>1315</v>
      </c>
      <c r="G1116" s="6" t="s">
        <v>1316</v>
      </c>
      <c r="H1116" s="3">
        <v>0.2</v>
      </c>
      <c r="I1116" s="5">
        <v>0</v>
      </c>
      <c r="J1116" s="4">
        <f>TRUNC(H1116*I1116, 1)</f>
        <v>0</v>
      </c>
      <c r="K1116" s="4">
        <f>노무!E4</f>
        <v>0</v>
      </c>
      <c r="L1116" s="5">
        <f>TRUNC(H1116*K1116, 1)</f>
        <v>0</v>
      </c>
      <c r="M1116" s="4">
        <v>0</v>
      </c>
      <c r="N1116" s="5">
        <f>TRUNC(H1116*M1116, 1)</f>
        <v>0</v>
      </c>
      <c r="O1116" s="4">
        <f>I1116+K1116+M1116</f>
        <v>0</v>
      </c>
      <c r="P1116" s="5">
        <f>J1116+L1116+N1116</f>
        <v>0</v>
      </c>
      <c r="Q1116" s="1" t="s">
        <v>13</v>
      </c>
      <c r="S1116" t="s">
        <v>54</v>
      </c>
      <c r="T1116" t="s">
        <v>54</v>
      </c>
      <c r="U1116" t="s">
        <v>13</v>
      </c>
      <c r="V1116">
        <v>1</v>
      </c>
    </row>
    <row r="1117" spans="1:22" x14ac:dyDescent="0.2">
      <c r="A1117" s="1" t="s">
        <v>13</v>
      </c>
      <c r="B1117" s="6" t="s">
        <v>13</v>
      </c>
      <c r="C1117" s="1" t="s">
        <v>13</v>
      </c>
      <c r="D1117" s="1" t="s">
        <v>13</v>
      </c>
      <c r="E1117" s="1" t="s">
        <v>1311</v>
      </c>
      <c r="F1117" s="1" t="s">
        <v>13</v>
      </c>
      <c r="G1117" s="6" t="s">
        <v>13</v>
      </c>
      <c r="H1117" s="3">
        <v>0</v>
      </c>
      <c r="I1117" s="1" t="s">
        <v>13</v>
      </c>
      <c r="J1117" s="4">
        <f>TRUNC(J1116*V1116, 0)</f>
        <v>0</v>
      </c>
      <c r="K1117" s="1" t="s">
        <v>13</v>
      </c>
      <c r="L1117" s="5">
        <f>TRUNC(L1116*V1116, 0)</f>
        <v>0</v>
      </c>
      <c r="M1117" s="1" t="s">
        <v>13</v>
      </c>
      <c r="N1117" s="5">
        <f>TRUNC(N1116*V1116, 0)</f>
        <v>0</v>
      </c>
      <c r="O1117" s="1" t="s">
        <v>13</v>
      </c>
      <c r="P1117" s="5">
        <f>J1117+L1117+N1117</f>
        <v>0</v>
      </c>
      <c r="Q1117" s="1" t="s">
        <v>13</v>
      </c>
      <c r="S1117" t="s">
        <v>13</v>
      </c>
      <c r="T1117" t="s">
        <v>13</v>
      </c>
      <c r="U1117" t="s">
        <v>13</v>
      </c>
      <c r="V1117">
        <v>1</v>
      </c>
    </row>
    <row r="1118" spans="1:22" x14ac:dyDescent="0.2">
      <c r="A1118" s="1" t="s">
        <v>13</v>
      </c>
      <c r="B1118" s="6" t="s">
        <v>13</v>
      </c>
      <c r="C1118" s="1" t="s">
        <v>13</v>
      </c>
      <c r="D1118" s="1" t="s">
        <v>13</v>
      </c>
      <c r="E1118" s="1" t="s">
        <v>13</v>
      </c>
      <c r="F1118" s="1" t="s">
        <v>13</v>
      </c>
      <c r="G1118" s="6" t="s">
        <v>13</v>
      </c>
      <c r="H1118" s="3">
        <v>0</v>
      </c>
      <c r="I1118" s="1" t="s">
        <v>13</v>
      </c>
      <c r="J1118" s="1" t="s">
        <v>13</v>
      </c>
      <c r="K1118" s="1" t="s">
        <v>13</v>
      </c>
      <c r="L1118" s="1" t="s">
        <v>13</v>
      </c>
      <c r="M1118" s="1" t="s">
        <v>13</v>
      </c>
      <c r="N1118" s="1" t="s">
        <v>13</v>
      </c>
      <c r="O1118" s="1" t="s">
        <v>13</v>
      </c>
      <c r="P1118" s="1" t="s">
        <v>13</v>
      </c>
      <c r="Q1118" s="1" t="s">
        <v>13</v>
      </c>
      <c r="S1118" t="s">
        <v>13</v>
      </c>
      <c r="T1118" t="s">
        <v>13</v>
      </c>
      <c r="U1118" t="s">
        <v>13</v>
      </c>
      <c r="V1118">
        <v>1</v>
      </c>
    </row>
    <row r="1119" spans="1:22" x14ac:dyDescent="0.2">
      <c r="A1119" s="1" t="s">
        <v>374</v>
      </c>
      <c r="B1119" s="6" t="s">
        <v>13</v>
      </c>
      <c r="C1119" s="1" t="s">
        <v>13</v>
      </c>
      <c r="D1119" s="1" t="s">
        <v>13</v>
      </c>
      <c r="E1119" s="1" t="s">
        <v>375</v>
      </c>
      <c r="F1119" s="1" t="s">
        <v>13</v>
      </c>
      <c r="G1119" s="6" t="s">
        <v>364</v>
      </c>
      <c r="H1119" s="3">
        <v>0</v>
      </c>
      <c r="I1119" s="1" t="s">
        <v>13</v>
      </c>
      <c r="J1119" s="1" t="s">
        <v>13</v>
      </c>
      <c r="K1119" s="1" t="s">
        <v>13</v>
      </c>
      <c r="L1119" s="1" t="s">
        <v>13</v>
      </c>
      <c r="M1119" s="1" t="s">
        <v>13</v>
      </c>
      <c r="N1119" s="1" t="s">
        <v>13</v>
      </c>
      <c r="O1119" s="1" t="s">
        <v>13</v>
      </c>
      <c r="P1119" s="1" t="s">
        <v>13</v>
      </c>
      <c r="Q1119" s="1" t="s">
        <v>13</v>
      </c>
      <c r="S1119" t="s">
        <v>13</v>
      </c>
      <c r="T1119" t="s">
        <v>13</v>
      </c>
      <c r="U1119" t="s">
        <v>13</v>
      </c>
      <c r="V1119">
        <v>1</v>
      </c>
    </row>
    <row r="1120" spans="1:22" x14ac:dyDescent="0.2">
      <c r="A1120" s="1" t="s">
        <v>374</v>
      </c>
      <c r="B1120" s="6" t="s">
        <v>1312</v>
      </c>
      <c r="C1120" s="1" t="s">
        <v>1362</v>
      </c>
      <c r="D1120" s="1" t="s">
        <v>13</v>
      </c>
      <c r="E1120" s="1" t="s">
        <v>1363</v>
      </c>
      <c r="F1120" s="1" t="s">
        <v>1315</v>
      </c>
      <c r="G1120" s="6" t="s">
        <v>1316</v>
      </c>
      <c r="H1120" s="3">
        <v>6.8000000000000005E-2</v>
      </c>
      <c r="I1120" s="5">
        <v>0</v>
      </c>
      <c r="J1120" s="4">
        <f t="shared" ref="J1120:J1128" si="157">TRUNC(H1120*I1120, 1)</f>
        <v>0</v>
      </c>
      <c r="K1120" s="4">
        <f>노무!E28</f>
        <v>0</v>
      </c>
      <c r="L1120" s="5">
        <f t="shared" ref="L1120:L1128" si="158">TRUNC(H1120*K1120, 1)</f>
        <v>0</v>
      </c>
      <c r="M1120" s="4">
        <v>0</v>
      </c>
      <c r="N1120" s="5">
        <f t="shared" ref="N1120:N1128" si="159">TRUNC(H1120*M1120, 1)</f>
        <v>0</v>
      </c>
      <c r="O1120" s="4">
        <f t="shared" ref="O1120:O1128" si="160">I1120+K1120+M1120</f>
        <v>0</v>
      </c>
      <c r="P1120" s="5">
        <f t="shared" ref="P1120:P1128" si="161">J1120+L1120+N1120</f>
        <v>0</v>
      </c>
      <c r="Q1120" s="1" t="s">
        <v>13</v>
      </c>
      <c r="S1120" t="s">
        <v>54</v>
      </c>
      <c r="T1120" t="s">
        <v>54</v>
      </c>
      <c r="U1120" t="s">
        <v>13</v>
      </c>
      <c r="V1120">
        <v>1</v>
      </c>
    </row>
    <row r="1121" spans="1:22" x14ac:dyDescent="0.2">
      <c r="A1121" s="1" t="s">
        <v>374</v>
      </c>
      <c r="B1121" s="6" t="s">
        <v>1312</v>
      </c>
      <c r="C1121" s="1" t="s">
        <v>1355</v>
      </c>
      <c r="D1121" s="1" t="s">
        <v>13</v>
      </c>
      <c r="E1121" s="1" t="s">
        <v>1356</v>
      </c>
      <c r="F1121" s="1" t="s">
        <v>1315</v>
      </c>
      <c r="G1121" s="6" t="s">
        <v>1316</v>
      </c>
      <c r="H1121" s="3">
        <v>0.27100000000000002</v>
      </c>
      <c r="I1121" s="5">
        <v>0</v>
      </c>
      <c r="J1121" s="4">
        <f t="shared" si="157"/>
        <v>0</v>
      </c>
      <c r="K1121" s="4">
        <f>노무!E5</f>
        <v>0</v>
      </c>
      <c r="L1121" s="5">
        <f t="shared" si="158"/>
        <v>0</v>
      </c>
      <c r="M1121" s="4">
        <v>0</v>
      </c>
      <c r="N1121" s="5">
        <f t="shared" si="159"/>
        <v>0</v>
      </c>
      <c r="O1121" s="4">
        <f t="shared" si="160"/>
        <v>0</v>
      </c>
      <c r="P1121" s="5">
        <f t="shared" si="161"/>
        <v>0</v>
      </c>
      <c r="Q1121" s="1" t="s">
        <v>13</v>
      </c>
      <c r="S1121" t="s">
        <v>54</v>
      </c>
      <c r="T1121" t="s">
        <v>54</v>
      </c>
      <c r="U1121" t="s">
        <v>13</v>
      </c>
      <c r="V1121">
        <v>1</v>
      </c>
    </row>
    <row r="1122" spans="1:22" x14ac:dyDescent="0.2">
      <c r="A1122" s="1" t="s">
        <v>374</v>
      </c>
      <c r="B1122" s="6" t="s">
        <v>1331</v>
      </c>
      <c r="C1122" s="1" t="s">
        <v>1442</v>
      </c>
      <c r="D1122" s="1" t="s">
        <v>13</v>
      </c>
      <c r="E1122" s="1" t="s">
        <v>1443</v>
      </c>
      <c r="F1122" s="1" t="s">
        <v>1444</v>
      </c>
      <c r="G1122" s="6" t="s">
        <v>1335</v>
      </c>
      <c r="H1122" s="3">
        <v>0.121</v>
      </c>
      <c r="I1122" s="4">
        <f>기계경비!H46</f>
        <v>0</v>
      </c>
      <c r="J1122" s="4">
        <f t="shared" si="157"/>
        <v>0</v>
      </c>
      <c r="K1122" s="4">
        <f>기계경비!I46</f>
        <v>0</v>
      </c>
      <c r="L1122" s="5">
        <f t="shared" si="158"/>
        <v>0</v>
      </c>
      <c r="M1122" s="4">
        <f>기계경비!J46</f>
        <v>0</v>
      </c>
      <c r="N1122" s="5">
        <f t="shared" si="159"/>
        <v>0</v>
      </c>
      <c r="O1122" s="4">
        <f t="shared" si="160"/>
        <v>0</v>
      </c>
      <c r="P1122" s="5">
        <f t="shared" si="161"/>
        <v>0</v>
      </c>
      <c r="Q1122" s="1" t="s">
        <v>13</v>
      </c>
      <c r="S1122" t="s">
        <v>54</v>
      </c>
      <c r="T1122" t="s">
        <v>54</v>
      </c>
      <c r="U1122" t="s">
        <v>13</v>
      </c>
      <c r="V1122">
        <v>1</v>
      </c>
    </row>
    <row r="1123" spans="1:22" x14ac:dyDescent="0.2">
      <c r="A1123" s="1" t="s">
        <v>374</v>
      </c>
      <c r="B1123" s="6" t="s">
        <v>1306</v>
      </c>
      <c r="C1123" s="1" t="s">
        <v>1307</v>
      </c>
      <c r="D1123" s="1" t="s">
        <v>13</v>
      </c>
      <c r="E1123" s="1" t="s">
        <v>1445</v>
      </c>
      <c r="F1123" s="1" t="s">
        <v>1446</v>
      </c>
      <c r="G1123" s="6" t="s">
        <v>1310</v>
      </c>
      <c r="H1123" s="3">
        <v>1</v>
      </c>
      <c r="I1123" s="4">
        <f>TRUNC((J1122+L1122+N1122)*24*0.01, 1)</f>
        <v>0</v>
      </c>
      <c r="J1123" s="4">
        <f t="shared" si="157"/>
        <v>0</v>
      </c>
      <c r="K1123" s="4">
        <v>0</v>
      </c>
      <c r="L1123" s="5">
        <f t="shared" si="158"/>
        <v>0</v>
      </c>
      <c r="M1123" s="4">
        <v>0</v>
      </c>
      <c r="N1123" s="5">
        <f t="shared" si="159"/>
        <v>0</v>
      </c>
      <c r="O1123" s="4">
        <f t="shared" si="160"/>
        <v>0</v>
      </c>
      <c r="P1123" s="5">
        <f t="shared" si="161"/>
        <v>0</v>
      </c>
      <c r="Q1123" s="1" t="s">
        <v>13</v>
      </c>
      <c r="S1123" t="s">
        <v>54</v>
      </c>
      <c r="T1123" t="s">
        <v>54</v>
      </c>
      <c r="U1123">
        <v>24</v>
      </c>
      <c r="V1123">
        <v>1</v>
      </c>
    </row>
    <row r="1124" spans="1:22" x14ac:dyDescent="0.2">
      <c r="A1124" s="1" t="s">
        <v>374</v>
      </c>
      <c r="B1124" s="6" t="s">
        <v>1331</v>
      </c>
      <c r="C1124" s="1" t="s">
        <v>1447</v>
      </c>
      <c r="D1124" s="1" t="s">
        <v>13</v>
      </c>
      <c r="E1124" s="1" t="s">
        <v>1371</v>
      </c>
      <c r="F1124" s="1" t="s">
        <v>1448</v>
      </c>
      <c r="G1124" s="6" t="s">
        <v>1335</v>
      </c>
      <c r="H1124" s="3">
        <v>0.48599999999999999</v>
      </c>
      <c r="I1124" s="4">
        <f>기계경비!H62</f>
        <v>0</v>
      </c>
      <c r="J1124" s="4">
        <f t="shared" si="157"/>
        <v>0</v>
      </c>
      <c r="K1124" s="4">
        <f>기계경비!I62</f>
        <v>0</v>
      </c>
      <c r="L1124" s="5">
        <f t="shared" si="158"/>
        <v>0</v>
      </c>
      <c r="M1124" s="4">
        <f>기계경비!J62</f>
        <v>0</v>
      </c>
      <c r="N1124" s="5">
        <f t="shared" si="159"/>
        <v>0</v>
      </c>
      <c r="O1124" s="4">
        <f t="shared" si="160"/>
        <v>0</v>
      </c>
      <c r="P1124" s="5">
        <f t="shared" si="161"/>
        <v>0</v>
      </c>
      <c r="Q1124" s="1" t="s">
        <v>13</v>
      </c>
      <c r="S1124" t="s">
        <v>54</v>
      </c>
      <c r="T1124" t="s">
        <v>54</v>
      </c>
      <c r="U1124" t="s">
        <v>13</v>
      </c>
      <c r="V1124">
        <v>1</v>
      </c>
    </row>
    <row r="1125" spans="1:22" x14ac:dyDescent="0.2">
      <c r="A1125" s="1" t="s">
        <v>374</v>
      </c>
      <c r="B1125" s="6" t="s">
        <v>1331</v>
      </c>
      <c r="C1125" s="1" t="s">
        <v>1449</v>
      </c>
      <c r="D1125" s="1" t="s">
        <v>13</v>
      </c>
      <c r="E1125" s="1" t="s">
        <v>1450</v>
      </c>
      <c r="F1125" s="1" t="s">
        <v>1451</v>
      </c>
      <c r="G1125" s="6" t="s">
        <v>1335</v>
      </c>
      <c r="H1125" s="3">
        <v>0.48599999999999999</v>
      </c>
      <c r="I1125" s="4">
        <f>기계경비!H47</f>
        <v>0</v>
      </c>
      <c r="J1125" s="4">
        <f t="shared" si="157"/>
        <v>0</v>
      </c>
      <c r="K1125" s="4">
        <f>기계경비!I47</f>
        <v>0</v>
      </c>
      <c r="L1125" s="5">
        <f t="shared" si="158"/>
        <v>0</v>
      </c>
      <c r="M1125" s="4">
        <f>기계경비!J47</f>
        <v>0</v>
      </c>
      <c r="N1125" s="5">
        <f t="shared" si="159"/>
        <v>0</v>
      </c>
      <c r="O1125" s="4">
        <f t="shared" si="160"/>
        <v>0</v>
      </c>
      <c r="P1125" s="5">
        <f t="shared" si="161"/>
        <v>0</v>
      </c>
      <c r="Q1125" s="1" t="s">
        <v>13</v>
      </c>
      <c r="S1125" t="s">
        <v>54</v>
      </c>
      <c r="T1125" t="s">
        <v>54</v>
      </c>
      <c r="U1125" t="s">
        <v>13</v>
      </c>
      <c r="V1125">
        <v>1</v>
      </c>
    </row>
    <row r="1126" spans="1:22" x14ac:dyDescent="0.2">
      <c r="A1126" s="1" t="s">
        <v>374</v>
      </c>
      <c r="B1126" s="6" t="s">
        <v>1331</v>
      </c>
      <c r="C1126" s="1" t="s">
        <v>1452</v>
      </c>
      <c r="D1126" s="1" t="s">
        <v>13</v>
      </c>
      <c r="E1126" s="1" t="s">
        <v>1453</v>
      </c>
      <c r="F1126" s="1" t="s">
        <v>1454</v>
      </c>
      <c r="G1126" s="6" t="s">
        <v>1335</v>
      </c>
      <c r="H1126" s="3">
        <v>0.121</v>
      </c>
      <c r="I1126" s="4">
        <f>기계경비!H9</f>
        <v>0</v>
      </c>
      <c r="J1126" s="4">
        <f t="shared" si="157"/>
        <v>0</v>
      </c>
      <c r="K1126" s="4">
        <f>기계경비!I9</f>
        <v>0</v>
      </c>
      <c r="L1126" s="5">
        <f t="shared" si="158"/>
        <v>0</v>
      </c>
      <c r="M1126" s="4">
        <f>기계경비!J9</f>
        <v>0</v>
      </c>
      <c r="N1126" s="5">
        <f t="shared" si="159"/>
        <v>0</v>
      </c>
      <c r="O1126" s="4">
        <f t="shared" si="160"/>
        <v>0</v>
      </c>
      <c r="P1126" s="5">
        <f t="shared" si="161"/>
        <v>0</v>
      </c>
      <c r="Q1126" s="1" t="s">
        <v>13</v>
      </c>
      <c r="S1126" t="s">
        <v>54</v>
      </c>
      <c r="T1126" t="s">
        <v>54</v>
      </c>
      <c r="U1126" t="s">
        <v>13</v>
      </c>
      <c r="V1126">
        <v>1</v>
      </c>
    </row>
    <row r="1127" spans="1:22" x14ac:dyDescent="0.2">
      <c r="A1127" s="1" t="s">
        <v>374</v>
      </c>
      <c r="B1127" s="6" t="s">
        <v>1331</v>
      </c>
      <c r="C1127" s="1" t="s">
        <v>1455</v>
      </c>
      <c r="D1127" s="1" t="s">
        <v>13</v>
      </c>
      <c r="E1127" s="1" t="s">
        <v>1456</v>
      </c>
      <c r="F1127" s="1" t="s">
        <v>1457</v>
      </c>
      <c r="G1127" s="6" t="s">
        <v>1335</v>
      </c>
      <c r="H1127" s="3">
        <v>0.121</v>
      </c>
      <c r="I1127" s="4">
        <f>기계경비!H12</f>
        <v>0</v>
      </c>
      <c r="J1127" s="4">
        <f t="shared" si="157"/>
        <v>0</v>
      </c>
      <c r="K1127" s="4">
        <f>기계경비!I12</f>
        <v>0</v>
      </c>
      <c r="L1127" s="5">
        <f t="shared" si="158"/>
        <v>0</v>
      </c>
      <c r="M1127" s="4">
        <f>기계경비!J12</f>
        <v>0</v>
      </c>
      <c r="N1127" s="5">
        <f t="shared" si="159"/>
        <v>0</v>
      </c>
      <c r="O1127" s="4">
        <f t="shared" si="160"/>
        <v>0</v>
      </c>
      <c r="P1127" s="5">
        <f t="shared" si="161"/>
        <v>0</v>
      </c>
      <c r="Q1127" s="1" t="s">
        <v>13</v>
      </c>
      <c r="S1127" t="s">
        <v>54</v>
      </c>
      <c r="T1127" t="s">
        <v>54</v>
      </c>
      <c r="U1127" t="s">
        <v>13</v>
      </c>
      <c r="V1127">
        <v>1</v>
      </c>
    </row>
    <row r="1128" spans="1:22" x14ac:dyDescent="0.2">
      <c r="A1128" s="1" t="s">
        <v>374</v>
      </c>
      <c r="B1128" s="6" t="s">
        <v>1306</v>
      </c>
      <c r="C1128" s="1" t="s">
        <v>1321</v>
      </c>
      <c r="D1128" s="1" t="s">
        <v>13</v>
      </c>
      <c r="E1128" s="1" t="s">
        <v>1458</v>
      </c>
      <c r="F1128" s="1" t="s">
        <v>1459</v>
      </c>
      <c r="G1128" s="6" t="s">
        <v>1310</v>
      </c>
      <c r="H1128" s="3">
        <v>1</v>
      </c>
      <c r="I1128" s="4">
        <f>TRUNC((J1127+L1127+N1127)*2*0.01, 1)</f>
        <v>0</v>
      </c>
      <c r="J1128" s="4">
        <f t="shared" si="157"/>
        <v>0</v>
      </c>
      <c r="K1128" s="4">
        <v>0</v>
      </c>
      <c r="L1128" s="5">
        <f t="shared" si="158"/>
        <v>0</v>
      </c>
      <c r="M1128" s="4">
        <v>0</v>
      </c>
      <c r="N1128" s="5">
        <f t="shared" si="159"/>
        <v>0</v>
      </c>
      <c r="O1128" s="4">
        <f t="shared" si="160"/>
        <v>0</v>
      </c>
      <c r="P1128" s="5">
        <f t="shared" si="161"/>
        <v>0</v>
      </c>
      <c r="Q1128" s="1" t="s">
        <v>13</v>
      </c>
      <c r="S1128" t="s">
        <v>54</v>
      </c>
      <c r="T1128" t="s">
        <v>54</v>
      </c>
      <c r="U1128">
        <v>2</v>
      </c>
      <c r="V1128">
        <v>1</v>
      </c>
    </row>
    <row r="1129" spans="1:22" x14ac:dyDescent="0.2">
      <c r="A1129" s="1" t="s">
        <v>13</v>
      </c>
      <c r="B1129" s="6" t="s">
        <v>13</v>
      </c>
      <c r="C1129" s="1" t="s">
        <v>13</v>
      </c>
      <c r="D1129" s="1" t="s">
        <v>13</v>
      </c>
      <c r="E1129" s="1" t="s">
        <v>1311</v>
      </c>
      <c r="F1129" s="1" t="s">
        <v>13</v>
      </c>
      <c r="G1129" s="6" t="s">
        <v>13</v>
      </c>
      <c r="H1129" s="3">
        <v>0</v>
      </c>
      <c r="I1129" s="1" t="s">
        <v>13</v>
      </c>
      <c r="J1129" s="4">
        <f>TRUNC(SUMPRODUCT(J1120:J1128, V1120:V1128), 0)</f>
        <v>0</v>
      </c>
      <c r="K1129" s="1" t="s">
        <v>13</v>
      </c>
      <c r="L1129" s="5">
        <f>TRUNC(SUMPRODUCT(L1120:L1128, V1120:V1128), 0)</f>
        <v>0</v>
      </c>
      <c r="M1129" s="1" t="s">
        <v>13</v>
      </c>
      <c r="N1129" s="5">
        <f>TRUNC(SUMPRODUCT(N1120:N1128, V1120:V1128), 0)</f>
        <v>0</v>
      </c>
      <c r="O1129" s="1" t="s">
        <v>13</v>
      </c>
      <c r="P1129" s="5">
        <f>J1129+L1129+N1129</f>
        <v>0</v>
      </c>
      <c r="Q1129" s="1" t="s">
        <v>13</v>
      </c>
      <c r="S1129" t="s">
        <v>13</v>
      </c>
      <c r="T1129" t="s">
        <v>13</v>
      </c>
      <c r="U1129" t="s">
        <v>13</v>
      </c>
      <c r="V1129">
        <v>1</v>
      </c>
    </row>
    <row r="1130" spans="1:22" x14ac:dyDescent="0.2">
      <c r="A1130" s="1" t="s">
        <v>13</v>
      </c>
      <c r="B1130" s="6" t="s">
        <v>13</v>
      </c>
      <c r="C1130" s="1" t="s">
        <v>13</v>
      </c>
      <c r="D1130" s="1" t="s">
        <v>13</v>
      </c>
      <c r="E1130" s="1" t="s">
        <v>13</v>
      </c>
      <c r="F1130" s="1" t="s">
        <v>13</v>
      </c>
      <c r="G1130" s="6" t="s">
        <v>13</v>
      </c>
      <c r="H1130" s="3">
        <v>0</v>
      </c>
      <c r="I1130" s="1" t="s">
        <v>13</v>
      </c>
      <c r="J1130" s="1" t="s">
        <v>13</v>
      </c>
      <c r="K1130" s="1" t="s">
        <v>13</v>
      </c>
      <c r="L1130" s="1" t="s">
        <v>13</v>
      </c>
      <c r="M1130" s="1" t="s">
        <v>13</v>
      </c>
      <c r="N1130" s="1" t="s">
        <v>13</v>
      </c>
      <c r="O1130" s="1" t="s">
        <v>13</v>
      </c>
      <c r="P1130" s="1" t="s">
        <v>13</v>
      </c>
      <c r="Q1130" s="1" t="s">
        <v>13</v>
      </c>
      <c r="S1130" t="s">
        <v>13</v>
      </c>
      <c r="T1130" t="s">
        <v>13</v>
      </c>
      <c r="U1130" t="s">
        <v>13</v>
      </c>
      <c r="V1130">
        <v>1</v>
      </c>
    </row>
    <row r="1131" spans="1:22" x14ac:dyDescent="0.2">
      <c r="A1131" s="1" t="s">
        <v>376</v>
      </c>
      <c r="B1131" s="6" t="s">
        <v>13</v>
      </c>
      <c r="C1131" s="1" t="s">
        <v>13</v>
      </c>
      <c r="D1131" s="1" t="s">
        <v>13</v>
      </c>
      <c r="E1131" s="1" t="s">
        <v>377</v>
      </c>
      <c r="F1131" s="1" t="s">
        <v>378</v>
      </c>
      <c r="G1131" s="6" t="s">
        <v>364</v>
      </c>
      <c r="H1131" s="3">
        <v>0</v>
      </c>
      <c r="I1131" s="1" t="s">
        <v>13</v>
      </c>
      <c r="J1131" s="1" t="s">
        <v>13</v>
      </c>
      <c r="K1131" s="1" t="s">
        <v>13</v>
      </c>
      <c r="L1131" s="1" t="s">
        <v>13</v>
      </c>
      <c r="M1131" s="1" t="s">
        <v>13</v>
      </c>
      <c r="N1131" s="1" t="s">
        <v>13</v>
      </c>
      <c r="O1131" s="1" t="s">
        <v>13</v>
      </c>
      <c r="P1131" s="1" t="s">
        <v>13</v>
      </c>
      <c r="Q1131" s="1" t="s">
        <v>13</v>
      </c>
      <c r="S1131" t="s">
        <v>13</v>
      </c>
      <c r="T1131" t="s">
        <v>13</v>
      </c>
      <c r="U1131" t="s">
        <v>13</v>
      </c>
      <c r="V1131">
        <v>1</v>
      </c>
    </row>
    <row r="1132" spans="1:22" x14ac:dyDescent="0.2">
      <c r="A1132" s="1" t="s">
        <v>376</v>
      </c>
      <c r="B1132" s="6" t="s">
        <v>1312</v>
      </c>
      <c r="C1132" s="1" t="s">
        <v>1460</v>
      </c>
      <c r="D1132" s="1" t="s">
        <v>13</v>
      </c>
      <c r="E1132" s="1" t="s">
        <v>1461</v>
      </c>
      <c r="F1132" s="1" t="s">
        <v>1315</v>
      </c>
      <c r="G1132" s="6" t="s">
        <v>1316</v>
      </c>
      <c r="H1132" s="3">
        <v>0.04</v>
      </c>
      <c r="I1132" s="5">
        <v>0</v>
      </c>
      <c r="J1132" s="4">
        <f t="shared" ref="J1132:J1138" si="162">TRUNC(H1132*I1132, 1)</f>
        <v>0</v>
      </c>
      <c r="K1132" s="4">
        <f>노무!E16</f>
        <v>0</v>
      </c>
      <c r="L1132" s="5">
        <f t="shared" ref="L1132:L1138" si="163">TRUNC(H1132*K1132, 1)</f>
        <v>0</v>
      </c>
      <c r="M1132" s="4">
        <v>0</v>
      </c>
      <c r="N1132" s="5">
        <f t="shared" ref="N1132:N1138" si="164">TRUNC(H1132*M1132, 1)</f>
        <v>0</v>
      </c>
      <c r="O1132" s="4">
        <f t="shared" ref="O1132:P1138" si="165">I1132+K1132+M1132</f>
        <v>0</v>
      </c>
      <c r="P1132" s="5">
        <f t="shared" si="165"/>
        <v>0</v>
      </c>
      <c r="Q1132" s="1" t="s">
        <v>13</v>
      </c>
      <c r="S1132" t="s">
        <v>54</v>
      </c>
      <c r="T1132" t="s">
        <v>54</v>
      </c>
      <c r="U1132" t="s">
        <v>13</v>
      </c>
      <c r="V1132">
        <v>1</v>
      </c>
    </row>
    <row r="1133" spans="1:22" x14ac:dyDescent="0.2">
      <c r="A1133" s="1" t="s">
        <v>376</v>
      </c>
      <c r="B1133" s="6" t="s">
        <v>1312</v>
      </c>
      <c r="C1133" s="1" t="s">
        <v>1317</v>
      </c>
      <c r="D1133" s="1" t="s">
        <v>13</v>
      </c>
      <c r="E1133" s="1" t="s">
        <v>1318</v>
      </c>
      <c r="F1133" s="1" t="s">
        <v>1315</v>
      </c>
      <c r="G1133" s="6" t="s">
        <v>1316</v>
      </c>
      <c r="H1133" s="3">
        <v>0.06</v>
      </c>
      <c r="I1133" s="5">
        <v>0</v>
      </c>
      <c r="J1133" s="4">
        <f t="shared" si="162"/>
        <v>0</v>
      </c>
      <c r="K1133" s="4">
        <f>노무!E4</f>
        <v>0</v>
      </c>
      <c r="L1133" s="5">
        <f t="shared" si="163"/>
        <v>0</v>
      </c>
      <c r="M1133" s="4">
        <v>0</v>
      </c>
      <c r="N1133" s="5">
        <f t="shared" si="164"/>
        <v>0</v>
      </c>
      <c r="O1133" s="4">
        <f t="shared" si="165"/>
        <v>0</v>
      </c>
      <c r="P1133" s="5">
        <f t="shared" si="165"/>
        <v>0</v>
      </c>
      <c r="Q1133" s="1" t="s">
        <v>13</v>
      </c>
      <c r="S1133" t="s">
        <v>54</v>
      </c>
      <c r="T1133" t="s">
        <v>54</v>
      </c>
      <c r="U1133" t="s">
        <v>13</v>
      </c>
      <c r="V1133">
        <v>1</v>
      </c>
    </row>
    <row r="1134" spans="1:22" x14ac:dyDescent="0.2">
      <c r="A1134" s="1" t="s">
        <v>376</v>
      </c>
      <c r="B1134" s="6" t="s">
        <v>1331</v>
      </c>
      <c r="C1134" s="1" t="s">
        <v>1442</v>
      </c>
      <c r="D1134" s="1" t="s">
        <v>13</v>
      </c>
      <c r="E1134" s="1" t="s">
        <v>1443</v>
      </c>
      <c r="F1134" s="1" t="s">
        <v>1444</v>
      </c>
      <c r="G1134" s="6" t="s">
        <v>1335</v>
      </c>
      <c r="H1134" s="3">
        <v>0.1</v>
      </c>
      <c r="I1134" s="4">
        <f>기계경비!H46</f>
        <v>0</v>
      </c>
      <c r="J1134" s="4">
        <f t="shared" si="162"/>
        <v>0</v>
      </c>
      <c r="K1134" s="4">
        <f>기계경비!I46</f>
        <v>0</v>
      </c>
      <c r="L1134" s="5">
        <f t="shared" si="163"/>
        <v>0</v>
      </c>
      <c r="M1134" s="4">
        <f>기계경비!J46</f>
        <v>0</v>
      </c>
      <c r="N1134" s="5">
        <f t="shared" si="164"/>
        <v>0</v>
      </c>
      <c r="O1134" s="4">
        <f t="shared" si="165"/>
        <v>0</v>
      </c>
      <c r="P1134" s="5">
        <f t="shared" si="165"/>
        <v>0</v>
      </c>
      <c r="Q1134" s="1" t="s">
        <v>13</v>
      </c>
      <c r="S1134" t="s">
        <v>54</v>
      </c>
      <c r="T1134" t="s">
        <v>54</v>
      </c>
      <c r="U1134" t="s">
        <v>13</v>
      </c>
      <c r="V1134">
        <v>1</v>
      </c>
    </row>
    <row r="1135" spans="1:22" x14ac:dyDescent="0.2">
      <c r="A1135" s="1" t="s">
        <v>376</v>
      </c>
      <c r="B1135" s="6" t="s">
        <v>1306</v>
      </c>
      <c r="C1135" s="1" t="s">
        <v>1307</v>
      </c>
      <c r="D1135" s="1" t="s">
        <v>13</v>
      </c>
      <c r="E1135" s="1" t="s">
        <v>1445</v>
      </c>
      <c r="F1135" s="1" t="s">
        <v>1446</v>
      </c>
      <c r="G1135" s="6" t="s">
        <v>1310</v>
      </c>
      <c r="H1135" s="3">
        <v>1</v>
      </c>
      <c r="I1135" s="4">
        <f>TRUNC((J1134+L1134+N1134)*24*0.01, 1)</f>
        <v>0</v>
      </c>
      <c r="J1135" s="4">
        <f t="shared" si="162"/>
        <v>0</v>
      </c>
      <c r="K1135" s="4">
        <v>0</v>
      </c>
      <c r="L1135" s="5">
        <f t="shared" si="163"/>
        <v>0</v>
      </c>
      <c r="M1135" s="4">
        <v>0</v>
      </c>
      <c r="N1135" s="5">
        <f t="shared" si="164"/>
        <v>0</v>
      </c>
      <c r="O1135" s="4">
        <f t="shared" si="165"/>
        <v>0</v>
      </c>
      <c r="P1135" s="5">
        <f t="shared" si="165"/>
        <v>0</v>
      </c>
      <c r="Q1135" s="1" t="s">
        <v>13</v>
      </c>
      <c r="S1135" t="s">
        <v>54</v>
      </c>
      <c r="T1135" t="s">
        <v>54</v>
      </c>
      <c r="U1135">
        <v>24</v>
      </c>
      <c r="V1135">
        <v>1</v>
      </c>
    </row>
    <row r="1136" spans="1:22" x14ac:dyDescent="0.2">
      <c r="A1136" s="1" t="s">
        <v>376</v>
      </c>
      <c r="B1136" s="6" t="s">
        <v>1331</v>
      </c>
      <c r="C1136" s="1" t="s">
        <v>1452</v>
      </c>
      <c r="D1136" s="1" t="s">
        <v>13</v>
      </c>
      <c r="E1136" s="1" t="s">
        <v>1453</v>
      </c>
      <c r="F1136" s="1" t="s">
        <v>1454</v>
      </c>
      <c r="G1136" s="6" t="s">
        <v>1335</v>
      </c>
      <c r="H1136" s="3">
        <v>0.04</v>
      </c>
      <c r="I1136" s="4">
        <f>기계경비!H9</f>
        <v>0</v>
      </c>
      <c r="J1136" s="4">
        <f t="shared" si="162"/>
        <v>0</v>
      </c>
      <c r="K1136" s="4">
        <f>기계경비!I9</f>
        <v>0</v>
      </c>
      <c r="L1136" s="5">
        <f t="shared" si="163"/>
        <v>0</v>
      </c>
      <c r="M1136" s="4">
        <f>기계경비!J9</f>
        <v>0</v>
      </c>
      <c r="N1136" s="5">
        <f t="shared" si="164"/>
        <v>0</v>
      </c>
      <c r="O1136" s="4">
        <f t="shared" si="165"/>
        <v>0</v>
      </c>
      <c r="P1136" s="5">
        <f t="shared" si="165"/>
        <v>0</v>
      </c>
      <c r="Q1136" s="1" t="s">
        <v>13</v>
      </c>
      <c r="S1136" t="s">
        <v>54</v>
      </c>
      <c r="T1136" t="s">
        <v>54</v>
      </c>
      <c r="U1136" t="s">
        <v>13</v>
      </c>
      <c r="V1136">
        <v>1</v>
      </c>
    </row>
    <row r="1137" spans="1:22" x14ac:dyDescent="0.2">
      <c r="A1137" s="1" t="s">
        <v>376</v>
      </c>
      <c r="B1137" s="6" t="s">
        <v>1331</v>
      </c>
      <c r="C1137" s="1" t="s">
        <v>1455</v>
      </c>
      <c r="D1137" s="1" t="s">
        <v>13</v>
      </c>
      <c r="E1137" s="1" t="s">
        <v>1456</v>
      </c>
      <c r="F1137" s="1" t="s">
        <v>1457</v>
      </c>
      <c r="G1137" s="6" t="s">
        <v>1335</v>
      </c>
      <c r="H1137" s="3">
        <v>0.04</v>
      </c>
      <c r="I1137" s="4">
        <f>기계경비!H12</f>
        <v>0</v>
      </c>
      <c r="J1137" s="4">
        <f t="shared" si="162"/>
        <v>0</v>
      </c>
      <c r="K1137" s="4">
        <f>기계경비!I12</f>
        <v>0</v>
      </c>
      <c r="L1137" s="5">
        <f t="shared" si="163"/>
        <v>0</v>
      </c>
      <c r="M1137" s="4">
        <f>기계경비!J12</f>
        <v>0</v>
      </c>
      <c r="N1137" s="5">
        <f t="shared" si="164"/>
        <v>0</v>
      </c>
      <c r="O1137" s="4">
        <f t="shared" si="165"/>
        <v>0</v>
      </c>
      <c r="P1137" s="5">
        <f t="shared" si="165"/>
        <v>0</v>
      </c>
      <c r="Q1137" s="1" t="s">
        <v>13</v>
      </c>
      <c r="S1137" t="s">
        <v>54</v>
      </c>
      <c r="T1137" t="s">
        <v>54</v>
      </c>
      <c r="U1137" t="s">
        <v>13</v>
      </c>
      <c r="V1137">
        <v>1</v>
      </c>
    </row>
    <row r="1138" spans="1:22" x14ac:dyDescent="0.2">
      <c r="A1138" s="1" t="s">
        <v>376</v>
      </c>
      <c r="B1138" s="6" t="s">
        <v>1306</v>
      </c>
      <c r="C1138" s="1" t="s">
        <v>1321</v>
      </c>
      <c r="D1138" s="1" t="s">
        <v>13</v>
      </c>
      <c r="E1138" s="1" t="s">
        <v>1458</v>
      </c>
      <c r="F1138" s="1" t="s">
        <v>1462</v>
      </c>
      <c r="G1138" s="6" t="s">
        <v>1310</v>
      </c>
      <c r="H1138" s="3">
        <v>1</v>
      </c>
      <c r="I1138" s="4">
        <f>TRUNC((J1137+L1137+N1137)*5*0.01, 1)</f>
        <v>0</v>
      </c>
      <c r="J1138" s="4">
        <f t="shared" si="162"/>
        <v>0</v>
      </c>
      <c r="K1138" s="4">
        <v>0</v>
      </c>
      <c r="L1138" s="5">
        <f t="shared" si="163"/>
        <v>0</v>
      </c>
      <c r="M1138" s="4">
        <v>0</v>
      </c>
      <c r="N1138" s="5">
        <f t="shared" si="164"/>
        <v>0</v>
      </c>
      <c r="O1138" s="4">
        <f t="shared" si="165"/>
        <v>0</v>
      </c>
      <c r="P1138" s="5">
        <f t="shared" si="165"/>
        <v>0</v>
      </c>
      <c r="Q1138" s="1" t="s">
        <v>13</v>
      </c>
      <c r="S1138" t="s">
        <v>54</v>
      </c>
      <c r="T1138" t="s">
        <v>54</v>
      </c>
      <c r="U1138">
        <v>5</v>
      </c>
      <c r="V1138">
        <v>1</v>
      </c>
    </row>
    <row r="1139" spans="1:22" x14ac:dyDescent="0.2">
      <c r="A1139" s="1" t="s">
        <v>13</v>
      </c>
      <c r="B1139" s="6" t="s">
        <v>13</v>
      </c>
      <c r="C1139" s="1" t="s">
        <v>13</v>
      </c>
      <c r="D1139" s="1" t="s">
        <v>13</v>
      </c>
      <c r="E1139" s="1" t="s">
        <v>1311</v>
      </c>
      <c r="F1139" s="1" t="s">
        <v>13</v>
      </c>
      <c r="G1139" s="6" t="s">
        <v>13</v>
      </c>
      <c r="H1139" s="3">
        <v>0</v>
      </c>
      <c r="I1139" s="1" t="s">
        <v>13</v>
      </c>
      <c r="J1139" s="4">
        <f>TRUNC(SUMPRODUCT(J1132:J1138, V1132:V1138), 0)</f>
        <v>0</v>
      </c>
      <c r="K1139" s="1" t="s">
        <v>13</v>
      </c>
      <c r="L1139" s="5">
        <f>TRUNC(SUMPRODUCT(L1132:L1138, V1132:V1138), 0)</f>
        <v>0</v>
      </c>
      <c r="M1139" s="1" t="s">
        <v>13</v>
      </c>
      <c r="N1139" s="5">
        <f>TRUNC(SUMPRODUCT(N1132:N1138, V1132:V1138), 0)</f>
        <v>0</v>
      </c>
      <c r="O1139" s="1" t="s">
        <v>13</v>
      </c>
      <c r="P1139" s="5">
        <f>J1139+L1139+N1139</f>
        <v>0</v>
      </c>
      <c r="Q1139" s="1" t="s">
        <v>13</v>
      </c>
      <c r="S1139" t="s">
        <v>13</v>
      </c>
      <c r="T1139" t="s">
        <v>13</v>
      </c>
      <c r="U1139" t="s">
        <v>13</v>
      </c>
      <c r="V1139">
        <v>1</v>
      </c>
    </row>
    <row r="1140" spans="1:22" x14ac:dyDescent="0.2">
      <c r="A1140" s="1" t="s">
        <v>13</v>
      </c>
      <c r="B1140" s="6" t="s">
        <v>13</v>
      </c>
      <c r="C1140" s="1" t="s">
        <v>13</v>
      </c>
      <c r="D1140" s="1" t="s">
        <v>13</v>
      </c>
      <c r="E1140" s="1" t="s">
        <v>13</v>
      </c>
      <c r="F1140" s="1" t="s">
        <v>13</v>
      </c>
      <c r="G1140" s="6" t="s">
        <v>13</v>
      </c>
      <c r="H1140" s="3">
        <v>0</v>
      </c>
      <c r="I1140" s="1" t="s">
        <v>13</v>
      </c>
      <c r="J1140" s="1" t="s">
        <v>13</v>
      </c>
      <c r="K1140" s="1" t="s">
        <v>13</v>
      </c>
      <c r="L1140" s="1" t="s">
        <v>13</v>
      </c>
      <c r="M1140" s="1" t="s">
        <v>13</v>
      </c>
      <c r="N1140" s="1" t="s">
        <v>13</v>
      </c>
      <c r="O1140" s="1" t="s">
        <v>13</v>
      </c>
      <c r="P1140" s="1" t="s">
        <v>13</v>
      </c>
      <c r="Q1140" s="1" t="s">
        <v>13</v>
      </c>
      <c r="S1140" t="s">
        <v>13</v>
      </c>
      <c r="T1140" t="s">
        <v>13</v>
      </c>
      <c r="U1140" t="s">
        <v>13</v>
      </c>
      <c r="V1140">
        <v>1</v>
      </c>
    </row>
    <row r="1141" spans="1:22" x14ac:dyDescent="0.2">
      <c r="A1141" s="1" t="s">
        <v>379</v>
      </c>
      <c r="B1141" s="6" t="s">
        <v>13</v>
      </c>
      <c r="C1141" s="1" t="s">
        <v>13</v>
      </c>
      <c r="D1141" s="1" t="s">
        <v>13</v>
      </c>
      <c r="E1141" s="1" t="s">
        <v>380</v>
      </c>
      <c r="F1141" s="1" t="s">
        <v>381</v>
      </c>
      <c r="G1141" s="6" t="s">
        <v>364</v>
      </c>
      <c r="H1141" s="3">
        <v>0</v>
      </c>
      <c r="I1141" s="1" t="s">
        <v>13</v>
      </c>
      <c r="J1141" s="1" t="s">
        <v>13</v>
      </c>
      <c r="K1141" s="1" t="s">
        <v>13</v>
      </c>
      <c r="L1141" s="1" t="s">
        <v>13</v>
      </c>
      <c r="M1141" s="1" t="s">
        <v>13</v>
      </c>
      <c r="N1141" s="1" t="s">
        <v>13</v>
      </c>
      <c r="O1141" s="1" t="s">
        <v>13</v>
      </c>
      <c r="P1141" s="1" t="s">
        <v>13</v>
      </c>
      <c r="Q1141" s="1" t="s">
        <v>13</v>
      </c>
      <c r="S1141" t="s">
        <v>13</v>
      </c>
      <c r="T1141" t="s">
        <v>13</v>
      </c>
      <c r="U1141" t="s">
        <v>13</v>
      </c>
      <c r="V1141">
        <v>1</v>
      </c>
    </row>
    <row r="1142" spans="1:22" x14ac:dyDescent="0.2">
      <c r="A1142" s="1" t="s">
        <v>379</v>
      </c>
      <c r="B1142" s="6" t="s">
        <v>1312</v>
      </c>
      <c r="C1142" s="1" t="s">
        <v>1460</v>
      </c>
      <c r="D1142" s="1" t="s">
        <v>13</v>
      </c>
      <c r="E1142" s="1" t="s">
        <v>1461</v>
      </c>
      <c r="F1142" s="1" t="s">
        <v>1315</v>
      </c>
      <c r="G1142" s="6" t="s">
        <v>1316</v>
      </c>
      <c r="H1142" s="3">
        <v>2.3E-2</v>
      </c>
      <c r="I1142" s="5">
        <v>0</v>
      </c>
      <c r="J1142" s="4">
        <f t="shared" ref="J1142:J1148" si="166">TRUNC(H1142*I1142, 1)</f>
        <v>0</v>
      </c>
      <c r="K1142" s="4">
        <f>노무!E16</f>
        <v>0</v>
      </c>
      <c r="L1142" s="5">
        <f t="shared" ref="L1142:L1148" si="167">TRUNC(H1142*K1142, 1)</f>
        <v>0</v>
      </c>
      <c r="M1142" s="4">
        <v>0</v>
      </c>
      <c r="N1142" s="5">
        <f t="shared" ref="N1142:N1148" si="168">TRUNC(H1142*M1142, 1)</f>
        <v>0</v>
      </c>
      <c r="O1142" s="4">
        <f t="shared" ref="O1142:P1148" si="169">I1142+K1142+M1142</f>
        <v>0</v>
      </c>
      <c r="P1142" s="5">
        <f t="shared" si="169"/>
        <v>0</v>
      </c>
      <c r="Q1142" s="1" t="s">
        <v>13</v>
      </c>
      <c r="S1142" t="s">
        <v>54</v>
      </c>
      <c r="T1142" t="s">
        <v>54</v>
      </c>
      <c r="U1142" t="s">
        <v>13</v>
      </c>
      <c r="V1142">
        <v>1</v>
      </c>
    </row>
    <row r="1143" spans="1:22" x14ac:dyDescent="0.2">
      <c r="A1143" s="1" t="s">
        <v>379</v>
      </c>
      <c r="B1143" s="6" t="s">
        <v>1312</v>
      </c>
      <c r="C1143" s="1" t="s">
        <v>1317</v>
      </c>
      <c r="D1143" s="1" t="s">
        <v>13</v>
      </c>
      <c r="E1143" s="1" t="s">
        <v>1318</v>
      </c>
      <c r="F1143" s="1" t="s">
        <v>1315</v>
      </c>
      <c r="G1143" s="6" t="s">
        <v>1316</v>
      </c>
      <c r="H1143" s="3">
        <v>3.2000000000000001E-2</v>
      </c>
      <c r="I1143" s="5">
        <v>0</v>
      </c>
      <c r="J1143" s="4">
        <f t="shared" si="166"/>
        <v>0</v>
      </c>
      <c r="K1143" s="4">
        <f>노무!E4</f>
        <v>0</v>
      </c>
      <c r="L1143" s="5">
        <f t="shared" si="167"/>
        <v>0</v>
      </c>
      <c r="M1143" s="4">
        <v>0</v>
      </c>
      <c r="N1143" s="5">
        <f t="shared" si="168"/>
        <v>0</v>
      </c>
      <c r="O1143" s="4">
        <f t="shared" si="169"/>
        <v>0</v>
      </c>
      <c r="P1143" s="5">
        <f t="shared" si="169"/>
        <v>0</v>
      </c>
      <c r="Q1143" s="1" t="s">
        <v>13</v>
      </c>
      <c r="S1143" t="s">
        <v>54</v>
      </c>
      <c r="T1143" t="s">
        <v>54</v>
      </c>
      <c r="U1143" t="s">
        <v>13</v>
      </c>
      <c r="V1143">
        <v>1</v>
      </c>
    </row>
    <row r="1144" spans="1:22" x14ac:dyDescent="0.2">
      <c r="A1144" s="1" t="s">
        <v>379</v>
      </c>
      <c r="B1144" s="6" t="s">
        <v>1331</v>
      </c>
      <c r="C1144" s="1" t="s">
        <v>1442</v>
      </c>
      <c r="D1144" s="1" t="s">
        <v>13</v>
      </c>
      <c r="E1144" s="1" t="s">
        <v>1443</v>
      </c>
      <c r="F1144" s="1" t="s">
        <v>1444</v>
      </c>
      <c r="G1144" s="6" t="s">
        <v>1335</v>
      </c>
      <c r="H1144" s="3">
        <v>0.08</v>
      </c>
      <c r="I1144" s="4">
        <f>기계경비!H46</f>
        <v>0</v>
      </c>
      <c r="J1144" s="4">
        <f t="shared" si="166"/>
        <v>0</v>
      </c>
      <c r="K1144" s="4">
        <f>기계경비!I46</f>
        <v>0</v>
      </c>
      <c r="L1144" s="5">
        <f t="shared" si="167"/>
        <v>0</v>
      </c>
      <c r="M1144" s="4">
        <f>기계경비!J46</f>
        <v>0</v>
      </c>
      <c r="N1144" s="5">
        <f t="shared" si="168"/>
        <v>0</v>
      </c>
      <c r="O1144" s="4">
        <f t="shared" si="169"/>
        <v>0</v>
      </c>
      <c r="P1144" s="5">
        <f t="shared" si="169"/>
        <v>0</v>
      </c>
      <c r="Q1144" s="1" t="s">
        <v>13</v>
      </c>
      <c r="S1144" t="s">
        <v>54</v>
      </c>
      <c r="T1144" t="s">
        <v>54</v>
      </c>
      <c r="U1144" t="s">
        <v>13</v>
      </c>
      <c r="V1144">
        <v>1</v>
      </c>
    </row>
    <row r="1145" spans="1:22" x14ac:dyDescent="0.2">
      <c r="A1145" s="1" t="s">
        <v>379</v>
      </c>
      <c r="B1145" s="6" t="s">
        <v>1306</v>
      </c>
      <c r="C1145" s="1" t="s">
        <v>1307</v>
      </c>
      <c r="D1145" s="1" t="s">
        <v>13</v>
      </c>
      <c r="E1145" s="1" t="s">
        <v>1445</v>
      </c>
      <c r="F1145" s="1" t="s">
        <v>1446</v>
      </c>
      <c r="G1145" s="6" t="s">
        <v>1310</v>
      </c>
      <c r="H1145" s="3">
        <v>1</v>
      </c>
      <c r="I1145" s="4">
        <f>TRUNC((J1144+L1144+N1144)*24*0.01, 1)</f>
        <v>0</v>
      </c>
      <c r="J1145" s="4">
        <f t="shared" si="166"/>
        <v>0</v>
      </c>
      <c r="K1145" s="4">
        <v>0</v>
      </c>
      <c r="L1145" s="5">
        <f t="shared" si="167"/>
        <v>0</v>
      </c>
      <c r="M1145" s="4">
        <v>0</v>
      </c>
      <c r="N1145" s="5">
        <f t="shared" si="168"/>
        <v>0</v>
      </c>
      <c r="O1145" s="4">
        <f t="shared" si="169"/>
        <v>0</v>
      </c>
      <c r="P1145" s="5">
        <f t="shared" si="169"/>
        <v>0</v>
      </c>
      <c r="Q1145" s="1" t="s">
        <v>13</v>
      </c>
      <c r="S1145" t="s">
        <v>54</v>
      </c>
      <c r="T1145" t="s">
        <v>54</v>
      </c>
      <c r="U1145">
        <v>24</v>
      </c>
      <c r="V1145">
        <v>1</v>
      </c>
    </row>
    <row r="1146" spans="1:22" x14ac:dyDescent="0.2">
      <c r="A1146" s="1" t="s">
        <v>379</v>
      </c>
      <c r="B1146" s="6" t="s">
        <v>1331</v>
      </c>
      <c r="C1146" s="1" t="s">
        <v>1452</v>
      </c>
      <c r="D1146" s="1" t="s">
        <v>13</v>
      </c>
      <c r="E1146" s="1" t="s">
        <v>1453</v>
      </c>
      <c r="F1146" s="1" t="s">
        <v>1454</v>
      </c>
      <c r="G1146" s="6" t="s">
        <v>1335</v>
      </c>
      <c r="H1146" s="3">
        <v>2.5000000000000001E-2</v>
      </c>
      <c r="I1146" s="4">
        <f>기계경비!H9</f>
        <v>0</v>
      </c>
      <c r="J1146" s="4">
        <f t="shared" si="166"/>
        <v>0</v>
      </c>
      <c r="K1146" s="4">
        <f>기계경비!I9</f>
        <v>0</v>
      </c>
      <c r="L1146" s="5">
        <f t="shared" si="167"/>
        <v>0</v>
      </c>
      <c r="M1146" s="4">
        <f>기계경비!J9</f>
        <v>0</v>
      </c>
      <c r="N1146" s="5">
        <f t="shared" si="168"/>
        <v>0</v>
      </c>
      <c r="O1146" s="4">
        <f t="shared" si="169"/>
        <v>0</v>
      </c>
      <c r="P1146" s="5">
        <f t="shared" si="169"/>
        <v>0</v>
      </c>
      <c r="Q1146" s="1" t="s">
        <v>13</v>
      </c>
      <c r="S1146" t="s">
        <v>54</v>
      </c>
      <c r="T1146" t="s">
        <v>54</v>
      </c>
      <c r="U1146" t="s">
        <v>13</v>
      </c>
      <c r="V1146">
        <v>1</v>
      </c>
    </row>
    <row r="1147" spans="1:22" x14ac:dyDescent="0.2">
      <c r="A1147" s="1" t="s">
        <v>379</v>
      </c>
      <c r="B1147" s="6" t="s">
        <v>1331</v>
      </c>
      <c r="C1147" s="1" t="s">
        <v>1455</v>
      </c>
      <c r="D1147" s="1" t="s">
        <v>13</v>
      </c>
      <c r="E1147" s="1" t="s">
        <v>1456</v>
      </c>
      <c r="F1147" s="1" t="s">
        <v>1457</v>
      </c>
      <c r="G1147" s="6" t="s">
        <v>1335</v>
      </c>
      <c r="H1147" s="3">
        <v>2.5000000000000001E-2</v>
      </c>
      <c r="I1147" s="4">
        <f>기계경비!H12</f>
        <v>0</v>
      </c>
      <c r="J1147" s="4">
        <f t="shared" si="166"/>
        <v>0</v>
      </c>
      <c r="K1147" s="4">
        <f>기계경비!I12</f>
        <v>0</v>
      </c>
      <c r="L1147" s="5">
        <f t="shared" si="167"/>
        <v>0</v>
      </c>
      <c r="M1147" s="4">
        <f>기계경비!J12</f>
        <v>0</v>
      </c>
      <c r="N1147" s="5">
        <f t="shared" si="168"/>
        <v>0</v>
      </c>
      <c r="O1147" s="4">
        <f t="shared" si="169"/>
        <v>0</v>
      </c>
      <c r="P1147" s="5">
        <f t="shared" si="169"/>
        <v>0</v>
      </c>
      <c r="Q1147" s="1" t="s">
        <v>13</v>
      </c>
      <c r="S1147" t="s">
        <v>54</v>
      </c>
      <c r="T1147" t="s">
        <v>54</v>
      </c>
      <c r="U1147" t="s">
        <v>13</v>
      </c>
      <c r="V1147">
        <v>1</v>
      </c>
    </row>
    <row r="1148" spans="1:22" x14ac:dyDescent="0.2">
      <c r="A1148" s="1" t="s">
        <v>379</v>
      </c>
      <c r="B1148" s="6" t="s">
        <v>1306</v>
      </c>
      <c r="C1148" s="1" t="s">
        <v>1321</v>
      </c>
      <c r="D1148" s="1" t="s">
        <v>13</v>
      </c>
      <c r="E1148" s="1" t="s">
        <v>1458</v>
      </c>
      <c r="F1148" s="1" t="s">
        <v>1463</v>
      </c>
      <c r="G1148" s="6" t="s">
        <v>1310</v>
      </c>
      <c r="H1148" s="3">
        <v>1</v>
      </c>
      <c r="I1148" s="4">
        <f>TRUNC((J1147+L1147+N1147)*5*0.01, 1)</f>
        <v>0</v>
      </c>
      <c r="J1148" s="4">
        <f t="shared" si="166"/>
        <v>0</v>
      </c>
      <c r="K1148" s="4">
        <v>0</v>
      </c>
      <c r="L1148" s="5">
        <f t="shared" si="167"/>
        <v>0</v>
      </c>
      <c r="M1148" s="4">
        <v>0</v>
      </c>
      <c r="N1148" s="5">
        <f t="shared" si="168"/>
        <v>0</v>
      </c>
      <c r="O1148" s="4">
        <f t="shared" si="169"/>
        <v>0</v>
      </c>
      <c r="P1148" s="5">
        <f t="shared" si="169"/>
        <v>0</v>
      </c>
      <c r="Q1148" s="1" t="s">
        <v>13</v>
      </c>
      <c r="S1148" t="s">
        <v>54</v>
      </c>
      <c r="T1148" t="s">
        <v>54</v>
      </c>
      <c r="U1148">
        <v>5</v>
      </c>
      <c r="V1148">
        <v>1</v>
      </c>
    </row>
    <row r="1149" spans="1:22" x14ac:dyDescent="0.2">
      <c r="A1149" s="1" t="s">
        <v>13</v>
      </c>
      <c r="B1149" s="6" t="s">
        <v>13</v>
      </c>
      <c r="C1149" s="1" t="s">
        <v>13</v>
      </c>
      <c r="D1149" s="1" t="s">
        <v>13</v>
      </c>
      <c r="E1149" s="1" t="s">
        <v>1311</v>
      </c>
      <c r="F1149" s="1" t="s">
        <v>13</v>
      </c>
      <c r="G1149" s="6" t="s">
        <v>13</v>
      </c>
      <c r="H1149" s="3">
        <v>0</v>
      </c>
      <c r="I1149" s="1" t="s">
        <v>13</v>
      </c>
      <c r="J1149" s="4">
        <f>TRUNC(SUMPRODUCT(J1142:J1148, V1142:V1148), 0)</f>
        <v>0</v>
      </c>
      <c r="K1149" s="1" t="s">
        <v>13</v>
      </c>
      <c r="L1149" s="5">
        <f>TRUNC(SUMPRODUCT(L1142:L1148, V1142:V1148), 0)</f>
        <v>0</v>
      </c>
      <c r="M1149" s="1" t="s">
        <v>13</v>
      </c>
      <c r="N1149" s="5">
        <f>TRUNC(SUMPRODUCT(N1142:N1148, V1142:V1148), 0)</f>
        <v>0</v>
      </c>
      <c r="O1149" s="1" t="s">
        <v>13</v>
      </c>
      <c r="P1149" s="5">
        <f>J1149+L1149+N1149</f>
        <v>0</v>
      </c>
      <c r="Q1149" s="1" t="s">
        <v>13</v>
      </c>
      <c r="S1149" t="s">
        <v>13</v>
      </c>
      <c r="T1149" t="s">
        <v>13</v>
      </c>
      <c r="U1149" t="s">
        <v>13</v>
      </c>
      <c r="V1149">
        <v>1</v>
      </c>
    </row>
    <row r="1150" spans="1:22" x14ac:dyDescent="0.2">
      <c r="A1150" s="1" t="s">
        <v>13</v>
      </c>
      <c r="B1150" s="6" t="s">
        <v>13</v>
      </c>
      <c r="C1150" s="1" t="s">
        <v>13</v>
      </c>
      <c r="D1150" s="1" t="s">
        <v>13</v>
      </c>
      <c r="E1150" s="1" t="s">
        <v>13</v>
      </c>
      <c r="F1150" s="1" t="s">
        <v>13</v>
      </c>
      <c r="G1150" s="6" t="s">
        <v>13</v>
      </c>
      <c r="H1150" s="3">
        <v>0</v>
      </c>
      <c r="I1150" s="1" t="s">
        <v>13</v>
      </c>
      <c r="J1150" s="1" t="s">
        <v>13</v>
      </c>
      <c r="K1150" s="1" t="s">
        <v>13</v>
      </c>
      <c r="L1150" s="1" t="s">
        <v>13</v>
      </c>
      <c r="M1150" s="1" t="s">
        <v>13</v>
      </c>
      <c r="N1150" s="1" t="s">
        <v>13</v>
      </c>
      <c r="O1150" s="1" t="s">
        <v>13</v>
      </c>
      <c r="P1150" s="1" t="s">
        <v>13</v>
      </c>
      <c r="Q1150" s="1" t="s">
        <v>13</v>
      </c>
      <c r="S1150" t="s">
        <v>13</v>
      </c>
      <c r="T1150" t="s">
        <v>13</v>
      </c>
      <c r="U1150" t="s">
        <v>13</v>
      </c>
      <c r="V1150">
        <v>1</v>
      </c>
    </row>
    <row r="1151" spans="1:22" x14ac:dyDescent="0.2">
      <c r="A1151" s="1" t="s">
        <v>382</v>
      </c>
      <c r="B1151" s="6" t="s">
        <v>13</v>
      </c>
      <c r="C1151" s="1" t="s">
        <v>13</v>
      </c>
      <c r="D1151" s="1" t="s">
        <v>13</v>
      </c>
      <c r="E1151" s="1" t="s">
        <v>383</v>
      </c>
      <c r="F1151" s="1" t="s">
        <v>384</v>
      </c>
      <c r="G1151" s="6" t="s">
        <v>364</v>
      </c>
      <c r="H1151" s="3">
        <v>0</v>
      </c>
      <c r="I1151" s="1" t="s">
        <v>13</v>
      </c>
      <c r="J1151" s="1" t="s">
        <v>13</v>
      </c>
      <c r="K1151" s="1" t="s">
        <v>13</v>
      </c>
      <c r="L1151" s="1" t="s">
        <v>13</v>
      </c>
      <c r="M1151" s="1" t="s">
        <v>13</v>
      </c>
      <c r="N1151" s="1" t="s">
        <v>13</v>
      </c>
      <c r="O1151" s="1" t="s">
        <v>13</v>
      </c>
      <c r="P1151" s="1" t="s">
        <v>13</v>
      </c>
      <c r="Q1151" s="1" t="s">
        <v>13</v>
      </c>
      <c r="S1151" t="s">
        <v>13</v>
      </c>
      <c r="T1151" t="s">
        <v>13</v>
      </c>
      <c r="U1151" t="s">
        <v>13</v>
      </c>
      <c r="V1151">
        <v>1</v>
      </c>
    </row>
    <row r="1152" spans="1:22" x14ac:dyDescent="0.2">
      <c r="A1152" s="1" t="s">
        <v>382</v>
      </c>
      <c r="B1152" s="6" t="s">
        <v>1312</v>
      </c>
      <c r="C1152" s="1" t="s">
        <v>1460</v>
      </c>
      <c r="D1152" s="1" t="s">
        <v>13</v>
      </c>
      <c r="E1152" s="1" t="s">
        <v>1461</v>
      </c>
      <c r="F1152" s="1" t="s">
        <v>1315</v>
      </c>
      <c r="G1152" s="6" t="s">
        <v>1316</v>
      </c>
      <c r="H1152" s="3">
        <v>1.2E-2</v>
      </c>
      <c r="I1152" s="5">
        <v>0</v>
      </c>
      <c r="J1152" s="4">
        <f>TRUNC(H1152*I1152, 1)</f>
        <v>0</v>
      </c>
      <c r="K1152" s="4">
        <f>노무!E16</f>
        <v>0</v>
      </c>
      <c r="L1152" s="5">
        <f>TRUNC(H1152*K1152, 1)</f>
        <v>0</v>
      </c>
      <c r="M1152" s="4">
        <v>0</v>
      </c>
      <c r="N1152" s="5">
        <f>TRUNC(H1152*M1152, 1)</f>
        <v>0</v>
      </c>
      <c r="O1152" s="4">
        <f t="shared" ref="O1152:P1156" si="170">I1152+K1152+M1152</f>
        <v>0</v>
      </c>
      <c r="P1152" s="5">
        <f t="shared" si="170"/>
        <v>0</v>
      </c>
      <c r="Q1152" s="1" t="s">
        <v>13</v>
      </c>
      <c r="S1152" t="s">
        <v>54</v>
      </c>
      <c r="T1152" t="s">
        <v>54</v>
      </c>
      <c r="U1152" t="s">
        <v>13</v>
      </c>
      <c r="V1152">
        <v>1</v>
      </c>
    </row>
    <row r="1153" spans="1:22" x14ac:dyDescent="0.2">
      <c r="A1153" s="1" t="s">
        <v>382</v>
      </c>
      <c r="B1153" s="6" t="s">
        <v>1312</v>
      </c>
      <c r="C1153" s="1" t="s">
        <v>1317</v>
      </c>
      <c r="D1153" s="1" t="s">
        <v>13</v>
      </c>
      <c r="E1153" s="1" t="s">
        <v>1318</v>
      </c>
      <c r="F1153" s="1" t="s">
        <v>1315</v>
      </c>
      <c r="G1153" s="6" t="s">
        <v>1316</v>
      </c>
      <c r="H1153" s="3">
        <v>1.7000000000000001E-2</v>
      </c>
      <c r="I1153" s="5">
        <v>0</v>
      </c>
      <c r="J1153" s="4">
        <f>TRUNC(H1153*I1153, 1)</f>
        <v>0</v>
      </c>
      <c r="K1153" s="4">
        <f>노무!E4</f>
        <v>0</v>
      </c>
      <c r="L1153" s="5">
        <f>TRUNC(H1153*K1153, 1)</f>
        <v>0</v>
      </c>
      <c r="M1153" s="4">
        <v>0</v>
      </c>
      <c r="N1153" s="5">
        <f>TRUNC(H1153*M1153, 1)</f>
        <v>0</v>
      </c>
      <c r="O1153" s="4">
        <f t="shared" si="170"/>
        <v>0</v>
      </c>
      <c r="P1153" s="5">
        <f t="shared" si="170"/>
        <v>0</v>
      </c>
      <c r="Q1153" s="1" t="s">
        <v>13</v>
      </c>
      <c r="S1153" t="s">
        <v>54</v>
      </c>
      <c r="T1153" t="s">
        <v>54</v>
      </c>
      <c r="U1153" t="s">
        <v>13</v>
      </c>
      <c r="V1153">
        <v>1</v>
      </c>
    </row>
    <row r="1154" spans="1:22" x14ac:dyDescent="0.2">
      <c r="A1154" s="1" t="s">
        <v>382</v>
      </c>
      <c r="B1154" s="6" t="s">
        <v>1331</v>
      </c>
      <c r="C1154" s="1" t="s">
        <v>1442</v>
      </c>
      <c r="D1154" s="1" t="s">
        <v>13</v>
      </c>
      <c r="E1154" s="1" t="s">
        <v>1443</v>
      </c>
      <c r="F1154" s="1" t="s">
        <v>1444</v>
      </c>
      <c r="G1154" s="6" t="s">
        <v>1335</v>
      </c>
      <c r="H1154" s="3">
        <v>4.9000000000000002E-2</v>
      </c>
      <c r="I1154" s="4">
        <f>기계경비!H46</f>
        <v>0</v>
      </c>
      <c r="J1154" s="4">
        <f>TRUNC(H1154*I1154, 1)</f>
        <v>0</v>
      </c>
      <c r="K1154" s="4">
        <f>기계경비!I46</f>
        <v>0</v>
      </c>
      <c r="L1154" s="5">
        <f>TRUNC(H1154*K1154, 1)</f>
        <v>0</v>
      </c>
      <c r="M1154" s="4">
        <f>기계경비!J46</f>
        <v>0</v>
      </c>
      <c r="N1154" s="5">
        <f>TRUNC(H1154*M1154, 1)</f>
        <v>0</v>
      </c>
      <c r="O1154" s="4">
        <f t="shared" si="170"/>
        <v>0</v>
      </c>
      <c r="P1154" s="5">
        <f t="shared" si="170"/>
        <v>0</v>
      </c>
      <c r="Q1154" s="1" t="s">
        <v>13</v>
      </c>
      <c r="S1154" t="s">
        <v>54</v>
      </c>
      <c r="T1154" t="s">
        <v>54</v>
      </c>
      <c r="U1154" t="s">
        <v>13</v>
      </c>
      <c r="V1154">
        <v>1</v>
      </c>
    </row>
    <row r="1155" spans="1:22" x14ac:dyDescent="0.2">
      <c r="A1155" s="1" t="s">
        <v>382</v>
      </c>
      <c r="B1155" s="6" t="s">
        <v>1306</v>
      </c>
      <c r="C1155" s="1" t="s">
        <v>1307</v>
      </c>
      <c r="D1155" s="1" t="s">
        <v>13</v>
      </c>
      <c r="E1155" s="1" t="s">
        <v>1464</v>
      </c>
      <c r="F1155" s="1" t="s">
        <v>1446</v>
      </c>
      <c r="G1155" s="6" t="s">
        <v>1310</v>
      </c>
      <c r="H1155" s="3">
        <v>1</v>
      </c>
      <c r="I1155" s="4">
        <f>TRUNC((J1154+L1154+N1154)*24*0.01, 1)</f>
        <v>0</v>
      </c>
      <c r="J1155" s="4">
        <f>TRUNC(H1155*I1155, 1)</f>
        <v>0</v>
      </c>
      <c r="K1155" s="4">
        <v>0</v>
      </c>
      <c r="L1155" s="5">
        <f>TRUNC(H1155*K1155, 1)</f>
        <v>0</v>
      </c>
      <c r="M1155" s="4">
        <v>0</v>
      </c>
      <c r="N1155" s="5">
        <f>TRUNC(H1155*M1155, 1)</f>
        <v>0</v>
      </c>
      <c r="O1155" s="4">
        <f t="shared" si="170"/>
        <v>0</v>
      </c>
      <c r="P1155" s="5">
        <f t="shared" si="170"/>
        <v>0</v>
      </c>
      <c r="Q1155" s="1" t="s">
        <v>13</v>
      </c>
      <c r="S1155" t="s">
        <v>54</v>
      </c>
      <c r="T1155" t="s">
        <v>54</v>
      </c>
      <c r="U1155">
        <v>24</v>
      </c>
      <c r="V1155">
        <v>1</v>
      </c>
    </row>
    <row r="1156" spans="1:22" x14ac:dyDescent="0.2">
      <c r="A1156" s="1" t="s">
        <v>382</v>
      </c>
      <c r="B1156" s="6" t="s">
        <v>1331</v>
      </c>
      <c r="C1156" s="1" t="s">
        <v>1452</v>
      </c>
      <c r="D1156" s="1" t="s">
        <v>13</v>
      </c>
      <c r="E1156" s="1" t="s">
        <v>1453</v>
      </c>
      <c r="F1156" s="1" t="s">
        <v>1454</v>
      </c>
      <c r="G1156" s="6" t="s">
        <v>1335</v>
      </c>
      <c r="H1156" s="3">
        <v>1.2999999999999999E-2</v>
      </c>
      <c r="I1156" s="4">
        <f>기계경비!H9</f>
        <v>0</v>
      </c>
      <c r="J1156" s="4">
        <f>TRUNC(H1156*I1156, 1)</f>
        <v>0</v>
      </c>
      <c r="K1156" s="4">
        <f>기계경비!I9</f>
        <v>0</v>
      </c>
      <c r="L1156" s="5">
        <f>TRUNC(H1156*K1156, 1)</f>
        <v>0</v>
      </c>
      <c r="M1156" s="4">
        <f>기계경비!J9</f>
        <v>0</v>
      </c>
      <c r="N1156" s="5">
        <f>TRUNC(H1156*M1156, 1)</f>
        <v>0</v>
      </c>
      <c r="O1156" s="4">
        <f t="shared" si="170"/>
        <v>0</v>
      </c>
      <c r="P1156" s="5">
        <f t="shared" si="170"/>
        <v>0</v>
      </c>
      <c r="Q1156" s="1" t="s">
        <v>13</v>
      </c>
      <c r="S1156" t="s">
        <v>54</v>
      </c>
      <c r="T1156" t="s">
        <v>54</v>
      </c>
      <c r="U1156" t="s">
        <v>13</v>
      </c>
      <c r="V1156">
        <v>1</v>
      </c>
    </row>
    <row r="1157" spans="1:22" x14ac:dyDescent="0.2">
      <c r="A1157" s="1" t="s">
        <v>13</v>
      </c>
      <c r="B1157" s="6" t="s">
        <v>13</v>
      </c>
      <c r="C1157" s="1" t="s">
        <v>13</v>
      </c>
      <c r="D1157" s="1" t="s">
        <v>13</v>
      </c>
      <c r="E1157" s="1" t="s">
        <v>1311</v>
      </c>
      <c r="F1157" s="1" t="s">
        <v>13</v>
      </c>
      <c r="G1157" s="6" t="s">
        <v>13</v>
      </c>
      <c r="H1157" s="3">
        <v>0</v>
      </c>
      <c r="I1157" s="1" t="s">
        <v>13</v>
      </c>
      <c r="J1157" s="4">
        <f>TRUNC(SUMPRODUCT(J1152:J1156, V1152:V1156), 0)</f>
        <v>0</v>
      </c>
      <c r="K1157" s="1" t="s">
        <v>13</v>
      </c>
      <c r="L1157" s="5">
        <f>TRUNC(SUMPRODUCT(L1152:L1156, V1152:V1156), 0)</f>
        <v>0</v>
      </c>
      <c r="M1157" s="1" t="s">
        <v>13</v>
      </c>
      <c r="N1157" s="5">
        <f>TRUNC(SUMPRODUCT(N1152:N1156, V1152:V1156), 0)</f>
        <v>0</v>
      </c>
      <c r="O1157" s="1" t="s">
        <v>13</v>
      </c>
      <c r="P1157" s="5">
        <f>J1157+L1157+N1157</f>
        <v>0</v>
      </c>
      <c r="Q1157" s="1" t="s">
        <v>13</v>
      </c>
      <c r="S1157" t="s">
        <v>13</v>
      </c>
      <c r="T1157" t="s">
        <v>13</v>
      </c>
      <c r="U1157" t="s">
        <v>13</v>
      </c>
      <c r="V1157">
        <v>1</v>
      </c>
    </row>
    <row r="1158" spans="1:22" x14ac:dyDescent="0.2">
      <c r="A1158" s="1" t="s">
        <v>13</v>
      </c>
      <c r="B1158" s="6" t="s">
        <v>13</v>
      </c>
      <c r="C1158" s="1" t="s">
        <v>13</v>
      </c>
      <c r="D1158" s="1" t="s">
        <v>13</v>
      </c>
      <c r="E1158" s="1" t="s">
        <v>13</v>
      </c>
      <c r="F1158" s="1" t="s">
        <v>13</v>
      </c>
      <c r="G1158" s="6" t="s">
        <v>13</v>
      </c>
      <c r="H1158" s="3">
        <v>0</v>
      </c>
      <c r="I1158" s="1" t="s">
        <v>13</v>
      </c>
      <c r="J1158" s="1" t="s">
        <v>13</v>
      </c>
      <c r="K1158" s="1" t="s">
        <v>13</v>
      </c>
      <c r="L1158" s="1" t="s">
        <v>13</v>
      </c>
      <c r="M1158" s="1" t="s">
        <v>13</v>
      </c>
      <c r="N1158" s="1" t="s">
        <v>13</v>
      </c>
      <c r="O1158" s="1" t="s">
        <v>13</v>
      </c>
      <c r="P1158" s="1" t="s">
        <v>13</v>
      </c>
      <c r="Q1158" s="1" t="s">
        <v>13</v>
      </c>
      <c r="S1158" t="s">
        <v>13</v>
      </c>
      <c r="T1158" t="s">
        <v>13</v>
      </c>
      <c r="U1158" t="s">
        <v>13</v>
      </c>
      <c r="V1158">
        <v>1</v>
      </c>
    </row>
    <row r="1159" spans="1:22" x14ac:dyDescent="0.2">
      <c r="A1159" s="1" t="s">
        <v>385</v>
      </c>
      <c r="B1159" s="6" t="s">
        <v>13</v>
      </c>
      <c r="C1159" s="1" t="s">
        <v>13</v>
      </c>
      <c r="D1159" s="1" t="s">
        <v>13</v>
      </c>
      <c r="E1159" s="1" t="s">
        <v>386</v>
      </c>
      <c r="F1159" s="1" t="s">
        <v>387</v>
      </c>
      <c r="G1159" s="6" t="s">
        <v>364</v>
      </c>
      <c r="H1159" s="3">
        <v>0</v>
      </c>
      <c r="I1159" s="1" t="s">
        <v>13</v>
      </c>
      <c r="J1159" s="1" t="s">
        <v>13</v>
      </c>
      <c r="K1159" s="1" t="s">
        <v>13</v>
      </c>
      <c r="L1159" s="1" t="s">
        <v>13</v>
      </c>
      <c r="M1159" s="1" t="s">
        <v>13</v>
      </c>
      <c r="N1159" s="1" t="s">
        <v>13</v>
      </c>
      <c r="O1159" s="1" t="s">
        <v>13</v>
      </c>
      <c r="P1159" s="1" t="s">
        <v>13</v>
      </c>
      <c r="Q1159" s="1" t="s">
        <v>13</v>
      </c>
      <c r="S1159" t="s">
        <v>13</v>
      </c>
      <c r="T1159" t="s">
        <v>13</v>
      </c>
      <c r="U1159" t="s">
        <v>13</v>
      </c>
      <c r="V1159">
        <v>1</v>
      </c>
    </row>
    <row r="1160" spans="1:22" x14ac:dyDescent="0.2">
      <c r="A1160" s="1" t="s">
        <v>385</v>
      </c>
      <c r="B1160" s="6" t="s">
        <v>1312</v>
      </c>
      <c r="C1160" s="1" t="s">
        <v>1460</v>
      </c>
      <c r="D1160" s="1" t="s">
        <v>13</v>
      </c>
      <c r="E1160" s="1" t="s">
        <v>1461</v>
      </c>
      <c r="F1160" s="1" t="s">
        <v>1315</v>
      </c>
      <c r="G1160" s="6" t="s">
        <v>1316</v>
      </c>
      <c r="H1160" s="3">
        <v>7.0000000000000001E-3</v>
      </c>
      <c r="I1160" s="5">
        <v>0</v>
      </c>
      <c r="J1160" s="4">
        <f>TRUNC(H1160*I1160, 1)</f>
        <v>0</v>
      </c>
      <c r="K1160" s="4">
        <f>노무!E16</f>
        <v>0</v>
      </c>
      <c r="L1160" s="5">
        <f>TRUNC(H1160*K1160, 1)</f>
        <v>0</v>
      </c>
      <c r="M1160" s="4">
        <v>0</v>
      </c>
      <c r="N1160" s="5">
        <f>TRUNC(H1160*M1160, 1)</f>
        <v>0</v>
      </c>
      <c r="O1160" s="4">
        <f t="shared" ref="O1160:P1164" si="171">I1160+K1160+M1160</f>
        <v>0</v>
      </c>
      <c r="P1160" s="5">
        <f t="shared" si="171"/>
        <v>0</v>
      </c>
      <c r="Q1160" s="1" t="s">
        <v>13</v>
      </c>
      <c r="S1160" t="s">
        <v>54</v>
      </c>
      <c r="T1160" t="s">
        <v>54</v>
      </c>
      <c r="U1160" t="s">
        <v>13</v>
      </c>
      <c r="V1160">
        <v>1</v>
      </c>
    </row>
    <row r="1161" spans="1:22" x14ac:dyDescent="0.2">
      <c r="A1161" s="1" t="s">
        <v>385</v>
      </c>
      <c r="B1161" s="6" t="s">
        <v>1312</v>
      </c>
      <c r="C1161" s="1" t="s">
        <v>1317</v>
      </c>
      <c r="D1161" s="1" t="s">
        <v>13</v>
      </c>
      <c r="E1161" s="1" t="s">
        <v>1318</v>
      </c>
      <c r="F1161" s="1" t="s">
        <v>1315</v>
      </c>
      <c r="G1161" s="6" t="s">
        <v>1316</v>
      </c>
      <c r="H1161" s="3">
        <v>8.9999999999999993E-3</v>
      </c>
      <c r="I1161" s="5">
        <v>0</v>
      </c>
      <c r="J1161" s="4">
        <f>TRUNC(H1161*I1161, 1)</f>
        <v>0</v>
      </c>
      <c r="K1161" s="4">
        <f>노무!E4</f>
        <v>0</v>
      </c>
      <c r="L1161" s="5">
        <f>TRUNC(H1161*K1161, 1)</f>
        <v>0</v>
      </c>
      <c r="M1161" s="4">
        <v>0</v>
      </c>
      <c r="N1161" s="5">
        <f>TRUNC(H1161*M1161, 1)</f>
        <v>0</v>
      </c>
      <c r="O1161" s="4">
        <f t="shared" si="171"/>
        <v>0</v>
      </c>
      <c r="P1161" s="5">
        <f t="shared" si="171"/>
        <v>0</v>
      </c>
      <c r="Q1161" s="1" t="s">
        <v>13</v>
      </c>
      <c r="S1161" t="s">
        <v>54</v>
      </c>
      <c r="T1161" t="s">
        <v>54</v>
      </c>
      <c r="U1161" t="s">
        <v>13</v>
      </c>
      <c r="V1161">
        <v>1</v>
      </c>
    </row>
    <row r="1162" spans="1:22" x14ac:dyDescent="0.2">
      <c r="A1162" s="1" t="s">
        <v>385</v>
      </c>
      <c r="B1162" s="6" t="s">
        <v>1331</v>
      </c>
      <c r="C1162" s="1" t="s">
        <v>1442</v>
      </c>
      <c r="D1162" s="1" t="s">
        <v>13</v>
      </c>
      <c r="E1162" s="1" t="s">
        <v>1443</v>
      </c>
      <c r="F1162" s="1" t="s">
        <v>1444</v>
      </c>
      <c r="G1162" s="6" t="s">
        <v>1335</v>
      </c>
      <c r="H1162" s="3">
        <v>2.1000000000000001E-2</v>
      </c>
      <c r="I1162" s="4">
        <f>기계경비!H46</f>
        <v>0</v>
      </c>
      <c r="J1162" s="4">
        <f>TRUNC(H1162*I1162, 1)</f>
        <v>0</v>
      </c>
      <c r="K1162" s="4">
        <f>기계경비!I46</f>
        <v>0</v>
      </c>
      <c r="L1162" s="5">
        <f>TRUNC(H1162*K1162, 1)</f>
        <v>0</v>
      </c>
      <c r="M1162" s="4">
        <f>기계경비!J46</f>
        <v>0</v>
      </c>
      <c r="N1162" s="5">
        <f>TRUNC(H1162*M1162, 1)</f>
        <v>0</v>
      </c>
      <c r="O1162" s="4">
        <f t="shared" si="171"/>
        <v>0</v>
      </c>
      <c r="P1162" s="5">
        <f t="shared" si="171"/>
        <v>0</v>
      </c>
      <c r="Q1162" s="1" t="s">
        <v>13</v>
      </c>
      <c r="S1162" t="s">
        <v>54</v>
      </c>
      <c r="T1162" t="s">
        <v>54</v>
      </c>
      <c r="U1162" t="s">
        <v>13</v>
      </c>
      <c r="V1162">
        <v>1</v>
      </c>
    </row>
    <row r="1163" spans="1:22" x14ac:dyDescent="0.2">
      <c r="A1163" s="1" t="s">
        <v>385</v>
      </c>
      <c r="B1163" s="6" t="s">
        <v>1306</v>
      </c>
      <c r="C1163" s="1" t="s">
        <v>1307</v>
      </c>
      <c r="D1163" s="1" t="s">
        <v>13</v>
      </c>
      <c r="E1163" s="1" t="s">
        <v>1464</v>
      </c>
      <c r="F1163" s="1" t="s">
        <v>1446</v>
      </c>
      <c r="G1163" s="6" t="s">
        <v>1310</v>
      </c>
      <c r="H1163" s="3">
        <v>1</v>
      </c>
      <c r="I1163" s="4">
        <f>TRUNC((J1162+L1162+N1162)*24*0.01, 1)</f>
        <v>0</v>
      </c>
      <c r="J1163" s="4">
        <f>TRUNC(H1163*I1163, 1)</f>
        <v>0</v>
      </c>
      <c r="K1163" s="4">
        <v>0</v>
      </c>
      <c r="L1163" s="5">
        <f>TRUNC(H1163*K1163, 1)</f>
        <v>0</v>
      </c>
      <c r="M1163" s="4">
        <v>0</v>
      </c>
      <c r="N1163" s="5">
        <f>TRUNC(H1163*M1163, 1)</f>
        <v>0</v>
      </c>
      <c r="O1163" s="4">
        <f t="shared" si="171"/>
        <v>0</v>
      </c>
      <c r="P1163" s="5">
        <f t="shared" si="171"/>
        <v>0</v>
      </c>
      <c r="Q1163" s="1" t="s">
        <v>13</v>
      </c>
      <c r="S1163" t="s">
        <v>54</v>
      </c>
      <c r="T1163" t="s">
        <v>54</v>
      </c>
      <c r="U1163">
        <v>24</v>
      </c>
      <c r="V1163">
        <v>1</v>
      </c>
    </row>
    <row r="1164" spans="1:22" x14ac:dyDescent="0.2">
      <c r="A1164" s="1" t="s">
        <v>385</v>
      </c>
      <c r="B1164" s="6" t="s">
        <v>1331</v>
      </c>
      <c r="C1164" s="1" t="s">
        <v>1452</v>
      </c>
      <c r="D1164" s="1" t="s">
        <v>13</v>
      </c>
      <c r="E1164" s="1" t="s">
        <v>1453</v>
      </c>
      <c r="F1164" s="1" t="s">
        <v>1454</v>
      </c>
      <c r="G1164" s="6" t="s">
        <v>1335</v>
      </c>
      <c r="H1164" s="3">
        <v>8.9999999999999993E-3</v>
      </c>
      <c r="I1164" s="4">
        <f>기계경비!H9</f>
        <v>0</v>
      </c>
      <c r="J1164" s="4">
        <f>TRUNC(H1164*I1164, 1)</f>
        <v>0</v>
      </c>
      <c r="K1164" s="4">
        <f>기계경비!I9</f>
        <v>0</v>
      </c>
      <c r="L1164" s="5">
        <f>TRUNC(H1164*K1164, 1)</f>
        <v>0</v>
      </c>
      <c r="M1164" s="4">
        <f>기계경비!J9</f>
        <v>0</v>
      </c>
      <c r="N1164" s="5">
        <f>TRUNC(H1164*M1164, 1)</f>
        <v>0</v>
      </c>
      <c r="O1164" s="4">
        <f t="shared" si="171"/>
        <v>0</v>
      </c>
      <c r="P1164" s="5">
        <f t="shared" si="171"/>
        <v>0</v>
      </c>
      <c r="Q1164" s="1" t="s">
        <v>13</v>
      </c>
      <c r="S1164" t="s">
        <v>54</v>
      </c>
      <c r="T1164" t="s">
        <v>54</v>
      </c>
      <c r="U1164" t="s">
        <v>13</v>
      </c>
      <c r="V1164">
        <v>1</v>
      </c>
    </row>
    <row r="1165" spans="1:22" x14ac:dyDescent="0.2">
      <c r="A1165" s="1" t="s">
        <v>13</v>
      </c>
      <c r="B1165" s="6" t="s">
        <v>13</v>
      </c>
      <c r="C1165" s="1" t="s">
        <v>13</v>
      </c>
      <c r="D1165" s="1" t="s">
        <v>13</v>
      </c>
      <c r="E1165" s="1" t="s">
        <v>1311</v>
      </c>
      <c r="F1165" s="1" t="s">
        <v>13</v>
      </c>
      <c r="G1165" s="6" t="s">
        <v>13</v>
      </c>
      <c r="H1165" s="3">
        <v>0</v>
      </c>
      <c r="I1165" s="1" t="s">
        <v>13</v>
      </c>
      <c r="J1165" s="4">
        <f>TRUNC(SUMPRODUCT(J1160:J1164, V1160:V1164), 0)</f>
        <v>0</v>
      </c>
      <c r="K1165" s="1" t="s">
        <v>13</v>
      </c>
      <c r="L1165" s="5">
        <f>TRUNC(SUMPRODUCT(L1160:L1164, V1160:V1164), 0)</f>
        <v>0</v>
      </c>
      <c r="M1165" s="1" t="s">
        <v>13</v>
      </c>
      <c r="N1165" s="5">
        <f>TRUNC(SUMPRODUCT(N1160:N1164, V1160:V1164), 0)</f>
        <v>0</v>
      </c>
      <c r="O1165" s="1" t="s">
        <v>13</v>
      </c>
      <c r="P1165" s="5">
        <f>J1165+L1165+N1165</f>
        <v>0</v>
      </c>
      <c r="Q1165" s="1" t="s">
        <v>13</v>
      </c>
      <c r="S1165" t="s">
        <v>13</v>
      </c>
      <c r="T1165" t="s">
        <v>13</v>
      </c>
      <c r="U1165" t="s">
        <v>13</v>
      </c>
      <c r="V1165">
        <v>1</v>
      </c>
    </row>
    <row r="1166" spans="1:22" x14ac:dyDescent="0.2">
      <c r="A1166" s="1" t="s">
        <v>13</v>
      </c>
      <c r="B1166" s="6" t="s">
        <v>13</v>
      </c>
      <c r="C1166" s="1" t="s">
        <v>13</v>
      </c>
      <c r="D1166" s="1" t="s">
        <v>13</v>
      </c>
      <c r="E1166" s="1" t="s">
        <v>13</v>
      </c>
      <c r="F1166" s="1" t="s">
        <v>13</v>
      </c>
      <c r="G1166" s="6" t="s">
        <v>13</v>
      </c>
      <c r="H1166" s="3">
        <v>0</v>
      </c>
      <c r="I1166" s="1" t="s">
        <v>13</v>
      </c>
      <c r="J1166" s="1" t="s">
        <v>13</v>
      </c>
      <c r="K1166" s="1" t="s">
        <v>13</v>
      </c>
      <c r="L1166" s="1" t="s">
        <v>13</v>
      </c>
      <c r="M1166" s="1" t="s">
        <v>13</v>
      </c>
      <c r="N1166" s="1" t="s">
        <v>13</v>
      </c>
      <c r="O1166" s="1" t="s">
        <v>13</v>
      </c>
      <c r="P1166" s="1" t="s">
        <v>13</v>
      </c>
      <c r="Q1166" s="1" t="s">
        <v>13</v>
      </c>
      <c r="S1166" t="s">
        <v>13</v>
      </c>
      <c r="T1166" t="s">
        <v>13</v>
      </c>
      <c r="U1166" t="s">
        <v>13</v>
      </c>
      <c r="V1166">
        <v>1</v>
      </c>
    </row>
    <row r="1167" spans="1:22" x14ac:dyDescent="0.2">
      <c r="A1167" s="1" t="s">
        <v>388</v>
      </c>
      <c r="B1167" s="6" t="s">
        <v>13</v>
      </c>
      <c r="C1167" s="1" t="s">
        <v>13</v>
      </c>
      <c r="D1167" s="1" t="s">
        <v>13</v>
      </c>
      <c r="E1167" s="1" t="s">
        <v>389</v>
      </c>
      <c r="F1167" s="1" t="s">
        <v>390</v>
      </c>
      <c r="G1167" s="6" t="s">
        <v>364</v>
      </c>
      <c r="H1167" s="3">
        <v>0</v>
      </c>
      <c r="I1167" s="1" t="s">
        <v>13</v>
      </c>
      <c r="J1167" s="1" t="s">
        <v>13</v>
      </c>
      <c r="K1167" s="1" t="s">
        <v>13</v>
      </c>
      <c r="L1167" s="1" t="s">
        <v>13</v>
      </c>
      <c r="M1167" s="1" t="s">
        <v>13</v>
      </c>
      <c r="N1167" s="1" t="s">
        <v>13</v>
      </c>
      <c r="O1167" s="1" t="s">
        <v>13</v>
      </c>
      <c r="P1167" s="1" t="s">
        <v>13</v>
      </c>
      <c r="Q1167" s="1" t="s">
        <v>13</v>
      </c>
      <c r="S1167" t="s">
        <v>13</v>
      </c>
      <c r="T1167" t="s">
        <v>13</v>
      </c>
      <c r="U1167" t="s">
        <v>13</v>
      </c>
      <c r="V1167">
        <v>1</v>
      </c>
    </row>
    <row r="1168" spans="1:22" x14ac:dyDescent="0.2">
      <c r="A1168" s="1" t="s">
        <v>388</v>
      </c>
      <c r="B1168" s="6" t="s">
        <v>1312</v>
      </c>
      <c r="C1168" s="1" t="s">
        <v>1460</v>
      </c>
      <c r="D1168" s="1" t="s">
        <v>13</v>
      </c>
      <c r="E1168" s="1" t="s">
        <v>1461</v>
      </c>
      <c r="F1168" s="1" t="s">
        <v>1315</v>
      </c>
      <c r="G1168" s="6" t="s">
        <v>1316</v>
      </c>
      <c r="H1168" s="3">
        <v>4.0000000000000001E-3</v>
      </c>
      <c r="I1168" s="5">
        <v>0</v>
      </c>
      <c r="J1168" s="4">
        <f>TRUNC(H1168*I1168, 1)</f>
        <v>0</v>
      </c>
      <c r="K1168" s="4">
        <f>노무!E16</f>
        <v>0</v>
      </c>
      <c r="L1168" s="5">
        <f>TRUNC(H1168*K1168, 1)</f>
        <v>0</v>
      </c>
      <c r="M1168" s="4">
        <v>0</v>
      </c>
      <c r="N1168" s="5">
        <f>TRUNC(H1168*M1168, 1)</f>
        <v>0</v>
      </c>
      <c r="O1168" s="4">
        <f t="shared" ref="O1168:P1172" si="172">I1168+K1168+M1168</f>
        <v>0</v>
      </c>
      <c r="P1168" s="5">
        <f t="shared" si="172"/>
        <v>0</v>
      </c>
      <c r="Q1168" s="1" t="s">
        <v>13</v>
      </c>
      <c r="S1168" t="s">
        <v>54</v>
      </c>
      <c r="T1168" t="s">
        <v>54</v>
      </c>
      <c r="U1168" t="s">
        <v>13</v>
      </c>
      <c r="V1168">
        <v>1</v>
      </c>
    </row>
    <row r="1169" spans="1:22" x14ac:dyDescent="0.2">
      <c r="A1169" s="1" t="s">
        <v>388</v>
      </c>
      <c r="B1169" s="6" t="s">
        <v>1312</v>
      </c>
      <c r="C1169" s="1" t="s">
        <v>1317</v>
      </c>
      <c r="D1169" s="1" t="s">
        <v>13</v>
      </c>
      <c r="E1169" s="1" t="s">
        <v>1318</v>
      </c>
      <c r="F1169" s="1" t="s">
        <v>1315</v>
      </c>
      <c r="G1169" s="6" t="s">
        <v>1316</v>
      </c>
      <c r="H1169" s="3">
        <v>6.0000000000000001E-3</v>
      </c>
      <c r="I1169" s="5">
        <v>0</v>
      </c>
      <c r="J1169" s="4">
        <f>TRUNC(H1169*I1169, 1)</f>
        <v>0</v>
      </c>
      <c r="K1169" s="4">
        <f>노무!E4</f>
        <v>0</v>
      </c>
      <c r="L1169" s="5">
        <f>TRUNC(H1169*K1169, 1)</f>
        <v>0</v>
      </c>
      <c r="M1169" s="4">
        <v>0</v>
      </c>
      <c r="N1169" s="5">
        <f>TRUNC(H1169*M1169, 1)</f>
        <v>0</v>
      </c>
      <c r="O1169" s="4">
        <f t="shared" si="172"/>
        <v>0</v>
      </c>
      <c r="P1169" s="5">
        <f t="shared" si="172"/>
        <v>0</v>
      </c>
      <c r="Q1169" s="1" t="s">
        <v>13</v>
      </c>
      <c r="S1169" t="s">
        <v>54</v>
      </c>
      <c r="T1169" t="s">
        <v>54</v>
      </c>
      <c r="U1169" t="s">
        <v>13</v>
      </c>
      <c r="V1169">
        <v>1</v>
      </c>
    </row>
    <row r="1170" spans="1:22" x14ac:dyDescent="0.2">
      <c r="A1170" s="1" t="s">
        <v>388</v>
      </c>
      <c r="B1170" s="6" t="s">
        <v>1331</v>
      </c>
      <c r="C1170" s="1" t="s">
        <v>1442</v>
      </c>
      <c r="D1170" s="1" t="s">
        <v>13</v>
      </c>
      <c r="E1170" s="1" t="s">
        <v>1443</v>
      </c>
      <c r="F1170" s="1" t="s">
        <v>1444</v>
      </c>
      <c r="G1170" s="6" t="s">
        <v>1335</v>
      </c>
      <c r="H1170" s="3">
        <v>1.4E-2</v>
      </c>
      <c r="I1170" s="4">
        <f>기계경비!H46</f>
        <v>0</v>
      </c>
      <c r="J1170" s="4">
        <f>TRUNC(H1170*I1170, 1)</f>
        <v>0</v>
      </c>
      <c r="K1170" s="4">
        <f>기계경비!I46</f>
        <v>0</v>
      </c>
      <c r="L1170" s="5">
        <f>TRUNC(H1170*K1170, 1)</f>
        <v>0</v>
      </c>
      <c r="M1170" s="4">
        <f>기계경비!J46</f>
        <v>0</v>
      </c>
      <c r="N1170" s="5">
        <f>TRUNC(H1170*M1170, 1)</f>
        <v>0</v>
      </c>
      <c r="O1170" s="4">
        <f t="shared" si="172"/>
        <v>0</v>
      </c>
      <c r="P1170" s="5">
        <f t="shared" si="172"/>
        <v>0</v>
      </c>
      <c r="Q1170" s="1" t="s">
        <v>13</v>
      </c>
      <c r="S1170" t="s">
        <v>54</v>
      </c>
      <c r="T1170" t="s">
        <v>54</v>
      </c>
      <c r="U1170" t="s">
        <v>13</v>
      </c>
      <c r="V1170">
        <v>1</v>
      </c>
    </row>
    <row r="1171" spans="1:22" x14ac:dyDescent="0.2">
      <c r="A1171" s="1" t="s">
        <v>388</v>
      </c>
      <c r="B1171" s="6" t="s">
        <v>1306</v>
      </c>
      <c r="C1171" s="1" t="s">
        <v>1307</v>
      </c>
      <c r="D1171" s="1" t="s">
        <v>13</v>
      </c>
      <c r="E1171" s="1" t="s">
        <v>1464</v>
      </c>
      <c r="F1171" s="1" t="s">
        <v>1446</v>
      </c>
      <c r="G1171" s="6" t="s">
        <v>1310</v>
      </c>
      <c r="H1171" s="3">
        <v>1</v>
      </c>
      <c r="I1171" s="4">
        <f>TRUNC((J1170+L1170+N1170)*24*0.01, 1)</f>
        <v>0</v>
      </c>
      <c r="J1171" s="4">
        <f>TRUNC(H1171*I1171, 1)</f>
        <v>0</v>
      </c>
      <c r="K1171" s="4">
        <v>0</v>
      </c>
      <c r="L1171" s="5">
        <f>TRUNC(H1171*K1171, 1)</f>
        <v>0</v>
      </c>
      <c r="M1171" s="4">
        <v>0</v>
      </c>
      <c r="N1171" s="5">
        <f>TRUNC(H1171*M1171, 1)</f>
        <v>0</v>
      </c>
      <c r="O1171" s="4">
        <f t="shared" si="172"/>
        <v>0</v>
      </c>
      <c r="P1171" s="5">
        <f t="shared" si="172"/>
        <v>0</v>
      </c>
      <c r="Q1171" s="1" t="s">
        <v>13</v>
      </c>
      <c r="S1171" t="s">
        <v>54</v>
      </c>
      <c r="T1171" t="s">
        <v>54</v>
      </c>
      <c r="U1171">
        <v>24</v>
      </c>
      <c r="V1171">
        <v>1</v>
      </c>
    </row>
    <row r="1172" spans="1:22" x14ac:dyDescent="0.2">
      <c r="A1172" s="1" t="s">
        <v>388</v>
      </c>
      <c r="B1172" s="6" t="s">
        <v>1331</v>
      </c>
      <c r="C1172" s="1" t="s">
        <v>1452</v>
      </c>
      <c r="D1172" s="1" t="s">
        <v>13</v>
      </c>
      <c r="E1172" s="1" t="s">
        <v>1453</v>
      </c>
      <c r="F1172" s="1" t="s">
        <v>1454</v>
      </c>
      <c r="G1172" s="6" t="s">
        <v>1335</v>
      </c>
      <c r="H1172" s="3">
        <v>8.0000000000000002E-3</v>
      </c>
      <c r="I1172" s="4">
        <f>기계경비!H9</f>
        <v>0</v>
      </c>
      <c r="J1172" s="4">
        <f>TRUNC(H1172*I1172, 1)</f>
        <v>0</v>
      </c>
      <c r="K1172" s="4">
        <f>기계경비!I9</f>
        <v>0</v>
      </c>
      <c r="L1172" s="5">
        <f>TRUNC(H1172*K1172, 1)</f>
        <v>0</v>
      </c>
      <c r="M1172" s="4">
        <f>기계경비!J9</f>
        <v>0</v>
      </c>
      <c r="N1172" s="5">
        <f>TRUNC(H1172*M1172, 1)</f>
        <v>0</v>
      </c>
      <c r="O1172" s="4">
        <f t="shared" si="172"/>
        <v>0</v>
      </c>
      <c r="P1172" s="5">
        <f t="shared" si="172"/>
        <v>0</v>
      </c>
      <c r="Q1172" s="1" t="s">
        <v>13</v>
      </c>
      <c r="S1172" t="s">
        <v>54</v>
      </c>
      <c r="T1172" t="s">
        <v>54</v>
      </c>
      <c r="U1172" t="s">
        <v>13</v>
      </c>
      <c r="V1172">
        <v>1</v>
      </c>
    </row>
    <row r="1173" spans="1:22" x14ac:dyDescent="0.2">
      <c r="A1173" s="1" t="s">
        <v>13</v>
      </c>
      <c r="B1173" s="6" t="s">
        <v>13</v>
      </c>
      <c r="C1173" s="1" t="s">
        <v>13</v>
      </c>
      <c r="D1173" s="1" t="s">
        <v>13</v>
      </c>
      <c r="E1173" s="1" t="s">
        <v>1311</v>
      </c>
      <c r="F1173" s="1" t="s">
        <v>13</v>
      </c>
      <c r="G1173" s="6" t="s">
        <v>13</v>
      </c>
      <c r="H1173" s="3">
        <v>0</v>
      </c>
      <c r="I1173" s="1" t="s">
        <v>13</v>
      </c>
      <c r="J1173" s="4">
        <f>TRUNC(SUMPRODUCT(J1168:J1172, V1168:V1172), 0)</f>
        <v>0</v>
      </c>
      <c r="K1173" s="1" t="s">
        <v>13</v>
      </c>
      <c r="L1173" s="5">
        <f>TRUNC(SUMPRODUCT(L1168:L1172, V1168:V1172), 0)</f>
        <v>0</v>
      </c>
      <c r="M1173" s="1" t="s">
        <v>13</v>
      </c>
      <c r="N1173" s="5">
        <f>TRUNC(SUMPRODUCT(N1168:N1172, V1168:V1172), 0)</f>
        <v>0</v>
      </c>
      <c r="O1173" s="1" t="s">
        <v>13</v>
      </c>
      <c r="P1173" s="5">
        <f>J1173+L1173+N1173</f>
        <v>0</v>
      </c>
      <c r="Q1173" s="1" t="s">
        <v>13</v>
      </c>
      <c r="S1173" t="s">
        <v>13</v>
      </c>
      <c r="T1173" t="s">
        <v>13</v>
      </c>
      <c r="U1173" t="s">
        <v>13</v>
      </c>
      <c r="V1173">
        <v>1</v>
      </c>
    </row>
    <row r="1174" spans="1:22" x14ac:dyDescent="0.2">
      <c r="A1174" s="1" t="s">
        <v>13</v>
      </c>
      <c r="B1174" s="6" t="s">
        <v>13</v>
      </c>
      <c r="C1174" s="1" t="s">
        <v>13</v>
      </c>
      <c r="D1174" s="1" t="s">
        <v>13</v>
      </c>
      <c r="E1174" s="1" t="s">
        <v>13</v>
      </c>
      <c r="F1174" s="1" t="s">
        <v>13</v>
      </c>
      <c r="G1174" s="6" t="s">
        <v>13</v>
      </c>
      <c r="H1174" s="3">
        <v>0</v>
      </c>
      <c r="I1174" s="1" t="s">
        <v>13</v>
      </c>
      <c r="J1174" s="1" t="s">
        <v>13</v>
      </c>
      <c r="K1174" s="1" t="s">
        <v>13</v>
      </c>
      <c r="L1174" s="1" t="s">
        <v>13</v>
      </c>
      <c r="M1174" s="1" t="s">
        <v>13</v>
      </c>
      <c r="N1174" s="1" t="s">
        <v>13</v>
      </c>
      <c r="O1174" s="1" t="s">
        <v>13</v>
      </c>
      <c r="P1174" s="1" t="s">
        <v>13</v>
      </c>
      <c r="Q1174" s="1" t="s">
        <v>13</v>
      </c>
      <c r="S1174" t="s">
        <v>13</v>
      </c>
      <c r="T1174" t="s">
        <v>13</v>
      </c>
      <c r="U1174" t="s">
        <v>13</v>
      </c>
      <c r="V1174">
        <v>1</v>
      </c>
    </row>
    <row r="1175" spans="1:22" x14ac:dyDescent="0.2">
      <c r="A1175" s="1" t="s">
        <v>391</v>
      </c>
      <c r="B1175" s="6" t="s">
        <v>13</v>
      </c>
      <c r="C1175" s="1" t="s">
        <v>13</v>
      </c>
      <c r="D1175" s="1" t="s">
        <v>13</v>
      </c>
      <c r="E1175" s="1" t="s">
        <v>392</v>
      </c>
      <c r="F1175" s="1" t="s">
        <v>393</v>
      </c>
      <c r="G1175" s="6" t="s">
        <v>364</v>
      </c>
      <c r="H1175" s="3">
        <v>0</v>
      </c>
      <c r="I1175" s="1" t="s">
        <v>13</v>
      </c>
      <c r="J1175" s="1" t="s">
        <v>13</v>
      </c>
      <c r="K1175" s="1" t="s">
        <v>13</v>
      </c>
      <c r="L1175" s="1" t="s">
        <v>13</v>
      </c>
      <c r="M1175" s="1" t="s">
        <v>13</v>
      </c>
      <c r="N1175" s="1" t="s">
        <v>13</v>
      </c>
      <c r="O1175" s="1" t="s">
        <v>13</v>
      </c>
      <c r="P1175" s="1" t="s">
        <v>13</v>
      </c>
      <c r="Q1175" s="1" t="s">
        <v>13</v>
      </c>
      <c r="S1175" t="s">
        <v>13</v>
      </c>
      <c r="T1175" t="s">
        <v>13</v>
      </c>
      <c r="U1175" t="s">
        <v>13</v>
      </c>
      <c r="V1175">
        <v>1</v>
      </c>
    </row>
    <row r="1176" spans="1:22" x14ac:dyDescent="0.2">
      <c r="A1176" s="1" t="s">
        <v>391</v>
      </c>
      <c r="B1176" s="6" t="s">
        <v>1312</v>
      </c>
      <c r="C1176" s="1" t="s">
        <v>1460</v>
      </c>
      <c r="D1176" s="1" t="s">
        <v>13</v>
      </c>
      <c r="E1176" s="1" t="s">
        <v>1461</v>
      </c>
      <c r="F1176" s="1" t="s">
        <v>1315</v>
      </c>
      <c r="G1176" s="6" t="s">
        <v>1316</v>
      </c>
      <c r="H1176" s="3">
        <v>2E-3</v>
      </c>
      <c r="I1176" s="5">
        <v>0</v>
      </c>
      <c r="J1176" s="4">
        <f>TRUNC(H1176*I1176, 1)</f>
        <v>0</v>
      </c>
      <c r="K1176" s="4">
        <f>노무!E16</f>
        <v>0</v>
      </c>
      <c r="L1176" s="5">
        <f>TRUNC(H1176*K1176, 1)</f>
        <v>0</v>
      </c>
      <c r="M1176" s="4">
        <v>0</v>
      </c>
      <c r="N1176" s="5">
        <f>TRUNC(H1176*M1176, 1)</f>
        <v>0</v>
      </c>
      <c r="O1176" s="4">
        <f t="shared" ref="O1176:P1180" si="173">I1176+K1176+M1176</f>
        <v>0</v>
      </c>
      <c r="P1176" s="5">
        <f t="shared" si="173"/>
        <v>0</v>
      </c>
      <c r="Q1176" s="1" t="s">
        <v>13</v>
      </c>
      <c r="S1176" t="s">
        <v>54</v>
      </c>
      <c r="T1176" t="s">
        <v>54</v>
      </c>
      <c r="U1176" t="s">
        <v>13</v>
      </c>
      <c r="V1176">
        <v>1</v>
      </c>
    </row>
    <row r="1177" spans="1:22" x14ac:dyDescent="0.2">
      <c r="A1177" s="1" t="s">
        <v>391</v>
      </c>
      <c r="B1177" s="6" t="s">
        <v>1312</v>
      </c>
      <c r="C1177" s="1" t="s">
        <v>1317</v>
      </c>
      <c r="D1177" s="1" t="s">
        <v>13</v>
      </c>
      <c r="E1177" s="1" t="s">
        <v>1318</v>
      </c>
      <c r="F1177" s="1" t="s">
        <v>1315</v>
      </c>
      <c r="G1177" s="6" t="s">
        <v>1316</v>
      </c>
      <c r="H1177" s="3">
        <v>3.0000000000000001E-3</v>
      </c>
      <c r="I1177" s="5">
        <v>0</v>
      </c>
      <c r="J1177" s="4">
        <f>TRUNC(H1177*I1177, 1)</f>
        <v>0</v>
      </c>
      <c r="K1177" s="4">
        <f>노무!E4</f>
        <v>0</v>
      </c>
      <c r="L1177" s="5">
        <f>TRUNC(H1177*K1177, 1)</f>
        <v>0</v>
      </c>
      <c r="M1177" s="4">
        <v>0</v>
      </c>
      <c r="N1177" s="5">
        <f>TRUNC(H1177*M1177, 1)</f>
        <v>0</v>
      </c>
      <c r="O1177" s="4">
        <f t="shared" si="173"/>
        <v>0</v>
      </c>
      <c r="P1177" s="5">
        <f t="shared" si="173"/>
        <v>0</v>
      </c>
      <c r="Q1177" s="1" t="s">
        <v>13</v>
      </c>
      <c r="S1177" t="s">
        <v>54</v>
      </c>
      <c r="T1177" t="s">
        <v>54</v>
      </c>
      <c r="U1177" t="s">
        <v>13</v>
      </c>
      <c r="V1177">
        <v>1</v>
      </c>
    </row>
    <row r="1178" spans="1:22" x14ac:dyDescent="0.2">
      <c r="A1178" s="1" t="s">
        <v>391</v>
      </c>
      <c r="B1178" s="6" t="s">
        <v>1331</v>
      </c>
      <c r="C1178" s="1" t="s">
        <v>1442</v>
      </c>
      <c r="D1178" s="1" t="s">
        <v>13</v>
      </c>
      <c r="E1178" s="1" t="s">
        <v>1443</v>
      </c>
      <c r="F1178" s="1" t="s">
        <v>1444</v>
      </c>
      <c r="G1178" s="6" t="s">
        <v>1335</v>
      </c>
      <c r="H1178" s="3">
        <v>1.2E-2</v>
      </c>
      <c r="I1178" s="4">
        <f>기계경비!H46</f>
        <v>0</v>
      </c>
      <c r="J1178" s="4">
        <f>TRUNC(H1178*I1178, 1)</f>
        <v>0</v>
      </c>
      <c r="K1178" s="4">
        <f>기계경비!I46</f>
        <v>0</v>
      </c>
      <c r="L1178" s="5">
        <f>TRUNC(H1178*K1178, 1)</f>
        <v>0</v>
      </c>
      <c r="M1178" s="4">
        <f>기계경비!J46</f>
        <v>0</v>
      </c>
      <c r="N1178" s="5">
        <f>TRUNC(H1178*M1178, 1)</f>
        <v>0</v>
      </c>
      <c r="O1178" s="4">
        <f t="shared" si="173"/>
        <v>0</v>
      </c>
      <c r="P1178" s="5">
        <f t="shared" si="173"/>
        <v>0</v>
      </c>
      <c r="Q1178" s="1" t="s">
        <v>13</v>
      </c>
      <c r="S1178" t="s">
        <v>54</v>
      </c>
      <c r="T1178" t="s">
        <v>54</v>
      </c>
      <c r="U1178" t="s">
        <v>13</v>
      </c>
      <c r="V1178">
        <v>1</v>
      </c>
    </row>
    <row r="1179" spans="1:22" x14ac:dyDescent="0.2">
      <c r="A1179" s="1" t="s">
        <v>391</v>
      </c>
      <c r="B1179" s="6" t="s">
        <v>1306</v>
      </c>
      <c r="C1179" s="1" t="s">
        <v>1307</v>
      </c>
      <c r="D1179" s="1" t="s">
        <v>13</v>
      </c>
      <c r="E1179" s="1" t="s">
        <v>1445</v>
      </c>
      <c r="F1179" s="1" t="s">
        <v>1446</v>
      </c>
      <c r="G1179" s="6" t="s">
        <v>1310</v>
      </c>
      <c r="H1179" s="3">
        <v>1</v>
      </c>
      <c r="I1179" s="4">
        <f>TRUNC((J1178+L1178+N1178)*24*0.01, 1)</f>
        <v>0</v>
      </c>
      <c r="J1179" s="4">
        <f>TRUNC(H1179*I1179, 1)</f>
        <v>0</v>
      </c>
      <c r="K1179" s="4">
        <v>0</v>
      </c>
      <c r="L1179" s="5">
        <f>TRUNC(H1179*K1179, 1)</f>
        <v>0</v>
      </c>
      <c r="M1179" s="4">
        <v>0</v>
      </c>
      <c r="N1179" s="5">
        <f>TRUNC(H1179*M1179, 1)</f>
        <v>0</v>
      </c>
      <c r="O1179" s="4">
        <f t="shared" si="173"/>
        <v>0</v>
      </c>
      <c r="P1179" s="5">
        <f t="shared" si="173"/>
        <v>0</v>
      </c>
      <c r="Q1179" s="1" t="s">
        <v>13</v>
      </c>
      <c r="S1179" t="s">
        <v>54</v>
      </c>
      <c r="T1179" t="s">
        <v>54</v>
      </c>
      <c r="U1179">
        <v>24</v>
      </c>
      <c r="V1179">
        <v>1</v>
      </c>
    </row>
    <row r="1180" spans="1:22" x14ac:dyDescent="0.2">
      <c r="A1180" s="1" t="s">
        <v>391</v>
      </c>
      <c r="B1180" s="6" t="s">
        <v>1331</v>
      </c>
      <c r="C1180" s="1" t="s">
        <v>1452</v>
      </c>
      <c r="D1180" s="1" t="s">
        <v>13</v>
      </c>
      <c r="E1180" s="1" t="s">
        <v>1453</v>
      </c>
      <c r="F1180" s="1" t="s">
        <v>1454</v>
      </c>
      <c r="G1180" s="6" t="s">
        <v>1335</v>
      </c>
      <c r="H1180" s="3">
        <v>4.0000000000000001E-3</v>
      </c>
      <c r="I1180" s="4">
        <f>기계경비!H9</f>
        <v>0</v>
      </c>
      <c r="J1180" s="4">
        <f>TRUNC(H1180*I1180, 1)</f>
        <v>0</v>
      </c>
      <c r="K1180" s="4">
        <f>기계경비!I9</f>
        <v>0</v>
      </c>
      <c r="L1180" s="5">
        <f>TRUNC(H1180*K1180, 1)</f>
        <v>0</v>
      </c>
      <c r="M1180" s="4">
        <f>기계경비!J9</f>
        <v>0</v>
      </c>
      <c r="N1180" s="5">
        <f>TRUNC(H1180*M1180, 1)</f>
        <v>0</v>
      </c>
      <c r="O1180" s="4">
        <f t="shared" si="173"/>
        <v>0</v>
      </c>
      <c r="P1180" s="5">
        <f t="shared" si="173"/>
        <v>0</v>
      </c>
      <c r="Q1180" s="1" t="s">
        <v>13</v>
      </c>
      <c r="S1180" t="s">
        <v>54</v>
      </c>
      <c r="T1180" t="s">
        <v>54</v>
      </c>
      <c r="U1180" t="s">
        <v>13</v>
      </c>
      <c r="V1180">
        <v>1</v>
      </c>
    </row>
    <row r="1181" spans="1:22" x14ac:dyDescent="0.2">
      <c r="A1181" s="1" t="s">
        <v>13</v>
      </c>
      <c r="B1181" s="6" t="s">
        <v>13</v>
      </c>
      <c r="C1181" s="1" t="s">
        <v>13</v>
      </c>
      <c r="D1181" s="1" t="s">
        <v>13</v>
      </c>
      <c r="E1181" s="1" t="s">
        <v>1311</v>
      </c>
      <c r="F1181" s="1" t="s">
        <v>13</v>
      </c>
      <c r="G1181" s="6" t="s">
        <v>13</v>
      </c>
      <c r="H1181" s="3">
        <v>0</v>
      </c>
      <c r="I1181" s="1" t="s">
        <v>13</v>
      </c>
      <c r="J1181" s="4">
        <f>TRUNC(SUMPRODUCT(J1176:J1180, V1176:V1180), 0)</f>
        <v>0</v>
      </c>
      <c r="K1181" s="1" t="s">
        <v>13</v>
      </c>
      <c r="L1181" s="5">
        <f>TRUNC(SUMPRODUCT(L1176:L1180, V1176:V1180), 0)</f>
        <v>0</v>
      </c>
      <c r="M1181" s="1" t="s">
        <v>13</v>
      </c>
      <c r="N1181" s="5">
        <f>TRUNC(SUMPRODUCT(N1176:N1180, V1176:V1180), 0)</f>
        <v>0</v>
      </c>
      <c r="O1181" s="1" t="s">
        <v>13</v>
      </c>
      <c r="P1181" s="5">
        <f>J1181+L1181+N1181</f>
        <v>0</v>
      </c>
      <c r="Q1181" s="1" t="s">
        <v>13</v>
      </c>
      <c r="S1181" t="s">
        <v>13</v>
      </c>
      <c r="T1181" t="s">
        <v>13</v>
      </c>
      <c r="U1181" t="s">
        <v>13</v>
      </c>
      <c r="V1181">
        <v>1</v>
      </c>
    </row>
    <row r="1182" spans="1:22" x14ac:dyDescent="0.2">
      <c r="A1182" s="1" t="s">
        <v>13</v>
      </c>
      <c r="B1182" s="6" t="s">
        <v>13</v>
      </c>
      <c r="C1182" s="1" t="s">
        <v>13</v>
      </c>
      <c r="D1182" s="1" t="s">
        <v>13</v>
      </c>
      <c r="E1182" s="1" t="s">
        <v>13</v>
      </c>
      <c r="F1182" s="1" t="s">
        <v>13</v>
      </c>
      <c r="G1182" s="6" t="s">
        <v>13</v>
      </c>
      <c r="H1182" s="3">
        <v>0</v>
      </c>
      <c r="I1182" s="1" t="s">
        <v>13</v>
      </c>
      <c r="J1182" s="1" t="s">
        <v>13</v>
      </c>
      <c r="K1182" s="1" t="s">
        <v>13</v>
      </c>
      <c r="L1182" s="1" t="s">
        <v>13</v>
      </c>
      <c r="M1182" s="1" t="s">
        <v>13</v>
      </c>
      <c r="N1182" s="1" t="s">
        <v>13</v>
      </c>
      <c r="O1182" s="1" t="s">
        <v>13</v>
      </c>
      <c r="P1182" s="1" t="s">
        <v>13</v>
      </c>
      <c r="Q1182" s="1" t="s">
        <v>13</v>
      </c>
      <c r="S1182" t="s">
        <v>13</v>
      </c>
      <c r="T1182" t="s">
        <v>13</v>
      </c>
      <c r="U1182" t="s">
        <v>13</v>
      </c>
      <c r="V1182">
        <v>1</v>
      </c>
    </row>
    <row r="1183" spans="1:22" x14ac:dyDescent="0.2">
      <c r="A1183" s="1" t="s">
        <v>394</v>
      </c>
      <c r="B1183" s="6" t="s">
        <v>13</v>
      </c>
      <c r="C1183" s="1" t="s">
        <v>13</v>
      </c>
      <c r="D1183" s="1" t="s">
        <v>13</v>
      </c>
      <c r="E1183" s="1" t="s">
        <v>395</v>
      </c>
      <c r="F1183" s="1" t="s">
        <v>396</v>
      </c>
      <c r="G1183" s="6" t="s">
        <v>364</v>
      </c>
      <c r="H1183" s="3">
        <v>0</v>
      </c>
      <c r="I1183" s="1" t="s">
        <v>13</v>
      </c>
      <c r="J1183" s="1" t="s">
        <v>13</v>
      </c>
      <c r="K1183" s="1" t="s">
        <v>13</v>
      </c>
      <c r="L1183" s="1" t="s">
        <v>13</v>
      </c>
      <c r="M1183" s="1" t="s">
        <v>13</v>
      </c>
      <c r="N1183" s="1" t="s">
        <v>13</v>
      </c>
      <c r="O1183" s="1" t="s">
        <v>13</v>
      </c>
      <c r="P1183" s="1" t="s">
        <v>13</v>
      </c>
      <c r="Q1183" s="1" t="s">
        <v>13</v>
      </c>
      <c r="S1183" t="s">
        <v>13</v>
      </c>
      <c r="T1183" t="s">
        <v>13</v>
      </c>
      <c r="U1183" t="s">
        <v>13</v>
      </c>
      <c r="V1183">
        <v>1</v>
      </c>
    </row>
    <row r="1184" spans="1:22" x14ac:dyDescent="0.2">
      <c r="A1184" s="1" t="s">
        <v>394</v>
      </c>
      <c r="B1184" s="6" t="s">
        <v>1312</v>
      </c>
      <c r="C1184" s="1" t="s">
        <v>1465</v>
      </c>
      <c r="D1184" s="1" t="s">
        <v>13</v>
      </c>
      <c r="E1184" s="1" t="s">
        <v>1466</v>
      </c>
      <c r="F1184" s="1" t="s">
        <v>1315</v>
      </c>
      <c r="G1184" s="6" t="s">
        <v>1316</v>
      </c>
      <c r="H1184" s="3">
        <v>0.33</v>
      </c>
      <c r="I1184" s="5">
        <v>0</v>
      </c>
      <c r="J1184" s="4">
        <f>TRUNC(H1184*I1184, 1)</f>
        <v>0</v>
      </c>
      <c r="K1184" s="4">
        <f>노무!E15</f>
        <v>0</v>
      </c>
      <c r="L1184" s="5">
        <f>TRUNC(H1184*K1184, 1)</f>
        <v>0</v>
      </c>
      <c r="M1184" s="4">
        <v>0</v>
      </c>
      <c r="N1184" s="5">
        <f>TRUNC(H1184*M1184, 1)</f>
        <v>0</v>
      </c>
      <c r="O1184" s="4">
        <f t="shared" ref="O1184:P1188" si="174">I1184+K1184+M1184</f>
        <v>0</v>
      </c>
      <c r="P1184" s="5">
        <f t="shared" si="174"/>
        <v>0</v>
      </c>
      <c r="Q1184" s="1" t="s">
        <v>13</v>
      </c>
      <c r="S1184" t="s">
        <v>54</v>
      </c>
      <c r="T1184" t="s">
        <v>54</v>
      </c>
      <c r="U1184" t="s">
        <v>13</v>
      </c>
      <c r="V1184">
        <v>1</v>
      </c>
    </row>
    <row r="1185" spans="1:22" x14ac:dyDescent="0.2">
      <c r="A1185" s="1" t="s">
        <v>394</v>
      </c>
      <c r="B1185" s="6" t="s">
        <v>1312</v>
      </c>
      <c r="C1185" s="1" t="s">
        <v>1317</v>
      </c>
      <c r="D1185" s="1" t="s">
        <v>13</v>
      </c>
      <c r="E1185" s="1" t="s">
        <v>1318</v>
      </c>
      <c r="F1185" s="1" t="s">
        <v>1315</v>
      </c>
      <c r="G1185" s="6" t="s">
        <v>1316</v>
      </c>
      <c r="H1185" s="3">
        <v>0.16</v>
      </c>
      <c r="I1185" s="5">
        <v>0</v>
      </c>
      <c r="J1185" s="4">
        <f>TRUNC(H1185*I1185, 1)</f>
        <v>0</v>
      </c>
      <c r="K1185" s="4">
        <f>노무!E4</f>
        <v>0</v>
      </c>
      <c r="L1185" s="5">
        <f>TRUNC(H1185*K1185, 1)</f>
        <v>0</v>
      </c>
      <c r="M1185" s="4">
        <v>0</v>
      </c>
      <c r="N1185" s="5">
        <f>TRUNC(H1185*M1185, 1)</f>
        <v>0</v>
      </c>
      <c r="O1185" s="4">
        <f t="shared" si="174"/>
        <v>0</v>
      </c>
      <c r="P1185" s="5">
        <f t="shared" si="174"/>
        <v>0</v>
      </c>
      <c r="Q1185" s="1" t="s">
        <v>13</v>
      </c>
      <c r="S1185" t="s">
        <v>54</v>
      </c>
      <c r="T1185" t="s">
        <v>54</v>
      </c>
      <c r="U1185" t="s">
        <v>13</v>
      </c>
      <c r="V1185">
        <v>1</v>
      </c>
    </row>
    <row r="1186" spans="1:22" x14ac:dyDescent="0.2">
      <c r="A1186" s="1" t="s">
        <v>394</v>
      </c>
      <c r="B1186" s="6" t="s">
        <v>1306</v>
      </c>
      <c r="C1186" s="1" t="s">
        <v>1307</v>
      </c>
      <c r="D1186" s="1" t="s">
        <v>13</v>
      </c>
      <c r="E1186" s="1" t="s">
        <v>1420</v>
      </c>
      <c r="F1186" s="1" t="s">
        <v>1416</v>
      </c>
      <c r="G1186" s="6" t="s">
        <v>1310</v>
      </c>
      <c r="H1186" s="3">
        <v>1</v>
      </c>
      <c r="I1186" s="4">
        <f>TRUNC((L1184+L1185)*1*0.01, 1)</f>
        <v>0</v>
      </c>
      <c r="J1186" s="4">
        <f>TRUNC(H1186*I1186, 1)</f>
        <v>0</v>
      </c>
      <c r="K1186" s="4">
        <v>0</v>
      </c>
      <c r="L1186" s="5">
        <f>TRUNC(H1186*K1186, 1)</f>
        <v>0</v>
      </c>
      <c r="M1186" s="4">
        <v>0</v>
      </c>
      <c r="N1186" s="5">
        <f>TRUNC(H1186*M1186, 1)</f>
        <v>0</v>
      </c>
      <c r="O1186" s="4">
        <f t="shared" si="174"/>
        <v>0</v>
      </c>
      <c r="P1186" s="5">
        <f t="shared" si="174"/>
        <v>0</v>
      </c>
      <c r="Q1186" s="1" t="s">
        <v>13</v>
      </c>
      <c r="S1186" t="s">
        <v>54</v>
      </c>
      <c r="T1186" t="s">
        <v>54</v>
      </c>
      <c r="U1186">
        <v>1</v>
      </c>
      <c r="V1186">
        <v>1</v>
      </c>
    </row>
    <row r="1187" spans="1:22" x14ac:dyDescent="0.2">
      <c r="A1187" s="1" t="s">
        <v>394</v>
      </c>
      <c r="B1187" s="6" t="s">
        <v>1331</v>
      </c>
      <c r="C1187" s="1" t="s">
        <v>1467</v>
      </c>
      <c r="D1187" s="1" t="s">
        <v>13</v>
      </c>
      <c r="E1187" s="1" t="s">
        <v>1468</v>
      </c>
      <c r="F1187" s="1" t="s">
        <v>1469</v>
      </c>
      <c r="G1187" s="6" t="s">
        <v>1335</v>
      </c>
      <c r="H1187" s="3">
        <v>0.3</v>
      </c>
      <c r="I1187" s="4">
        <f>기계경비!H43</f>
        <v>0</v>
      </c>
      <c r="J1187" s="4">
        <f>TRUNC(H1187*I1187, 1)</f>
        <v>0</v>
      </c>
      <c r="K1187" s="4">
        <f>기계경비!I43</f>
        <v>0</v>
      </c>
      <c r="L1187" s="5">
        <f>TRUNC(H1187*K1187, 1)</f>
        <v>0</v>
      </c>
      <c r="M1187" s="4">
        <f>기계경비!J43</f>
        <v>0</v>
      </c>
      <c r="N1187" s="5">
        <f>TRUNC(H1187*M1187, 1)</f>
        <v>0</v>
      </c>
      <c r="O1187" s="4">
        <f t="shared" si="174"/>
        <v>0</v>
      </c>
      <c r="P1187" s="5">
        <f t="shared" si="174"/>
        <v>0</v>
      </c>
      <c r="Q1187" s="1" t="s">
        <v>13</v>
      </c>
      <c r="S1187" t="s">
        <v>54</v>
      </c>
      <c r="T1187" t="s">
        <v>54</v>
      </c>
      <c r="U1187" t="s">
        <v>13</v>
      </c>
      <c r="V1187">
        <v>1</v>
      </c>
    </row>
    <row r="1188" spans="1:22" x14ac:dyDescent="0.2">
      <c r="A1188" s="1" t="s">
        <v>394</v>
      </c>
      <c r="B1188" s="6" t="s">
        <v>1331</v>
      </c>
      <c r="C1188" s="1" t="s">
        <v>1470</v>
      </c>
      <c r="D1188" s="1" t="s">
        <v>13</v>
      </c>
      <c r="E1188" s="1" t="s">
        <v>1471</v>
      </c>
      <c r="F1188" s="1" t="s">
        <v>1472</v>
      </c>
      <c r="G1188" s="6" t="s">
        <v>1335</v>
      </c>
      <c r="H1188" s="3">
        <v>1.26</v>
      </c>
      <c r="I1188" s="4">
        <f>기계경비!H45</f>
        <v>0</v>
      </c>
      <c r="J1188" s="4">
        <f>TRUNC(H1188*I1188, 1)</f>
        <v>0</v>
      </c>
      <c r="K1188" s="4">
        <f>기계경비!I45</f>
        <v>0</v>
      </c>
      <c r="L1188" s="5">
        <f>TRUNC(H1188*K1188, 1)</f>
        <v>0</v>
      </c>
      <c r="M1188" s="4">
        <f>기계경비!J45</f>
        <v>0</v>
      </c>
      <c r="N1188" s="5">
        <f>TRUNC(H1188*M1188, 1)</f>
        <v>0</v>
      </c>
      <c r="O1188" s="4">
        <f t="shared" si="174"/>
        <v>0</v>
      </c>
      <c r="P1188" s="5">
        <f t="shared" si="174"/>
        <v>0</v>
      </c>
      <c r="Q1188" s="1" t="s">
        <v>13</v>
      </c>
      <c r="S1188" t="s">
        <v>54</v>
      </c>
      <c r="T1188" t="s">
        <v>54</v>
      </c>
      <c r="U1188" t="s">
        <v>13</v>
      </c>
      <c r="V1188">
        <v>1</v>
      </c>
    </row>
    <row r="1189" spans="1:22" x14ac:dyDescent="0.2">
      <c r="A1189" s="1" t="s">
        <v>13</v>
      </c>
      <c r="B1189" s="6" t="s">
        <v>13</v>
      </c>
      <c r="C1189" s="1" t="s">
        <v>13</v>
      </c>
      <c r="D1189" s="1" t="s">
        <v>13</v>
      </c>
      <c r="E1189" s="1" t="s">
        <v>1311</v>
      </c>
      <c r="F1189" s="1" t="s">
        <v>13</v>
      </c>
      <c r="G1189" s="6" t="s">
        <v>13</v>
      </c>
      <c r="H1189" s="3">
        <v>0</v>
      </c>
      <c r="I1189" s="1" t="s">
        <v>13</v>
      </c>
      <c r="J1189" s="4">
        <f>TRUNC(SUMPRODUCT(J1184:J1188, V1184:V1188), 0)</f>
        <v>0</v>
      </c>
      <c r="K1189" s="1" t="s">
        <v>13</v>
      </c>
      <c r="L1189" s="5">
        <f>TRUNC(SUMPRODUCT(L1184:L1188, V1184:V1188), 0)</f>
        <v>0</v>
      </c>
      <c r="M1189" s="1" t="s">
        <v>13</v>
      </c>
      <c r="N1189" s="5">
        <f>TRUNC(SUMPRODUCT(N1184:N1188, V1184:V1188), 0)</f>
        <v>0</v>
      </c>
      <c r="O1189" s="1" t="s">
        <v>13</v>
      </c>
      <c r="P1189" s="5">
        <f>J1189+L1189+N1189</f>
        <v>0</v>
      </c>
      <c r="Q1189" s="1" t="s">
        <v>13</v>
      </c>
      <c r="S1189" t="s">
        <v>13</v>
      </c>
      <c r="T1189" t="s">
        <v>13</v>
      </c>
      <c r="U1189" t="s">
        <v>13</v>
      </c>
      <c r="V1189">
        <v>1</v>
      </c>
    </row>
    <row r="1190" spans="1:22" x14ac:dyDescent="0.2">
      <c r="A1190" s="1" t="s">
        <v>13</v>
      </c>
      <c r="B1190" s="6" t="s">
        <v>13</v>
      </c>
      <c r="C1190" s="1" t="s">
        <v>13</v>
      </c>
      <c r="D1190" s="1" t="s">
        <v>13</v>
      </c>
      <c r="E1190" s="1" t="s">
        <v>13</v>
      </c>
      <c r="F1190" s="1" t="s">
        <v>13</v>
      </c>
      <c r="G1190" s="6" t="s">
        <v>13</v>
      </c>
      <c r="H1190" s="3">
        <v>0</v>
      </c>
      <c r="I1190" s="1" t="s">
        <v>13</v>
      </c>
      <c r="J1190" s="1" t="s">
        <v>13</v>
      </c>
      <c r="K1190" s="1" t="s">
        <v>13</v>
      </c>
      <c r="L1190" s="1" t="s">
        <v>13</v>
      </c>
      <c r="M1190" s="1" t="s">
        <v>13</v>
      </c>
      <c r="N1190" s="1" t="s">
        <v>13</v>
      </c>
      <c r="O1190" s="1" t="s">
        <v>13</v>
      </c>
      <c r="P1190" s="1" t="s">
        <v>13</v>
      </c>
      <c r="Q1190" s="1" t="s">
        <v>13</v>
      </c>
      <c r="S1190" t="s">
        <v>13</v>
      </c>
      <c r="T1190" t="s">
        <v>13</v>
      </c>
      <c r="U1190" t="s">
        <v>13</v>
      </c>
      <c r="V1190">
        <v>1</v>
      </c>
    </row>
    <row r="1191" spans="1:22" x14ac:dyDescent="0.2">
      <c r="A1191" s="1" t="s">
        <v>397</v>
      </c>
      <c r="B1191" s="6" t="s">
        <v>13</v>
      </c>
      <c r="C1191" s="1" t="s">
        <v>13</v>
      </c>
      <c r="D1191" s="1" t="s">
        <v>13</v>
      </c>
      <c r="E1191" s="1" t="s">
        <v>398</v>
      </c>
      <c r="F1191" s="1" t="s">
        <v>396</v>
      </c>
      <c r="G1191" s="6" t="s">
        <v>364</v>
      </c>
      <c r="H1191" s="3">
        <v>0</v>
      </c>
      <c r="I1191" s="1" t="s">
        <v>13</v>
      </c>
      <c r="J1191" s="1" t="s">
        <v>13</v>
      </c>
      <c r="K1191" s="1" t="s">
        <v>13</v>
      </c>
      <c r="L1191" s="1" t="s">
        <v>13</v>
      </c>
      <c r="M1191" s="1" t="s">
        <v>13</v>
      </c>
      <c r="N1191" s="1" t="s">
        <v>13</v>
      </c>
      <c r="O1191" s="1" t="s">
        <v>13</v>
      </c>
      <c r="P1191" s="1" t="s">
        <v>13</v>
      </c>
      <c r="Q1191" s="1" t="s">
        <v>13</v>
      </c>
      <c r="S1191" t="s">
        <v>13</v>
      </c>
      <c r="T1191" t="s">
        <v>13</v>
      </c>
      <c r="U1191" t="s">
        <v>13</v>
      </c>
      <c r="V1191">
        <v>1</v>
      </c>
    </row>
    <row r="1192" spans="1:22" x14ac:dyDescent="0.2">
      <c r="A1192" s="1" t="s">
        <v>397</v>
      </c>
      <c r="B1192" s="6" t="s">
        <v>1312</v>
      </c>
      <c r="C1192" s="1" t="s">
        <v>1465</v>
      </c>
      <c r="D1192" s="1" t="s">
        <v>13</v>
      </c>
      <c r="E1192" s="1" t="s">
        <v>1466</v>
      </c>
      <c r="F1192" s="1" t="s">
        <v>1315</v>
      </c>
      <c r="G1192" s="6" t="s">
        <v>1316</v>
      </c>
      <c r="H1192" s="3">
        <v>0.41</v>
      </c>
      <c r="I1192" s="5">
        <v>0</v>
      </c>
      <c r="J1192" s="4">
        <f>TRUNC(H1192*I1192, 1)</f>
        <v>0</v>
      </c>
      <c r="K1192" s="4">
        <f>노무!E15</f>
        <v>0</v>
      </c>
      <c r="L1192" s="5">
        <f>TRUNC(H1192*K1192, 1)</f>
        <v>0</v>
      </c>
      <c r="M1192" s="4">
        <v>0</v>
      </c>
      <c r="N1192" s="5">
        <f>TRUNC(H1192*M1192, 1)</f>
        <v>0</v>
      </c>
      <c r="O1192" s="4">
        <f t="shared" ref="O1192:P1196" si="175">I1192+K1192+M1192</f>
        <v>0</v>
      </c>
      <c r="P1192" s="5">
        <f t="shared" si="175"/>
        <v>0</v>
      </c>
      <c r="Q1192" s="1" t="s">
        <v>13</v>
      </c>
      <c r="S1192" t="s">
        <v>54</v>
      </c>
      <c r="T1192" t="s">
        <v>54</v>
      </c>
      <c r="U1192" t="s">
        <v>13</v>
      </c>
      <c r="V1192">
        <v>1</v>
      </c>
    </row>
    <row r="1193" spans="1:22" x14ac:dyDescent="0.2">
      <c r="A1193" s="1" t="s">
        <v>397</v>
      </c>
      <c r="B1193" s="6" t="s">
        <v>1312</v>
      </c>
      <c r="C1193" s="1" t="s">
        <v>1317</v>
      </c>
      <c r="D1193" s="1" t="s">
        <v>13</v>
      </c>
      <c r="E1193" s="1" t="s">
        <v>1318</v>
      </c>
      <c r="F1193" s="1" t="s">
        <v>1315</v>
      </c>
      <c r="G1193" s="6" t="s">
        <v>1316</v>
      </c>
      <c r="H1193" s="3">
        <v>0.21</v>
      </c>
      <c r="I1193" s="5">
        <v>0</v>
      </c>
      <c r="J1193" s="4">
        <f>TRUNC(H1193*I1193, 1)</f>
        <v>0</v>
      </c>
      <c r="K1193" s="4">
        <f>노무!E4</f>
        <v>0</v>
      </c>
      <c r="L1193" s="5">
        <f>TRUNC(H1193*K1193, 1)</f>
        <v>0</v>
      </c>
      <c r="M1193" s="4">
        <v>0</v>
      </c>
      <c r="N1193" s="5">
        <f>TRUNC(H1193*M1193, 1)</f>
        <v>0</v>
      </c>
      <c r="O1193" s="4">
        <f t="shared" si="175"/>
        <v>0</v>
      </c>
      <c r="P1193" s="5">
        <f t="shared" si="175"/>
        <v>0</v>
      </c>
      <c r="Q1193" s="1" t="s">
        <v>13</v>
      </c>
      <c r="S1193" t="s">
        <v>54</v>
      </c>
      <c r="T1193" t="s">
        <v>54</v>
      </c>
      <c r="U1193" t="s">
        <v>13</v>
      </c>
      <c r="V1193">
        <v>1</v>
      </c>
    </row>
    <row r="1194" spans="1:22" x14ac:dyDescent="0.2">
      <c r="A1194" s="1" t="s">
        <v>397</v>
      </c>
      <c r="B1194" s="6" t="s">
        <v>1306</v>
      </c>
      <c r="C1194" s="1" t="s">
        <v>1307</v>
      </c>
      <c r="D1194" s="1" t="s">
        <v>13</v>
      </c>
      <c r="E1194" s="1" t="s">
        <v>1420</v>
      </c>
      <c r="F1194" s="1" t="s">
        <v>1416</v>
      </c>
      <c r="G1194" s="6" t="s">
        <v>1310</v>
      </c>
      <c r="H1194" s="3">
        <v>1</v>
      </c>
      <c r="I1194" s="4">
        <f>TRUNC((L1192+L1193)*1*0.01, 1)</f>
        <v>0</v>
      </c>
      <c r="J1194" s="4">
        <f>TRUNC(H1194*I1194, 1)</f>
        <v>0</v>
      </c>
      <c r="K1194" s="4">
        <v>0</v>
      </c>
      <c r="L1194" s="5">
        <f>TRUNC(H1194*K1194, 1)</f>
        <v>0</v>
      </c>
      <c r="M1194" s="4">
        <v>0</v>
      </c>
      <c r="N1194" s="5">
        <f>TRUNC(H1194*M1194, 1)</f>
        <v>0</v>
      </c>
      <c r="O1194" s="4">
        <f t="shared" si="175"/>
        <v>0</v>
      </c>
      <c r="P1194" s="5">
        <f t="shared" si="175"/>
        <v>0</v>
      </c>
      <c r="Q1194" s="1" t="s">
        <v>13</v>
      </c>
      <c r="S1194" t="s">
        <v>54</v>
      </c>
      <c r="T1194" t="s">
        <v>54</v>
      </c>
      <c r="U1194">
        <v>1</v>
      </c>
      <c r="V1194">
        <v>1</v>
      </c>
    </row>
    <row r="1195" spans="1:22" x14ac:dyDescent="0.2">
      <c r="A1195" s="1" t="s">
        <v>397</v>
      </c>
      <c r="B1195" s="6" t="s">
        <v>1331</v>
      </c>
      <c r="C1195" s="1" t="s">
        <v>1467</v>
      </c>
      <c r="D1195" s="1" t="s">
        <v>13</v>
      </c>
      <c r="E1195" s="1" t="s">
        <v>1468</v>
      </c>
      <c r="F1195" s="1" t="s">
        <v>1469</v>
      </c>
      <c r="G1195" s="6" t="s">
        <v>1335</v>
      </c>
      <c r="H1195" s="3">
        <v>0.48</v>
      </c>
      <c r="I1195" s="4">
        <f>기계경비!H43</f>
        <v>0</v>
      </c>
      <c r="J1195" s="4">
        <f>TRUNC(H1195*I1195, 1)</f>
        <v>0</v>
      </c>
      <c r="K1195" s="4">
        <f>기계경비!I43</f>
        <v>0</v>
      </c>
      <c r="L1195" s="5">
        <f>TRUNC(H1195*K1195, 1)</f>
        <v>0</v>
      </c>
      <c r="M1195" s="4">
        <f>기계경비!J43</f>
        <v>0</v>
      </c>
      <c r="N1195" s="5">
        <f>TRUNC(H1195*M1195, 1)</f>
        <v>0</v>
      </c>
      <c r="O1195" s="4">
        <f t="shared" si="175"/>
        <v>0</v>
      </c>
      <c r="P1195" s="5">
        <f t="shared" si="175"/>
        <v>0</v>
      </c>
      <c r="Q1195" s="1" t="s">
        <v>13</v>
      </c>
      <c r="S1195" t="s">
        <v>54</v>
      </c>
      <c r="T1195" t="s">
        <v>54</v>
      </c>
      <c r="U1195" t="s">
        <v>13</v>
      </c>
      <c r="V1195">
        <v>1</v>
      </c>
    </row>
    <row r="1196" spans="1:22" x14ac:dyDescent="0.2">
      <c r="A1196" s="1" t="s">
        <v>397</v>
      </c>
      <c r="B1196" s="6" t="s">
        <v>1331</v>
      </c>
      <c r="C1196" s="1" t="s">
        <v>1470</v>
      </c>
      <c r="D1196" s="1" t="s">
        <v>13</v>
      </c>
      <c r="E1196" s="1" t="s">
        <v>1471</v>
      </c>
      <c r="F1196" s="1" t="s">
        <v>1472</v>
      </c>
      <c r="G1196" s="6" t="s">
        <v>1335</v>
      </c>
      <c r="H1196" s="3">
        <v>1.68</v>
      </c>
      <c r="I1196" s="4">
        <f>기계경비!H45</f>
        <v>0</v>
      </c>
      <c r="J1196" s="4">
        <f>TRUNC(H1196*I1196, 1)</f>
        <v>0</v>
      </c>
      <c r="K1196" s="4">
        <f>기계경비!I45</f>
        <v>0</v>
      </c>
      <c r="L1196" s="5">
        <f>TRUNC(H1196*K1196, 1)</f>
        <v>0</v>
      </c>
      <c r="M1196" s="4">
        <f>기계경비!J45</f>
        <v>0</v>
      </c>
      <c r="N1196" s="5">
        <f>TRUNC(H1196*M1196, 1)</f>
        <v>0</v>
      </c>
      <c r="O1196" s="4">
        <f t="shared" si="175"/>
        <v>0</v>
      </c>
      <c r="P1196" s="5">
        <f t="shared" si="175"/>
        <v>0</v>
      </c>
      <c r="Q1196" s="1" t="s">
        <v>13</v>
      </c>
      <c r="S1196" t="s">
        <v>54</v>
      </c>
      <c r="T1196" t="s">
        <v>54</v>
      </c>
      <c r="U1196" t="s">
        <v>13</v>
      </c>
      <c r="V1196">
        <v>1</v>
      </c>
    </row>
    <row r="1197" spans="1:22" x14ac:dyDescent="0.2">
      <c r="A1197" s="1" t="s">
        <v>13</v>
      </c>
      <c r="B1197" s="6" t="s">
        <v>13</v>
      </c>
      <c r="C1197" s="1" t="s">
        <v>13</v>
      </c>
      <c r="D1197" s="1" t="s">
        <v>13</v>
      </c>
      <c r="E1197" s="1" t="s">
        <v>1311</v>
      </c>
      <c r="F1197" s="1" t="s">
        <v>13</v>
      </c>
      <c r="G1197" s="6" t="s">
        <v>13</v>
      </c>
      <c r="H1197" s="3">
        <v>0</v>
      </c>
      <c r="I1197" s="1" t="s">
        <v>13</v>
      </c>
      <c r="J1197" s="4">
        <f>TRUNC(SUMPRODUCT(J1192:J1196, V1192:V1196), 0)</f>
        <v>0</v>
      </c>
      <c r="K1197" s="1" t="s">
        <v>13</v>
      </c>
      <c r="L1197" s="5">
        <f>TRUNC(SUMPRODUCT(L1192:L1196, V1192:V1196), 0)</f>
        <v>0</v>
      </c>
      <c r="M1197" s="1" t="s">
        <v>13</v>
      </c>
      <c r="N1197" s="5">
        <f>TRUNC(SUMPRODUCT(N1192:N1196, V1192:V1196), 0)</f>
        <v>0</v>
      </c>
      <c r="O1197" s="1" t="s">
        <v>13</v>
      </c>
      <c r="P1197" s="5">
        <f>J1197+L1197+N1197</f>
        <v>0</v>
      </c>
      <c r="Q1197" s="1" t="s">
        <v>13</v>
      </c>
      <c r="S1197" t="s">
        <v>13</v>
      </c>
      <c r="T1197" t="s">
        <v>13</v>
      </c>
      <c r="U1197" t="s">
        <v>13</v>
      </c>
      <c r="V1197">
        <v>1</v>
      </c>
    </row>
    <row r="1198" spans="1:22" x14ac:dyDescent="0.2">
      <c r="A1198" s="1" t="s">
        <v>13</v>
      </c>
      <c r="B1198" s="6" t="s">
        <v>13</v>
      </c>
      <c r="C1198" s="1" t="s">
        <v>13</v>
      </c>
      <c r="D1198" s="1" t="s">
        <v>13</v>
      </c>
      <c r="E1198" s="1" t="s">
        <v>13</v>
      </c>
      <c r="F1198" s="1" t="s">
        <v>13</v>
      </c>
      <c r="G1198" s="6" t="s">
        <v>13</v>
      </c>
      <c r="H1198" s="3">
        <v>0</v>
      </c>
      <c r="I1198" s="1" t="s">
        <v>13</v>
      </c>
      <c r="J1198" s="1" t="s">
        <v>13</v>
      </c>
      <c r="K1198" s="1" t="s">
        <v>13</v>
      </c>
      <c r="L1198" s="1" t="s">
        <v>13</v>
      </c>
      <c r="M1198" s="1" t="s">
        <v>13</v>
      </c>
      <c r="N1198" s="1" t="s">
        <v>13</v>
      </c>
      <c r="O1198" s="1" t="s">
        <v>13</v>
      </c>
      <c r="P1198" s="1" t="s">
        <v>13</v>
      </c>
      <c r="Q1198" s="1" t="s">
        <v>13</v>
      </c>
      <c r="S1198" t="s">
        <v>13</v>
      </c>
      <c r="T1198" t="s">
        <v>13</v>
      </c>
      <c r="U1198" t="s">
        <v>13</v>
      </c>
      <c r="V1198">
        <v>1</v>
      </c>
    </row>
    <row r="1199" spans="1:22" x14ac:dyDescent="0.2">
      <c r="A1199" s="1" t="s">
        <v>399</v>
      </c>
      <c r="B1199" s="6" t="s">
        <v>13</v>
      </c>
      <c r="C1199" s="1" t="s">
        <v>13</v>
      </c>
      <c r="D1199" s="1" t="s">
        <v>13</v>
      </c>
      <c r="E1199" s="1" t="s">
        <v>400</v>
      </c>
      <c r="F1199" s="1" t="s">
        <v>396</v>
      </c>
      <c r="G1199" s="6" t="s">
        <v>364</v>
      </c>
      <c r="H1199" s="3">
        <v>0</v>
      </c>
      <c r="I1199" s="1" t="s">
        <v>13</v>
      </c>
      <c r="J1199" s="1" t="s">
        <v>13</v>
      </c>
      <c r="K1199" s="1" t="s">
        <v>13</v>
      </c>
      <c r="L1199" s="1" t="s">
        <v>13</v>
      </c>
      <c r="M1199" s="1" t="s">
        <v>13</v>
      </c>
      <c r="N1199" s="1" t="s">
        <v>13</v>
      </c>
      <c r="O1199" s="1" t="s">
        <v>13</v>
      </c>
      <c r="P1199" s="1" t="s">
        <v>13</v>
      </c>
      <c r="Q1199" s="1" t="s">
        <v>13</v>
      </c>
      <c r="S1199" t="s">
        <v>13</v>
      </c>
      <c r="T1199" t="s">
        <v>13</v>
      </c>
      <c r="U1199" t="s">
        <v>13</v>
      </c>
      <c r="V1199">
        <v>1</v>
      </c>
    </row>
    <row r="1200" spans="1:22" x14ac:dyDescent="0.2">
      <c r="A1200" s="1" t="s">
        <v>399</v>
      </c>
      <c r="B1200" s="6" t="s">
        <v>1312</v>
      </c>
      <c r="C1200" s="1" t="s">
        <v>1465</v>
      </c>
      <c r="D1200" s="1" t="s">
        <v>13</v>
      </c>
      <c r="E1200" s="1" t="s">
        <v>1466</v>
      </c>
      <c r="F1200" s="1" t="s">
        <v>1315</v>
      </c>
      <c r="G1200" s="6" t="s">
        <v>1316</v>
      </c>
      <c r="H1200" s="3">
        <v>0.57999999999999996</v>
      </c>
      <c r="I1200" s="5">
        <v>0</v>
      </c>
      <c r="J1200" s="4">
        <f>TRUNC(H1200*I1200, 1)</f>
        <v>0</v>
      </c>
      <c r="K1200" s="4">
        <f>노무!E15</f>
        <v>0</v>
      </c>
      <c r="L1200" s="5">
        <f>TRUNC(H1200*K1200, 1)</f>
        <v>0</v>
      </c>
      <c r="M1200" s="4">
        <v>0</v>
      </c>
      <c r="N1200" s="5">
        <f>TRUNC(H1200*M1200, 1)</f>
        <v>0</v>
      </c>
      <c r="O1200" s="4">
        <f t="shared" ref="O1200:P1204" si="176">I1200+K1200+M1200</f>
        <v>0</v>
      </c>
      <c r="P1200" s="5">
        <f t="shared" si="176"/>
        <v>0</v>
      </c>
      <c r="Q1200" s="1" t="s">
        <v>13</v>
      </c>
      <c r="S1200" t="s">
        <v>54</v>
      </c>
      <c r="T1200" t="s">
        <v>54</v>
      </c>
      <c r="U1200" t="s">
        <v>13</v>
      </c>
      <c r="V1200">
        <v>1</v>
      </c>
    </row>
    <row r="1201" spans="1:22" x14ac:dyDescent="0.2">
      <c r="A1201" s="1" t="s">
        <v>399</v>
      </c>
      <c r="B1201" s="6" t="s">
        <v>1312</v>
      </c>
      <c r="C1201" s="1" t="s">
        <v>1317</v>
      </c>
      <c r="D1201" s="1" t="s">
        <v>13</v>
      </c>
      <c r="E1201" s="1" t="s">
        <v>1318</v>
      </c>
      <c r="F1201" s="1" t="s">
        <v>1315</v>
      </c>
      <c r="G1201" s="6" t="s">
        <v>1316</v>
      </c>
      <c r="H1201" s="3">
        <v>0.28999999999999998</v>
      </c>
      <c r="I1201" s="5">
        <v>0</v>
      </c>
      <c r="J1201" s="4">
        <f>TRUNC(H1201*I1201, 1)</f>
        <v>0</v>
      </c>
      <c r="K1201" s="4">
        <f>노무!E4</f>
        <v>0</v>
      </c>
      <c r="L1201" s="5">
        <f>TRUNC(H1201*K1201, 1)</f>
        <v>0</v>
      </c>
      <c r="M1201" s="4">
        <v>0</v>
      </c>
      <c r="N1201" s="5">
        <f>TRUNC(H1201*M1201, 1)</f>
        <v>0</v>
      </c>
      <c r="O1201" s="4">
        <f t="shared" si="176"/>
        <v>0</v>
      </c>
      <c r="P1201" s="5">
        <f t="shared" si="176"/>
        <v>0</v>
      </c>
      <c r="Q1201" s="1" t="s">
        <v>13</v>
      </c>
      <c r="S1201" t="s">
        <v>54</v>
      </c>
      <c r="T1201" t="s">
        <v>54</v>
      </c>
      <c r="U1201" t="s">
        <v>13</v>
      </c>
      <c r="V1201">
        <v>1</v>
      </c>
    </row>
    <row r="1202" spans="1:22" x14ac:dyDescent="0.2">
      <c r="A1202" s="1" t="s">
        <v>399</v>
      </c>
      <c r="B1202" s="6" t="s">
        <v>1306</v>
      </c>
      <c r="C1202" s="1" t="s">
        <v>1307</v>
      </c>
      <c r="D1202" s="1" t="s">
        <v>13</v>
      </c>
      <c r="E1202" s="1" t="s">
        <v>1420</v>
      </c>
      <c r="F1202" s="1" t="s">
        <v>1416</v>
      </c>
      <c r="G1202" s="6" t="s">
        <v>1310</v>
      </c>
      <c r="H1202" s="3">
        <v>1</v>
      </c>
      <c r="I1202" s="4">
        <f>TRUNC((L1200+L1201)*1*0.01, 1)</f>
        <v>0</v>
      </c>
      <c r="J1202" s="4">
        <f>TRUNC(H1202*I1202, 1)</f>
        <v>0</v>
      </c>
      <c r="K1202" s="4">
        <v>0</v>
      </c>
      <c r="L1202" s="5">
        <f>TRUNC(H1202*K1202, 1)</f>
        <v>0</v>
      </c>
      <c r="M1202" s="4">
        <v>0</v>
      </c>
      <c r="N1202" s="5">
        <f>TRUNC(H1202*M1202, 1)</f>
        <v>0</v>
      </c>
      <c r="O1202" s="4">
        <f t="shared" si="176"/>
        <v>0</v>
      </c>
      <c r="P1202" s="5">
        <f t="shared" si="176"/>
        <v>0</v>
      </c>
      <c r="Q1202" s="1" t="s">
        <v>13</v>
      </c>
      <c r="S1202" t="s">
        <v>54</v>
      </c>
      <c r="T1202" t="s">
        <v>54</v>
      </c>
      <c r="U1202">
        <v>1</v>
      </c>
      <c r="V1202">
        <v>1</v>
      </c>
    </row>
    <row r="1203" spans="1:22" x14ac:dyDescent="0.2">
      <c r="A1203" s="1" t="s">
        <v>399</v>
      </c>
      <c r="B1203" s="6" t="s">
        <v>1331</v>
      </c>
      <c r="C1203" s="1" t="s">
        <v>1467</v>
      </c>
      <c r="D1203" s="1" t="s">
        <v>13</v>
      </c>
      <c r="E1203" s="1" t="s">
        <v>1468</v>
      </c>
      <c r="F1203" s="1" t="s">
        <v>1469</v>
      </c>
      <c r="G1203" s="6" t="s">
        <v>1335</v>
      </c>
      <c r="H1203" s="3">
        <v>0.6</v>
      </c>
      <c r="I1203" s="4">
        <f>기계경비!H43</f>
        <v>0</v>
      </c>
      <c r="J1203" s="4">
        <f>TRUNC(H1203*I1203, 1)</f>
        <v>0</v>
      </c>
      <c r="K1203" s="4">
        <f>기계경비!I43</f>
        <v>0</v>
      </c>
      <c r="L1203" s="5">
        <f>TRUNC(H1203*K1203, 1)</f>
        <v>0</v>
      </c>
      <c r="M1203" s="4">
        <f>기계경비!J43</f>
        <v>0</v>
      </c>
      <c r="N1203" s="5">
        <f>TRUNC(H1203*M1203, 1)</f>
        <v>0</v>
      </c>
      <c r="O1203" s="4">
        <f t="shared" si="176"/>
        <v>0</v>
      </c>
      <c r="P1203" s="5">
        <f t="shared" si="176"/>
        <v>0</v>
      </c>
      <c r="Q1203" s="1" t="s">
        <v>13</v>
      </c>
      <c r="S1203" t="s">
        <v>54</v>
      </c>
      <c r="T1203" t="s">
        <v>54</v>
      </c>
      <c r="U1203" t="s">
        <v>13</v>
      </c>
      <c r="V1203">
        <v>1</v>
      </c>
    </row>
    <row r="1204" spans="1:22" x14ac:dyDescent="0.2">
      <c r="A1204" s="1" t="s">
        <v>399</v>
      </c>
      <c r="B1204" s="6" t="s">
        <v>1331</v>
      </c>
      <c r="C1204" s="1" t="s">
        <v>1470</v>
      </c>
      <c r="D1204" s="1" t="s">
        <v>13</v>
      </c>
      <c r="E1204" s="1" t="s">
        <v>1471</v>
      </c>
      <c r="F1204" s="1" t="s">
        <v>1472</v>
      </c>
      <c r="G1204" s="6" t="s">
        <v>1335</v>
      </c>
      <c r="H1204" s="3">
        <v>2.4</v>
      </c>
      <c r="I1204" s="4">
        <f>기계경비!H45</f>
        <v>0</v>
      </c>
      <c r="J1204" s="4">
        <f>TRUNC(H1204*I1204, 1)</f>
        <v>0</v>
      </c>
      <c r="K1204" s="4">
        <f>기계경비!I45</f>
        <v>0</v>
      </c>
      <c r="L1204" s="5">
        <f>TRUNC(H1204*K1204, 1)</f>
        <v>0</v>
      </c>
      <c r="M1204" s="4">
        <f>기계경비!J45</f>
        <v>0</v>
      </c>
      <c r="N1204" s="5">
        <f>TRUNC(H1204*M1204, 1)</f>
        <v>0</v>
      </c>
      <c r="O1204" s="4">
        <f t="shared" si="176"/>
        <v>0</v>
      </c>
      <c r="P1204" s="5">
        <f t="shared" si="176"/>
        <v>0</v>
      </c>
      <c r="Q1204" s="1" t="s">
        <v>13</v>
      </c>
      <c r="S1204" t="s">
        <v>54</v>
      </c>
      <c r="T1204" t="s">
        <v>54</v>
      </c>
      <c r="U1204" t="s">
        <v>13</v>
      </c>
      <c r="V1204">
        <v>1</v>
      </c>
    </row>
    <row r="1205" spans="1:22" x14ac:dyDescent="0.2">
      <c r="A1205" s="1" t="s">
        <v>13</v>
      </c>
      <c r="B1205" s="6" t="s">
        <v>13</v>
      </c>
      <c r="C1205" s="1" t="s">
        <v>13</v>
      </c>
      <c r="D1205" s="1" t="s">
        <v>13</v>
      </c>
      <c r="E1205" s="1" t="s">
        <v>1311</v>
      </c>
      <c r="F1205" s="1" t="s">
        <v>13</v>
      </c>
      <c r="G1205" s="6" t="s">
        <v>13</v>
      </c>
      <c r="H1205" s="3">
        <v>0</v>
      </c>
      <c r="I1205" s="1" t="s">
        <v>13</v>
      </c>
      <c r="J1205" s="4">
        <f>TRUNC(SUMPRODUCT(J1200:J1204, V1200:V1204), 0)</f>
        <v>0</v>
      </c>
      <c r="K1205" s="1" t="s">
        <v>13</v>
      </c>
      <c r="L1205" s="5">
        <f>TRUNC(SUMPRODUCT(L1200:L1204, V1200:V1204), 0)</f>
        <v>0</v>
      </c>
      <c r="M1205" s="1" t="s">
        <v>13</v>
      </c>
      <c r="N1205" s="5">
        <f>TRUNC(SUMPRODUCT(N1200:N1204, V1200:V1204), 0)</f>
        <v>0</v>
      </c>
      <c r="O1205" s="1" t="s">
        <v>13</v>
      </c>
      <c r="P1205" s="5">
        <f>J1205+L1205+N1205</f>
        <v>0</v>
      </c>
      <c r="Q1205" s="1" t="s">
        <v>13</v>
      </c>
      <c r="S1205" t="s">
        <v>13</v>
      </c>
      <c r="T1205" t="s">
        <v>13</v>
      </c>
      <c r="U1205" t="s">
        <v>13</v>
      </c>
      <c r="V1205">
        <v>1</v>
      </c>
    </row>
    <row r="1206" spans="1:22" x14ac:dyDescent="0.2">
      <c r="A1206" s="1" t="s">
        <v>13</v>
      </c>
      <c r="B1206" s="6" t="s">
        <v>13</v>
      </c>
      <c r="C1206" s="1" t="s">
        <v>13</v>
      </c>
      <c r="D1206" s="1" t="s">
        <v>13</v>
      </c>
      <c r="E1206" s="1" t="s">
        <v>13</v>
      </c>
      <c r="F1206" s="1" t="s">
        <v>13</v>
      </c>
      <c r="G1206" s="6" t="s">
        <v>13</v>
      </c>
      <c r="H1206" s="3">
        <v>0</v>
      </c>
      <c r="I1206" s="1" t="s">
        <v>13</v>
      </c>
      <c r="J1206" s="1" t="s">
        <v>13</v>
      </c>
      <c r="K1206" s="1" t="s">
        <v>13</v>
      </c>
      <c r="L1206" s="1" t="s">
        <v>13</v>
      </c>
      <c r="M1206" s="1" t="s">
        <v>13</v>
      </c>
      <c r="N1206" s="1" t="s">
        <v>13</v>
      </c>
      <c r="O1206" s="1" t="s">
        <v>13</v>
      </c>
      <c r="P1206" s="1" t="s">
        <v>13</v>
      </c>
      <c r="Q1206" s="1" t="s">
        <v>13</v>
      </c>
      <c r="S1206" t="s">
        <v>13</v>
      </c>
      <c r="T1206" t="s">
        <v>13</v>
      </c>
      <c r="U1206" t="s">
        <v>13</v>
      </c>
      <c r="V1206">
        <v>1</v>
      </c>
    </row>
    <row r="1207" spans="1:22" x14ac:dyDescent="0.2">
      <c r="A1207" s="1" t="s">
        <v>401</v>
      </c>
      <c r="B1207" s="6" t="s">
        <v>13</v>
      </c>
      <c r="C1207" s="1" t="s">
        <v>13</v>
      </c>
      <c r="D1207" s="1" t="s">
        <v>13</v>
      </c>
      <c r="E1207" s="1" t="s">
        <v>402</v>
      </c>
      <c r="F1207" s="1" t="s">
        <v>396</v>
      </c>
      <c r="G1207" s="6" t="s">
        <v>364</v>
      </c>
      <c r="H1207" s="3">
        <v>0</v>
      </c>
      <c r="I1207" s="1" t="s">
        <v>13</v>
      </c>
      <c r="J1207" s="1" t="s">
        <v>13</v>
      </c>
      <c r="K1207" s="1" t="s">
        <v>13</v>
      </c>
      <c r="L1207" s="1" t="s">
        <v>13</v>
      </c>
      <c r="M1207" s="1" t="s">
        <v>13</v>
      </c>
      <c r="N1207" s="1" t="s">
        <v>13</v>
      </c>
      <c r="O1207" s="1" t="s">
        <v>13</v>
      </c>
      <c r="P1207" s="1" t="s">
        <v>13</v>
      </c>
      <c r="Q1207" s="1" t="s">
        <v>13</v>
      </c>
      <c r="S1207" t="s">
        <v>13</v>
      </c>
      <c r="T1207" t="s">
        <v>13</v>
      </c>
      <c r="U1207" t="s">
        <v>13</v>
      </c>
      <c r="V1207">
        <v>1</v>
      </c>
    </row>
    <row r="1208" spans="1:22" x14ac:dyDescent="0.2">
      <c r="A1208" s="1" t="s">
        <v>401</v>
      </c>
      <c r="B1208" s="6" t="s">
        <v>1312</v>
      </c>
      <c r="C1208" s="1" t="s">
        <v>1465</v>
      </c>
      <c r="D1208" s="1" t="s">
        <v>13</v>
      </c>
      <c r="E1208" s="1" t="s">
        <v>1466</v>
      </c>
      <c r="F1208" s="1" t="s">
        <v>1315</v>
      </c>
      <c r="G1208" s="6" t="s">
        <v>1316</v>
      </c>
      <c r="H1208" s="3">
        <v>0.94</v>
      </c>
      <c r="I1208" s="5">
        <v>0</v>
      </c>
      <c r="J1208" s="4">
        <f>TRUNC(H1208*I1208, 1)</f>
        <v>0</v>
      </c>
      <c r="K1208" s="4">
        <f>노무!E15</f>
        <v>0</v>
      </c>
      <c r="L1208" s="5">
        <f>TRUNC(H1208*K1208, 1)</f>
        <v>0</v>
      </c>
      <c r="M1208" s="4">
        <v>0</v>
      </c>
      <c r="N1208" s="5">
        <f>TRUNC(H1208*M1208, 1)</f>
        <v>0</v>
      </c>
      <c r="O1208" s="4">
        <f t="shared" ref="O1208:P1212" si="177">I1208+K1208+M1208</f>
        <v>0</v>
      </c>
      <c r="P1208" s="5">
        <f t="shared" si="177"/>
        <v>0</v>
      </c>
      <c r="Q1208" s="1" t="s">
        <v>13</v>
      </c>
      <c r="S1208" t="s">
        <v>54</v>
      </c>
      <c r="T1208" t="s">
        <v>54</v>
      </c>
      <c r="U1208" t="s">
        <v>13</v>
      </c>
      <c r="V1208">
        <v>1</v>
      </c>
    </row>
    <row r="1209" spans="1:22" x14ac:dyDescent="0.2">
      <c r="A1209" s="1" t="s">
        <v>401</v>
      </c>
      <c r="B1209" s="6" t="s">
        <v>1312</v>
      </c>
      <c r="C1209" s="1" t="s">
        <v>1317</v>
      </c>
      <c r="D1209" s="1" t="s">
        <v>13</v>
      </c>
      <c r="E1209" s="1" t="s">
        <v>1318</v>
      </c>
      <c r="F1209" s="1" t="s">
        <v>1315</v>
      </c>
      <c r="G1209" s="6" t="s">
        <v>1316</v>
      </c>
      <c r="H1209" s="3">
        <v>0.48</v>
      </c>
      <c r="I1209" s="5">
        <v>0</v>
      </c>
      <c r="J1209" s="4">
        <f>TRUNC(H1209*I1209, 1)</f>
        <v>0</v>
      </c>
      <c r="K1209" s="4">
        <f>노무!E4</f>
        <v>0</v>
      </c>
      <c r="L1209" s="5">
        <f>TRUNC(H1209*K1209, 1)</f>
        <v>0</v>
      </c>
      <c r="M1209" s="4">
        <v>0</v>
      </c>
      <c r="N1209" s="5">
        <f>TRUNC(H1209*M1209, 1)</f>
        <v>0</v>
      </c>
      <c r="O1209" s="4">
        <f t="shared" si="177"/>
        <v>0</v>
      </c>
      <c r="P1209" s="5">
        <f t="shared" si="177"/>
        <v>0</v>
      </c>
      <c r="Q1209" s="1" t="s">
        <v>13</v>
      </c>
      <c r="S1209" t="s">
        <v>54</v>
      </c>
      <c r="T1209" t="s">
        <v>54</v>
      </c>
      <c r="U1209" t="s">
        <v>13</v>
      </c>
      <c r="V1209">
        <v>1</v>
      </c>
    </row>
    <row r="1210" spans="1:22" x14ac:dyDescent="0.2">
      <c r="A1210" s="1" t="s">
        <v>401</v>
      </c>
      <c r="B1210" s="6" t="s">
        <v>1306</v>
      </c>
      <c r="C1210" s="1" t="s">
        <v>1307</v>
      </c>
      <c r="D1210" s="1" t="s">
        <v>13</v>
      </c>
      <c r="E1210" s="1" t="s">
        <v>1420</v>
      </c>
      <c r="F1210" s="1" t="s">
        <v>1416</v>
      </c>
      <c r="G1210" s="6" t="s">
        <v>1310</v>
      </c>
      <c r="H1210" s="3">
        <v>1</v>
      </c>
      <c r="I1210" s="4">
        <f>TRUNC((L1208+L1209)*1*0.01, 1)</f>
        <v>0</v>
      </c>
      <c r="J1210" s="4">
        <f>TRUNC(H1210*I1210, 1)</f>
        <v>0</v>
      </c>
      <c r="K1210" s="4">
        <v>0</v>
      </c>
      <c r="L1210" s="5">
        <f>TRUNC(H1210*K1210, 1)</f>
        <v>0</v>
      </c>
      <c r="M1210" s="4">
        <v>0</v>
      </c>
      <c r="N1210" s="5">
        <f>TRUNC(H1210*M1210, 1)</f>
        <v>0</v>
      </c>
      <c r="O1210" s="4">
        <f t="shared" si="177"/>
        <v>0</v>
      </c>
      <c r="P1210" s="5">
        <f t="shared" si="177"/>
        <v>0</v>
      </c>
      <c r="Q1210" s="1" t="s">
        <v>13</v>
      </c>
      <c r="S1210" t="s">
        <v>54</v>
      </c>
      <c r="T1210" t="s">
        <v>54</v>
      </c>
      <c r="U1210">
        <v>1</v>
      </c>
      <c r="V1210">
        <v>1</v>
      </c>
    </row>
    <row r="1211" spans="1:22" x14ac:dyDescent="0.2">
      <c r="A1211" s="1" t="s">
        <v>401</v>
      </c>
      <c r="B1211" s="6" t="s">
        <v>1331</v>
      </c>
      <c r="C1211" s="1" t="s">
        <v>1467</v>
      </c>
      <c r="D1211" s="1" t="s">
        <v>13</v>
      </c>
      <c r="E1211" s="1" t="s">
        <v>1468</v>
      </c>
      <c r="F1211" s="1" t="s">
        <v>1469</v>
      </c>
      <c r="G1211" s="6" t="s">
        <v>1335</v>
      </c>
      <c r="H1211" s="3">
        <v>0.96</v>
      </c>
      <c r="I1211" s="4">
        <f>기계경비!H43</f>
        <v>0</v>
      </c>
      <c r="J1211" s="4">
        <f>TRUNC(H1211*I1211, 1)</f>
        <v>0</v>
      </c>
      <c r="K1211" s="4">
        <f>기계경비!I43</f>
        <v>0</v>
      </c>
      <c r="L1211" s="5">
        <f>TRUNC(H1211*K1211, 1)</f>
        <v>0</v>
      </c>
      <c r="M1211" s="4">
        <f>기계경비!J43</f>
        <v>0</v>
      </c>
      <c r="N1211" s="5">
        <f>TRUNC(H1211*M1211, 1)</f>
        <v>0</v>
      </c>
      <c r="O1211" s="4">
        <f t="shared" si="177"/>
        <v>0</v>
      </c>
      <c r="P1211" s="5">
        <f t="shared" si="177"/>
        <v>0</v>
      </c>
      <c r="Q1211" s="1" t="s">
        <v>13</v>
      </c>
      <c r="S1211" t="s">
        <v>54</v>
      </c>
      <c r="T1211" t="s">
        <v>54</v>
      </c>
      <c r="U1211" t="s">
        <v>13</v>
      </c>
      <c r="V1211">
        <v>1</v>
      </c>
    </row>
    <row r="1212" spans="1:22" x14ac:dyDescent="0.2">
      <c r="A1212" s="1" t="s">
        <v>401</v>
      </c>
      <c r="B1212" s="6" t="s">
        <v>1331</v>
      </c>
      <c r="C1212" s="1" t="s">
        <v>1470</v>
      </c>
      <c r="D1212" s="1" t="s">
        <v>13</v>
      </c>
      <c r="E1212" s="1" t="s">
        <v>1471</v>
      </c>
      <c r="F1212" s="1" t="s">
        <v>1472</v>
      </c>
      <c r="G1212" s="6" t="s">
        <v>1335</v>
      </c>
      <c r="H1212" s="3">
        <v>3.9</v>
      </c>
      <c r="I1212" s="4">
        <f>기계경비!H45</f>
        <v>0</v>
      </c>
      <c r="J1212" s="4">
        <f>TRUNC(H1212*I1212, 1)</f>
        <v>0</v>
      </c>
      <c r="K1212" s="4">
        <f>기계경비!I45</f>
        <v>0</v>
      </c>
      <c r="L1212" s="5">
        <f>TRUNC(H1212*K1212, 1)</f>
        <v>0</v>
      </c>
      <c r="M1212" s="4">
        <f>기계경비!J45</f>
        <v>0</v>
      </c>
      <c r="N1212" s="5">
        <f>TRUNC(H1212*M1212, 1)</f>
        <v>0</v>
      </c>
      <c r="O1212" s="4">
        <f t="shared" si="177"/>
        <v>0</v>
      </c>
      <c r="P1212" s="5">
        <f t="shared" si="177"/>
        <v>0</v>
      </c>
      <c r="Q1212" s="1" t="s">
        <v>13</v>
      </c>
      <c r="S1212" t="s">
        <v>54</v>
      </c>
      <c r="T1212" t="s">
        <v>54</v>
      </c>
      <c r="U1212" t="s">
        <v>13</v>
      </c>
      <c r="V1212">
        <v>1</v>
      </c>
    </row>
    <row r="1213" spans="1:22" x14ac:dyDescent="0.2">
      <c r="A1213" s="1" t="s">
        <v>13</v>
      </c>
      <c r="B1213" s="6" t="s">
        <v>13</v>
      </c>
      <c r="C1213" s="1" t="s">
        <v>13</v>
      </c>
      <c r="D1213" s="1" t="s">
        <v>13</v>
      </c>
      <c r="E1213" s="1" t="s">
        <v>1311</v>
      </c>
      <c r="F1213" s="1" t="s">
        <v>13</v>
      </c>
      <c r="G1213" s="6" t="s">
        <v>13</v>
      </c>
      <c r="H1213" s="3">
        <v>0</v>
      </c>
      <c r="I1213" s="1" t="s">
        <v>13</v>
      </c>
      <c r="J1213" s="4">
        <f>TRUNC(SUMPRODUCT(J1208:J1212, V1208:V1212), 0)</f>
        <v>0</v>
      </c>
      <c r="K1213" s="1" t="s">
        <v>13</v>
      </c>
      <c r="L1213" s="5">
        <f>TRUNC(SUMPRODUCT(L1208:L1212, V1208:V1212), 0)</f>
        <v>0</v>
      </c>
      <c r="M1213" s="1" t="s">
        <v>13</v>
      </c>
      <c r="N1213" s="5">
        <f>TRUNC(SUMPRODUCT(N1208:N1212, V1208:V1212), 0)</f>
        <v>0</v>
      </c>
      <c r="O1213" s="1" t="s">
        <v>13</v>
      </c>
      <c r="P1213" s="5">
        <f>J1213+L1213+N1213</f>
        <v>0</v>
      </c>
      <c r="Q1213" s="1" t="s">
        <v>13</v>
      </c>
      <c r="S1213" t="s">
        <v>13</v>
      </c>
      <c r="T1213" t="s">
        <v>13</v>
      </c>
      <c r="U1213" t="s">
        <v>13</v>
      </c>
      <c r="V1213">
        <v>1</v>
      </c>
    </row>
    <row r="1214" spans="1:22" x14ac:dyDescent="0.2">
      <c r="A1214" s="1" t="s">
        <v>13</v>
      </c>
      <c r="B1214" s="6" t="s">
        <v>13</v>
      </c>
      <c r="C1214" s="1" t="s">
        <v>13</v>
      </c>
      <c r="D1214" s="1" t="s">
        <v>13</v>
      </c>
      <c r="E1214" s="1" t="s">
        <v>13</v>
      </c>
      <c r="F1214" s="1" t="s">
        <v>13</v>
      </c>
      <c r="G1214" s="6" t="s">
        <v>13</v>
      </c>
      <c r="H1214" s="3">
        <v>0</v>
      </c>
      <c r="I1214" s="1" t="s">
        <v>13</v>
      </c>
      <c r="J1214" s="1" t="s">
        <v>13</v>
      </c>
      <c r="K1214" s="1" t="s">
        <v>13</v>
      </c>
      <c r="L1214" s="1" t="s">
        <v>13</v>
      </c>
      <c r="M1214" s="1" t="s">
        <v>13</v>
      </c>
      <c r="N1214" s="1" t="s">
        <v>13</v>
      </c>
      <c r="O1214" s="1" t="s">
        <v>13</v>
      </c>
      <c r="P1214" s="1" t="s">
        <v>13</v>
      </c>
      <c r="Q1214" s="1" t="s">
        <v>13</v>
      </c>
      <c r="S1214" t="s">
        <v>13</v>
      </c>
      <c r="T1214" t="s">
        <v>13</v>
      </c>
      <c r="U1214" t="s">
        <v>13</v>
      </c>
      <c r="V1214">
        <v>1</v>
      </c>
    </row>
    <row r="1215" spans="1:22" x14ac:dyDescent="0.2">
      <c r="A1215" s="1" t="s">
        <v>403</v>
      </c>
      <c r="B1215" s="6" t="s">
        <v>13</v>
      </c>
      <c r="C1215" s="1" t="s">
        <v>13</v>
      </c>
      <c r="D1215" s="1" t="s">
        <v>13</v>
      </c>
      <c r="E1215" s="1" t="s">
        <v>404</v>
      </c>
      <c r="F1215" s="1" t="s">
        <v>405</v>
      </c>
      <c r="G1215" s="6" t="s">
        <v>136</v>
      </c>
      <c r="H1215" s="3">
        <v>0</v>
      </c>
      <c r="I1215" s="1" t="s">
        <v>13</v>
      </c>
      <c r="J1215" s="1" t="s">
        <v>13</v>
      </c>
      <c r="K1215" s="1" t="s">
        <v>13</v>
      </c>
      <c r="L1215" s="1" t="s">
        <v>13</v>
      </c>
      <c r="M1215" s="1" t="s">
        <v>13</v>
      </c>
      <c r="N1215" s="1" t="s">
        <v>13</v>
      </c>
      <c r="O1215" s="1" t="s">
        <v>13</v>
      </c>
      <c r="P1215" s="1" t="s">
        <v>13</v>
      </c>
      <c r="Q1215" s="1" t="s">
        <v>13</v>
      </c>
      <c r="S1215" t="s">
        <v>13</v>
      </c>
      <c r="T1215" t="s">
        <v>13</v>
      </c>
      <c r="U1215" t="s">
        <v>13</v>
      </c>
      <c r="V1215">
        <v>1</v>
      </c>
    </row>
    <row r="1216" spans="1:22" x14ac:dyDescent="0.2">
      <c r="A1216" s="1" t="s">
        <v>403</v>
      </c>
      <c r="B1216" s="6" t="s">
        <v>1312</v>
      </c>
      <c r="C1216" s="1" t="s">
        <v>1317</v>
      </c>
      <c r="D1216" s="1" t="s">
        <v>13</v>
      </c>
      <c r="E1216" s="1" t="s">
        <v>1318</v>
      </c>
      <c r="F1216" s="1" t="s">
        <v>1315</v>
      </c>
      <c r="G1216" s="6" t="s">
        <v>1316</v>
      </c>
      <c r="H1216" s="3">
        <v>0.05</v>
      </c>
      <c r="I1216" s="5">
        <v>0</v>
      </c>
      <c r="J1216" s="4">
        <f>TRUNC(H1216*I1216, 1)</f>
        <v>0</v>
      </c>
      <c r="K1216" s="4">
        <f>노무!E4</f>
        <v>0</v>
      </c>
      <c r="L1216" s="5">
        <f>TRUNC(H1216*K1216, 1)</f>
        <v>0</v>
      </c>
      <c r="M1216" s="4">
        <v>0</v>
      </c>
      <c r="N1216" s="5">
        <f>TRUNC(H1216*M1216, 1)</f>
        <v>0</v>
      </c>
      <c r="O1216" s="4">
        <f>I1216+K1216+M1216</f>
        <v>0</v>
      </c>
      <c r="P1216" s="5">
        <f>J1216+L1216+N1216</f>
        <v>0</v>
      </c>
      <c r="Q1216" s="1" t="s">
        <v>13</v>
      </c>
      <c r="S1216" t="s">
        <v>54</v>
      </c>
      <c r="T1216" t="s">
        <v>54</v>
      </c>
      <c r="U1216" t="s">
        <v>13</v>
      </c>
      <c r="V1216">
        <v>1</v>
      </c>
    </row>
    <row r="1217" spans="1:22" x14ac:dyDescent="0.2">
      <c r="A1217" s="1" t="s">
        <v>403</v>
      </c>
      <c r="B1217" s="6" t="s">
        <v>1331</v>
      </c>
      <c r="C1217" s="1" t="s">
        <v>1422</v>
      </c>
      <c r="D1217" s="1" t="s">
        <v>13</v>
      </c>
      <c r="E1217" s="1" t="s">
        <v>1341</v>
      </c>
      <c r="F1217" s="1" t="s">
        <v>1423</v>
      </c>
      <c r="G1217" s="6" t="s">
        <v>1335</v>
      </c>
      <c r="H1217" s="3">
        <v>0.15</v>
      </c>
      <c r="I1217" s="4">
        <f>기계경비!H7</f>
        <v>0</v>
      </c>
      <c r="J1217" s="4">
        <f>TRUNC(H1217*I1217, 1)</f>
        <v>0</v>
      </c>
      <c r="K1217" s="4">
        <f>기계경비!I7</f>
        <v>0</v>
      </c>
      <c r="L1217" s="5">
        <f>TRUNC(H1217*K1217, 1)</f>
        <v>0</v>
      </c>
      <c r="M1217" s="4">
        <f>기계경비!J7</f>
        <v>0</v>
      </c>
      <c r="N1217" s="5">
        <f>TRUNC(H1217*M1217, 1)</f>
        <v>0</v>
      </c>
      <c r="O1217" s="4">
        <f>I1217+K1217+M1217</f>
        <v>0</v>
      </c>
      <c r="P1217" s="5">
        <f>J1217+L1217+N1217</f>
        <v>0</v>
      </c>
      <c r="Q1217" s="1" t="s">
        <v>13</v>
      </c>
      <c r="S1217" t="s">
        <v>54</v>
      </c>
      <c r="T1217" t="s">
        <v>54</v>
      </c>
      <c r="U1217" t="s">
        <v>13</v>
      </c>
      <c r="V1217">
        <v>1</v>
      </c>
    </row>
    <row r="1218" spans="1:22" x14ac:dyDescent="0.2">
      <c r="A1218" s="1" t="s">
        <v>13</v>
      </c>
      <c r="B1218" s="6" t="s">
        <v>13</v>
      </c>
      <c r="C1218" s="1" t="s">
        <v>13</v>
      </c>
      <c r="D1218" s="1" t="s">
        <v>13</v>
      </c>
      <c r="E1218" s="1" t="s">
        <v>1311</v>
      </c>
      <c r="F1218" s="1" t="s">
        <v>13</v>
      </c>
      <c r="G1218" s="6" t="s">
        <v>13</v>
      </c>
      <c r="H1218" s="3">
        <v>0</v>
      </c>
      <c r="I1218" s="1" t="s">
        <v>13</v>
      </c>
      <c r="J1218" s="4">
        <f>TRUNC(SUMPRODUCT(J1216:J1217, V1216:V1217), 0)</f>
        <v>0</v>
      </c>
      <c r="K1218" s="1" t="s">
        <v>13</v>
      </c>
      <c r="L1218" s="5">
        <f>TRUNC(SUMPRODUCT(L1216:L1217, V1216:V1217), 0)</f>
        <v>0</v>
      </c>
      <c r="M1218" s="1" t="s">
        <v>13</v>
      </c>
      <c r="N1218" s="5">
        <f>TRUNC(SUMPRODUCT(N1216:N1217, V1216:V1217), 0)</f>
        <v>0</v>
      </c>
      <c r="O1218" s="1" t="s">
        <v>13</v>
      </c>
      <c r="P1218" s="5">
        <f>J1218+L1218+N1218</f>
        <v>0</v>
      </c>
      <c r="Q1218" s="1" t="s">
        <v>13</v>
      </c>
      <c r="S1218" t="s">
        <v>13</v>
      </c>
      <c r="T1218" t="s">
        <v>13</v>
      </c>
      <c r="U1218" t="s">
        <v>13</v>
      </c>
      <c r="V1218">
        <v>1</v>
      </c>
    </row>
    <row r="1219" spans="1:22" x14ac:dyDescent="0.2">
      <c r="A1219" s="1" t="s">
        <v>13</v>
      </c>
      <c r="B1219" s="6" t="s">
        <v>13</v>
      </c>
      <c r="C1219" s="1" t="s">
        <v>13</v>
      </c>
      <c r="D1219" s="1" t="s">
        <v>13</v>
      </c>
      <c r="E1219" s="1" t="s">
        <v>13</v>
      </c>
      <c r="F1219" s="1" t="s">
        <v>13</v>
      </c>
      <c r="G1219" s="6" t="s">
        <v>13</v>
      </c>
      <c r="H1219" s="3">
        <v>0</v>
      </c>
      <c r="I1219" s="1" t="s">
        <v>13</v>
      </c>
      <c r="J1219" s="1" t="s">
        <v>13</v>
      </c>
      <c r="K1219" s="1" t="s">
        <v>13</v>
      </c>
      <c r="L1219" s="1" t="s">
        <v>13</v>
      </c>
      <c r="M1219" s="1" t="s">
        <v>13</v>
      </c>
      <c r="N1219" s="1" t="s">
        <v>13</v>
      </c>
      <c r="O1219" s="1" t="s">
        <v>13</v>
      </c>
      <c r="P1219" s="1" t="s">
        <v>13</v>
      </c>
      <c r="Q1219" s="1" t="s">
        <v>13</v>
      </c>
      <c r="S1219" t="s">
        <v>13</v>
      </c>
      <c r="T1219" t="s">
        <v>13</v>
      </c>
      <c r="U1219" t="s">
        <v>13</v>
      </c>
      <c r="V1219">
        <v>1</v>
      </c>
    </row>
    <row r="1220" spans="1:22" x14ac:dyDescent="0.2">
      <c r="A1220" s="1" t="s">
        <v>406</v>
      </c>
      <c r="B1220" s="6" t="s">
        <v>13</v>
      </c>
      <c r="C1220" s="1" t="s">
        <v>13</v>
      </c>
      <c r="D1220" s="1" t="s">
        <v>13</v>
      </c>
      <c r="E1220" s="1" t="s">
        <v>404</v>
      </c>
      <c r="F1220" s="1" t="s">
        <v>407</v>
      </c>
      <c r="G1220" s="6" t="s">
        <v>136</v>
      </c>
      <c r="H1220" s="3">
        <v>0</v>
      </c>
      <c r="I1220" s="1" t="s">
        <v>13</v>
      </c>
      <c r="J1220" s="1" t="s">
        <v>13</v>
      </c>
      <c r="K1220" s="1" t="s">
        <v>13</v>
      </c>
      <c r="L1220" s="1" t="s">
        <v>13</v>
      </c>
      <c r="M1220" s="1" t="s">
        <v>13</v>
      </c>
      <c r="N1220" s="1" t="s">
        <v>13</v>
      </c>
      <c r="O1220" s="1" t="s">
        <v>13</v>
      </c>
      <c r="P1220" s="1" t="s">
        <v>13</v>
      </c>
      <c r="Q1220" s="1" t="s">
        <v>13</v>
      </c>
      <c r="S1220" t="s">
        <v>13</v>
      </c>
      <c r="T1220" t="s">
        <v>13</v>
      </c>
      <c r="U1220" t="s">
        <v>13</v>
      </c>
      <c r="V1220">
        <v>1</v>
      </c>
    </row>
    <row r="1221" spans="1:22" x14ac:dyDescent="0.2">
      <c r="A1221" s="1" t="s">
        <v>406</v>
      </c>
      <c r="B1221" s="6" t="s">
        <v>1312</v>
      </c>
      <c r="C1221" s="1" t="s">
        <v>1317</v>
      </c>
      <c r="D1221" s="1" t="s">
        <v>13</v>
      </c>
      <c r="E1221" s="1" t="s">
        <v>1318</v>
      </c>
      <c r="F1221" s="1" t="s">
        <v>1315</v>
      </c>
      <c r="G1221" s="6" t="s">
        <v>1316</v>
      </c>
      <c r="H1221" s="3">
        <v>0.09</v>
      </c>
      <c r="I1221" s="5">
        <v>0</v>
      </c>
      <c r="J1221" s="4">
        <f>TRUNC(H1221*I1221, 1)</f>
        <v>0</v>
      </c>
      <c r="K1221" s="4">
        <f>노무!E4</f>
        <v>0</v>
      </c>
      <c r="L1221" s="5">
        <f>TRUNC(H1221*K1221, 1)</f>
        <v>0</v>
      </c>
      <c r="M1221" s="4">
        <v>0</v>
      </c>
      <c r="N1221" s="5">
        <f>TRUNC(H1221*M1221, 1)</f>
        <v>0</v>
      </c>
      <c r="O1221" s="4">
        <f>I1221+K1221+M1221</f>
        <v>0</v>
      </c>
      <c r="P1221" s="5">
        <f>J1221+L1221+N1221</f>
        <v>0</v>
      </c>
      <c r="Q1221" s="1" t="s">
        <v>13</v>
      </c>
      <c r="S1221" t="s">
        <v>54</v>
      </c>
      <c r="T1221" t="s">
        <v>54</v>
      </c>
      <c r="U1221" t="s">
        <v>13</v>
      </c>
      <c r="V1221">
        <v>1</v>
      </c>
    </row>
    <row r="1222" spans="1:22" x14ac:dyDescent="0.2">
      <c r="A1222" s="1" t="s">
        <v>406</v>
      </c>
      <c r="B1222" s="6" t="s">
        <v>1331</v>
      </c>
      <c r="C1222" s="1" t="s">
        <v>1422</v>
      </c>
      <c r="D1222" s="1" t="s">
        <v>13</v>
      </c>
      <c r="E1222" s="1" t="s">
        <v>1341</v>
      </c>
      <c r="F1222" s="1" t="s">
        <v>1423</v>
      </c>
      <c r="G1222" s="6" t="s">
        <v>1335</v>
      </c>
      <c r="H1222" s="3">
        <v>0.21</v>
      </c>
      <c r="I1222" s="4">
        <f>기계경비!H7</f>
        <v>0</v>
      </c>
      <c r="J1222" s="4">
        <f>TRUNC(H1222*I1222, 1)</f>
        <v>0</v>
      </c>
      <c r="K1222" s="4">
        <f>기계경비!I7</f>
        <v>0</v>
      </c>
      <c r="L1222" s="5">
        <f>TRUNC(H1222*K1222, 1)</f>
        <v>0</v>
      </c>
      <c r="M1222" s="4">
        <f>기계경비!J7</f>
        <v>0</v>
      </c>
      <c r="N1222" s="5">
        <f>TRUNC(H1222*M1222, 1)</f>
        <v>0</v>
      </c>
      <c r="O1222" s="4">
        <f>I1222+K1222+M1222</f>
        <v>0</v>
      </c>
      <c r="P1222" s="5">
        <f>J1222+L1222+N1222</f>
        <v>0</v>
      </c>
      <c r="Q1222" s="1" t="s">
        <v>13</v>
      </c>
      <c r="S1222" t="s">
        <v>54</v>
      </c>
      <c r="T1222" t="s">
        <v>54</v>
      </c>
      <c r="U1222" t="s">
        <v>13</v>
      </c>
      <c r="V1222">
        <v>1</v>
      </c>
    </row>
    <row r="1223" spans="1:22" x14ac:dyDescent="0.2">
      <c r="A1223" s="1" t="s">
        <v>13</v>
      </c>
      <c r="B1223" s="6" t="s">
        <v>13</v>
      </c>
      <c r="C1223" s="1" t="s">
        <v>13</v>
      </c>
      <c r="D1223" s="1" t="s">
        <v>13</v>
      </c>
      <c r="E1223" s="1" t="s">
        <v>1311</v>
      </c>
      <c r="F1223" s="1" t="s">
        <v>13</v>
      </c>
      <c r="G1223" s="6" t="s">
        <v>13</v>
      </c>
      <c r="H1223" s="3">
        <v>0</v>
      </c>
      <c r="I1223" s="1" t="s">
        <v>13</v>
      </c>
      <c r="J1223" s="4">
        <f>TRUNC(SUMPRODUCT(J1221:J1222, V1221:V1222), 0)</f>
        <v>0</v>
      </c>
      <c r="K1223" s="1" t="s">
        <v>13</v>
      </c>
      <c r="L1223" s="5">
        <f>TRUNC(SUMPRODUCT(L1221:L1222, V1221:V1222), 0)</f>
        <v>0</v>
      </c>
      <c r="M1223" s="1" t="s">
        <v>13</v>
      </c>
      <c r="N1223" s="5">
        <f>TRUNC(SUMPRODUCT(N1221:N1222, V1221:V1222), 0)</f>
        <v>0</v>
      </c>
      <c r="O1223" s="1" t="s">
        <v>13</v>
      </c>
      <c r="P1223" s="5">
        <f>J1223+L1223+N1223</f>
        <v>0</v>
      </c>
      <c r="Q1223" s="1" t="s">
        <v>13</v>
      </c>
      <c r="S1223" t="s">
        <v>13</v>
      </c>
      <c r="T1223" t="s">
        <v>13</v>
      </c>
      <c r="U1223" t="s">
        <v>13</v>
      </c>
      <c r="V1223">
        <v>1</v>
      </c>
    </row>
    <row r="1224" spans="1:22" x14ac:dyDescent="0.2">
      <c r="A1224" s="1" t="s">
        <v>13</v>
      </c>
      <c r="B1224" s="6" t="s">
        <v>13</v>
      </c>
      <c r="C1224" s="1" t="s">
        <v>13</v>
      </c>
      <c r="D1224" s="1" t="s">
        <v>13</v>
      </c>
      <c r="E1224" s="1" t="s">
        <v>13</v>
      </c>
      <c r="F1224" s="1" t="s">
        <v>13</v>
      </c>
      <c r="G1224" s="6" t="s">
        <v>13</v>
      </c>
      <c r="H1224" s="3">
        <v>0</v>
      </c>
      <c r="I1224" s="1" t="s">
        <v>13</v>
      </c>
      <c r="J1224" s="1" t="s">
        <v>13</v>
      </c>
      <c r="K1224" s="1" t="s">
        <v>13</v>
      </c>
      <c r="L1224" s="1" t="s">
        <v>13</v>
      </c>
      <c r="M1224" s="1" t="s">
        <v>13</v>
      </c>
      <c r="N1224" s="1" t="s">
        <v>13</v>
      </c>
      <c r="O1224" s="1" t="s">
        <v>13</v>
      </c>
      <c r="P1224" s="1" t="s">
        <v>13</v>
      </c>
      <c r="Q1224" s="1" t="s">
        <v>13</v>
      </c>
      <c r="S1224" t="s">
        <v>13</v>
      </c>
      <c r="T1224" t="s">
        <v>13</v>
      </c>
      <c r="U1224" t="s">
        <v>13</v>
      </c>
      <c r="V1224">
        <v>1</v>
      </c>
    </row>
    <row r="1225" spans="1:22" x14ac:dyDescent="0.2">
      <c r="A1225" s="1" t="s">
        <v>408</v>
      </c>
      <c r="B1225" s="6" t="s">
        <v>13</v>
      </c>
      <c r="C1225" s="1" t="s">
        <v>13</v>
      </c>
      <c r="D1225" s="1" t="s">
        <v>13</v>
      </c>
      <c r="E1225" s="1" t="s">
        <v>404</v>
      </c>
      <c r="F1225" s="1" t="s">
        <v>409</v>
      </c>
      <c r="G1225" s="6" t="s">
        <v>136</v>
      </c>
      <c r="H1225" s="3">
        <v>0</v>
      </c>
      <c r="I1225" s="1" t="s">
        <v>13</v>
      </c>
      <c r="J1225" s="1" t="s">
        <v>13</v>
      </c>
      <c r="K1225" s="1" t="s">
        <v>13</v>
      </c>
      <c r="L1225" s="1" t="s">
        <v>13</v>
      </c>
      <c r="M1225" s="1" t="s">
        <v>13</v>
      </c>
      <c r="N1225" s="1" t="s">
        <v>13</v>
      </c>
      <c r="O1225" s="1" t="s">
        <v>13</v>
      </c>
      <c r="P1225" s="1" t="s">
        <v>13</v>
      </c>
      <c r="Q1225" s="1" t="s">
        <v>13</v>
      </c>
      <c r="S1225" t="s">
        <v>13</v>
      </c>
      <c r="T1225" t="s">
        <v>13</v>
      </c>
      <c r="U1225" t="s">
        <v>13</v>
      </c>
      <c r="V1225">
        <v>1</v>
      </c>
    </row>
    <row r="1226" spans="1:22" x14ac:dyDescent="0.2">
      <c r="A1226" s="1" t="s">
        <v>408</v>
      </c>
      <c r="B1226" s="6" t="s">
        <v>1312</v>
      </c>
      <c r="C1226" s="1" t="s">
        <v>1317</v>
      </c>
      <c r="D1226" s="1" t="s">
        <v>13</v>
      </c>
      <c r="E1226" s="1" t="s">
        <v>1318</v>
      </c>
      <c r="F1226" s="1" t="s">
        <v>1315</v>
      </c>
      <c r="G1226" s="6" t="s">
        <v>1316</v>
      </c>
      <c r="H1226" s="3">
        <v>0.1</v>
      </c>
      <c r="I1226" s="5">
        <v>0</v>
      </c>
      <c r="J1226" s="4">
        <f>TRUNC(H1226*I1226, 1)</f>
        <v>0</v>
      </c>
      <c r="K1226" s="4">
        <f>노무!E4</f>
        <v>0</v>
      </c>
      <c r="L1226" s="5">
        <f>TRUNC(H1226*K1226, 1)</f>
        <v>0</v>
      </c>
      <c r="M1226" s="4">
        <v>0</v>
      </c>
      <c r="N1226" s="5">
        <f>TRUNC(H1226*M1226, 1)</f>
        <v>0</v>
      </c>
      <c r="O1226" s="4">
        <f>I1226+K1226+M1226</f>
        <v>0</v>
      </c>
      <c r="P1226" s="5">
        <f>J1226+L1226+N1226</f>
        <v>0</v>
      </c>
      <c r="Q1226" s="1" t="s">
        <v>13</v>
      </c>
      <c r="S1226" t="s">
        <v>54</v>
      </c>
      <c r="T1226" t="s">
        <v>54</v>
      </c>
      <c r="U1226" t="s">
        <v>13</v>
      </c>
      <c r="V1226">
        <v>1</v>
      </c>
    </row>
    <row r="1227" spans="1:22" x14ac:dyDescent="0.2">
      <c r="A1227" s="1" t="s">
        <v>408</v>
      </c>
      <c r="B1227" s="6" t="s">
        <v>1331</v>
      </c>
      <c r="C1227" s="1" t="s">
        <v>1422</v>
      </c>
      <c r="D1227" s="1" t="s">
        <v>13</v>
      </c>
      <c r="E1227" s="1" t="s">
        <v>1341</v>
      </c>
      <c r="F1227" s="1" t="s">
        <v>1423</v>
      </c>
      <c r="G1227" s="6" t="s">
        <v>1335</v>
      </c>
      <c r="H1227" s="3">
        <v>0.24</v>
      </c>
      <c r="I1227" s="4">
        <f>기계경비!H7</f>
        <v>0</v>
      </c>
      <c r="J1227" s="4">
        <f>TRUNC(H1227*I1227, 1)</f>
        <v>0</v>
      </c>
      <c r="K1227" s="4">
        <f>기계경비!I7</f>
        <v>0</v>
      </c>
      <c r="L1227" s="5">
        <f>TRUNC(H1227*K1227, 1)</f>
        <v>0</v>
      </c>
      <c r="M1227" s="4">
        <f>기계경비!J7</f>
        <v>0</v>
      </c>
      <c r="N1227" s="5">
        <f>TRUNC(H1227*M1227, 1)</f>
        <v>0</v>
      </c>
      <c r="O1227" s="4">
        <f>I1227+K1227+M1227</f>
        <v>0</v>
      </c>
      <c r="P1227" s="5">
        <f>J1227+L1227+N1227</f>
        <v>0</v>
      </c>
      <c r="Q1227" s="1" t="s">
        <v>13</v>
      </c>
      <c r="S1227" t="s">
        <v>54</v>
      </c>
      <c r="T1227" t="s">
        <v>54</v>
      </c>
      <c r="U1227" t="s">
        <v>13</v>
      </c>
      <c r="V1227">
        <v>1</v>
      </c>
    </row>
    <row r="1228" spans="1:22" x14ac:dyDescent="0.2">
      <c r="A1228" s="1" t="s">
        <v>13</v>
      </c>
      <c r="B1228" s="6" t="s">
        <v>13</v>
      </c>
      <c r="C1228" s="1" t="s">
        <v>13</v>
      </c>
      <c r="D1228" s="1" t="s">
        <v>13</v>
      </c>
      <c r="E1228" s="1" t="s">
        <v>1311</v>
      </c>
      <c r="F1228" s="1" t="s">
        <v>13</v>
      </c>
      <c r="G1228" s="6" t="s">
        <v>13</v>
      </c>
      <c r="H1228" s="3">
        <v>0</v>
      </c>
      <c r="I1228" s="1" t="s">
        <v>13</v>
      </c>
      <c r="J1228" s="4">
        <f>TRUNC(SUMPRODUCT(J1226:J1227, V1226:V1227), 0)</f>
        <v>0</v>
      </c>
      <c r="K1228" s="1" t="s">
        <v>13</v>
      </c>
      <c r="L1228" s="5">
        <f>TRUNC(SUMPRODUCT(L1226:L1227, V1226:V1227), 0)</f>
        <v>0</v>
      </c>
      <c r="M1228" s="1" t="s">
        <v>13</v>
      </c>
      <c r="N1228" s="5">
        <f>TRUNC(SUMPRODUCT(N1226:N1227, V1226:V1227), 0)</f>
        <v>0</v>
      </c>
      <c r="O1228" s="1" t="s">
        <v>13</v>
      </c>
      <c r="P1228" s="5">
        <f>J1228+L1228+N1228</f>
        <v>0</v>
      </c>
      <c r="Q1228" s="1" t="s">
        <v>13</v>
      </c>
      <c r="S1228" t="s">
        <v>13</v>
      </c>
      <c r="T1228" t="s">
        <v>13</v>
      </c>
      <c r="U1228" t="s">
        <v>13</v>
      </c>
      <c r="V1228">
        <v>1</v>
      </c>
    </row>
    <row r="1229" spans="1:22" x14ac:dyDescent="0.2">
      <c r="A1229" s="1" t="s">
        <v>13</v>
      </c>
      <c r="B1229" s="6" t="s">
        <v>13</v>
      </c>
      <c r="C1229" s="1" t="s">
        <v>13</v>
      </c>
      <c r="D1229" s="1" t="s">
        <v>13</v>
      </c>
      <c r="E1229" s="1" t="s">
        <v>13</v>
      </c>
      <c r="F1229" s="1" t="s">
        <v>13</v>
      </c>
      <c r="G1229" s="6" t="s">
        <v>13</v>
      </c>
      <c r="H1229" s="3">
        <v>0</v>
      </c>
      <c r="I1229" s="1" t="s">
        <v>13</v>
      </c>
      <c r="J1229" s="1" t="s">
        <v>13</v>
      </c>
      <c r="K1229" s="1" t="s">
        <v>13</v>
      </c>
      <c r="L1229" s="1" t="s">
        <v>13</v>
      </c>
      <c r="M1229" s="1" t="s">
        <v>13</v>
      </c>
      <c r="N1229" s="1" t="s">
        <v>13</v>
      </c>
      <c r="O1229" s="1" t="s">
        <v>13</v>
      </c>
      <c r="P1229" s="1" t="s">
        <v>13</v>
      </c>
      <c r="Q1229" s="1" t="s">
        <v>13</v>
      </c>
      <c r="S1229" t="s">
        <v>13</v>
      </c>
      <c r="T1229" t="s">
        <v>13</v>
      </c>
      <c r="U1229" t="s">
        <v>13</v>
      </c>
      <c r="V1229">
        <v>1</v>
      </c>
    </row>
    <row r="1230" spans="1:22" x14ac:dyDescent="0.2">
      <c r="A1230" s="1" t="s">
        <v>410</v>
      </c>
      <c r="B1230" s="6" t="s">
        <v>13</v>
      </c>
      <c r="C1230" s="1" t="s">
        <v>13</v>
      </c>
      <c r="D1230" s="1" t="s">
        <v>13</v>
      </c>
      <c r="E1230" s="1" t="s">
        <v>404</v>
      </c>
      <c r="F1230" s="1" t="s">
        <v>411</v>
      </c>
      <c r="G1230" s="6" t="s">
        <v>136</v>
      </c>
      <c r="H1230" s="3">
        <v>0</v>
      </c>
      <c r="I1230" s="1" t="s">
        <v>13</v>
      </c>
      <c r="J1230" s="1" t="s">
        <v>13</v>
      </c>
      <c r="K1230" s="1" t="s">
        <v>13</v>
      </c>
      <c r="L1230" s="1" t="s">
        <v>13</v>
      </c>
      <c r="M1230" s="1" t="s">
        <v>13</v>
      </c>
      <c r="N1230" s="1" t="s">
        <v>13</v>
      </c>
      <c r="O1230" s="1" t="s">
        <v>13</v>
      </c>
      <c r="P1230" s="1" t="s">
        <v>13</v>
      </c>
      <c r="Q1230" s="1" t="s">
        <v>13</v>
      </c>
      <c r="S1230" t="s">
        <v>13</v>
      </c>
      <c r="T1230" t="s">
        <v>13</v>
      </c>
      <c r="U1230" t="s">
        <v>13</v>
      </c>
      <c r="V1230">
        <v>1</v>
      </c>
    </row>
    <row r="1231" spans="1:22" x14ac:dyDescent="0.2">
      <c r="A1231" s="1" t="s">
        <v>410</v>
      </c>
      <c r="B1231" s="6" t="s">
        <v>1312</v>
      </c>
      <c r="C1231" s="1" t="s">
        <v>1317</v>
      </c>
      <c r="D1231" s="1" t="s">
        <v>13</v>
      </c>
      <c r="E1231" s="1" t="s">
        <v>1318</v>
      </c>
      <c r="F1231" s="1" t="s">
        <v>1315</v>
      </c>
      <c r="G1231" s="6" t="s">
        <v>1316</v>
      </c>
      <c r="H1231" s="3">
        <v>0.19</v>
      </c>
      <c r="I1231" s="5">
        <v>0</v>
      </c>
      <c r="J1231" s="4">
        <f>TRUNC(H1231*I1231, 1)</f>
        <v>0</v>
      </c>
      <c r="K1231" s="4">
        <f>노무!E4</f>
        <v>0</v>
      </c>
      <c r="L1231" s="5">
        <f>TRUNC(H1231*K1231, 1)</f>
        <v>0</v>
      </c>
      <c r="M1231" s="4">
        <v>0</v>
      </c>
      <c r="N1231" s="5">
        <f>TRUNC(H1231*M1231, 1)</f>
        <v>0</v>
      </c>
      <c r="O1231" s="4">
        <f>I1231+K1231+M1231</f>
        <v>0</v>
      </c>
      <c r="P1231" s="5">
        <f>J1231+L1231+N1231</f>
        <v>0</v>
      </c>
      <c r="Q1231" s="1" t="s">
        <v>13</v>
      </c>
      <c r="S1231" t="s">
        <v>54</v>
      </c>
      <c r="T1231" t="s">
        <v>54</v>
      </c>
      <c r="U1231" t="s">
        <v>13</v>
      </c>
      <c r="V1231">
        <v>1</v>
      </c>
    </row>
    <row r="1232" spans="1:22" x14ac:dyDescent="0.2">
      <c r="A1232" s="1" t="s">
        <v>410</v>
      </c>
      <c r="B1232" s="6" t="s">
        <v>1331</v>
      </c>
      <c r="C1232" s="1" t="s">
        <v>1422</v>
      </c>
      <c r="D1232" s="1" t="s">
        <v>13</v>
      </c>
      <c r="E1232" s="1" t="s">
        <v>1341</v>
      </c>
      <c r="F1232" s="1" t="s">
        <v>1423</v>
      </c>
      <c r="G1232" s="6" t="s">
        <v>1335</v>
      </c>
      <c r="H1232" s="3">
        <v>0.45</v>
      </c>
      <c r="I1232" s="4">
        <f>기계경비!H7</f>
        <v>0</v>
      </c>
      <c r="J1232" s="4">
        <f>TRUNC(H1232*I1232, 1)</f>
        <v>0</v>
      </c>
      <c r="K1232" s="4">
        <f>기계경비!I7</f>
        <v>0</v>
      </c>
      <c r="L1232" s="5">
        <f>TRUNC(H1232*K1232, 1)</f>
        <v>0</v>
      </c>
      <c r="M1232" s="4">
        <f>기계경비!J7</f>
        <v>0</v>
      </c>
      <c r="N1232" s="5">
        <f>TRUNC(H1232*M1232, 1)</f>
        <v>0</v>
      </c>
      <c r="O1232" s="4">
        <f>I1232+K1232+M1232</f>
        <v>0</v>
      </c>
      <c r="P1232" s="5">
        <f>J1232+L1232+N1232</f>
        <v>0</v>
      </c>
      <c r="Q1232" s="1" t="s">
        <v>13</v>
      </c>
      <c r="S1232" t="s">
        <v>54</v>
      </c>
      <c r="T1232" t="s">
        <v>54</v>
      </c>
      <c r="U1232" t="s">
        <v>13</v>
      </c>
      <c r="V1232">
        <v>1</v>
      </c>
    </row>
    <row r="1233" spans="1:22" x14ac:dyDescent="0.2">
      <c r="A1233" s="1" t="s">
        <v>13</v>
      </c>
      <c r="B1233" s="6" t="s">
        <v>13</v>
      </c>
      <c r="C1233" s="1" t="s">
        <v>13</v>
      </c>
      <c r="D1233" s="1" t="s">
        <v>13</v>
      </c>
      <c r="E1233" s="1" t="s">
        <v>1311</v>
      </c>
      <c r="F1233" s="1" t="s">
        <v>13</v>
      </c>
      <c r="G1233" s="6" t="s">
        <v>13</v>
      </c>
      <c r="H1233" s="3">
        <v>0</v>
      </c>
      <c r="I1233" s="1" t="s">
        <v>13</v>
      </c>
      <c r="J1233" s="4">
        <f>TRUNC(SUMPRODUCT(J1231:J1232, V1231:V1232), 0)</f>
        <v>0</v>
      </c>
      <c r="K1233" s="1" t="s">
        <v>13</v>
      </c>
      <c r="L1233" s="5">
        <f>TRUNC(SUMPRODUCT(L1231:L1232, V1231:V1232), 0)</f>
        <v>0</v>
      </c>
      <c r="M1233" s="1" t="s">
        <v>13</v>
      </c>
      <c r="N1233" s="5">
        <f>TRUNC(SUMPRODUCT(N1231:N1232, V1231:V1232), 0)</f>
        <v>0</v>
      </c>
      <c r="O1233" s="1" t="s">
        <v>13</v>
      </c>
      <c r="P1233" s="5">
        <f>J1233+L1233+N1233</f>
        <v>0</v>
      </c>
      <c r="Q1233" s="1" t="s">
        <v>13</v>
      </c>
      <c r="S1233" t="s">
        <v>13</v>
      </c>
      <c r="T1233" t="s">
        <v>13</v>
      </c>
      <c r="U1233" t="s">
        <v>13</v>
      </c>
      <c r="V1233">
        <v>1</v>
      </c>
    </row>
    <row r="1234" spans="1:22" x14ac:dyDescent="0.2">
      <c r="A1234" s="1" t="s">
        <v>13</v>
      </c>
      <c r="B1234" s="6" t="s">
        <v>13</v>
      </c>
      <c r="C1234" s="1" t="s">
        <v>13</v>
      </c>
      <c r="D1234" s="1" t="s">
        <v>13</v>
      </c>
      <c r="E1234" s="1" t="s">
        <v>13</v>
      </c>
      <c r="F1234" s="1" t="s">
        <v>13</v>
      </c>
      <c r="G1234" s="6" t="s">
        <v>13</v>
      </c>
      <c r="H1234" s="3">
        <v>0</v>
      </c>
      <c r="I1234" s="1" t="s">
        <v>13</v>
      </c>
      <c r="J1234" s="1" t="s">
        <v>13</v>
      </c>
      <c r="K1234" s="1" t="s">
        <v>13</v>
      </c>
      <c r="L1234" s="1" t="s">
        <v>13</v>
      </c>
      <c r="M1234" s="1" t="s">
        <v>13</v>
      </c>
      <c r="N1234" s="1" t="s">
        <v>13</v>
      </c>
      <c r="O1234" s="1" t="s">
        <v>13</v>
      </c>
      <c r="P1234" s="1" t="s">
        <v>13</v>
      </c>
      <c r="Q1234" s="1" t="s">
        <v>13</v>
      </c>
      <c r="S1234" t="s">
        <v>13</v>
      </c>
      <c r="T1234" t="s">
        <v>13</v>
      </c>
      <c r="U1234" t="s">
        <v>13</v>
      </c>
      <c r="V1234">
        <v>1</v>
      </c>
    </row>
    <row r="1235" spans="1:22" x14ac:dyDescent="0.2">
      <c r="A1235" s="1" t="s">
        <v>412</v>
      </c>
      <c r="B1235" s="6" t="s">
        <v>13</v>
      </c>
      <c r="C1235" s="1" t="s">
        <v>13</v>
      </c>
      <c r="D1235" s="1" t="s">
        <v>13</v>
      </c>
      <c r="E1235" s="1" t="s">
        <v>404</v>
      </c>
      <c r="F1235" s="1" t="s">
        <v>413</v>
      </c>
      <c r="G1235" s="6" t="s">
        <v>136</v>
      </c>
      <c r="H1235" s="3">
        <v>0</v>
      </c>
      <c r="I1235" s="1" t="s">
        <v>13</v>
      </c>
      <c r="J1235" s="1" t="s">
        <v>13</v>
      </c>
      <c r="K1235" s="1" t="s">
        <v>13</v>
      </c>
      <c r="L1235" s="1" t="s">
        <v>13</v>
      </c>
      <c r="M1235" s="1" t="s">
        <v>13</v>
      </c>
      <c r="N1235" s="1" t="s">
        <v>13</v>
      </c>
      <c r="O1235" s="1" t="s">
        <v>13</v>
      </c>
      <c r="P1235" s="1" t="s">
        <v>13</v>
      </c>
      <c r="Q1235" s="1" t="s">
        <v>13</v>
      </c>
      <c r="S1235" t="s">
        <v>13</v>
      </c>
      <c r="T1235" t="s">
        <v>13</v>
      </c>
      <c r="U1235" t="s">
        <v>13</v>
      </c>
      <c r="V1235">
        <v>1</v>
      </c>
    </row>
    <row r="1236" spans="1:22" x14ac:dyDescent="0.2">
      <c r="A1236" s="1" t="s">
        <v>412</v>
      </c>
      <c r="B1236" s="6" t="s">
        <v>1312</v>
      </c>
      <c r="C1236" s="1" t="s">
        <v>1317</v>
      </c>
      <c r="D1236" s="1" t="s">
        <v>13</v>
      </c>
      <c r="E1236" s="1" t="s">
        <v>1318</v>
      </c>
      <c r="F1236" s="1" t="s">
        <v>1315</v>
      </c>
      <c r="G1236" s="6" t="s">
        <v>1316</v>
      </c>
      <c r="H1236" s="3">
        <v>0.27</v>
      </c>
      <c r="I1236" s="5">
        <v>0</v>
      </c>
      <c r="J1236" s="4">
        <f>TRUNC(H1236*I1236, 1)</f>
        <v>0</v>
      </c>
      <c r="K1236" s="4">
        <f>노무!E4</f>
        <v>0</v>
      </c>
      <c r="L1236" s="5">
        <f>TRUNC(H1236*K1236, 1)</f>
        <v>0</v>
      </c>
      <c r="M1236" s="4">
        <v>0</v>
      </c>
      <c r="N1236" s="5">
        <f>TRUNC(H1236*M1236, 1)</f>
        <v>0</v>
      </c>
      <c r="O1236" s="4">
        <f t="shared" ref="O1236:P1239" si="178">I1236+K1236+M1236</f>
        <v>0</v>
      </c>
      <c r="P1236" s="5">
        <f t="shared" si="178"/>
        <v>0</v>
      </c>
      <c r="Q1236" s="1" t="s">
        <v>13</v>
      </c>
      <c r="S1236" t="s">
        <v>54</v>
      </c>
      <c r="T1236" t="s">
        <v>54</v>
      </c>
      <c r="U1236" t="s">
        <v>13</v>
      </c>
      <c r="V1236">
        <v>1</v>
      </c>
    </row>
    <row r="1237" spans="1:22" x14ac:dyDescent="0.2">
      <c r="A1237" s="1" t="s">
        <v>412</v>
      </c>
      <c r="B1237" s="6" t="s">
        <v>1331</v>
      </c>
      <c r="C1237" s="1" t="s">
        <v>1473</v>
      </c>
      <c r="D1237" s="1" t="s">
        <v>13</v>
      </c>
      <c r="E1237" s="1" t="s">
        <v>1456</v>
      </c>
      <c r="F1237" s="1" t="s">
        <v>1474</v>
      </c>
      <c r="G1237" s="6" t="s">
        <v>1335</v>
      </c>
      <c r="H1237" s="3">
        <v>0.82</v>
      </c>
      <c r="I1237" s="4">
        <f>기계경비!H11</f>
        <v>0</v>
      </c>
      <c r="J1237" s="4">
        <f>TRUNC(H1237*I1237, 1)</f>
        <v>0</v>
      </c>
      <c r="K1237" s="4">
        <f>기계경비!I11</f>
        <v>0</v>
      </c>
      <c r="L1237" s="5">
        <f>TRUNC(H1237*K1237, 1)</f>
        <v>0</v>
      </c>
      <c r="M1237" s="4">
        <f>기계경비!J11</f>
        <v>0</v>
      </c>
      <c r="N1237" s="5">
        <f>TRUNC(H1237*M1237, 1)</f>
        <v>0</v>
      </c>
      <c r="O1237" s="4">
        <f t="shared" si="178"/>
        <v>0</v>
      </c>
      <c r="P1237" s="5">
        <f t="shared" si="178"/>
        <v>0</v>
      </c>
      <c r="Q1237" s="1" t="s">
        <v>13</v>
      </c>
      <c r="S1237" t="s">
        <v>54</v>
      </c>
      <c r="T1237" t="s">
        <v>54</v>
      </c>
      <c r="U1237" t="s">
        <v>13</v>
      </c>
      <c r="V1237">
        <v>1</v>
      </c>
    </row>
    <row r="1238" spans="1:22" x14ac:dyDescent="0.2">
      <c r="A1238" s="1" t="s">
        <v>412</v>
      </c>
      <c r="B1238" s="6" t="s">
        <v>1331</v>
      </c>
      <c r="C1238" s="1" t="s">
        <v>1422</v>
      </c>
      <c r="D1238" s="1" t="s">
        <v>13</v>
      </c>
      <c r="E1238" s="1" t="s">
        <v>1341</v>
      </c>
      <c r="F1238" s="1" t="s">
        <v>1423</v>
      </c>
      <c r="G1238" s="6" t="s">
        <v>1335</v>
      </c>
      <c r="H1238" s="3">
        <v>0.82</v>
      </c>
      <c r="I1238" s="4">
        <f>기계경비!H7</f>
        <v>0</v>
      </c>
      <c r="J1238" s="4">
        <f>TRUNC(H1238*I1238, 1)</f>
        <v>0</v>
      </c>
      <c r="K1238" s="4">
        <f>기계경비!I7</f>
        <v>0</v>
      </c>
      <c r="L1238" s="5">
        <f>TRUNC(H1238*K1238, 1)</f>
        <v>0</v>
      </c>
      <c r="M1238" s="4">
        <f>기계경비!J7</f>
        <v>0</v>
      </c>
      <c r="N1238" s="5">
        <f>TRUNC(H1238*M1238, 1)</f>
        <v>0</v>
      </c>
      <c r="O1238" s="4">
        <f t="shared" si="178"/>
        <v>0</v>
      </c>
      <c r="P1238" s="5">
        <f t="shared" si="178"/>
        <v>0</v>
      </c>
      <c r="Q1238" s="1" t="s">
        <v>13</v>
      </c>
      <c r="S1238" t="s">
        <v>54</v>
      </c>
      <c r="T1238" t="s">
        <v>54</v>
      </c>
      <c r="U1238" t="s">
        <v>13</v>
      </c>
      <c r="V1238">
        <v>1</v>
      </c>
    </row>
    <row r="1239" spans="1:22" x14ac:dyDescent="0.2">
      <c r="A1239" s="1" t="s">
        <v>412</v>
      </c>
      <c r="B1239" s="6" t="s">
        <v>1331</v>
      </c>
      <c r="C1239" s="1" t="s">
        <v>1422</v>
      </c>
      <c r="D1239" s="1" t="s">
        <v>13</v>
      </c>
      <c r="E1239" s="1" t="s">
        <v>1341</v>
      </c>
      <c r="F1239" s="1" t="s">
        <v>1423</v>
      </c>
      <c r="G1239" s="6" t="s">
        <v>1335</v>
      </c>
      <c r="H1239" s="3">
        <v>0.82</v>
      </c>
      <c r="I1239" s="4">
        <f>기계경비!H7</f>
        <v>0</v>
      </c>
      <c r="J1239" s="4">
        <f>TRUNC(H1239*I1239, 1)</f>
        <v>0</v>
      </c>
      <c r="K1239" s="4">
        <f>기계경비!I7</f>
        <v>0</v>
      </c>
      <c r="L1239" s="5">
        <f>TRUNC(H1239*K1239, 1)</f>
        <v>0</v>
      </c>
      <c r="M1239" s="4">
        <f>기계경비!J7</f>
        <v>0</v>
      </c>
      <c r="N1239" s="5">
        <f>TRUNC(H1239*M1239, 1)</f>
        <v>0</v>
      </c>
      <c r="O1239" s="4">
        <f t="shared" si="178"/>
        <v>0</v>
      </c>
      <c r="P1239" s="5">
        <f t="shared" si="178"/>
        <v>0</v>
      </c>
      <c r="Q1239" s="1" t="s">
        <v>13</v>
      </c>
      <c r="S1239" t="s">
        <v>54</v>
      </c>
      <c r="T1239" t="s">
        <v>54</v>
      </c>
      <c r="U1239" t="s">
        <v>13</v>
      </c>
      <c r="V1239">
        <v>1</v>
      </c>
    </row>
    <row r="1240" spans="1:22" x14ac:dyDescent="0.2">
      <c r="A1240" s="1" t="s">
        <v>13</v>
      </c>
      <c r="B1240" s="6" t="s">
        <v>13</v>
      </c>
      <c r="C1240" s="1" t="s">
        <v>13</v>
      </c>
      <c r="D1240" s="1" t="s">
        <v>13</v>
      </c>
      <c r="E1240" s="1" t="s">
        <v>1311</v>
      </c>
      <c r="F1240" s="1" t="s">
        <v>13</v>
      </c>
      <c r="G1240" s="6" t="s">
        <v>13</v>
      </c>
      <c r="H1240" s="3">
        <v>0</v>
      </c>
      <c r="I1240" s="1" t="s">
        <v>13</v>
      </c>
      <c r="J1240" s="4">
        <f>TRUNC(SUMPRODUCT(J1236:J1239, V1236:V1239), 0)</f>
        <v>0</v>
      </c>
      <c r="K1240" s="1" t="s">
        <v>13</v>
      </c>
      <c r="L1240" s="5">
        <f>TRUNC(SUMPRODUCT(L1236:L1239, V1236:V1239), 0)</f>
        <v>0</v>
      </c>
      <c r="M1240" s="1" t="s">
        <v>13</v>
      </c>
      <c r="N1240" s="5">
        <f>TRUNC(SUMPRODUCT(N1236:N1239, V1236:V1239), 0)</f>
        <v>0</v>
      </c>
      <c r="O1240" s="1" t="s">
        <v>13</v>
      </c>
      <c r="P1240" s="5">
        <f>J1240+L1240+N1240</f>
        <v>0</v>
      </c>
      <c r="Q1240" s="1" t="s">
        <v>13</v>
      </c>
      <c r="S1240" t="s">
        <v>13</v>
      </c>
      <c r="T1240" t="s">
        <v>13</v>
      </c>
      <c r="U1240" t="s">
        <v>13</v>
      </c>
      <c r="V1240">
        <v>1</v>
      </c>
    </row>
    <row r="1241" spans="1:22" x14ac:dyDescent="0.2">
      <c r="A1241" s="1" t="s">
        <v>13</v>
      </c>
      <c r="B1241" s="6" t="s">
        <v>13</v>
      </c>
      <c r="C1241" s="1" t="s">
        <v>13</v>
      </c>
      <c r="D1241" s="1" t="s">
        <v>13</v>
      </c>
      <c r="E1241" s="1" t="s">
        <v>13</v>
      </c>
      <c r="F1241" s="1" t="s">
        <v>13</v>
      </c>
      <c r="G1241" s="6" t="s">
        <v>13</v>
      </c>
      <c r="H1241" s="3">
        <v>0</v>
      </c>
      <c r="I1241" s="1" t="s">
        <v>13</v>
      </c>
      <c r="J1241" s="1" t="s">
        <v>13</v>
      </c>
      <c r="K1241" s="1" t="s">
        <v>13</v>
      </c>
      <c r="L1241" s="1" t="s">
        <v>13</v>
      </c>
      <c r="M1241" s="1" t="s">
        <v>13</v>
      </c>
      <c r="N1241" s="1" t="s">
        <v>13</v>
      </c>
      <c r="O1241" s="1" t="s">
        <v>13</v>
      </c>
      <c r="P1241" s="1" t="s">
        <v>13</v>
      </c>
      <c r="Q1241" s="1" t="s">
        <v>13</v>
      </c>
      <c r="S1241" t="s">
        <v>13</v>
      </c>
      <c r="T1241" t="s">
        <v>13</v>
      </c>
      <c r="U1241" t="s">
        <v>13</v>
      </c>
      <c r="V1241">
        <v>1</v>
      </c>
    </row>
    <row r="1242" spans="1:22" x14ac:dyDescent="0.2">
      <c r="A1242" s="1" t="s">
        <v>414</v>
      </c>
      <c r="B1242" s="6" t="s">
        <v>13</v>
      </c>
      <c r="C1242" s="1" t="s">
        <v>13</v>
      </c>
      <c r="D1242" s="1" t="s">
        <v>13</v>
      </c>
      <c r="E1242" s="1" t="s">
        <v>404</v>
      </c>
      <c r="F1242" s="1" t="s">
        <v>415</v>
      </c>
      <c r="G1242" s="6" t="s">
        <v>136</v>
      </c>
      <c r="H1242" s="3">
        <v>0</v>
      </c>
      <c r="I1242" s="1" t="s">
        <v>13</v>
      </c>
      <c r="J1242" s="1" t="s">
        <v>13</v>
      </c>
      <c r="K1242" s="1" t="s">
        <v>13</v>
      </c>
      <c r="L1242" s="1" t="s">
        <v>13</v>
      </c>
      <c r="M1242" s="1" t="s">
        <v>13</v>
      </c>
      <c r="N1242" s="1" t="s">
        <v>13</v>
      </c>
      <c r="O1242" s="1" t="s">
        <v>13</v>
      </c>
      <c r="P1242" s="1" t="s">
        <v>13</v>
      </c>
      <c r="Q1242" s="1" t="s">
        <v>13</v>
      </c>
      <c r="S1242" t="s">
        <v>13</v>
      </c>
      <c r="T1242" t="s">
        <v>13</v>
      </c>
      <c r="U1242" t="s">
        <v>13</v>
      </c>
      <c r="V1242">
        <v>1</v>
      </c>
    </row>
    <row r="1243" spans="1:22" x14ac:dyDescent="0.2">
      <c r="A1243" s="1" t="s">
        <v>414</v>
      </c>
      <c r="B1243" s="6" t="s">
        <v>1312</v>
      </c>
      <c r="C1243" s="1" t="s">
        <v>1317</v>
      </c>
      <c r="D1243" s="1" t="s">
        <v>13</v>
      </c>
      <c r="E1243" s="1" t="s">
        <v>1318</v>
      </c>
      <c r="F1243" s="1" t="s">
        <v>1315</v>
      </c>
      <c r="G1243" s="6" t="s">
        <v>1316</v>
      </c>
      <c r="H1243" s="3">
        <v>0.36</v>
      </c>
      <c r="I1243" s="5">
        <v>0</v>
      </c>
      <c r="J1243" s="4">
        <f>TRUNC(H1243*I1243, 1)</f>
        <v>0</v>
      </c>
      <c r="K1243" s="4">
        <f>노무!E4</f>
        <v>0</v>
      </c>
      <c r="L1243" s="5">
        <f>TRUNC(H1243*K1243, 1)</f>
        <v>0</v>
      </c>
      <c r="M1243" s="4">
        <v>0</v>
      </c>
      <c r="N1243" s="5">
        <f>TRUNC(H1243*M1243, 1)</f>
        <v>0</v>
      </c>
      <c r="O1243" s="4">
        <f t="shared" ref="O1243:P1246" si="179">I1243+K1243+M1243</f>
        <v>0</v>
      </c>
      <c r="P1243" s="5">
        <f t="shared" si="179"/>
        <v>0</v>
      </c>
      <c r="Q1243" s="1" t="s">
        <v>13</v>
      </c>
      <c r="S1243" t="s">
        <v>54</v>
      </c>
      <c r="T1243" t="s">
        <v>54</v>
      </c>
      <c r="U1243" t="s">
        <v>13</v>
      </c>
      <c r="V1243">
        <v>1</v>
      </c>
    </row>
    <row r="1244" spans="1:22" x14ac:dyDescent="0.2">
      <c r="A1244" s="1" t="s">
        <v>414</v>
      </c>
      <c r="B1244" s="6" t="s">
        <v>1331</v>
      </c>
      <c r="C1244" s="1" t="s">
        <v>1473</v>
      </c>
      <c r="D1244" s="1" t="s">
        <v>13</v>
      </c>
      <c r="E1244" s="1" t="s">
        <v>1456</v>
      </c>
      <c r="F1244" s="1" t="s">
        <v>1474</v>
      </c>
      <c r="G1244" s="6" t="s">
        <v>1335</v>
      </c>
      <c r="H1244" s="3">
        <v>1.07</v>
      </c>
      <c r="I1244" s="4">
        <f>기계경비!H11</f>
        <v>0</v>
      </c>
      <c r="J1244" s="4">
        <f>TRUNC(H1244*I1244, 1)</f>
        <v>0</v>
      </c>
      <c r="K1244" s="4">
        <f>기계경비!I11</f>
        <v>0</v>
      </c>
      <c r="L1244" s="5">
        <f>TRUNC(H1244*K1244, 1)</f>
        <v>0</v>
      </c>
      <c r="M1244" s="4">
        <f>기계경비!J11</f>
        <v>0</v>
      </c>
      <c r="N1244" s="5">
        <f>TRUNC(H1244*M1244, 1)</f>
        <v>0</v>
      </c>
      <c r="O1244" s="4">
        <f t="shared" si="179"/>
        <v>0</v>
      </c>
      <c r="P1244" s="5">
        <f t="shared" si="179"/>
        <v>0</v>
      </c>
      <c r="Q1244" s="1" t="s">
        <v>13</v>
      </c>
      <c r="S1244" t="s">
        <v>54</v>
      </c>
      <c r="T1244" t="s">
        <v>54</v>
      </c>
      <c r="U1244" t="s">
        <v>13</v>
      </c>
      <c r="V1244">
        <v>1</v>
      </c>
    </row>
    <row r="1245" spans="1:22" x14ac:dyDescent="0.2">
      <c r="A1245" s="1" t="s">
        <v>414</v>
      </c>
      <c r="B1245" s="6" t="s">
        <v>1331</v>
      </c>
      <c r="C1245" s="1" t="s">
        <v>1422</v>
      </c>
      <c r="D1245" s="1" t="s">
        <v>13</v>
      </c>
      <c r="E1245" s="1" t="s">
        <v>1341</v>
      </c>
      <c r="F1245" s="1" t="s">
        <v>1423</v>
      </c>
      <c r="G1245" s="6" t="s">
        <v>1335</v>
      </c>
      <c r="H1245" s="3">
        <v>1.07</v>
      </c>
      <c r="I1245" s="4">
        <f>기계경비!H7</f>
        <v>0</v>
      </c>
      <c r="J1245" s="4">
        <f>TRUNC(H1245*I1245, 1)</f>
        <v>0</v>
      </c>
      <c r="K1245" s="4">
        <f>기계경비!I7</f>
        <v>0</v>
      </c>
      <c r="L1245" s="5">
        <f>TRUNC(H1245*K1245, 1)</f>
        <v>0</v>
      </c>
      <c r="M1245" s="4">
        <f>기계경비!J7</f>
        <v>0</v>
      </c>
      <c r="N1245" s="5">
        <f>TRUNC(H1245*M1245, 1)</f>
        <v>0</v>
      </c>
      <c r="O1245" s="4">
        <f t="shared" si="179"/>
        <v>0</v>
      </c>
      <c r="P1245" s="5">
        <f t="shared" si="179"/>
        <v>0</v>
      </c>
      <c r="Q1245" s="1" t="s">
        <v>13</v>
      </c>
      <c r="S1245" t="s">
        <v>54</v>
      </c>
      <c r="T1245" t="s">
        <v>54</v>
      </c>
      <c r="U1245" t="s">
        <v>13</v>
      </c>
      <c r="V1245">
        <v>1</v>
      </c>
    </row>
    <row r="1246" spans="1:22" x14ac:dyDescent="0.2">
      <c r="A1246" s="1" t="s">
        <v>414</v>
      </c>
      <c r="B1246" s="6" t="s">
        <v>1331</v>
      </c>
      <c r="C1246" s="1" t="s">
        <v>1422</v>
      </c>
      <c r="D1246" s="1" t="s">
        <v>13</v>
      </c>
      <c r="E1246" s="1" t="s">
        <v>1341</v>
      </c>
      <c r="F1246" s="1" t="s">
        <v>1423</v>
      </c>
      <c r="G1246" s="6" t="s">
        <v>1335</v>
      </c>
      <c r="H1246" s="3">
        <v>1.07</v>
      </c>
      <c r="I1246" s="4">
        <f>기계경비!H7</f>
        <v>0</v>
      </c>
      <c r="J1246" s="4">
        <f>TRUNC(H1246*I1246, 1)</f>
        <v>0</v>
      </c>
      <c r="K1246" s="4">
        <f>기계경비!I7</f>
        <v>0</v>
      </c>
      <c r="L1246" s="5">
        <f>TRUNC(H1246*K1246, 1)</f>
        <v>0</v>
      </c>
      <c r="M1246" s="4">
        <f>기계경비!J7</f>
        <v>0</v>
      </c>
      <c r="N1246" s="5">
        <f>TRUNC(H1246*M1246, 1)</f>
        <v>0</v>
      </c>
      <c r="O1246" s="4">
        <f t="shared" si="179"/>
        <v>0</v>
      </c>
      <c r="P1246" s="5">
        <f t="shared" si="179"/>
        <v>0</v>
      </c>
      <c r="Q1246" s="1" t="s">
        <v>13</v>
      </c>
      <c r="S1246" t="s">
        <v>54</v>
      </c>
      <c r="T1246" t="s">
        <v>54</v>
      </c>
      <c r="U1246" t="s">
        <v>13</v>
      </c>
      <c r="V1246">
        <v>1</v>
      </c>
    </row>
    <row r="1247" spans="1:22" x14ac:dyDescent="0.2">
      <c r="A1247" s="1" t="s">
        <v>13</v>
      </c>
      <c r="B1247" s="6" t="s">
        <v>13</v>
      </c>
      <c r="C1247" s="1" t="s">
        <v>13</v>
      </c>
      <c r="D1247" s="1" t="s">
        <v>13</v>
      </c>
      <c r="E1247" s="1" t="s">
        <v>1311</v>
      </c>
      <c r="F1247" s="1" t="s">
        <v>13</v>
      </c>
      <c r="G1247" s="6" t="s">
        <v>13</v>
      </c>
      <c r="H1247" s="3">
        <v>0</v>
      </c>
      <c r="I1247" s="1" t="s">
        <v>13</v>
      </c>
      <c r="J1247" s="4">
        <f>TRUNC(SUMPRODUCT(J1243:J1246, V1243:V1246), 0)</f>
        <v>0</v>
      </c>
      <c r="K1247" s="1" t="s">
        <v>13</v>
      </c>
      <c r="L1247" s="5">
        <f>TRUNC(SUMPRODUCT(L1243:L1246, V1243:V1246), 0)</f>
        <v>0</v>
      </c>
      <c r="M1247" s="1" t="s">
        <v>13</v>
      </c>
      <c r="N1247" s="5">
        <f>TRUNC(SUMPRODUCT(N1243:N1246, V1243:V1246), 0)</f>
        <v>0</v>
      </c>
      <c r="O1247" s="1" t="s">
        <v>13</v>
      </c>
      <c r="P1247" s="5">
        <f>J1247+L1247+N1247</f>
        <v>0</v>
      </c>
      <c r="Q1247" s="1" t="s">
        <v>13</v>
      </c>
      <c r="S1247" t="s">
        <v>13</v>
      </c>
      <c r="T1247" t="s">
        <v>13</v>
      </c>
      <c r="U1247" t="s">
        <v>13</v>
      </c>
      <c r="V1247">
        <v>1</v>
      </c>
    </row>
    <row r="1248" spans="1:22" x14ac:dyDescent="0.2">
      <c r="A1248" s="1" t="s">
        <v>13</v>
      </c>
      <c r="B1248" s="6" t="s">
        <v>13</v>
      </c>
      <c r="C1248" s="1" t="s">
        <v>13</v>
      </c>
      <c r="D1248" s="1" t="s">
        <v>13</v>
      </c>
      <c r="E1248" s="1" t="s">
        <v>13</v>
      </c>
      <c r="F1248" s="1" t="s">
        <v>13</v>
      </c>
      <c r="G1248" s="6" t="s">
        <v>13</v>
      </c>
      <c r="H1248" s="3">
        <v>0</v>
      </c>
      <c r="I1248" s="1" t="s">
        <v>13</v>
      </c>
      <c r="J1248" s="1" t="s">
        <v>13</v>
      </c>
      <c r="K1248" s="1" t="s">
        <v>13</v>
      </c>
      <c r="L1248" s="1" t="s">
        <v>13</v>
      </c>
      <c r="M1248" s="1" t="s">
        <v>13</v>
      </c>
      <c r="N1248" s="1" t="s">
        <v>13</v>
      </c>
      <c r="O1248" s="1" t="s">
        <v>13</v>
      </c>
      <c r="P1248" s="1" t="s">
        <v>13</v>
      </c>
      <c r="Q1248" s="1" t="s">
        <v>13</v>
      </c>
      <c r="S1248" t="s">
        <v>13</v>
      </c>
      <c r="T1248" t="s">
        <v>13</v>
      </c>
      <c r="U1248" t="s">
        <v>13</v>
      </c>
      <c r="V1248">
        <v>1</v>
      </c>
    </row>
    <row r="1249" spans="1:22" x14ac:dyDescent="0.2">
      <c r="A1249" s="1" t="s">
        <v>416</v>
      </c>
      <c r="B1249" s="6" t="s">
        <v>13</v>
      </c>
      <c r="C1249" s="1" t="s">
        <v>13</v>
      </c>
      <c r="D1249" s="1" t="s">
        <v>13</v>
      </c>
      <c r="E1249" s="1" t="s">
        <v>417</v>
      </c>
      <c r="F1249" s="1" t="s">
        <v>418</v>
      </c>
      <c r="G1249" s="6" t="s">
        <v>136</v>
      </c>
      <c r="H1249" s="3">
        <v>0</v>
      </c>
      <c r="I1249" s="1" t="s">
        <v>13</v>
      </c>
      <c r="J1249" s="1" t="s">
        <v>13</v>
      </c>
      <c r="K1249" s="1" t="s">
        <v>13</v>
      </c>
      <c r="L1249" s="1" t="s">
        <v>13</v>
      </c>
      <c r="M1249" s="1" t="s">
        <v>13</v>
      </c>
      <c r="N1249" s="1" t="s">
        <v>13</v>
      </c>
      <c r="O1249" s="1" t="s">
        <v>13</v>
      </c>
      <c r="P1249" s="1" t="s">
        <v>13</v>
      </c>
      <c r="Q1249" s="1" t="s">
        <v>13</v>
      </c>
      <c r="S1249" t="s">
        <v>13</v>
      </c>
      <c r="T1249" t="s">
        <v>13</v>
      </c>
      <c r="U1249" t="s">
        <v>13</v>
      </c>
      <c r="V1249">
        <v>1</v>
      </c>
    </row>
    <row r="1250" spans="1:22" x14ac:dyDescent="0.2">
      <c r="A1250" s="1" t="s">
        <v>416</v>
      </c>
      <c r="B1250" s="6" t="s">
        <v>1312</v>
      </c>
      <c r="C1250" s="1" t="s">
        <v>1355</v>
      </c>
      <c r="D1250" s="1" t="s">
        <v>13</v>
      </c>
      <c r="E1250" s="1" t="s">
        <v>1356</v>
      </c>
      <c r="F1250" s="1" t="s">
        <v>1315</v>
      </c>
      <c r="G1250" s="6" t="s">
        <v>1316</v>
      </c>
      <c r="H1250" s="3">
        <v>1.06</v>
      </c>
      <c r="I1250" s="5">
        <v>0</v>
      </c>
      <c r="J1250" s="4">
        <f>TRUNC(H1250*I1250, 1)</f>
        <v>0</v>
      </c>
      <c r="K1250" s="4">
        <f>노무!E5</f>
        <v>0</v>
      </c>
      <c r="L1250" s="5">
        <f>TRUNC(H1250*K1250, 1)</f>
        <v>0</v>
      </c>
      <c r="M1250" s="4">
        <v>0</v>
      </c>
      <c r="N1250" s="5">
        <f>TRUNC(H1250*M1250, 1)</f>
        <v>0</v>
      </c>
      <c r="O1250" s="4">
        <f t="shared" ref="O1250:P1254" si="180">I1250+K1250+M1250</f>
        <v>0</v>
      </c>
      <c r="P1250" s="5">
        <f t="shared" si="180"/>
        <v>0</v>
      </c>
      <c r="Q1250" s="1" t="s">
        <v>13</v>
      </c>
      <c r="S1250" t="s">
        <v>54</v>
      </c>
      <c r="T1250" t="s">
        <v>54</v>
      </c>
      <c r="U1250" t="s">
        <v>13</v>
      </c>
      <c r="V1250">
        <v>1</v>
      </c>
    </row>
    <row r="1251" spans="1:22" x14ac:dyDescent="0.2">
      <c r="A1251" s="1" t="s">
        <v>416</v>
      </c>
      <c r="B1251" s="6" t="s">
        <v>1312</v>
      </c>
      <c r="C1251" s="1" t="s">
        <v>1317</v>
      </c>
      <c r="D1251" s="1" t="s">
        <v>13</v>
      </c>
      <c r="E1251" s="1" t="s">
        <v>1318</v>
      </c>
      <c r="F1251" s="1" t="s">
        <v>1315</v>
      </c>
      <c r="G1251" s="6" t="s">
        <v>1316</v>
      </c>
      <c r="H1251" s="3">
        <v>2.69</v>
      </c>
      <c r="I1251" s="5">
        <v>0</v>
      </c>
      <c r="J1251" s="4">
        <f>TRUNC(H1251*I1251, 1)</f>
        <v>0</v>
      </c>
      <c r="K1251" s="4">
        <f>노무!E4</f>
        <v>0</v>
      </c>
      <c r="L1251" s="5">
        <f>TRUNC(H1251*K1251, 1)</f>
        <v>0</v>
      </c>
      <c r="M1251" s="4">
        <v>0</v>
      </c>
      <c r="N1251" s="5">
        <f>TRUNC(H1251*M1251, 1)</f>
        <v>0</v>
      </c>
      <c r="O1251" s="4">
        <f t="shared" si="180"/>
        <v>0</v>
      </c>
      <c r="P1251" s="5">
        <f t="shared" si="180"/>
        <v>0</v>
      </c>
      <c r="Q1251" s="1" t="s">
        <v>13</v>
      </c>
      <c r="S1251" t="s">
        <v>54</v>
      </c>
      <c r="T1251" t="s">
        <v>54</v>
      </c>
      <c r="U1251" t="s">
        <v>13</v>
      </c>
      <c r="V1251">
        <v>1</v>
      </c>
    </row>
    <row r="1252" spans="1:22" x14ac:dyDescent="0.2">
      <c r="A1252" s="1" t="s">
        <v>416</v>
      </c>
      <c r="B1252" s="6" t="s">
        <v>1331</v>
      </c>
      <c r="C1252" s="1" t="s">
        <v>1340</v>
      </c>
      <c r="D1252" s="1" t="s">
        <v>13</v>
      </c>
      <c r="E1252" s="1" t="s">
        <v>1341</v>
      </c>
      <c r="F1252" s="1" t="s">
        <v>1342</v>
      </c>
      <c r="G1252" s="6" t="s">
        <v>1335</v>
      </c>
      <c r="H1252" s="3">
        <v>3.78</v>
      </c>
      <c r="I1252" s="4">
        <f>기계경비!H5</f>
        <v>0</v>
      </c>
      <c r="J1252" s="4">
        <f>TRUNC(H1252*I1252, 1)</f>
        <v>0</v>
      </c>
      <c r="K1252" s="4">
        <f>기계경비!I5</f>
        <v>0</v>
      </c>
      <c r="L1252" s="5">
        <f>TRUNC(H1252*K1252, 1)</f>
        <v>0</v>
      </c>
      <c r="M1252" s="4">
        <f>기계경비!J5</f>
        <v>0</v>
      </c>
      <c r="N1252" s="5">
        <f>TRUNC(H1252*M1252, 1)</f>
        <v>0</v>
      </c>
      <c r="O1252" s="4">
        <f t="shared" si="180"/>
        <v>0</v>
      </c>
      <c r="P1252" s="5">
        <f t="shared" si="180"/>
        <v>0</v>
      </c>
      <c r="Q1252" s="1" t="s">
        <v>13</v>
      </c>
      <c r="S1252" t="s">
        <v>54</v>
      </c>
      <c r="T1252" t="s">
        <v>54</v>
      </c>
      <c r="U1252" t="s">
        <v>13</v>
      </c>
      <c r="V1252">
        <v>1</v>
      </c>
    </row>
    <row r="1253" spans="1:22" x14ac:dyDescent="0.2">
      <c r="A1253" s="1" t="s">
        <v>416</v>
      </c>
      <c r="B1253" s="6" t="s">
        <v>1331</v>
      </c>
      <c r="C1253" s="1" t="s">
        <v>1475</v>
      </c>
      <c r="D1253" s="1" t="s">
        <v>13</v>
      </c>
      <c r="E1253" s="1" t="s">
        <v>1476</v>
      </c>
      <c r="F1253" s="1" t="s">
        <v>1477</v>
      </c>
      <c r="G1253" s="6" t="s">
        <v>1335</v>
      </c>
      <c r="H1253" s="3">
        <v>3.3</v>
      </c>
      <c r="I1253" s="4">
        <f>기계경비!H67</f>
        <v>0</v>
      </c>
      <c r="J1253" s="4">
        <f>TRUNC(H1253*I1253, 1)</f>
        <v>0</v>
      </c>
      <c r="K1253" s="4">
        <f>기계경비!I67</f>
        <v>0</v>
      </c>
      <c r="L1253" s="5">
        <f>TRUNC(H1253*K1253, 1)</f>
        <v>0</v>
      </c>
      <c r="M1253" s="4">
        <f>기계경비!J67</f>
        <v>0</v>
      </c>
      <c r="N1253" s="5">
        <f>TRUNC(H1253*M1253, 1)</f>
        <v>0</v>
      </c>
      <c r="O1253" s="4">
        <f t="shared" si="180"/>
        <v>0</v>
      </c>
      <c r="P1253" s="5">
        <f t="shared" si="180"/>
        <v>0</v>
      </c>
      <c r="Q1253" s="1" t="s">
        <v>13</v>
      </c>
      <c r="S1253" t="s">
        <v>54</v>
      </c>
      <c r="T1253" t="s">
        <v>54</v>
      </c>
      <c r="U1253" t="s">
        <v>13</v>
      </c>
      <c r="V1253">
        <v>1</v>
      </c>
    </row>
    <row r="1254" spans="1:22" x14ac:dyDescent="0.2">
      <c r="A1254" s="1" t="s">
        <v>416</v>
      </c>
      <c r="B1254" s="6" t="s">
        <v>1331</v>
      </c>
      <c r="C1254" s="1" t="s">
        <v>1478</v>
      </c>
      <c r="D1254" s="1" t="s">
        <v>13</v>
      </c>
      <c r="E1254" s="1" t="s">
        <v>1479</v>
      </c>
      <c r="F1254" s="1" t="s">
        <v>1480</v>
      </c>
      <c r="G1254" s="6" t="s">
        <v>1335</v>
      </c>
      <c r="H1254" s="3">
        <v>3.3</v>
      </c>
      <c r="I1254" s="4">
        <f>기계경비!H61</f>
        <v>0</v>
      </c>
      <c r="J1254" s="4">
        <f>TRUNC(H1254*I1254, 1)</f>
        <v>0</v>
      </c>
      <c r="K1254" s="4">
        <f>기계경비!I61</f>
        <v>0</v>
      </c>
      <c r="L1254" s="5">
        <f>TRUNC(H1254*K1254, 1)</f>
        <v>0</v>
      </c>
      <c r="M1254" s="4">
        <f>기계경비!J61</f>
        <v>0</v>
      </c>
      <c r="N1254" s="5">
        <f>TRUNC(H1254*M1254, 1)</f>
        <v>0</v>
      </c>
      <c r="O1254" s="4">
        <f t="shared" si="180"/>
        <v>0</v>
      </c>
      <c r="P1254" s="5">
        <f t="shared" si="180"/>
        <v>0</v>
      </c>
      <c r="Q1254" s="1" t="s">
        <v>13</v>
      </c>
      <c r="S1254" t="s">
        <v>54</v>
      </c>
      <c r="T1254" t="s">
        <v>54</v>
      </c>
      <c r="U1254" t="s">
        <v>13</v>
      </c>
      <c r="V1254">
        <v>1</v>
      </c>
    </row>
    <row r="1255" spans="1:22" x14ac:dyDescent="0.2">
      <c r="A1255" s="1" t="s">
        <v>13</v>
      </c>
      <c r="B1255" s="6" t="s">
        <v>13</v>
      </c>
      <c r="C1255" s="1" t="s">
        <v>13</v>
      </c>
      <c r="D1255" s="1" t="s">
        <v>13</v>
      </c>
      <c r="E1255" s="1" t="s">
        <v>1311</v>
      </c>
      <c r="F1255" s="1" t="s">
        <v>13</v>
      </c>
      <c r="G1255" s="6" t="s">
        <v>13</v>
      </c>
      <c r="H1255" s="3">
        <v>0</v>
      </c>
      <c r="I1255" s="1" t="s">
        <v>13</v>
      </c>
      <c r="J1255" s="4">
        <f>TRUNC(SUMPRODUCT(J1250:J1254, V1250:V1254), 0)</f>
        <v>0</v>
      </c>
      <c r="K1255" s="1" t="s">
        <v>13</v>
      </c>
      <c r="L1255" s="5">
        <f>TRUNC(SUMPRODUCT(L1250:L1254, V1250:V1254), 0)</f>
        <v>0</v>
      </c>
      <c r="M1255" s="1" t="s">
        <v>13</v>
      </c>
      <c r="N1255" s="5">
        <f>TRUNC(SUMPRODUCT(N1250:N1254, V1250:V1254), 0)</f>
        <v>0</v>
      </c>
      <c r="O1255" s="1" t="s">
        <v>13</v>
      </c>
      <c r="P1255" s="5">
        <f>J1255+L1255+N1255</f>
        <v>0</v>
      </c>
      <c r="Q1255" s="1" t="s">
        <v>13</v>
      </c>
      <c r="S1255" t="s">
        <v>13</v>
      </c>
      <c r="T1255" t="s">
        <v>13</v>
      </c>
      <c r="U1255" t="s">
        <v>13</v>
      </c>
      <c r="V1255">
        <v>1</v>
      </c>
    </row>
    <row r="1256" spans="1:22" x14ac:dyDescent="0.2">
      <c r="A1256" s="1" t="s">
        <v>13</v>
      </c>
      <c r="B1256" s="6" t="s">
        <v>13</v>
      </c>
      <c r="C1256" s="1" t="s">
        <v>13</v>
      </c>
      <c r="D1256" s="1" t="s">
        <v>13</v>
      </c>
      <c r="E1256" s="1" t="s">
        <v>13</v>
      </c>
      <c r="F1256" s="1" t="s">
        <v>13</v>
      </c>
      <c r="G1256" s="6" t="s">
        <v>13</v>
      </c>
      <c r="H1256" s="3">
        <v>0</v>
      </c>
      <c r="I1256" s="1" t="s">
        <v>13</v>
      </c>
      <c r="J1256" s="1" t="s">
        <v>13</v>
      </c>
      <c r="K1256" s="1" t="s">
        <v>13</v>
      </c>
      <c r="L1256" s="1" t="s">
        <v>13</v>
      </c>
      <c r="M1256" s="1" t="s">
        <v>13</v>
      </c>
      <c r="N1256" s="1" t="s">
        <v>13</v>
      </c>
      <c r="O1256" s="1" t="s">
        <v>13</v>
      </c>
      <c r="P1256" s="1" t="s">
        <v>13</v>
      </c>
      <c r="Q1256" s="1" t="s">
        <v>13</v>
      </c>
      <c r="S1256" t="s">
        <v>13</v>
      </c>
      <c r="T1256" t="s">
        <v>13</v>
      </c>
      <c r="U1256" t="s">
        <v>13</v>
      </c>
      <c r="V1256">
        <v>1</v>
      </c>
    </row>
    <row r="1257" spans="1:22" x14ac:dyDescent="0.2">
      <c r="A1257" s="1" t="s">
        <v>419</v>
      </c>
      <c r="B1257" s="6" t="s">
        <v>13</v>
      </c>
      <c r="C1257" s="1" t="s">
        <v>13</v>
      </c>
      <c r="D1257" s="1" t="s">
        <v>13</v>
      </c>
      <c r="E1257" s="1" t="s">
        <v>417</v>
      </c>
      <c r="F1257" s="1" t="s">
        <v>420</v>
      </c>
      <c r="G1257" s="6" t="s">
        <v>136</v>
      </c>
      <c r="H1257" s="3">
        <v>0</v>
      </c>
      <c r="I1257" s="1" t="s">
        <v>13</v>
      </c>
      <c r="J1257" s="1" t="s">
        <v>13</v>
      </c>
      <c r="K1257" s="1" t="s">
        <v>13</v>
      </c>
      <c r="L1257" s="1" t="s">
        <v>13</v>
      </c>
      <c r="M1257" s="1" t="s">
        <v>13</v>
      </c>
      <c r="N1257" s="1" t="s">
        <v>13</v>
      </c>
      <c r="O1257" s="1" t="s">
        <v>13</v>
      </c>
      <c r="P1257" s="1" t="s">
        <v>13</v>
      </c>
      <c r="Q1257" s="1" t="s">
        <v>13</v>
      </c>
      <c r="S1257" t="s">
        <v>13</v>
      </c>
      <c r="T1257" t="s">
        <v>13</v>
      </c>
      <c r="U1257" t="s">
        <v>13</v>
      </c>
      <c r="V1257">
        <v>1</v>
      </c>
    </row>
    <row r="1258" spans="1:22" x14ac:dyDescent="0.2">
      <c r="A1258" s="1" t="s">
        <v>419</v>
      </c>
      <c r="B1258" s="6" t="s">
        <v>1312</v>
      </c>
      <c r="C1258" s="1" t="s">
        <v>1355</v>
      </c>
      <c r="D1258" s="1" t="s">
        <v>13</v>
      </c>
      <c r="E1258" s="1" t="s">
        <v>1356</v>
      </c>
      <c r="F1258" s="1" t="s">
        <v>1315</v>
      </c>
      <c r="G1258" s="6" t="s">
        <v>1316</v>
      </c>
      <c r="H1258" s="3">
        <v>0.91</v>
      </c>
      <c r="I1258" s="5">
        <v>0</v>
      </c>
      <c r="J1258" s="4">
        <f>TRUNC(H1258*I1258, 1)</f>
        <v>0</v>
      </c>
      <c r="K1258" s="4">
        <f>노무!E5</f>
        <v>0</v>
      </c>
      <c r="L1258" s="5">
        <f>TRUNC(H1258*K1258, 1)</f>
        <v>0</v>
      </c>
      <c r="M1258" s="4">
        <v>0</v>
      </c>
      <c r="N1258" s="5">
        <f>TRUNC(H1258*M1258, 1)</f>
        <v>0</v>
      </c>
      <c r="O1258" s="4">
        <f t="shared" ref="O1258:P1262" si="181">I1258+K1258+M1258</f>
        <v>0</v>
      </c>
      <c r="P1258" s="5">
        <f t="shared" si="181"/>
        <v>0</v>
      </c>
      <c r="Q1258" s="1" t="s">
        <v>13</v>
      </c>
      <c r="S1258" t="s">
        <v>54</v>
      </c>
      <c r="T1258" t="s">
        <v>54</v>
      </c>
      <c r="U1258" t="s">
        <v>13</v>
      </c>
      <c r="V1258">
        <v>1</v>
      </c>
    </row>
    <row r="1259" spans="1:22" x14ac:dyDescent="0.2">
      <c r="A1259" s="1" t="s">
        <v>419</v>
      </c>
      <c r="B1259" s="6" t="s">
        <v>1312</v>
      </c>
      <c r="C1259" s="1" t="s">
        <v>1317</v>
      </c>
      <c r="D1259" s="1" t="s">
        <v>13</v>
      </c>
      <c r="E1259" s="1" t="s">
        <v>1318</v>
      </c>
      <c r="F1259" s="1" t="s">
        <v>1315</v>
      </c>
      <c r="G1259" s="6" t="s">
        <v>1316</v>
      </c>
      <c r="H1259" s="3">
        <v>2.48</v>
      </c>
      <c r="I1259" s="5">
        <v>0</v>
      </c>
      <c r="J1259" s="4">
        <f>TRUNC(H1259*I1259, 1)</f>
        <v>0</v>
      </c>
      <c r="K1259" s="4">
        <f>노무!E4</f>
        <v>0</v>
      </c>
      <c r="L1259" s="5">
        <f>TRUNC(H1259*K1259, 1)</f>
        <v>0</v>
      </c>
      <c r="M1259" s="4">
        <v>0</v>
      </c>
      <c r="N1259" s="5">
        <f>TRUNC(H1259*M1259, 1)</f>
        <v>0</v>
      </c>
      <c r="O1259" s="4">
        <f t="shared" si="181"/>
        <v>0</v>
      </c>
      <c r="P1259" s="5">
        <f t="shared" si="181"/>
        <v>0</v>
      </c>
      <c r="Q1259" s="1" t="s">
        <v>13</v>
      </c>
      <c r="S1259" t="s">
        <v>54</v>
      </c>
      <c r="T1259" t="s">
        <v>54</v>
      </c>
      <c r="U1259" t="s">
        <v>13</v>
      </c>
      <c r="V1259">
        <v>1</v>
      </c>
    </row>
    <row r="1260" spans="1:22" x14ac:dyDescent="0.2">
      <c r="A1260" s="1" t="s">
        <v>419</v>
      </c>
      <c r="B1260" s="6" t="s">
        <v>1331</v>
      </c>
      <c r="C1260" s="1" t="s">
        <v>1340</v>
      </c>
      <c r="D1260" s="1" t="s">
        <v>13</v>
      </c>
      <c r="E1260" s="1" t="s">
        <v>1341</v>
      </c>
      <c r="F1260" s="1" t="s">
        <v>1342</v>
      </c>
      <c r="G1260" s="6" t="s">
        <v>1335</v>
      </c>
      <c r="H1260" s="3">
        <v>1.81</v>
      </c>
      <c r="I1260" s="4">
        <f>기계경비!H5</f>
        <v>0</v>
      </c>
      <c r="J1260" s="4">
        <f>TRUNC(H1260*I1260, 1)</f>
        <v>0</v>
      </c>
      <c r="K1260" s="4">
        <f>기계경비!I5</f>
        <v>0</v>
      </c>
      <c r="L1260" s="5">
        <f>TRUNC(H1260*K1260, 1)</f>
        <v>0</v>
      </c>
      <c r="M1260" s="4">
        <f>기계경비!J5</f>
        <v>0</v>
      </c>
      <c r="N1260" s="5">
        <f>TRUNC(H1260*M1260, 1)</f>
        <v>0</v>
      </c>
      <c r="O1260" s="4">
        <f t="shared" si="181"/>
        <v>0</v>
      </c>
      <c r="P1260" s="5">
        <f t="shared" si="181"/>
        <v>0</v>
      </c>
      <c r="Q1260" s="1" t="s">
        <v>13</v>
      </c>
      <c r="S1260" t="s">
        <v>54</v>
      </c>
      <c r="T1260" t="s">
        <v>54</v>
      </c>
      <c r="U1260" t="s">
        <v>13</v>
      </c>
      <c r="V1260">
        <v>1</v>
      </c>
    </row>
    <row r="1261" spans="1:22" x14ac:dyDescent="0.2">
      <c r="A1261" s="1" t="s">
        <v>419</v>
      </c>
      <c r="B1261" s="6" t="s">
        <v>1331</v>
      </c>
      <c r="C1261" s="1" t="s">
        <v>1475</v>
      </c>
      <c r="D1261" s="1" t="s">
        <v>13</v>
      </c>
      <c r="E1261" s="1" t="s">
        <v>1476</v>
      </c>
      <c r="F1261" s="1" t="s">
        <v>1477</v>
      </c>
      <c r="G1261" s="6" t="s">
        <v>1335</v>
      </c>
      <c r="H1261" s="3">
        <v>1.58</v>
      </c>
      <c r="I1261" s="4">
        <f>기계경비!H67</f>
        <v>0</v>
      </c>
      <c r="J1261" s="4">
        <f>TRUNC(H1261*I1261, 1)</f>
        <v>0</v>
      </c>
      <c r="K1261" s="4">
        <f>기계경비!I67</f>
        <v>0</v>
      </c>
      <c r="L1261" s="5">
        <f>TRUNC(H1261*K1261, 1)</f>
        <v>0</v>
      </c>
      <c r="M1261" s="4">
        <f>기계경비!J67</f>
        <v>0</v>
      </c>
      <c r="N1261" s="5">
        <f>TRUNC(H1261*M1261, 1)</f>
        <v>0</v>
      </c>
      <c r="O1261" s="4">
        <f t="shared" si="181"/>
        <v>0</v>
      </c>
      <c r="P1261" s="5">
        <f t="shared" si="181"/>
        <v>0</v>
      </c>
      <c r="Q1261" s="1" t="s">
        <v>13</v>
      </c>
      <c r="S1261" t="s">
        <v>54</v>
      </c>
      <c r="T1261" t="s">
        <v>54</v>
      </c>
      <c r="U1261" t="s">
        <v>13</v>
      </c>
      <c r="V1261">
        <v>1</v>
      </c>
    </row>
    <row r="1262" spans="1:22" x14ac:dyDescent="0.2">
      <c r="A1262" s="1" t="s">
        <v>419</v>
      </c>
      <c r="B1262" s="6" t="s">
        <v>1331</v>
      </c>
      <c r="C1262" s="1" t="s">
        <v>1478</v>
      </c>
      <c r="D1262" s="1" t="s">
        <v>13</v>
      </c>
      <c r="E1262" s="1" t="s">
        <v>1479</v>
      </c>
      <c r="F1262" s="1" t="s">
        <v>1480</v>
      </c>
      <c r="G1262" s="6" t="s">
        <v>1335</v>
      </c>
      <c r="H1262" s="3">
        <v>1.58</v>
      </c>
      <c r="I1262" s="4">
        <f>기계경비!H61</f>
        <v>0</v>
      </c>
      <c r="J1262" s="4">
        <f>TRUNC(H1262*I1262, 1)</f>
        <v>0</v>
      </c>
      <c r="K1262" s="4">
        <f>기계경비!I61</f>
        <v>0</v>
      </c>
      <c r="L1262" s="5">
        <f>TRUNC(H1262*K1262, 1)</f>
        <v>0</v>
      </c>
      <c r="M1262" s="4">
        <f>기계경비!J61</f>
        <v>0</v>
      </c>
      <c r="N1262" s="5">
        <f>TRUNC(H1262*M1262, 1)</f>
        <v>0</v>
      </c>
      <c r="O1262" s="4">
        <f t="shared" si="181"/>
        <v>0</v>
      </c>
      <c r="P1262" s="5">
        <f t="shared" si="181"/>
        <v>0</v>
      </c>
      <c r="Q1262" s="1" t="s">
        <v>13</v>
      </c>
      <c r="S1262" t="s">
        <v>54</v>
      </c>
      <c r="T1262" t="s">
        <v>54</v>
      </c>
      <c r="U1262" t="s">
        <v>13</v>
      </c>
      <c r="V1262">
        <v>1</v>
      </c>
    </row>
    <row r="1263" spans="1:22" x14ac:dyDescent="0.2">
      <c r="A1263" s="1" t="s">
        <v>13</v>
      </c>
      <c r="B1263" s="6" t="s">
        <v>13</v>
      </c>
      <c r="C1263" s="1" t="s">
        <v>13</v>
      </c>
      <c r="D1263" s="1" t="s">
        <v>13</v>
      </c>
      <c r="E1263" s="1" t="s">
        <v>1311</v>
      </c>
      <c r="F1263" s="1" t="s">
        <v>13</v>
      </c>
      <c r="G1263" s="6" t="s">
        <v>13</v>
      </c>
      <c r="H1263" s="3">
        <v>0</v>
      </c>
      <c r="I1263" s="1" t="s">
        <v>13</v>
      </c>
      <c r="J1263" s="4">
        <f>TRUNC(SUMPRODUCT(J1258:J1262, V1258:V1262), 0)</f>
        <v>0</v>
      </c>
      <c r="K1263" s="1" t="s">
        <v>13</v>
      </c>
      <c r="L1263" s="5">
        <f>TRUNC(SUMPRODUCT(L1258:L1262, V1258:V1262), 0)</f>
        <v>0</v>
      </c>
      <c r="M1263" s="1" t="s">
        <v>13</v>
      </c>
      <c r="N1263" s="5">
        <f>TRUNC(SUMPRODUCT(N1258:N1262, V1258:V1262), 0)</f>
        <v>0</v>
      </c>
      <c r="O1263" s="1" t="s">
        <v>13</v>
      </c>
      <c r="P1263" s="5">
        <f>J1263+L1263+N1263</f>
        <v>0</v>
      </c>
      <c r="Q1263" s="1" t="s">
        <v>13</v>
      </c>
      <c r="S1263" t="s">
        <v>13</v>
      </c>
      <c r="T1263" t="s">
        <v>13</v>
      </c>
      <c r="U1263" t="s">
        <v>13</v>
      </c>
      <c r="V1263">
        <v>1</v>
      </c>
    </row>
    <row r="1264" spans="1:22" x14ac:dyDescent="0.2">
      <c r="A1264" s="1" t="s">
        <v>13</v>
      </c>
      <c r="B1264" s="6" t="s">
        <v>13</v>
      </c>
      <c r="C1264" s="1" t="s">
        <v>13</v>
      </c>
      <c r="D1264" s="1" t="s">
        <v>13</v>
      </c>
      <c r="E1264" s="1" t="s">
        <v>13</v>
      </c>
      <c r="F1264" s="1" t="s">
        <v>13</v>
      </c>
      <c r="G1264" s="6" t="s">
        <v>13</v>
      </c>
      <c r="H1264" s="3">
        <v>0</v>
      </c>
      <c r="I1264" s="1" t="s">
        <v>13</v>
      </c>
      <c r="J1264" s="1" t="s">
        <v>13</v>
      </c>
      <c r="K1264" s="1" t="s">
        <v>13</v>
      </c>
      <c r="L1264" s="1" t="s">
        <v>13</v>
      </c>
      <c r="M1264" s="1" t="s">
        <v>13</v>
      </c>
      <c r="N1264" s="1" t="s">
        <v>13</v>
      </c>
      <c r="O1264" s="1" t="s">
        <v>13</v>
      </c>
      <c r="P1264" s="1" t="s">
        <v>13</v>
      </c>
      <c r="Q1264" s="1" t="s">
        <v>13</v>
      </c>
      <c r="S1264" t="s">
        <v>13</v>
      </c>
      <c r="T1264" t="s">
        <v>13</v>
      </c>
      <c r="U1264" t="s">
        <v>13</v>
      </c>
      <c r="V1264">
        <v>1</v>
      </c>
    </row>
    <row r="1265" spans="1:22" x14ac:dyDescent="0.2">
      <c r="A1265" s="1" t="s">
        <v>421</v>
      </c>
      <c r="B1265" s="6" t="s">
        <v>13</v>
      </c>
      <c r="C1265" s="1" t="s">
        <v>13</v>
      </c>
      <c r="D1265" s="1" t="s">
        <v>13</v>
      </c>
      <c r="E1265" s="1" t="s">
        <v>422</v>
      </c>
      <c r="F1265" s="1" t="s">
        <v>423</v>
      </c>
      <c r="G1265" s="6" t="s">
        <v>364</v>
      </c>
      <c r="H1265" s="3">
        <v>0</v>
      </c>
      <c r="I1265" s="1" t="s">
        <v>13</v>
      </c>
      <c r="J1265" s="1" t="s">
        <v>13</v>
      </c>
      <c r="K1265" s="1" t="s">
        <v>13</v>
      </c>
      <c r="L1265" s="1" t="s">
        <v>13</v>
      </c>
      <c r="M1265" s="1" t="s">
        <v>13</v>
      </c>
      <c r="N1265" s="1" t="s">
        <v>13</v>
      </c>
      <c r="O1265" s="1" t="s">
        <v>13</v>
      </c>
      <c r="P1265" s="1" t="s">
        <v>13</v>
      </c>
      <c r="Q1265" s="1" t="s">
        <v>13</v>
      </c>
      <c r="S1265" t="s">
        <v>13</v>
      </c>
      <c r="T1265" t="s">
        <v>13</v>
      </c>
      <c r="U1265" t="s">
        <v>13</v>
      </c>
      <c r="V1265">
        <v>1</v>
      </c>
    </row>
    <row r="1266" spans="1:22" x14ac:dyDescent="0.2">
      <c r="A1266" s="1" t="s">
        <v>421</v>
      </c>
      <c r="B1266" s="6" t="s">
        <v>1312</v>
      </c>
      <c r="C1266" s="1" t="s">
        <v>1317</v>
      </c>
      <c r="D1266" s="1" t="s">
        <v>13</v>
      </c>
      <c r="E1266" s="1" t="s">
        <v>1318</v>
      </c>
      <c r="F1266" s="1" t="s">
        <v>1315</v>
      </c>
      <c r="G1266" s="6" t="s">
        <v>1316</v>
      </c>
      <c r="H1266" s="3">
        <v>0.14000000000000001</v>
      </c>
      <c r="I1266" s="5">
        <v>0</v>
      </c>
      <c r="J1266" s="4">
        <f>TRUNC(H1266*I1266, 1)</f>
        <v>0</v>
      </c>
      <c r="K1266" s="4">
        <f>노무!E4</f>
        <v>0</v>
      </c>
      <c r="L1266" s="5">
        <f>TRUNC(H1266*K1266, 1)</f>
        <v>0</v>
      </c>
      <c r="M1266" s="4">
        <v>0</v>
      </c>
      <c r="N1266" s="5">
        <f>TRUNC(H1266*M1266, 1)</f>
        <v>0</v>
      </c>
      <c r="O1266" s="4">
        <f>I1266+K1266+M1266</f>
        <v>0</v>
      </c>
      <c r="P1266" s="5">
        <f>J1266+L1266+N1266</f>
        <v>0</v>
      </c>
      <c r="Q1266" s="1" t="s">
        <v>13</v>
      </c>
      <c r="S1266" t="s">
        <v>54</v>
      </c>
      <c r="T1266" t="s">
        <v>54</v>
      </c>
      <c r="U1266" t="s">
        <v>13</v>
      </c>
      <c r="V1266">
        <v>1</v>
      </c>
    </row>
    <row r="1267" spans="1:22" x14ac:dyDescent="0.2">
      <c r="A1267" s="1" t="s">
        <v>13</v>
      </c>
      <c r="B1267" s="6" t="s">
        <v>13</v>
      </c>
      <c r="C1267" s="1" t="s">
        <v>13</v>
      </c>
      <c r="D1267" s="1" t="s">
        <v>13</v>
      </c>
      <c r="E1267" s="1" t="s">
        <v>1311</v>
      </c>
      <c r="F1267" s="1" t="s">
        <v>13</v>
      </c>
      <c r="G1267" s="6" t="s">
        <v>13</v>
      </c>
      <c r="H1267" s="3">
        <v>0</v>
      </c>
      <c r="I1267" s="1" t="s">
        <v>13</v>
      </c>
      <c r="J1267" s="4">
        <f>TRUNC(J1266*V1266, 0)</f>
        <v>0</v>
      </c>
      <c r="K1267" s="1" t="s">
        <v>13</v>
      </c>
      <c r="L1267" s="5">
        <f>TRUNC(L1266*V1266, 0)</f>
        <v>0</v>
      </c>
      <c r="M1267" s="1" t="s">
        <v>13</v>
      </c>
      <c r="N1267" s="5">
        <f>TRUNC(N1266*V1266, 0)</f>
        <v>0</v>
      </c>
      <c r="O1267" s="1" t="s">
        <v>13</v>
      </c>
      <c r="P1267" s="5">
        <f>J1267+L1267+N1267</f>
        <v>0</v>
      </c>
      <c r="Q1267" s="1" t="s">
        <v>13</v>
      </c>
      <c r="S1267" t="s">
        <v>13</v>
      </c>
      <c r="T1267" t="s">
        <v>13</v>
      </c>
      <c r="U1267" t="s">
        <v>13</v>
      </c>
      <c r="V1267">
        <v>1</v>
      </c>
    </row>
    <row r="1268" spans="1:22" x14ac:dyDescent="0.2">
      <c r="A1268" s="1" t="s">
        <v>13</v>
      </c>
      <c r="B1268" s="6" t="s">
        <v>13</v>
      </c>
      <c r="C1268" s="1" t="s">
        <v>13</v>
      </c>
      <c r="D1268" s="1" t="s">
        <v>13</v>
      </c>
      <c r="E1268" s="1" t="s">
        <v>13</v>
      </c>
      <c r="F1268" s="1" t="s">
        <v>13</v>
      </c>
      <c r="G1268" s="6" t="s">
        <v>13</v>
      </c>
      <c r="H1268" s="3">
        <v>0</v>
      </c>
      <c r="I1268" s="1" t="s">
        <v>13</v>
      </c>
      <c r="J1268" s="1" t="s">
        <v>13</v>
      </c>
      <c r="K1268" s="1" t="s">
        <v>13</v>
      </c>
      <c r="L1268" s="1" t="s">
        <v>13</v>
      </c>
      <c r="M1268" s="1" t="s">
        <v>13</v>
      </c>
      <c r="N1268" s="1" t="s">
        <v>13</v>
      </c>
      <c r="O1268" s="1" t="s">
        <v>13</v>
      </c>
      <c r="P1268" s="1" t="s">
        <v>13</v>
      </c>
      <c r="Q1268" s="1" t="s">
        <v>13</v>
      </c>
      <c r="S1268" t="s">
        <v>13</v>
      </c>
      <c r="T1268" t="s">
        <v>13</v>
      </c>
      <c r="U1268" t="s">
        <v>13</v>
      </c>
      <c r="V1268">
        <v>1</v>
      </c>
    </row>
    <row r="1269" spans="1:22" x14ac:dyDescent="0.2">
      <c r="A1269" s="1" t="s">
        <v>424</v>
      </c>
      <c r="B1269" s="6" t="s">
        <v>13</v>
      </c>
      <c r="C1269" s="1" t="s">
        <v>13</v>
      </c>
      <c r="D1269" s="1" t="s">
        <v>13</v>
      </c>
      <c r="E1269" s="1" t="s">
        <v>422</v>
      </c>
      <c r="F1269" s="1" t="s">
        <v>425</v>
      </c>
      <c r="G1269" s="6" t="s">
        <v>364</v>
      </c>
      <c r="H1269" s="3">
        <v>0</v>
      </c>
      <c r="I1269" s="1" t="s">
        <v>13</v>
      </c>
      <c r="J1269" s="1" t="s">
        <v>13</v>
      </c>
      <c r="K1269" s="1" t="s">
        <v>13</v>
      </c>
      <c r="L1269" s="1" t="s">
        <v>13</v>
      </c>
      <c r="M1269" s="1" t="s">
        <v>13</v>
      </c>
      <c r="N1269" s="1" t="s">
        <v>13</v>
      </c>
      <c r="O1269" s="1" t="s">
        <v>13</v>
      </c>
      <c r="P1269" s="1" t="s">
        <v>13</v>
      </c>
      <c r="Q1269" s="1" t="s">
        <v>13</v>
      </c>
      <c r="S1269" t="s">
        <v>13</v>
      </c>
      <c r="T1269" t="s">
        <v>13</v>
      </c>
      <c r="U1269" t="s">
        <v>13</v>
      </c>
      <c r="V1269">
        <v>1</v>
      </c>
    </row>
    <row r="1270" spans="1:22" x14ac:dyDescent="0.2">
      <c r="A1270" s="1" t="s">
        <v>424</v>
      </c>
      <c r="B1270" s="6" t="s">
        <v>1312</v>
      </c>
      <c r="C1270" s="1" t="s">
        <v>1317</v>
      </c>
      <c r="D1270" s="1" t="s">
        <v>13</v>
      </c>
      <c r="E1270" s="1" t="s">
        <v>1318</v>
      </c>
      <c r="F1270" s="1" t="s">
        <v>1315</v>
      </c>
      <c r="G1270" s="6" t="s">
        <v>1316</v>
      </c>
      <c r="H1270" s="3">
        <v>0.11</v>
      </c>
      <c r="I1270" s="5">
        <v>0</v>
      </c>
      <c r="J1270" s="4">
        <f>TRUNC(H1270*I1270, 1)</f>
        <v>0</v>
      </c>
      <c r="K1270" s="4">
        <f>노무!E4</f>
        <v>0</v>
      </c>
      <c r="L1270" s="5">
        <f>TRUNC(H1270*K1270, 1)</f>
        <v>0</v>
      </c>
      <c r="M1270" s="4">
        <v>0</v>
      </c>
      <c r="N1270" s="5">
        <f>TRUNC(H1270*M1270, 1)</f>
        <v>0</v>
      </c>
      <c r="O1270" s="4">
        <f>I1270+K1270+M1270</f>
        <v>0</v>
      </c>
      <c r="P1270" s="5">
        <f>J1270+L1270+N1270</f>
        <v>0</v>
      </c>
      <c r="Q1270" s="1" t="s">
        <v>13</v>
      </c>
      <c r="S1270" t="s">
        <v>54</v>
      </c>
      <c r="T1270" t="s">
        <v>54</v>
      </c>
      <c r="U1270" t="s">
        <v>13</v>
      </c>
      <c r="V1270">
        <v>1</v>
      </c>
    </row>
    <row r="1271" spans="1:22" x14ac:dyDescent="0.2">
      <c r="A1271" s="1" t="s">
        <v>13</v>
      </c>
      <c r="B1271" s="6" t="s">
        <v>13</v>
      </c>
      <c r="C1271" s="1" t="s">
        <v>13</v>
      </c>
      <c r="D1271" s="1" t="s">
        <v>13</v>
      </c>
      <c r="E1271" s="1" t="s">
        <v>1311</v>
      </c>
      <c r="F1271" s="1" t="s">
        <v>13</v>
      </c>
      <c r="G1271" s="6" t="s">
        <v>13</v>
      </c>
      <c r="H1271" s="3">
        <v>0</v>
      </c>
      <c r="I1271" s="1" t="s">
        <v>13</v>
      </c>
      <c r="J1271" s="4">
        <f>TRUNC(J1270*V1270, 0)</f>
        <v>0</v>
      </c>
      <c r="K1271" s="1" t="s">
        <v>13</v>
      </c>
      <c r="L1271" s="5">
        <f>TRUNC(L1270*V1270, 0)</f>
        <v>0</v>
      </c>
      <c r="M1271" s="1" t="s">
        <v>13</v>
      </c>
      <c r="N1271" s="5">
        <f>TRUNC(N1270*V1270, 0)</f>
        <v>0</v>
      </c>
      <c r="O1271" s="1" t="s">
        <v>13</v>
      </c>
      <c r="P1271" s="5">
        <f>J1271+L1271+N1271</f>
        <v>0</v>
      </c>
      <c r="Q1271" s="1" t="s">
        <v>13</v>
      </c>
      <c r="S1271" t="s">
        <v>13</v>
      </c>
      <c r="T1271" t="s">
        <v>13</v>
      </c>
      <c r="U1271" t="s">
        <v>13</v>
      </c>
      <c r="V1271">
        <v>1</v>
      </c>
    </row>
    <row r="1272" spans="1:22" x14ac:dyDescent="0.2">
      <c r="A1272" s="1" t="s">
        <v>13</v>
      </c>
      <c r="B1272" s="6" t="s">
        <v>13</v>
      </c>
      <c r="C1272" s="1" t="s">
        <v>13</v>
      </c>
      <c r="D1272" s="1" t="s">
        <v>13</v>
      </c>
      <c r="E1272" s="1" t="s">
        <v>13</v>
      </c>
      <c r="F1272" s="1" t="s">
        <v>13</v>
      </c>
      <c r="G1272" s="6" t="s">
        <v>13</v>
      </c>
      <c r="H1272" s="3">
        <v>0</v>
      </c>
      <c r="I1272" s="1" t="s">
        <v>13</v>
      </c>
      <c r="J1272" s="1" t="s">
        <v>13</v>
      </c>
      <c r="K1272" s="1" t="s">
        <v>13</v>
      </c>
      <c r="L1272" s="1" t="s">
        <v>13</v>
      </c>
      <c r="M1272" s="1" t="s">
        <v>13</v>
      </c>
      <c r="N1272" s="1" t="s">
        <v>13</v>
      </c>
      <c r="O1272" s="1" t="s">
        <v>13</v>
      </c>
      <c r="P1272" s="1" t="s">
        <v>13</v>
      </c>
      <c r="Q1272" s="1" t="s">
        <v>13</v>
      </c>
      <c r="S1272" t="s">
        <v>13</v>
      </c>
      <c r="T1272" t="s">
        <v>13</v>
      </c>
      <c r="U1272" t="s">
        <v>13</v>
      </c>
      <c r="V1272">
        <v>1</v>
      </c>
    </row>
    <row r="1273" spans="1:22" x14ac:dyDescent="0.2">
      <c r="A1273" s="1" t="s">
        <v>426</v>
      </c>
      <c r="B1273" s="6" t="s">
        <v>13</v>
      </c>
      <c r="C1273" s="1" t="s">
        <v>13</v>
      </c>
      <c r="D1273" s="1" t="s">
        <v>13</v>
      </c>
      <c r="E1273" s="1" t="s">
        <v>422</v>
      </c>
      <c r="F1273" s="1" t="s">
        <v>423</v>
      </c>
      <c r="G1273" s="6" t="s">
        <v>249</v>
      </c>
      <c r="H1273" s="3">
        <v>0</v>
      </c>
      <c r="I1273" s="1" t="s">
        <v>13</v>
      </c>
      <c r="J1273" s="1" t="s">
        <v>13</v>
      </c>
      <c r="K1273" s="1" t="s">
        <v>13</v>
      </c>
      <c r="L1273" s="1" t="s">
        <v>13</v>
      </c>
      <c r="M1273" s="1" t="s">
        <v>13</v>
      </c>
      <c r="N1273" s="1" t="s">
        <v>13</v>
      </c>
      <c r="O1273" s="1" t="s">
        <v>13</v>
      </c>
      <c r="P1273" s="1" t="s">
        <v>13</v>
      </c>
      <c r="Q1273" s="1" t="s">
        <v>13</v>
      </c>
      <c r="S1273" t="s">
        <v>13</v>
      </c>
      <c r="T1273" t="s">
        <v>13</v>
      </c>
      <c r="U1273" t="s">
        <v>13</v>
      </c>
      <c r="V1273">
        <v>1</v>
      </c>
    </row>
    <row r="1274" spans="1:22" x14ac:dyDescent="0.2">
      <c r="A1274" s="1" t="s">
        <v>426</v>
      </c>
      <c r="B1274" s="6" t="s">
        <v>1312</v>
      </c>
      <c r="C1274" s="1" t="s">
        <v>1317</v>
      </c>
      <c r="D1274" s="1" t="s">
        <v>13</v>
      </c>
      <c r="E1274" s="1" t="s">
        <v>1318</v>
      </c>
      <c r="F1274" s="1" t="s">
        <v>1315</v>
      </c>
      <c r="G1274" s="6" t="s">
        <v>1316</v>
      </c>
      <c r="H1274" s="3">
        <v>2.14</v>
      </c>
      <c r="I1274" s="5">
        <v>0</v>
      </c>
      <c r="J1274" s="4">
        <f>TRUNC(H1274*I1274, 1)</f>
        <v>0</v>
      </c>
      <c r="K1274" s="4">
        <f>노무!E4</f>
        <v>0</v>
      </c>
      <c r="L1274" s="5">
        <f>TRUNC(H1274*K1274, 1)</f>
        <v>0</v>
      </c>
      <c r="M1274" s="4">
        <v>0</v>
      </c>
      <c r="N1274" s="5">
        <f>TRUNC(H1274*M1274, 1)</f>
        <v>0</v>
      </c>
      <c r="O1274" s="4">
        <f>I1274+K1274+M1274</f>
        <v>0</v>
      </c>
      <c r="P1274" s="5">
        <f>J1274+L1274+N1274</f>
        <v>0</v>
      </c>
      <c r="Q1274" s="1" t="s">
        <v>13</v>
      </c>
      <c r="S1274" t="s">
        <v>54</v>
      </c>
      <c r="T1274" t="s">
        <v>54</v>
      </c>
      <c r="U1274" t="s">
        <v>13</v>
      </c>
      <c r="V1274">
        <v>1</v>
      </c>
    </row>
    <row r="1275" spans="1:22" x14ac:dyDescent="0.2">
      <c r="A1275" s="1" t="s">
        <v>13</v>
      </c>
      <c r="B1275" s="6" t="s">
        <v>13</v>
      </c>
      <c r="C1275" s="1" t="s">
        <v>13</v>
      </c>
      <c r="D1275" s="1" t="s">
        <v>13</v>
      </c>
      <c r="E1275" s="1" t="s">
        <v>1311</v>
      </c>
      <c r="F1275" s="1" t="s">
        <v>13</v>
      </c>
      <c r="G1275" s="6" t="s">
        <v>13</v>
      </c>
      <c r="H1275" s="3">
        <v>0</v>
      </c>
      <c r="I1275" s="1" t="s">
        <v>13</v>
      </c>
      <c r="J1275" s="4">
        <f>TRUNC(J1274*V1274, 0)</f>
        <v>0</v>
      </c>
      <c r="K1275" s="1" t="s">
        <v>13</v>
      </c>
      <c r="L1275" s="5">
        <f>TRUNC(L1274*V1274, 0)</f>
        <v>0</v>
      </c>
      <c r="M1275" s="1" t="s">
        <v>13</v>
      </c>
      <c r="N1275" s="5">
        <f>TRUNC(N1274*V1274, 0)</f>
        <v>0</v>
      </c>
      <c r="O1275" s="1" t="s">
        <v>13</v>
      </c>
      <c r="P1275" s="5">
        <f>J1275+L1275+N1275</f>
        <v>0</v>
      </c>
      <c r="Q1275" s="1" t="s">
        <v>13</v>
      </c>
      <c r="S1275" t="s">
        <v>13</v>
      </c>
      <c r="T1275" t="s">
        <v>13</v>
      </c>
      <c r="U1275" t="s">
        <v>13</v>
      </c>
      <c r="V1275">
        <v>1</v>
      </c>
    </row>
    <row r="1276" spans="1:22" x14ac:dyDescent="0.2">
      <c r="A1276" s="1" t="s">
        <v>13</v>
      </c>
      <c r="B1276" s="6" t="s">
        <v>13</v>
      </c>
      <c r="C1276" s="1" t="s">
        <v>13</v>
      </c>
      <c r="D1276" s="1" t="s">
        <v>13</v>
      </c>
      <c r="E1276" s="1" t="s">
        <v>13</v>
      </c>
      <c r="F1276" s="1" t="s">
        <v>13</v>
      </c>
      <c r="G1276" s="6" t="s">
        <v>13</v>
      </c>
      <c r="H1276" s="3">
        <v>0</v>
      </c>
      <c r="I1276" s="1" t="s">
        <v>13</v>
      </c>
      <c r="J1276" s="1" t="s">
        <v>13</v>
      </c>
      <c r="K1276" s="1" t="s">
        <v>13</v>
      </c>
      <c r="L1276" s="1" t="s">
        <v>13</v>
      </c>
      <c r="M1276" s="1" t="s">
        <v>13</v>
      </c>
      <c r="N1276" s="1" t="s">
        <v>13</v>
      </c>
      <c r="O1276" s="1" t="s">
        <v>13</v>
      </c>
      <c r="P1276" s="1" t="s">
        <v>13</v>
      </c>
      <c r="Q1276" s="1" t="s">
        <v>13</v>
      </c>
      <c r="S1276" t="s">
        <v>13</v>
      </c>
      <c r="T1276" t="s">
        <v>13</v>
      </c>
      <c r="U1276" t="s">
        <v>13</v>
      </c>
      <c r="V1276">
        <v>1</v>
      </c>
    </row>
    <row r="1277" spans="1:22" x14ac:dyDescent="0.2">
      <c r="A1277" s="1" t="s">
        <v>427</v>
      </c>
      <c r="B1277" s="6" t="s">
        <v>13</v>
      </c>
      <c r="C1277" s="1" t="s">
        <v>13</v>
      </c>
      <c r="D1277" s="1" t="s">
        <v>13</v>
      </c>
      <c r="E1277" s="1" t="s">
        <v>422</v>
      </c>
      <c r="F1277" s="1" t="s">
        <v>425</v>
      </c>
      <c r="G1277" s="6" t="s">
        <v>249</v>
      </c>
      <c r="H1277" s="3">
        <v>0</v>
      </c>
      <c r="I1277" s="1" t="s">
        <v>13</v>
      </c>
      <c r="J1277" s="1" t="s">
        <v>13</v>
      </c>
      <c r="K1277" s="1" t="s">
        <v>13</v>
      </c>
      <c r="L1277" s="1" t="s">
        <v>13</v>
      </c>
      <c r="M1277" s="1" t="s">
        <v>13</v>
      </c>
      <c r="N1277" s="1" t="s">
        <v>13</v>
      </c>
      <c r="O1277" s="1" t="s">
        <v>13</v>
      </c>
      <c r="P1277" s="1" t="s">
        <v>13</v>
      </c>
      <c r="Q1277" s="1" t="s">
        <v>13</v>
      </c>
      <c r="S1277" t="s">
        <v>13</v>
      </c>
      <c r="T1277" t="s">
        <v>13</v>
      </c>
      <c r="U1277" t="s">
        <v>13</v>
      </c>
      <c r="V1277">
        <v>1</v>
      </c>
    </row>
    <row r="1278" spans="1:22" x14ac:dyDescent="0.2">
      <c r="A1278" s="1" t="s">
        <v>427</v>
      </c>
      <c r="B1278" s="6" t="s">
        <v>1312</v>
      </c>
      <c r="C1278" s="1" t="s">
        <v>1317</v>
      </c>
      <c r="D1278" s="1" t="s">
        <v>13</v>
      </c>
      <c r="E1278" s="1" t="s">
        <v>1318</v>
      </c>
      <c r="F1278" s="1" t="s">
        <v>1315</v>
      </c>
      <c r="G1278" s="6" t="s">
        <v>1316</v>
      </c>
      <c r="H1278" s="3">
        <v>3.33</v>
      </c>
      <c r="I1278" s="5">
        <v>0</v>
      </c>
      <c r="J1278" s="4">
        <f>TRUNC(H1278*I1278, 1)</f>
        <v>0</v>
      </c>
      <c r="K1278" s="4">
        <f>노무!E4</f>
        <v>0</v>
      </c>
      <c r="L1278" s="5">
        <f>TRUNC(H1278*K1278, 1)</f>
        <v>0</v>
      </c>
      <c r="M1278" s="4">
        <v>0</v>
      </c>
      <c r="N1278" s="5">
        <f>TRUNC(H1278*M1278, 1)</f>
        <v>0</v>
      </c>
      <c r="O1278" s="4">
        <f>I1278+K1278+M1278</f>
        <v>0</v>
      </c>
      <c r="P1278" s="5">
        <f>J1278+L1278+N1278</f>
        <v>0</v>
      </c>
      <c r="Q1278" s="1" t="s">
        <v>13</v>
      </c>
      <c r="S1278" t="s">
        <v>54</v>
      </c>
      <c r="T1278" t="s">
        <v>54</v>
      </c>
      <c r="U1278" t="s">
        <v>13</v>
      </c>
      <c r="V1278">
        <v>1</v>
      </c>
    </row>
    <row r="1279" spans="1:22" x14ac:dyDescent="0.2">
      <c r="A1279" s="1" t="s">
        <v>13</v>
      </c>
      <c r="B1279" s="6" t="s">
        <v>13</v>
      </c>
      <c r="C1279" s="1" t="s">
        <v>13</v>
      </c>
      <c r="D1279" s="1" t="s">
        <v>13</v>
      </c>
      <c r="E1279" s="1" t="s">
        <v>1311</v>
      </c>
      <c r="F1279" s="1" t="s">
        <v>13</v>
      </c>
      <c r="G1279" s="6" t="s">
        <v>13</v>
      </c>
      <c r="H1279" s="3">
        <v>0</v>
      </c>
      <c r="I1279" s="1" t="s">
        <v>13</v>
      </c>
      <c r="J1279" s="4">
        <f>TRUNC(J1278*V1278, 0)</f>
        <v>0</v>
      </c>
      <c r="K1279" s="1" t="s">
        <v>13</v>
      </c>
      <c r="L1279" s="5">
        <f>TRUNC(L1278*V1278, 0)</f>
        <v>0</v>
      </c>
      <c r="M1279" s="1" t="s">
        <v>13</v>
      </c>
      <c r="N1279" s="5">
        <f>TRUNC(N1278*V1278, 0)</f>
        <v>0</v>
      </c>
      <c r="O1279" s="1" t="s">
        <v>13</v>
      </c>
      <c r="P1279" s="5">
        <f>J1279+L1279+N1279</f>
        <v>0</v>
      </c>
      <c r="Q1279" s="1" t="s">
        <v>13</v>
      </c>
      <c r="S1279" t="s">
        <v>13</v>
      </c>
      <c r="T1279" t="s">
        <v>13</v>
      </c>
      <c r="U1279" t="s">
        <v>13</v>
      </c>
      <c r="V1279">
        <v>1</v>
      </c>
    </row>
    <row r="1280" spans="1:22" x14ac:dyDescent="0.2">
      <c r="A1280" s="1" t="s">
        <v>13</v>
      </c>
      <c r="B1280" s="6" t="s">
        <v>13</v>
      </c>
      <c r="C1280" s="1" t="s">
        <v>13</v>
      </c>
      <c r="D1280" s="1" t="s">
        <v>13</v>
      </c>
      <c r="E1280" s="1" t="s">
        <v>13</v>
      </c>
      <c r="F1280" s="1" t="s">
        <v>13</v>
      </c>
      <c r="G1280" s="6" t="s">
        <v>13</v>
      </c>
      <c r="H1280" s="3">
        <v>0</v>
      </c>
      <c r="I1280" s="1" t="s">
        <v>13</v>
      </c>
      <c r="J1280" s="1" t="s">
        <v>13</v>
      </c>
      <c r="K1280" s="1" t="s">
        <v>13</v>
      </c>
      <c r="L1280" s="1" t="s">
        <v>13</v>
      </c>
      <c r="M1280" s="1" t="s">
        <v>13</v>
      </c>
      <c r="N1280" s="1" t="s">
        <v>13</v>
      </c>
      <c r="O1280" s="1" t="s">
        <v>13</v>
      </c>
      <c r="P1280" s="1" t="s">
        <v>13</v>
      </c>
      <c r="Q1280" s="1" t="s">
        <v>13</v>
      </c>
      <c r="S1280" t="s">
        <v>13</v>
      </c>
      <c r="T1280" t="s">
        <v>13</v>
      </c>
      <c r="U1280" t="s">
        <v>13</v>
      </c>
      <c r="V1280">
        <v>1</v>
      </c>
    </row>
    <row r="1281" spans="1:22" x14ac:dyDescent="0.2">
      <c r="A1281" s="1" t="s">
        <v>428</v>
      </c>
      <c r="B1281" s="6" t="s">
        <v>13</v>
      </c>
      <c r="C1281" s="1" t="s">
        <v>13</v>
      </c>
      <c r="D1281" s="1" t="s">
        <v>13</v>
      </c>
      <c r="E1281" s="1" t="s">
        <v>422</v>
      </c>
      <c r="F1281" s="1" t="s">
        <v>429</v>
      </c>
      <c r="G1281" s="6" t="s">
        <v>364</v>
      </c>
      <c r="H1281" s="3">
        <v>0</v>
      </c>
      <c r="I1281" s="1" t="s">
        <v>13</v>
      </c>
      <c r="J1281" s="1" t="s">
        <v>13</v>
      </c>
      <c r="K1281" s="1" t="s">
        <v>13</v>
      </c>
      <c r="L1281" s="1" t="s">
        <v>13</v>
      </c>
      <c r="M1281" s="1" t="s">
        <v>13</v>
      </c>
      <c r="N1281" s="1" t="s">
        <v>13</v>
      </c>
      <c r="O1281" s="1" t="s">
        <v>13</v>
      </c>
      <c r="P1281" s="1" t="s">
        <v>13</v>
      </c>
      <c r="Q1281" s="1" t="s">
        <v>13</v>
      </c>
      <c r="S1281" t="s">
        <v>13</v>
      </c>
      <c r="T1281" t="s">
        <v>13</v>
      </c>
      <c r="U1281" t="s">
        <v>13</v>
      </c>
      <c r="V1281">
        <v>1</v>
      </c>
    </row>
    <row r="1282" spans="1:22" x14ac:dyDescent="0.2">
      <c r="A1282" s="1" t="s">
        <v>428</v>
      </c>
      <c r="B1282" s="6" t="s">
        <v>1312</v>
      </c>
      <c r="C1282" s="1" t="s">
        <v>1317</v>
      </c>
      <c r="D1282" s="1" t="s">
        <v>13</v>
      </c>
      <c r="E1282" s="1" t="s">
        <v>1318</v>
      </c>
      <c r="F1282" s="1" t="s">
        <v>1315</v>
      </c>
      <c r="G1282" s="6" t="s">
        <v>1316</v>
      </c>
      <c r="H1282" s="3">
        <v>0.25</v>
      </c>
      <c r="I1282" s="5">
        <v>0</v>
      </c>
      <c r="J1282" s="4">
        <f>TRUNC(H1282*I1282, 1)</f>
        <v>0</v>
      </c>
      <c r="K1282" s="4">
        <f>노무!E4</f>
        <v>0</v>
      </c>
      <c r="L1282" s="5">
        <f>TRUNC(H1282*K1282, 1)</f>
        <v>0</v>
      </c>
      <c r="M1282" s="4">
        <v>0</v>
      </c>
      <c r="N1282" s="5">
        <f>TRUNC(H1282*M1282, 1)</f>
        <v>0</v>
      </c>
      <c r="O1282" s="4">
        <f>I1282+K1282+M1282</f>
        <v>0</v>
      </c>
      <c r="P1282" s="5">
        <f>J1282+L1282+N1282</f>
        <v>0</v>
      </c>
      <c r="Q1282" s="1" t="s">
        <v>13</v>
      </c>
      <c r="S1282" t="s">
        <v>54</v>
      </c>
      <c r="T1282" t="s">
        <v>54</v>
      </c>
      <c r="U1282" t="s">
        <v>13</v>
      </c>
      <c r="V1282">
        <v>1</v>
      </c>
    </row>
    <row r="1283" spans="1:22" x14ac:dyDescent="0.2">
      <c r="A1283" s="1" t="s">
        <v>13</v>
      </c>
      <c r="B1283" s="6" t="s">
        <v>13</v>
      </c>
      <c r="C1283" s="1" t="s">
        <v>13</v>
      </c>
      <c r="D1283" s="1" t="s">
        <v>13</v>
      </c>
      <c r="E1283" s="1" t="s">
        <v>1311</v>
      </c>
      <c r="F1283" s="1" t="s">
        <v>13</v>
      </c>
      <c r="G1283" s="6" t="s">
        <v>13</v>
      </c>
      <c r="H1283" s="3">
        <v>0</v>
      </c>
      <c r="I1283" s="1" t="s">
        <v>13</v>
      </c>
      <c r="J1283" s="4">
        <f>TRUNC(J1282*V1282, 0)</f>
        <v>0</v>
      </c>
      <c r="K1283" s="1" t="s">
        <v>13</v>
      </c>
      <c r="L1283" s="5">
        <f>TRUNC(L1282*V1282, 0)</f>
        <v>0</v>
      </c>
      <c r="M1283" s="1" t="s">
        <v>13</v>
      </c>
      <c r="N1283" s="5">
        <f>TRUNC(N1282*V1282, 0)</f>
        <v>0</v>
      </c>
      <c r="O1283" s="1" t="s">
        <v>13</v>
      </c>
      <c r="P1283" s="5">
        <f>J1283+L1283+N1283</f>
        <v>0</v>
      </c>
      <c r="Q1283" s="1" t="s">
        <v>13</v>
      </c>
      <c r="S1283" t="s">
        <v>13</v>
      </c>
      <c r="T1283" t="s">
        <v>13</v>
      </c>
      <c r="U1283" t="s">
        <v>13</v>
      </c>
      <c r="V1283">
        <v>1</v>
      </c>
    </row>
    <row r="1284" spans="1:22" x14ac:dyDescent="0.2">
      <c r="A1284" s="1" t="s">
        <v>13</v>
      </c>
      <c r="B1284" s="6" t="s">
        <v>13</v>
      </c>
      <c r="C1284" s="1" t="s">
        <v>13</v>
      </c>
      <c r="D1284" s="1" t="s">
        <v>13</v>
      </c>
      <c r="E1284" s="1" t="s">
        <v>13</v>
      </c>
      <c r="F1284" s="1" t="s">
        <v>13</v>
      </c>
      <c r="G1284" s="6" t="s">
        <v>13</v>
      </c>
      <c r="H1284" s="3">
        <v>0</v>
      </c>
      <c r="I1284" s="1" t="s">
        <v>13</v>
      </c>
      <c r="J1284" s="1" t="s">
        <v>13</v>
      </c>
      <c r="K1284" s="1" t="s">
        <v>13</v>
      </c>
      <c r="L1284" s="1" t="s">
        <v>13</v>
      </c>
      <c r="M1284" s="1" t="s">
        <v>13</v>
      </c>
      <c r="N1284" s="1" t="s">
        <v>13</v>
      </c>
      <c r="O1284" s="1" t="s">
        <v>13</v>
      </c>
      <c r="P1284" s="1" t="s">
        <v>13</v>
      </c>
      <c r="Q1284" s="1" t="s">
        <v>13</v>
      </c>
      <c r="S1284" t="s">
        <v>13</v>
      </c>
      <c r="T1284" t="s">
        <v>13</v>
      </c>
      <c r="U1284" t="s">
        <v>13</v>
      </c>
      <c r="V1284">
        <v>1</v>
      </c>
    </row>
    <row r="1285" spans="1:22" x14ac:dyDescent="0.2">
      <c r="A1285" s="1" t="s">
        <v>430</v>
      </c>
      <c r="B1285" s="6" t="s">
        <v>13</v>
      </c>
      <c r="C1285" s="1" t="s">
        <v>13</v>
      </c>
      <c r="D1285" s="1" t="s">
        <v>13</v>
      </c>
      <c r="E1285" s="1" t="s">
        <v>422</v>
      </c>
      <c r="F1285" s="1" t="s">
        <v>431</v>
      </c>
      <c r="G1285" s="6" t="s">
        <v>364</v>
      </c>
      <c r="H1285" s="3">
        <v>0</v>
      </c>
      <c r="I1285" s="1" t="s">
        <v>13</v>
      </c>
      <c r="J1285" s="1" t="s">
        <v>13</v>
      </c>
      <c r="K1285" s="1" t="s">
        <v>13</v>
      </c>
      <c r="L1285" s="1" t="s">
        <v>13</v>
      </c>
      <c r="M1285" s="1" t="s">
        <v>13</v>
      </c>
      <c r="N1285" s="1" t="s">
        <v>13</v>
      </c>
      <c r="O1285" s="1" t="s">
        <v>13</v>
      </c>
      <c r="P1285" s="1" t="s">
        <v>13</v>
      </c>
      <c r="Q1285" s="1" t="s">
        <v>13</v>
      </c>
      <c r="S1285" t="s">
        <v>13</v>
      </c>
      <c r="T1285" t="s">
        <v>13</v>
      </c>
      <c r="U1285" t="s">
        <v>13</v>
      </c>
      <c r="V1285">
        <v>1</v>
      </c>
    </row>
    <row r="1286" spans="1:22" x14ac:dyDescent="0.2">
      <c r="A1286" s="1" t="s">
        <v>430</v>
      </c>
      <c r="B1286" s="6" t="s">
        <v>1312</v>
      </c>
      <c r="C1286" s="1" t="s">
        <v>1317</v>
      </c>
      <c r="D1286" s="1" t="s">
        <v>13</v>
      </c>
      <c r="E1286" s="1" t="s">
        <v>1318</v>
      </c>
      <c r="F1286" s="1" t="s">
        <v>1315</v>
      </c>
      <c r="G1286" s="6" t="s">
        <v>1316</v>
      </c>
      <c r="H1286" s="3">
        <v>0.19</v>
      </c>
      <c r="I1286" s="5">
        <v>0</v>
      </c>
      <c r="J1286" s="4">
        <f>TRUNC(H1286*I1286, 1)</f>
        <v>0</v>
      </c>
      <c r="K1286" s="4">
        <f>노무!E4</f>
        <v>0</v>
      </c>
      <c r="L1286" s="5">
        <f>TRUNC(H1286*K1286, 1)</f>
        <v>0</v>
      </c>
      <c r="M1286" s="4">
        <v>0</v>
      </c>
      <c r="N1286" s="5">
        <f>TRUNC(H1286*M1286, 1)</f>
        <v>0</v>
      </c>
      <c r="O1286" s="4">
        <f>I1286+K1286+M1286</f>
        <v>0</v>
      </c>
      <c r="P1286" s="5">
        <f>J1286+L1286+N1286</f>
        <v>0</v>
      </c>
      <c r="Q1286" s="1" t="s">
        <v>13</v>
      </c>
      <c r="S1286" t="s">
        <v>54</v>
      </c>
      <c r="T1286" t="s">
        <v>54</v>
      </c>
      <c r="U1286" t="s">
        <v>13</v>
      </c>
      <c r="V1286">
        <v>1</v>
      </c>
    </row>
    <row r="1287" spans="1:22" x14ac:dyDescent="0.2">
      <c r="A1287" s="1" t="s">
        <v>13</v>
      </c>
      <c r="B1287" s="6" t="s">
        <v>13</v>
      </c>
      <c r="C1287" s="1" t="s">
        <v>13</v>
      </c>
      <c r="D1287" s="1" t="s">
        <v>13</v>
      </c>
      <c r="E1287" s="1" t="s">
        <v>1311</v>
      </c>
      <c r="F1287" s="1" t="s">
        <v>13</v>
      </c>
      <c r="G1287" s="6" t="s">
        <v>13</v>
      </c>
      <c r="H1287" s="3">
        <v>0</v>
      </c>
      <c r="I1287" s="1" t="s">
        <v>13</v>
      </c>
      <c r="J1287" s="4">
        <f>TRUNC(J1286*V1286, 0)</f>
        <v>0</v>
      </c>
      <c r="K1287" s="1" t="s">
        <v>13</v>
      </c>
      <c r="L1287" s="5">
        <f>TRUNC(L1286*V1286, 0)</f>
        <v>0</v>
      </c>
      <c r="M1287" s="1" t="s">
        <v>13</v>
      </c>
      <c r="N1287" s="5">
        <f>TRUNC(N1286*V1286, 0)</f>
        <v>0</v>
      </c>
      <c r="O1287" s="1" t="s">
        <v>13</v>
      </c>
      <c r="P1287" s="5">
        <f>J1287+L1287+N1287</f>
        <v>0</v>
      </c>
      <c r="Q1287" s="1" t="s">
        <v>13</v>
      </c>
      <c r="S1287" t="s">
        <v>13</v>
      </c>
      <c r="T1287" t="s">
        <v>13</v>
      </c>
      <c r="U1287" t="s">
        <v>13</v>
      </c>
      <c r="V1287">
        <v>1</v>
      </c>
    </row>
    <row r="1288" spans="1:22" x14ac:dyDescent="0.2">
      <c r="A1288" s="1" t="s">
        <v>13</v>
      </c>
      <c r="B1288" s="6" t="s">
        <v>13</v>
      </c>
      <c r="C1288" s="1" t="s">
        <v>13</v>
      </c>
      <c r="D1288" s="1" t="s">
        <v>13</v>
      </c>
      <c r="E1288" s="1" t="s">
        <v>13</v>
      </c>
      <c r="F1288" s="1" t="s">
        <v>13</v>
      </c>
      <c r="G1288" s="6" t="s">
        <v>13</v>
      </c>
      <c r="H1288" s="3">
        <v>0</v>
      </c>
      <c r="I1288" s="1" t="s">
        <v>13</v>
      </c>
      <c r="J1288" s="1" t="s">
        <v>13</v>
      </c>
      <c r="K1288" s="1" t="s">
        <v>13</v>
      </c>
      <c r="L1288" s="1" t="s">
        <v>13</v>
      </c>
      <c r="M1288" s="1" t="s">
        <v>13</v>
      </c>
      <c r="N1288" s="1" t="s">
        <v>13</v>
      </c>
      <c r="O1288" s="1" t="s">
        <v>13</v>
      </c>
      <c r="P1288" s="1" t="s">
        <v>13</v>
      </c>
      <c r="Q1288" s="1" t="s">
        <v>13</v>
      </c>
      <c r="S1288" t="s">
        <v>13</v>
      </c>
      <c r="T1288" t="s">
        <v>13</v>
      </c>
      <c r="U1288" t="s">
        <v>13</v>
      </c>
      <c r="V1288">
        <v>1</v>
      </c>
    </row>
    <row r="1289" spans="1:22" x14ac:dyDescent="0.2">
      <c r="A1289" s="1" t="s">
        <v>432</v>
      </c>
      <c r="B1289" s="6" t="s">
        <v>13</v>
      </c>
      <c r="C1289" s="1" t="s">
        <v>13</v>
      </c>
      <c r="D1289" s="1" t="s">
        <v>13</v>
      </c>
      <c r="E1289" s="1" t="s">
        <v>422</v>
      </c>
      <c r="F1289" s="1" t="s">
        <v>429</v>
      </c>
      <c r="G1289" s="6" t="s">
        <v>249</v>
      </c>
      <c r="H1289" s="3">
        <v>0</v>
      </c>
      <c r="I1289" s="1" t="s">
        <v>13</v>
      </c>
      <c r="J1289" s="1" t="s">
        <v>13</v>
      </c>
      <c r="K1289" s="1" t="s">
        <v>13</v>
      </c>
      <c r="L1289" s="1" t="s">
        <v>13</v>
      </c>
      <c r="M1289" s="1" t="s">
        <v>13</v>
      </c>
      <c r="N1289" s="1" t="s">
        <v>13</v>
      </c>
      <c r="O1289" s="1" t="s">
        <v>13</v>
      </c>
      <c r="P1289" s="1" t="s">
        <v>13</v>
      </c>
      <c r="Q1289" s="1" t="s">
        <v>13</v>
      </c>
      <c r="S1289" t="s">
        <v>13</v>
      </c>
      <c r="T1289" t="s">
        <v>13</v>
      </c>
      <c r="U1289" t="s">
        <v>13</v>
      </c>
      <c r="V1289">
        <v>1</v>
      </c>
    </row>
    <row r="1290" spans="1:22" x14ac:dyDescent="0.2">
      <c r="A1290" s="1" t="s">
        <v>432</v>
      </c>
      <c r="B1290" s="6" t="s">
        <v>1312</v>
      </c>
      <c r="C1290" s="1" t="s">
        <v>1317</v>
      </c>
      <c r="D1290" s="1" t="s">
        <v>13</v>
      </c>
      <c r="E1290" s="1" t="s">
        <v>1318</v>
      </c>
      <c r="F1290" s="1" t="s">
        <v>1315</v>
      </c>
      <c r="G1290" s="6" t="s">
        <v>1316</v>
      </c>
      <c r="H1290" s="3">
        <v>3.8</v>
      </c>
      <c r="I1290" s="5">
        <v>0</v>
      </c>
      <c r="J1290" s="4">
        <f>TRUNC(H1290*I1290, 1)</f>
        <v>0</v>
      </c>
      <c r="K1290" s="4">
        <f>노무!E4</f>
        <v>0</v>
      </c>
      <c r="L1290" s="5">
        <f>TRUNC(H1290*K1290, 1)</f>
        <v>0</v>
      </c>
      <c r="M1290" s="4">
        <v>0</v>
      </c>
      <c r="N1290" s="5">
        <f>TRUNC(H1290*M1290, 1)</f>
        <v>0</v>
      </c>
      <c r="O1290" s="4">
        <f>I1290+K1290+M1290</f>
        <v>0</v>
      </c>
      <c r="P1290" s="5">
        <f>J1290+L1290+N1290</f>
        <v>0</v>
      </c>
      <c r="Q1290" s="1" t="s">
        <v>13</v>
      </c>
      <c r="S1290" t="s">
        <v>54</v>
      </c>
      <c r="T1290" t="s">
        <v>54</v>
      </c>
      <c r="U1290" t="s">
        <v>13</v>
      </c>
      <c r="V1290">
        <v>1</v>
      </c>
    </row>
    <row r="1291" spans="1:22" x14ac:dyDescent="0.2">
      <c r="A1291" s="1" t="s">
        <v>13</v>
      </c>
      <c r="B1291" s="6" t="s">
        <v>13</v>
      </c>
      <c r="C1291" s="1" t="s">
        <v>13</v>
      </c>
      <c r="D1291" s="1" t="s">
        <v>13</v>
      </c>
      <c r="E1291" s="1" t="s">
        <v>1311</v>
      </c>
      <c r="F1291" s="1" t="s">
        <v>13</v>
      </c>
      <c r="G1291" s="6" t="s">
        <v>13</v>
      </c>
      <c r="H1291" s="3">
        <v>0</v>
      </c>
      <c r="I1291" s="1" t="s">
        <v>13</v>
      </c>
      <c r="J1291" s="4">
        <f>TRUNC(J1290*V1290, 0)</f>
        <v>0</v>
      </c>
      <c r="K1291" s="1" t="s">
        <v>13</v>
      </c>
      <c r="L1291" s="5">
        <f>TRUNC(L1290*V1290, 0)</f>
        <v>0</v>
      </c>
      <c r="M1291" s="1" t="s">
        <v>13</v>
      </c>
      <c r="N1291" s="5">
        <f>TRUNC(N1290*V1290, 0)</f>
        <v>0</v>
      </c>
      <c r="O1291" s="1" t="s">
        <v>13</v>
      </c>
      <c r="P1291" s="5">
        <f>J1291+L1291+N1291</f>
        <v>0</v>
      </c>
      <c r="Q1291" s="1" t="s">
        <v>13</v>
      </c>
      <c r="S1291" t="s">
        <v>13</v>
      </c>
      <c r="T1291" t="s">
        <v>13</v>
      </c>
      <c r="U1291" t="s">
        <v>13</v>
      </c>
      <c r="V1291">
        <v>1</v>
      </c>
    </row>
    <row r="1292" spans="1:22" x14ac:dyDescent="0.2">
      <c r="A1292" s="1" t="s">
        <v>13</v>
      </c>
      <c r="B1292" s="6" t="s">
        <v>13</v>
      </c>
      <c r="C1292" s="1" t="s">
        <v>13</v>
      </c>
      <c r="D1292" s="1" t="s">
        <v>13</v>
      </c>
      <c r="E1292" s="1" t="s">
        <v>13</v>
      </c>
      <c r="F1292" s="1" t="s">
        <v>13</v>
      </c>
      <c r="G1292" s="6" t="s">
        <v>13</v>
      </c>
      <c r="H1292" s="3">
        <v>0</v>
      </c>
      <c r="I1292" s="1" t="s">
        <v>13</v>
      </c>
      <c r="J1292" s="1" t="s">
        <v>13</v>
      </c>
      <c r="K1292" s="1" t="s">
        <v>13</v>
      </c>
      <c r="L1292" s="1" t="s">
        <v>13</v>
      </c>
      <c r="M1292" s="1" t="s">
        <v>13</v>
      </c>
      <c r="N1292" s="1" t="s">
        <v>13</v>
      </c>
      <c r="O1292" s="1" t="s">
        <v>13</v>
      </c>
      <c r="P1292" s="1" t="s">
        <v>13</v>
      </c>
      <c r="Q1292" s="1" t="s">
        <v>13</v>
      </c>
      <c r="S1292" t="s">
        <v>13</v>
      </c>
      <c r="T1292" t="s">
        <v>13</v>
      </c>
      <c r="U1292" t="s">
        <v>13</v>
      </c>
      <c r="V1292">
        <v>1</v>
      </c>
    </row>
    <row r="1293" spans="1:22" x14ac:dyDescent="0.2">
      <c r="A1293" s="1" t="s">
        <v>433</v>
      </c>
      <c r="B1293" s="6" t="s">
        <v>13</v>
      </c>
      <c r="C1293" s="1" t="s">
        <v>13</v>
      </c>
      <c r="D1293" s="1" t="s">
        <v>13</v>
      </c>
      <c r="E1293" s="1" t="s">
        <v>422</v>
      </c>
      <c r="F1293" s="1" t="s">
        <v>431</v>
      </c>
      <c r="G1293" s="6" t="s">
        <v>249</v>
      </c>
      <c r="H1293" s="3">
        <v>0</v>
      </c>
      <c r="I1293" s="1" t="s">
        <v>13</v>
      </c>
      <c r="J1293" s="1" t="s">
        <v>13</v>
      </c>
      <c r="K1293" s="1" t="s">
        <v>13</v>
      </c>
      <c r="L1293" s="1" t="s">
        <v>13</v>
      </c>
      <c r="M1293" s="1" t="s">
        <v>13</v>
      </c>
      <c r="N1293" s="1" t="s">
        <v>13</v>
      </c>
      <c r="O1293" s="1" t="s">
        <v>13</v>
      </c>
      <c r="P1293" s="1" t="s">
        <v>13</v>
      </c>
      <c r="Q1293" s="1" t="s">
        <v>13</v>
      </c>
      <c r="S1293" t="s">
        <v>13</v>
      </c>
      <c r="T1293" t="s">
        <v>13</v>
      </c>
      <c r="U1293" t="s">
        <v>13</v>
      </c>
      <c r="V1293">
        <v>1</v>
      </c>
    </row>
    <row r="1294" spans="1:22" x14ac:dyDescent="0.2">
      <c r="A1294" s="1" t="s">
        <v>433</v>
      </c>
      <c r="B1294" s="6" t="s">
        <v>1312</v>
      </c>
      <c r="C1294" s="1" t="s">
        <v>1317</v>
      </c>
      <c r="D1294" s="1" t="s">
        <v>13</v>
      </c>
      <c r="E1294" s="1" t="s">
        <v>1318</v>
      </c>
      <c r="F1294" s="1" t="s">
        <v>1315</v>
      </c>
      <c r="G1294" s="6" t="s">
        <v>1316</v>
      </c>
      <c r="H1294" s="3">
        <v>5.7</v>
      </c>
      <c r="I1294" s="5">
        <v>0</v>
      </c>
      <c r="J1294" s="4">
        <f>TRUNC(H1294*I1294, 1)</f>
        <v>0</v>
      </c>
      <c r="K1294" s="4">
        <f>노무!E4</f>
        <v>0</v>
      </c>
      <c r="L1294" s="5">
        <f>TRUNC(H1294*K1294, 1)</f>
        <v>0</v>
      </c>
      <c r="M1294" s="4">
        <v>0</v>
      </c>
      <c r="N1294" s="5">
        <f>TRUNC(H1294*M1294, 1)</f>
        <v>0</v>
      </c>
      <c r="O1294" s="4">
        <f>I1294+K1294+M1294</f>
        <v>0</v>
      </c>
      <c r="P1294" s="5">
        <f>J1294+L1294+N1294</f>
        <v>0</v>
      </c>
      <c r="Q1294" s="1" t="s">
        <v>13</v>
      </c>
      <c r="S1294" t="s">
        <v>54</v>
      </c>
      <c r="T1294" t="s">
        <v>54</v>
      </c>
      <c r="U1294" t="s">
        <v>13</v>
      </c>
      <c r="V1294">
        <v>1</v>
      </c>
    </row>
    <row r="1295" spans="1:22" x14ac:dyDescent="0.2">
      <c r="A1295" s="1" t="s">
        <v>13</v>
      </c>
      <c r="B1295" s="6" t="s">
        <v>13</v>
      </c>
      <c r="C1295" s="1" t="s">
        <v>13</v>
      </c>
      <c r="D1295" s="1" t="s">
        <v>13</v>
      </c>
      <c r="E1295" s="1" t="s">
        <v>1311</v>
      </c>
      <c r="F1295" s="1" t="s">
        <v>13</v>
      </c>
      <c r="G1295" s="6" t="s">
        <v>13</v>
      </c>
      <c r="H1295" s="3">
        <v>0</v>
      </c>
      <c r="I1295" s="1" t="s">
        <v>13</v>
      </c>
      <c r="J1295" s="4">
        <f>TRUNC(J1294*V1294, 0)</f>
        <v>0</v>
      </c>
      <c r="K1295" s="1" t="s">
        <v>13</v>
      </c>
      <c r="L1295" s="5">
        <f>TRUNC(L1294*V1294, 0)</f>
        <v>0</v>
      </c>
      <c r="M1295" s="1" t="s">
        <v>13</v>
      </c>
      <c r="N1295" s="5">
        <f>TRUNC(N1294*V1294, 0)</f>
        <v>0</v>
      </c>
      <c r="O1295" s="1" t="s">
        <v>13</v>
      </c>
      <c r="P1295" s="5">
        <f>J1295+L1295+N1295</f>
        <v>0</v>
      </c>
      <c r="Q1295" s="1" t="s">
        <v>13</v>
      </c>
      <c r="S1295" t="s">
        <v>13</v>
      </c>
      <c r="T1295" t="s">
        <v>13</v>
      </c>
      <c r="U1295" t="s">
        <v>13</v>
      </c>
      <c r="V1295">
        <v>1</v>
      </c>
    </row>
    <row r="1296" spans="1:22" x14ac:dyDescent="0.2">
      <c r="A1296" s="1" t="s">
        <v>13</v>
      </c>
      <c r="B1296" s="6" t="s">
        <v>13</v>
      </c>
      <c r="C1296" s="1" t="s">
        <v>13</v>
      </c>
      <c r="D1296" s="1" t="s">
        <v>13</v>
      </c>
      <c r="E1296" s="1" t="s">
        <v>13</v>
      </c>
      <c r="F1296" s="1" t="s">
        <v>13</v>
      </c>
      <c r="G1296" s="6" t="s">
        <v>13</v>
      </c>
      <c r="H1296" s="3">
        <v>0</v>
      </c>
      <c r="I1296" s="1" t="s">
        <v>13</v>
      </c>
      <c r="J1296" s="1" t="s">
        <v>13</v>
      </c>
      <c r="K1296" s="1" t="s">
        <v>13</v>
      </c>
      <c r="L1296" s="1" t="s">
        <v>13</v>
      </c>
      <c r="M1296" s="1" t="s">
        <v>13</v>
      </c>
      <c r="N1296" s="1" t="s">
        <v>13</v>
      </c>
      <c r="O1296" s="1" t="s">
        <v>13</v>
      </c>
      <c r="P1296" s="1" t="s">
        <v>13</v>
      </c>
      <c r="Q1296" s="1" t="s">
        <v>13</v>
      </c>
      <c r="S1296" t="s">
        <v>13</v>
      </c>
      <c r="T1296" t="s">
        <v>13</v>
      </c>
      <c r="U1296" t="s">
        <v>13</v>
      </c>
      <c r="V1296">
        <v>1</v>
      </c>
    </row>
    <row r="1297" spans="1:22" x14ac:dyDescent="0.2">
      <c r="A1297" s="1" t="s">
        <v>434</v>
      </c>
      <c r="B1297" s="6" t="s">
        <v>13</v>
      </c>
      <c r="C1297" s="1" t="s">
        <v>13</v>
      </c>
      <c r="D1297" s="1" t="s">
        <v>13</v>
      </c>
      <c r="E1297" s="1" t="s">
        <v>435</v>
      </c>
      <c r="F1297" s="1" t="s">
        <v>436</v>
      </c>
      <c r="G1297" s="6" t="s">
        <v>136</v>
      </c>
      <c r="H1297" s="3">
        <v>0</v>
      </c>
      <c r="I1297" s="1" t="s">
        <v>13</v>
      </c>
      <c r="J1297" s="1" t="s">
        <v>13</v>
      </c>
      <c r="K1297" s="1" t="s">
        <v>13</v>
      </c>
      <c r="L1297" s="1" t="s">
        <v>13</v>
      </c>
      <c r="M1297" s="1" t="s">
        <v>13</v>
      </c>
      <c r="N1297" s="1" t="s">
        <v>13</v>
      </c>
      <c r="O1297" s="1" t="s">
        <v>13</v>
      </c>
      <c r="P1297" s="1" t="s">
        <v>13</v>
      </c>
      <c r="Q1297" s="1" t="s">
        <v>13</v>
      </c>
      <c r="S1297" t="s">
        <v>13</v>
      </c>
      <c r="T1297" t="s">
        <v>13</v>
      </c>
      <c r="U1297" t="s">
        <v>13</v>
      </c>
      <c r="V1297">
        <v>1</v>
      </c>
    </row>
    <row r="1298" spans="1:22" x14ac:dyDescent="0.2">
      <c r="A1298" s="1" t="s">
        <v>434</v>
      </c>
      <c r="B1298" s="6" t="s">
        <v>1331</v>
      </c>
      <c r="C1298" s="1" t="s">
        <v>1422</v>
      </c>
      <c r="D1298" s="1" t="s">
        <v>13</v>
      </c>
      <c r="E1298" s="1" t="s">
        <v>1341</v>
      </c>
      <c r="F1298" s="1" t="s">
        <v>1423</v>
      </c>
      <c r="G1298" s="6" t="s">
        <v>1335</v>
      </c>
      <c r="H1298" s="3">
        <v>0.09</v>
      </c>
      <c r="I1298" s="4">
        <f>기계경비!H7</f>
        <v>0</v>
      </c>
      <c r="J1298" s="4">
        <f>TRUNC(H1298*I1298, 1)</f>
        <v>0</v>
      </c>
      <c r="K1298" s="4">
        <f>기계경비!I7</f>
        <v>0</v>
      </c>
      <c r="L1298" s="5">
        <f>TRUNC(H1298*K1298, 1)</f>
        <v>0</v>
      </c>
      <c r="M1298" s="4">
        <f>기계경비!J7</f>
        <v>0</v>
      </c>
      <c r="N1298" s="5">
        <f>TRUNC(H1298*M1298, 1)</f>
        <v>0</v>
      </c>
      <c r="O1298" s="4">
        <f>I1298+K1298+M1298</f>
        <v>0</v>
      </c>
      <c r="P1298" s="5">
        <f>J1298+L1298+N1298</f>
        <v>0</v>
      </c>
      <c r="Q1298" s="1" t="s">
        <v>13</v>
      </c>
      <c r="S1298" t="s">
        <v>54</v>
      </c>
      <c r="T1298" t="s">
        <v>54</v>
      </c>
      <c r="U1298" t="s">
        <v>13</v>
      </c>
      <c r="V1298">
        <v>1</v>
      </c>
    </row>
    <row r="1299" spans="1:22" x14ac:dyDescent="0.2">
      <c r="A1299" s="1" t="s">
        <v>13</v>
      </c>
      <c r="B1299" s="6" t="s">
        <v>13</v>
      </c>
      <c r="C1299" s="1" t="s">
        <v>13</v>
      </c>
      <c r="D1299" s="1" t="s">
        <v>13</v>
      </c>
      <c r="E1299" s="1" t="s">
        <v>1311</v>
      </c>
      <c r="F1299" s="1" t="s">
        <v>13</v>
      </c>
      <c r="G1299" s="6" t="s">
        <v>13</v>
      </c>
      <c r="H1299" s="3">
        <v>0</v>
      </c>
      <c r="I1299" s="1" t="s">
        <v>13</v>
      </c>
      <c r="J1299" s="4">
        <f>TRUNC(J1298*V1298, 0)</f>
        <v>0</v>
      </c>
      <c r="K1299" s="1" t="s">
        <v>13</v>
      </c>
      <c r="L1299" s="5">
        <f>TRUNC(L1298*V1298, 0)</f>
        <v>0</v>
      </c>
      <c r="M1299" s="1" t="s">
        <v>13</v>
      </c>
      <c r="N1299" s="5">
        <f>TRUNC(N1298*V1298, 0)</f>
        <v>0</v>
      </c>
      <c r="O1299" s="1" t="s">
        <v>13</v>
      </c>
      <c r="P1299" s="5">
        <f>J1299+L1299+N1299</f>
        <v>0</v>
      </c>
      <c r="Q1299" s="1" t="s">
        <v>13</v>
      </c>
      <c r="S1299" t="s">
        <v>13</v>
      </c>
      <c r="T1299" t="s">
        <v>13</v>
      </c>
      <c r="U1299" t="s">
        <v>13</v>
      </c>
      <c r="V1299">
        <v>1</v>
      </c>
    </row>
    <row r="1300" spans="1:22" x14ac:dyDescent="0.2">
      <c r="A1300" s="1" t="s">
        <v>13</v>
      </c>
      <c r="B1300" s="6" t="s">
        <v>13</v>
      </c>
      <c r="C1300" s="1" t="s">
        <v>13</v>
      </c>
      <c r="D1300" s="1" t="s">
        <v>13</v>
      </c>
      <c r="E1300" s="1" t="s">
        <v>13</v>
      </c>
      <c r="F1300" s="1" t="s">
        <v>13</v>
      </c>
      <c r="G1300" s="6" t="s">
        <v>13</v>
      </c>
      <c r="H1300" s="3">
        <v>0</v>
      </c>
      <c r="I1300" s="1" t="s">
        <v>13</v>
      </c>
      <c r="J1300" s="1" t="s">
        <v>13</v>
      </c>
      <c r="K1300" s="1" t="s">
        <v>13</v>
      </c>
      <c r="L1300" s="1" t="s">
        <v>13</v>
      </c>
      <c r="M1300" s="1" t="s">
        <v>13</v>
      </c>
      <c r="N1300" s="1" t="s">
        <v>13</v>
      </c>
      <c r="O1300" s="1" t="s">
        <v>13</v>
      </c>
      <c r="P1300" s="1" t="s">
        <v>13</v>
      </c>
      <c r="Q1300" s="1" t="s">
        <v>13</v>
      </c>
      <c r="S1300" t="s">
        <v>13</v>
      </c>
      <c r="T1300" t="s">
        <v>13</v>
      </c>
      <c r="U1300" t="s">
        <v>13</v>
      </c>
      <c r="V1300">
        <v>1</v>
      </c>
    </row>
    <row r="1301" spans="1:22" x14ac:dyDescent="0.2">
      <c r="A1301" s="1" t="s">
        <v>437</v>
      </c>
      <c r="B1301" s="6" t="s">
        <v>13</v>
      </c>
      <c r="C1301" s="1" t="s">
        <v>13</v>
      </c>
      <c r="D1301" s="1" t="s">
        <v>13</v>
      </c>
      <c r="E1301" s="1" t="s">
        <v>438</v>
      </c>
      <c r="F1301" s="1" t="s">
        <v>439</v>
      </c>
      <c r="G1301" s="6" t="s">
        <v>289</v>
      </c>
      <c r="H1301" s="3">
        <v>0</v>
      </c>
      <c r="I1301" s="1" t="s">
        <v>13</v>
      </c>
      <c r="J1301" s="1" t="s">
        <v>13</v>
      </c>
      <c r="K1301" s="1" t="s">
        <v>13</v>
      </c>
      <c r="L1301" s="1" t="s">
        <v>13</v>
      </c>
      <c r="M1301" s="1" t="s">
        <v>13</v>
      </c>
      <c r="N1301" s="1" t="s">
        <v>13</v>
      </c>
      <c r="O1301" s="1" t="s">
        <v>13</v>
      </c>
      <c r="P1301" s="1" t="s">
        <v>13</v>
      </c>
      <c r="Q1301" s="1" t="s">
        <v>13</v>
      </c>
      <c r="S1301" t="s">
        <v>13</v>
      </c>
      <c r="T1301" t="s">
        <v>13</v>
      </c>
      <c r="U1301" t="s">
        <v>13</v>
      </c>
      <c r="V1301">
        <v>1</v>
      </c>
    </row>
    <row r="1302" spans="1:22" x14ac:dyDescent="0.2">
      <c r="A1302" s="1" t="s">
        <v>437</v>
      </c>
      <c r="B1302" s="6" t="s">
        <v>1312</v>
      </c>
      <c r="C1302" s="1" t="s">
        <v>1317</v>
      </c>
      <c r="D1302" s="1" t="s">
        <v>13</v>
      </c>
      <c r="E1302" s="1" t="s">
        <v>1318</v>
      </c>
      <c r="F1302" s="1" t="s">
        <v>1315</v>
      </c>
      <c r="G1302" s="6" t="s">
        <v>1316</v>
      </c>
      <c r="H1302" s="3">
        <v>0.18</v>
      </c>
      <c r="I1302" s="5">
        <v>0</v>
      </c>
      <c r="J1302" s="4">
        <f>TRUNC(H1302*I1302, 1)</f>
        <v>0</v>
      </c>
      <c r="K1302" s="4">
        <f>노무!E4</f>
        <v>0</v>
      </c>
      <c r="L1302" s="5">
        <f>TRUNC(H1302*K1302, 1)</f>
        <v>0</v>
      </c>
      <c r="M1302" s="4">
        <v>0</v>
      </c>
      <c r="N1302" s="5">
        <f>TRUNC(H1302*M1302, 1)</f>
        <v>0</v>
      </c>
      <c r="O1302" s="4">
        <f t="shared" ref="O1302:P1305" si="182">I1302+K1302+M1302</f>
        <v>0</v>
      </c>
      <c r="P1302" s="5">
        <f t="shared" si="182"/>
        <v>0</v>
      </c>
      <c r="Q1302" s="1" t="s">
        <v>13</v>
      </c>
      <c r="S1302" t="s">
        <v>54</v>
      </c>
      <c r="T1302" t="s">
        <v>54</v>
      </c>
      <c r="U1302" t="s">
        <v>13</v>
      </c>
      <c r="V1302">
        <v>1</v>
      </c>
    </row>
    <row r="1303" spans="1:22" x14ac:dyDescent="0.2">
      <c r="A1303" s="1" t="s">
        <v>437</v>
      </c>
      <c r="B1303" s="6" t="s">
        <v>1331</v>
      </c>
      <c r="C1303" s="1" t="s">
        <v>1340</v>
      </c>
      <c r="D1303" s="1" t="s">
        <v>13</v>
      </c>
      <c r="E1303" s="1" t="s">
        <v>1341</v>
      </c>
      <c r="F1303" s="1" t="s">
        <v>1342</v>
      </c>
      <c r="G1303" s="6" t="s">
        <v>1335</v>
      </c>
      <c r="H1303" s="3">
        <v>0.7</v>
      </c>
      <c r="I1303" s="4">
        <f>기계경비!H5</f>
        <v>0</v>
      </c>
      <c r="J1303" s="4">
        <f>TRUNC(H1303*I1303, 1)</f>
        <v>0</v>
      </c>
      <c r="K1303" s="4">
        <f>기계경비!I5</f>
        <v>0</v>
      </c>
      <c r="L1303" s="5">
        <f>TRUNC(H1303*K1303, 1)</f>
        <v>0</v>
      </c>
      <c r="M1303" s="4">
        <f>기계경비!J5</f>
        <v>0</v>
      </c>
      <c r="N1303" s="5">
        <f>TRUNC(H1303*M1303, 1)</f>
        <v>0</v>
      </c>
      <c r="O1303" s="4">
        <f t="shared" si="182"/>
        <v>0</v>
      </c>
      <c r="P1303" s="5">
        <f t="shared" si="182"/>
        <v>0</v>
      </c>
      <c r="Q1303" s="1" t="s">
        <v>13</v>
      </c>
      <c r="S1303" t="s">
        <v>54</v>
      </c>
      <c r="T1303" t="s">
        <v>54</v>
      </c>
      <c r="U1303" t="s">
        <v>13</v>
      </c>
      <c r="V1303">
        <v>1</v>
      </c>
    </row>
    <row r="1304" spans="1:22" x14ac:dyDescent="0.2">
      <c r="A1304" s="1" t="s">
        <v>437</v>
      </c>
      <c r="B1304" s="6" t="s">
        <v>1331</v>
      </c>
      <c r="C1304" s="1" t="s">
        <v>1481</v>
      </c>
      <c r="D1304" s="1" t="s">
        <v>13</v>
      </c>
      <c r="E1304" s="1" t="s">
        <v>1482</v>
      </c>
      <c r="F1304" s="1" t="s">
        <v>1483</v>
      </c>
      <c r="G1304" s="6" t="s">
        <v>1335</v>
      </c>
      <c r="H1304" s="3">
        <v>0.1</v>
      </c>
      <c r="I1304" s="4">
        <f>기계경비!H56</f>
        <v>0</v>
      </c>
      <c r="J1304" s="4">
        <f>TRUNC(H1304*I1304, 1)</f>
        <v>0</v>
      </c>
      <c r="K1304" s="4">
        <f>기계경비!I56</f>
        <v>0</v>
      </c>
      <c r="L1304" s="5">
        <f>TRUNC(H1304*K1304, 1)</f>
        <v>0</v>
      </c>
      <c r="M1304" s="4">
        <f>기계경비!J56</f>
        <v>0</v>
      </c>
      <c r="N1304" s="5">
        <f>TRUNC(H1304*M1304, 1)</f>
        <v>0</v>
      </c>
      <c r="O1304" s="4">
        <f t="shared" si="182"/>
        <v>0</v>
      </c>
      <c r="P1304" s="5">
        <f t="shared" si="182"/>
        <v>0</v>
      </c>
      <c r="Q1304" s="1" t="s">
        <v>13</v>
      </c>
      <c r="S1304" t="s">
        <v>54</v>
      </c>
      <c r="T1304" t="s">
        <v>54</v>
      </c>
      <c r="U1304" t="s">
        <v>13</v>
      </c>
      <c r="V1304">
        <v>1</v>
      </c>
    </row>
    <row r="1305" spans="1:22" x14ac:dyDescent="0.2">
      <c r="A1305" s="1" t="s">
        <v>437</v>
      </c>
      <c r="B1305" s="6" t="s">
        <v>1331</v>
      </c>
      <c r="C1305" s="1" t="s">
        <v>1426</v>
      </c>
      <c r="D1305" s="1" t="s">
        <v>13</v>
      </c>
      <c r="E1305" s="1" t="s">
        <v>1427</v>
      </c>
      <c r="F1305" s="1" t="s">
        <v>1428</v>
      </c>
      <c r="G1305" s="6" t="s">
        <v>1335</v>
      </c>
      <c r="H1305" s="3">
        <v>0.96</v>
      </c>
      <c r="I1305" s="4">
        <f>기계경비!H16</f>
        <v>0</v>
      </c>
      <c r="J1305" s="4">
        <f>TRUNC(H1305*I1305, 1)</f>
        <v>0</v>
      </c>
      <c r="K1305" s="4">
        <f>기계경비!I16</f>
        <v>0</v>
      </c>
      <c r="L1305" s="5">
        <f>TRUNC(H1305*K1305, 1)</f>
        <v>0</v>
      </c>
      <c r="M1305" s="4">
        <f>기계경비!J16</f>
        <v>0</v>
      </c>
      <c r="N1305" s="5">
        <f>TRUNC(H1305*M1305, 1)</f>
        <v>0</v>
      </c>
      <c r="O1305" s="4">
        <f t="shared" si="182"/>
        <v>0</v>
      </c>
      <c r="P1305" s="5">
        <f t="shared" si="182"/>
        <v>0</v>
      </c>
      <c r="Q1305" s="1" t="s">
        <v>13</v>
      </c>
      <c r="S1305" t="s">
        <v>54</v>
      </c>
      <c r="T1305" t="s">
        <v>54</v>
      </c>
      <c r="U1305" t="s">
        <v>13</v>
      </c>
      <c r="V1305">
        <v>1</v>
      </c>
    </row>
    <row r="1306" spans="1:22" x14ac:dyDescent="0.2">
      <c r="A1306" s="1" t="s">
        <v>13</v>
      </c>
      <c r="B1306" s="6" t="s">
        <v>13</v>
      </c>
      <c r="C1306" s="1" t="s">
        <v>13</v>
      </c>
      <c r="D1306" s="1" t="s">
        <v>13</v>
      </c>
      <c r="E1306" s="1" t="s">
        <v>1311</v>
      </c>
      <c r="F1306" s="1" t="s">
        <v>13</v>
      </c>
      <c r="G1306" s="6" t="s">
        <v>13</v>
      </c>
      <c r="H1306" s="3">
        <v>0</v>
      </c>
      <c r="I1306" s="1" t="s">
        <v>13</v>
      </c>
      <c r="J1306" s="4">
        <f>TRUNC(SUMPRODUCT(J1302:J1305, V1302:V1305), 0)</f>
        <v>0</v>
      </c>
      <c r="K1306" s="1" t="s">
        <v>13</v>
      </c>
      <c r="L1306" s="5">
        <f>TRUNC(SUMPRODUCT(L1302:L1305, V1302:V1305), 0)</f>
        <v>0</v>
      </c>
      <c r="M1306" s="1" t="s">
        <v>13</v>
      </c>
      <c r="N1306" s="5">
        <f>TRUNC(SUMPRODUCT(N1302:N1305, V1302:V1305), 0)</f>
        <v>0</v>
      </c>
      <c r="O1306" s="1" t="s">
        <v>13</v>
      </c>
      <c r="P1306" s="5">
        <f>J1306+L1306+N1306</f>
        <v>0</v>
      </c>
      <c r="Q1306" s="1" t="s">
        <v>13</v>
      </c>
      <c r="S1306" t="s">
        <v>13</v>
      </c>
      <c r="T1306" t="s">
        <v>13</v>
      </c>
      <c r="U1306" t="s">
        <v>13</v>
      </c>
      <c r="V1306">
        <v>1</v>
      </c>
    </row>
    <row r="1307" spans="1:22" x14ac:dyDescent="0.2">
      <c r="A1307" s="1" t="s">
        <v>13</v>
      </c>
      <c r="B1307" s="6" t="s">
        <v>13</v>
      </c>
      <c r="C1307" s="1" t="s">
        <v>13</v>
      </c>
      <c r="D1307" s="1" t="s">
        <v>13</v>
      </c>
      <c r="E1307" s="1" t="s">
        <v>13</v>
      </c>
      <c r="F1307" s="1" t="s">
        <v>13</v>
      </c>
      <c r="G1307" s="6" t="s">
        <v>13</v>
      </c>
      <c r="H1307" s="3">
        <v>0</v>
      </c>
      <c r="I1307" s="1" t="s">
        <v>13</v>
      </c>
      <c r="J1307" s="1" t="s">
        <v>13</v>
      </c>
      <c r="K1307" s="1" t="s">
        <v>13</v>
      </c>
      <c r="L1307" s="1" t="s">
        <v>13</v>
      </c>
      <c r="M1307" s="1" t="s">
        <v>13</v>
      </c>
      <c r="N1307" s="1" t="s">
        <v>13</v>
      </c>
      <c r="O1307" s="1" t="s">
        <v>13</v>
      </c>
      <c r="P1307" s="1" t="s">
        <v>13</v>
      </c>
      <c r="Q1307" s="1" t="s">
        <v>13</v>
      </c>
      <c r="S1307" t="s">
        <v>13</v>
      </c>
      <c r="T1307" t="s">
        <v>13</v>
      </c>
      <c r="U1307" t="s">
        <v>13</v>
      </c>
      <c r="V1307">
        <v>1</v>
      </c>
    </row>
    <row r="1308" spans="1:22" x14ac:dyDescent="0.2">
      <c r="A1308" s="1" t="s">
        <v>440</v>
      </c>
      <c r="B1308" s="6" t="s">
        <v>13</v>
      </c>
      <c r="C1308" s="1" t="s">
        <v>13</v>
      </c>
      <c r="D1308" s="1" t="s">
        <v>13</v>
      </c>
      <c r="E1308" s="1" t="s">
        <v>438</v>
      </c>
      <c r="F1308" s="1" t="s">
        <v>441</v>
      </c>
      <c r="G1308" s="6" t="s">
        <v>289</v>
      </c>
      <c r="H1308" s="3">
        <v>0</v>
      </c>
      <c r="I1308" s="1" t="s">
        <v>13</v>
      </c>
      <c r="J1308" s="1" t="s">
        <v>13</v>
      </c>
      <c r="K1308" s="1" t="s">
        <v>13</v>
      </c>
      <c r="L1308" s="1" t="s">
        <v>13</v>
      </c>
      <c r="M1308" s="1" t="s">
        <v>13</v>
      </c>
      <c r="N1308" s="1" t="s">
        <v>13</v>
      </c>
      <c r="O1308" s="1" t="s">
        <v>13</v>
      </c>
      <c r="P1308" s="1" t="s">
        <v>13</v>
      </c>
      <c r="Q1308" s="1" t="s">
        <v>13</v>
      </c>
      <c r="S1308" t="s">
        <v>13</v>
      </c>
      <c r="T1308" t="s">
        <v>13</v>
      </c>
      <c r="U1308" t="s">
        <v>13</v>
      </c>
      <c r="V1308">
        <v>1</v>
      </c>
    </row>
    <row r="1309" spans="1:22" x14ac:dyDescent="0.2">
      <c r="A1309" s="1" t="s">
        <v>440</v>
      </c>
      <c r="B1309" s="6" t="s">
        <v>1312</v>
      </c>
      <c r="C1309" s="1" t="s">
        <v>1317</v>
      </c>
      <c r="D1309" s="1" t="s">
        <v>13</v>
      </c>
      <c r="E1309" s="1" t="s">
        <v>1318</v>
      </c>
      <c r="F1309" s="1" t="s">
        <v>1315</v>
      </c>
      <c r="G1309" s="6" t="s">
        <v>1316</v>
      </c>
      <c r="H1309" s="3">
        <v>7.0000000000000007E-2</v>
      </c>
      <c r="I1309" s="5">
        <v>0</v>
      </c>
      <c r="J1309" s="4">
        <f>TRUNC(H1309*I1309, 1)</f>
        <v>0</v>
      </c>
      <c r="K1309" s="4">
        <f>노무!E4</f>
        <v>0</v>
      </c>
      <c r="L1309" s="5">
        <f>TRUNC(H1309*K1309, 1)</f>
        <v>0</v>
      </c>
      <c r="M1309" s="4">
        <v>0</v>
      </c>
      <c r="N1309" s="5">
        <f>TRUNC(H1309*M1309, 1)</f>
        <v>0</v>
      </c>
      <c r="O1309" s="4">
        <f t="shared" ref="O1309:P1313" si="183">I1309+K1309+M1309</f>
        <v>0</v>
      </c>
      <c r="P1309" s="5">
        <f t="shared" si="183"/>
        <v>0</v>
      </c>
      <c r="Q1309" s="1" t="s">
        <v>13</v>
      </c>
      <c r="S1309" t="s">
        <v>54</v>
      </c>
      <c r="T1309" t="s">
        <v>54</v>
      </c>
      <c r="U1309" t="s">
        <v>13</v>
      </c>
      <c r="V1309">
        <v>1</v>
      </c>
    </row>
    <row r="1310" spans="1:22" x14ac:dyDescent="0.2">
      <c r="A1310" s="1" t="s">
        <v>440</v>
      </c>
      <c r="B1310" s="6" t="s">
        <v>1331</v>
      </c>
      <c r="C1310" s="1" t="s">
        <v>1340</v>
      </c>
      <c r="D1310" s="1" t="s">
        <v>13</v>
      </c>
      <c r="E1310" s="1" t="s">
        <v>1341</v>
      </c>
      <c r="F1310" s="1" t="s">
        <v>1342</v>
      </c>
      <c r="G1310" s="6" t="s">
        <v>1335</v>
      </c>
      <c r="H1310" s="3">
        <v>0.34</v>
      </c>
      <c r="I1310" s="4">
        <f>기계경비!H5</f>
        <v>0</v>
      </c>
      <c r="J1310" s="4">
        <f>TRUNC(H1310*I1310, 1)</f>
        <v>0</v>
      </c>
      <c r="K1310" s="4">
        <f>기계경비!I5</f>
        <v>0</v>
      </c>
      <c r="L1310" s="5">
        <f>TRUNC(H1310*K1310, 1)</f>
        <v>0</v>
      </c>
      <c r="M1310" s="4">
        <f>기계경비!J5</f>
        <v>0</v>
      </c>
      <c r="N1310" s="5">
        <f>TRUNC(H1310*M1310, 1)</f>
        <v>0</v>
      </c>
      <c r="O1310" s="4">
        <f t="shared" si="183"/>
        <v>0</v>
      </c>
      <c r="P1310" s="5">
        <f t="shared" si="183"/>
        <v>0</v>
      </c>
      <c r="Q1310" s="1" t="s">
        <v>13</v>
      </c>
      <c r="S1310" t="s">
        <v>54</v>
      </c>
      <c r="T1310" t="s">
        <v>54</v>
      </c>
      <c r="U1310" t="s">
        <v>13</v>
      </c>
      <c r="V1310">
        <v>1</v>
      </c>
    </row>
    <row r="1311" spans="1:22" x14ac:dyDescent="0.2">
      <c r="A1311" s="1" t="s">
        <v>440</v>
      </c>
      <c r="B1311" s="6" t="s">
        <v>1331</v>
      </c>
      <c r="C1311" s="1" t="s">
        <v>1481</v>
      </c>
      <c r="D1311" s="1" t="s">
        <v>13</v>
      </c>
      <c r="E1311" s="1" t="s">
        <v>1482</v>
      </c>
      <c r="F1311" s="1" t="s">
        <v>1483</v>
      </c>
      <c r="G1311" s="6" t="s">
        <v>1335</v>
      </c>
      <c r="H1311" s="3">
        <v>0.08</v>
      </c>
      <c r="I1311" s="4">
        <f>기계경비!H56</f>
        <v>0</v>
      </c>
      <c r="J1311" s="4">
        <f>TRUNC(H1311*I1311, 1)</f>
        <v>0</v>
      </c>
      <c r="K1311" s="4">
        <f>기계경비!I56</f>
        <v>0</v>
      </c>
      <c r="L1311" s="5">
        <f>TRUNC(H1311*K1311, 1)</f>
        <v>0</v>
      </c>
      <c r="M1311" s="4">
        <f>기계경비!J56</f>
        <v>0</v>
      </c>
      <c r="N1311" s="5">
        <f>TRUNC(H1311*M1311, 1)</f>
        <v>0</v>
      </c>
      <c r="O1311" s="4">
        <f t="shared" si="183"/>
        <v>0</v>
      </c>
      <c r="P1311" s="5">
        <f t="shared" si="183"/>
        <v>0</v>
      </c>
      <c r="Q1311" s="1" t="s">
        <v>13</v>
      </c>
      <c r="S1311" t="s">
        <v>54</v>
      </c>
      <c r="T1311" t="s">
        <v>54</v>
      </c>
      <c r="U1311" t="s">
        <v>13</v>
      </c>
      <c r="V1311">
        <v>1</v>
      </c>
    </row>
    <row r="1312" spans="1:22" x14ac:dyDescent="0.2">
      <c r="A1312" s="1" t="s">
        <v>440</v>
      </c>
      <c r="B1312" s="6" t="s">
        <v>1331</v>
      </c>
      <c r="C1312" s="1" t="s">
        <v>1424</v>
      </c>
      <c r="D1312" s="1" t="s">
        <v>13</v>
      </c>
      <c r="E1312" s="1" t="s">
        <v>1425</v>
      </c>
      <c r="F1312" s="1" t="s">
        <v>1337</v>
      </c>
      <c r="G1312" s="6" t="s">
        <v>1335</v>
      </c>
      <c r="H1312" s="3">
        <v>0.3</v>
      </c>
      <c r="I1312" s="4">
        <f>기계경비!H17</f>
        <v>0</v>
      </c>
      <c r="J1312" s="4">
        <f>TRUNC(H1312*I1312, 1)</f>
        <v>0</v>
      </c>
      <c r="K1312" s="4">
        <f>기계경비!I17</f>
        <v>0</v>
      </c>
      <c r="L1312" s="5">
        <f>TRUNC(H1312*K1312, 1)</f>
        <v>0</v>
      </c>
      <c r="M1312" s="4">
        <f>기계경비!J17</f>
        <v>0</v>
      </c>
      <c r="N1312" s="5">
        <f>TRUNC(H1312*M1312, 1)</f>
        <v>0</v>
      </c>
      <c r="O1312" s="4">
        <f t="shared" si="183"/>
        <v>0</v>
      </c>
      <c r="P1312" s="5">
        <f t="shared" si="183"/>
        <v>0</v>
      </c>
      <c r="Q1312" s="1" t="s">
        <v>13</v>
      </c>
      <c r="S1312" t="s">
        <v>54</v>
      </c>
      <c r="T1312" t="s">
        <v>54</v>
      </c>
      <c r="U1312" t="s">
        <v>13</v>
      </c>
      <c r="V1312">
        <v>1</v>
      </c>
    </row>
    <row r="1313" spans="1:22" x14ac:dyDescent="0.2">
      <c r="A1313" s="1" t="s">
        <v>440</v>
      </c>
      <c r="B1313" s="6" t="s">
        <v>1331</v>
      </c>
      <c r="C1313" s="1" t="s">
        <v>1426</v>
      </c>
      <c r="D1313" s="1" t="s">
        <v>13</v>
      </c>
      <c r="E1313" s="1" t="s">
        <v>1427</v>
      </c>
      <c r="F1313" s="1" t="s">
        <v>1428</v>
      </c>
      <c r="G1313" s="6" t="s">
        <v>1335</v>
      </c>
      <c r="H1313" s="3">
        <v>0.28000000000000003</v>
      </c>
      <c r="I1313" s="4">
        <f>기계경비!H16</f>
        <v>0</v>
      </c>
      <c r="J1313" s="4">
        <f>TRUNC(H1313*I1313, 1)</f>
        <v>0</v>
      </c>
      <c r="K1313" s="4">
        <f>기계경비!I16</f>
        <v>0</v>
      </c>
      <c r="L1313" s="5">
        <f>TRUNC(H1313*K1313, 1)</f>
        <v>0</v>
      </c>
      <c r="M1313" s="4">
        <f>기계경비!J16</f>
        <v>0</v>
      </c>
      <c r="N1313" s="5">
        <f>TRUNC(H1313*M1313, 1)</f>
        <v>0</v>
      </c>
      <c r="O1313" s="4">
        <f t="shared" si="183"/>
        <v>0</v>
      </c>
      <c r="P1313" s="5">
        <f t="shared" si="183"/>
        <v>0</v>
      </c>
      <c r="Q1313" s="1" t="s">
        <v>13</v>
      </c>
      <c r="S1313" t="s">
        <v>54</v>
      </c>
      <c r="T1313" t="s">
        <v>54</v>
      </c>
      <c r="U1313" t="s">
        <v>13</v>
      </c>
      <c r="V1313">
        <v>1</v>
      </c>
    </row>
    <row r="1314" spans="1:22" x14ac:dyDescent="0.2">
      <c r="A1314" s="1" t="s">
        <v>13</v>
      </c>
      <c r="B1314" s="6" t="s">
        <v>13</v>
      </c>
      <c r="C1314" s="1" t="s">
        <v>13</v>
      </c>
      <c r="D1314" s="1" t="s">
        <v>13</v>
      </c>
      <c r="E1314" s="1" t="s">
        <v>1311</v>
      </c>
      <c r="F1314" s="1" t="s">
        <v>13</v>
      </c>
      <c r="G1314" s="6" t="s">
        <v>13</v>
      </c>
      <c r="H1314" s="3">
        <v>0</v>
      </c>
      <c r="I1314" s="1" t="s">
        <v>13</v>
      </c>
      <c r="J1314" s="4">
        <f>TRUNC(SUMPRODUCT(J1309:J1313, V1309:V1313), 0)</f>
        <v>0</v>
      </c>
      <c r="K1314" s="1" t="s">
        <v>13</v>
      </c>
      <c r="L1314" s="5">
        <f>TRUNC(SUMPRODUCT(L1309:L1313, V1309:V1313), 0)</f>
        <v>0</v>
      </c>
      <c r="M1314" s="1" t="s">
        <v>13</v>
      </c>
      <c r="N1314" s="5">
        <f>TRUNC(SUMPRODUCT(N1309:N1313, V1309:V1313), 0)</f>
        <v>0</v>
      </c>
      <c r="O1314" s="1" t="s">
        <v>13</v>
      </c>
      <c r="P1314" s="5">
        <f>J1314+L1314+N1314</f>
        <v>0</v>
      </c>
      <c r="Q1314" s="1" t="s">
        <v>13</v>
      </c>
      <c r="S1314" t="s">
        <v>13</v>
      </c>
      <c r="T1314" t="s">
        <v>13</v>
      </c>
      <c r="U1314" t="s">
        <v>13</v>
      </c>
      <c r="V1314">
        <v>1</v>
      </c>
    </row>
    <row r="1315" spans="1:22" x14ac:dyDescent="0.2">
      <c r="A1315" s="1" t="s">
        <v>13</v>
      </c>
      <c r="B1315" s="6" t="s">
        <v>13</v>
      </c>
      <c r="C1315" s="1" t="s">
        <v>13</v>
      </c>
      <c r="D1315" s="1" t="s">
        <v>13</v>
      </c>
      <c r="E1315" s="1" t="s">
        <v>13</v>
      </c>
      <c r="F1315" s="1" t="s">
        <v>13</v>
      </c>
      <c r="G1315" s="6" t="s">
        <v>13</v>
      </c>
      <c r="H1315" s="3">
        <v>0</v>
      </c>
      <c r="I1315" s="1" t="s">
        <v>13</v>
      </c>
      <c r="J1315" s="1" t="s">
        <v>13</v>
      </c>
      <c r="K1315" s="1" t="s">
        <v>13</v>
      </c>
      <c r="L1315" s="1" t="s">
        <v>13</v>
      </c>
      <c r="M1315" s="1" t="s">
        <v>13</v>
      </c>
      <c r="N1315" s="1" t="s">
        <v>13</v>
      </c>
      <c r="O1315" s="1" t="s">
        <v>13</v>
      </c>
      <c r="P1315" s="1" t="s">
        <v>13</v>
      </c>
      <c r="Q1315" s="1" t="s">
        <v>13</v>
      </c>
      <c r="S1315" t="s">
        <v>13</v>
      </c>
      <c r="T1315" t="s">
        <v>13</v>
      </c>
      <c r="U1315" t="s">
        <v>13</v>
      </c>
      <c r="V1315">
        <v>1</v>
      </c>
    </row>
    <row r="1316" spans="1:22" x14ac:dyDescent="0.2">
      <c r="A1316" s="1" t="s">
        <v>442</v>
      </c>
      <c r="B1316" s="6" t="s">
        <v>13</v>
      </c>
      <c r="C1316" s="1" t="s">
        <v>13</v>
      </c>
      <c r="D1316" s="1" t="s">
        <v>13</v>
      </c>
      <c r="E1316" s="1" t="s">
        <v>443</v>
      </c>
      <c r="F1316" s="1" t="s">
        <v>444</v>
      </c>
      <c r="G1316" s="6" t="s">
        <v>289</v>
      </c>
      <c r="H1316" s="3">
        <v>0</v>
      </c>
      <c r="I1316" s="1" t="s">
        <v>13</v>
      </c>
      <c r="J1316" s="1" t="s">
        <v>13</v>
      </c>
      <c r="K1316" s="1" t="s">
        <v>13</v>
      </c>
      <c r="L1316" s="1" t="s">
        <v>13</v>
      </c>
      <c r="M1316" s="1" t="s">
        <v>13</v>
      </c>
      <c r="N1316" s="1" t="s">
        <v>13</v>
      </c>
      <c r="O1316" s="1" t="s">
        <v>13</v>
      </c>
      <c r="P1316" s="1" t="s">
        <v>13</v>
      </c>
      <c r="Q1316" s="1" t="s">
        <v>13</v>
      </c>
      <c r="S1316" t="s">
        <v>13</v>
      </c>
      <c r="T1316" t="s">
        <v>13</v>
      </c>
      <c r="U1316" t="s">
        <v>13</v>
      </c>
      <c r="V1316">
        <v>1</v>
      </c>
    </row>
    <row r="1317" spans="1:22" x14ac:dyDescent="0.2">
      <c r="A1317" s="1" t="s">
        <v>442</v>
      </c>
      <c r="B1317" s="6" t="s">
        <v>1312</v>
      </c>
      <c r="C1317" s="1" t="s">
        <v>1317</v>
      </c>
      <c r="D1317" s="1" t="s">
        <v>13</v>
      </c>
      <c r="E1317" s="1" t="s">
        <v>1318</v>
      </c>
      <c r="F1317" s="1" t="s">
        <v>1315</v>
      </c>
      <c r="G1317" s="6" t="s">
        <v>1316</v>
      </c>
      <c r="H1317" s="3">
        <v>0.15</v>
      </c>
      <c r="I1317" s="5">
        <v>0</v>
      </c>
      <c r="J1317" s="4">
        <f>TRUNC(H1317*I1317, 1)</f>
        <v>0</v>
      </c>
      <c r="K1317" s="4">
        <f>노무!E4</f>
        <v>0</v>
      </c>
      <c r="L1317" s="5">
        <f>TRUNC(H1317*K1317, 1)</f>
        <v>0</v>
      </c>
      <c r="M1317" s="4">
        <v>0</v>
      </c>
      <c r="N1317" s="5">
        <f>TRUNC(H1317*M1317, 1)</f>
        <v>0</v>
      </c>
      <c r="O1317" s="4">
        <f t="shared" ref="O1317:P1319" si="184">I1317+K1317+M1317</f>
        <v>0</v>
      </c>
      <c r="P1317" s="5">
        <f t="shared" si="184"/>
        <v>0</v>
      </c>
      <c r="Q1317" s="1" t="s">
        <v>13</v>
      </c>
      <c r="S1317" t="s">
        <v>54</v>
      </c>
      <c r="T1317" t="s">
        <v>54</v>
      </c>
      <c r="U1317" t="s">
        <v>13</v>
      </c>
      <c r="V1317">
        <v>1</v>
      </c>
    </row>
    <row r="1318" spans="1:22" x14ac:dyDescent="0.2">
      <c r="A1318" s="1" t="s">
        <v>442</v>
      </c>
      <c r="B1318" s="6" t="s">
        <v>1331</v>
      </c>
      <c r="C1318" s="1" t="s">
        <v>1340</v>
      </c>
      <c r="D1318" s="1" t="s">
        <v>13</v>
      </c>
      <c r="E1318" s="1" t="s">
        <v>1341</v>
      </c>
      <c r="F1318" s="1" t="s">
        <v>1342</v>
      </c>
      <c r="G1318" s="6" t="s">
        <v>1335</v>
      </c>
      <c r="H1318" s="3">
        <v>0.56000000000000005</v>
      </c>
      <c r="I1318" s="4">
        <f>기계경비!H5</f>
        <v>0</v>
      </c>
      <c r="J1318" s="4">
        <f>TRUNC(H1318*I1318, 1)</f>
        <v>0</v>
      </c>
      <c r="K1318" s="4">
        <f>기계경비!I5</f>
        <v>0</v>
      </c>
      <c r="L1318" s="5">
        <f>TRUNC(H1318*K1318, 1)</f>
        <v>0</v>
      </c>
      <c r="M1318" s="4">
        <f>기계경비!J5</f>
        <v>0</v>
      </c>
      <c r="N1318" s="5">
        <f>TRUNC(H1318*M1318, 1)</f>
        <v>0</v>
      </c>
      <c r="O1318" s="4">
        <f t="shared" si="184"/>
        <v>0</v>
      </c>
      <c r="P1318" s="5">
        <f t="shared" si="184"/>
        <v>0</v>
      </c>
      <c r="Q1318" s="1" t="s">
        <v>13</v>
      </c>
      <c r="S1318" t="s">
        <v>54</v>
      </c>
      <c r="T1318" t="s">
        <v>54</v>
      </c>
      <c r="U1318" t="s">
        <v>13</v>
      </c>
      <c r="V1318">
        <v>1</v>
      </c>
    </row>
    <row r="1319" spans="1:22" x14ac:dyDescent="0.2">
      <c r="A1319" s="1" t="s">
        <v>442</v>
      </c>
      <c r="B1319" s="6" t="s">
        <v>1331</v>
      </c>
      <c r="C1319" s="1" t="s">
        <v>1484</v>
      </c>
      <c r="D1319" s="1" t="s">
        <v>13</v>
      </c>
      <c r="E1319" s="1" t="s">
        <v>1485</v>
      </c>
      <c r="F1319" s="1" t="s">
        <v>1486</v>
      </c>
      <c r="G1319" s="6" t="s">
        <v>1335</v>
      </c>
      <c r="H1319" s="3">
        <v>0.62</v>
      </c>
      <c r="I1319" s="4">
        <f>기계경비!H19</f>
        <v>0</v>
      </c>
      <c r="J1319" s="4">
        <f>TRUNC(H1319*I1319, 1)</f>
        <v>0</v>
      </c>
      <c r="K1319" s="4">
        <f>기계경비!I19</f>
        <v>0</v>
      </c>
      <c r="L1319" s="5">
        <f>TRUNC(H1319*K1319, 1)</f>
        <v>0</v>
      </c>
      <c r="M1319" s="4">
        <f>기계경비!J19</f>
        <v>0</v>
      </c>
      <c r="N1319" s="5">
        <f>TRUNC(H1319*M1319, 1)</f>
        <v>0</v>
      </c>
      <c r="O1319" s="4">
        <f t="shared" si="184"/>
        <v>0</v>
      </c>
      <c r="P1319" s="5">
        <f t="shared" si="184"/>
        <v>0</v>
      </c>
      <c r="Q1319" s="1" t="s">
        <v>13</v>
      </c>
      <c r="S1319" t="s">
        <v>54</v>
      </c>
      <c r="T1319" t="s">
        <v>54</v>
      </c>
      <c r="U1319" t="s">
        <v>13</v>
      </c>
      <c r="V1319">
        <v>1</v>
      </c>
    </row>
    <row r="1320" spans="1:22" x14ac:dyDescent="0.2">
      <c r="A1320" s="1" t="s">
        <v>13</v>
      </c>
      <c r="B1320" s="6" t="s">
        <v>13</v>
      </c>
      <c r="C1320" s="1" t="s">
        <v>13</v>
      </c>
      <c r="D1320" s="1" t="s">
        <v>13</v>
      </c>
      <c r="E1320" s="1" t="s">
        <v>1311</v>
      </c>
      <c r="F1320" s="1" t="s">
        <v>13</v>
      </c>
      <c r="G1320" s="6" t="s">
        <v>13</v>
      </c>
      <c r="H1320" s="3">
        <v>0</v>
      </c>
      <c r="I1320" s="1" t="s">
        <v>13</v>
      </c>
      <c r="J1320" s="4">
        <f>TRUNC(SUMPRODUCT(J1317:J1319, V1317:V1319), 0)</f>
        <v>0</v>
      </c>
      <c r="K1320" s="1" t="s">
        <v>13</v>
      </c>
      <c r="L1320" s="5">
        <f>TRUNC(SUMPRODUCT(L1317:L1319, V1317:V1319), 0)</f>
        <v>0</v>
      </c>
      <c r="M1320" s="1" t="s">
        <v>13</v>
      </c>
      <c r="N1320" s="5">
        <f>TRUNC(SUMPRODUCT(N1317:N1319, V1317:V1319), 0)</f>
        <v>0</v>
      </c>
      <c r="O1320" s="1" t="s">
        <v>13</v>
      </c>
      <c r="P1320" s="5">
        <f>J1320+L1320+N1320</f>
        <v>0</v>
      </c>
      <c r="Q1320" s="1" t="s">
        <v>13</v>
      </c>
      <c r="S1320" t="s">
        <v>13</v>
      </c>
      <c r="T1320" t="s">
        <v>13</v>
      </c>
      <c r="U1320" t="s">
        <v>13</v>
      </c>
      <c r="V1320">
        <v>1</v>
      </c>
    </row>
    <row r="1321" spans="1:22" x14ac:dyDescent="0.2">
      <c r="A1321" s="1" t="s">
        <v>13</v>
      </c>
      <c r="B1321" s="6" t="s">
        <v>13</v>
      </c>
      <c r="C1321" s="1" t="s">
        <v>13</v>
      </c>
      <c r="D1321" s="1" t="s">
        <v>13</v>
      </c>
      <c r="E1321" s="1" t="s">
        <v>13</v>
      </c>
      <c r="F1321" s="1" t="s">
        <v>13</v>
      </c>
      <c r="G1321" s="6" t="s">
        <v>13</v>
      </c>
      <c r="H1321" s="3">
        <v>0</v>
      </c>
      <c r="I1321" s="1" t="s">
        <v>13</v>
      </c>
      <c r="J1321" s="1" t="s">
        <v>13</v>
      </c>
      <c r="K1321" s="1" t="s">
        <v>13</v>
      </c>
      <c r="L1321" s="1" t="s">
        <v>13</v>
      </c>
      <c r="M1321" s="1" t="s">
        <v>13</v>
      </c>
      <c r="N1321" s="1" t="s">
        <v>13</v>
      </c>
      <c r="O1321" s="1" t="s">
        <v>13</v>
      </c>
      <c r="P1321" s="1" t="s">
        <v>13</v>
      </c>
      <c r="Q1321" s="1" t="s">
        <v>13</v>
      </c>
      <c r="S1321" t="s">
        <v>13</v>
      </c>
      <c r="T1321" t="s">
        <v>13</v>
      </c>
      <c r="U1321" t="s">
        <v>13</v>
      </c>
      <c r="V1321">
        <v>1</v>
      </c>
    </row>
    <row r="1322" spans="1:22" x14ac:dyDescent="0.2">
      <c r="A1322" s="1" t="s">
        <v>445</v>
      </c>
      <c r="B1322" s="6" t="s">
        <v>13</v>
      </c>
      <c r="C1322" s="1" t="s">
        <v>13</v>
      </c>
      <c r="D1322" s="1" t="s">
        <v>13</v>
      </c>
      <c r="E1322" s="1" t="s">
        <v>443</v>
      </c>
      <c r="F1322" s="1" t="s">
        <v>446</v>
      </c>
      <c r="G1322" s="6" t="s">
        <v>289</v>
      </c>
      <c r="H1322" s="3">
        <v>0</v>
      </c>
      <c r="I1322" s="1" t="s">
        <v>13</v>
      </c>
      <c r="J1322" s="1" t="s">
        <v>13</v>
      </c>
      <c r="K1322" s="1" t="s">
        <v>13</v>
      </c>
      <c r="L1322" s="1" t="s">
        <v>13</v>
      </c>
      <c r="M1322" s="1" t="s">
        <v>13</v>
      </c>
      <c r="N1322" s="1" t="s">
        <v>13</v>
      </c>
      <c r="O1322" s="1" t="s">
        <v>13</v>
      </c>
      <c r="P1322" s="1" t="s">
        <v>13</v>
      </c>
      <c r="Q1322" s="1" t="s">
        <v>13</v>
      </c>
      <c r="S1322" t="s">
        <v>13</v>
      </c>
      <c r="T1322" t="s">
        <v>13</v>
      </c>
      <c r="U1322" t="s">
        <v>13</v>
      </c>
      <c r="V1322">
        <v>1</v>
      </c>
    </row>
    <row r="1323" spans="1:22" x14ac:dyDescent="0.2">
      <c r="A1323" s="1" t="s">
        <v>445</v>
      </c>
      <c r="B1323" s="6" t="s">
        <v>1312</v>
      </c>
      <c r="C1323" s="1" t="s">
        <v>1317</v>
      </c>
      <c r="D1323" s="1" t="s">
        <v>13</v>
      </c>
      <c r="E1323" s="1" t="s">
        <v>1318</v>
      </c>
      <c r="F1323" s="1" t="s">
        <v>1315</v>
      </c>
      <c r="G1323" s="6" t="s">
        <v>1316</v>
      </c>
      <c r="H1323" s="3">
        <v>0.16</v>
      </c>
      <c r="I1323" s="5">
        <v>0</v>
      </c>
      <c r="J1323" s="4">
        <f>TRUNC(H1323*I1323, 1)</f>
        <v>0</v>
      </c>
      <c r="K1323" s="4">
        <f>노무!E4</f>
        <v>0</v>
      </c>
      <c r="L1323" s="5">
        <f>TRUNC(H1323*K1323, 1)</f>
        <v>0</v>
      </c>
      <c r="M1323" s="4">
        <v>0</v>
      </c>
      <c r="N1323" s="5">
        <f>TRUNC(H1323*M1323, 1)</f>
        <v>0</v>
      </c>
      <c r="O1323" s="4">
        <f t="shared" ref="O1323:P1325" si="185">I1323+K1323+M1323</f>
        <v>0</v>
      </c>
      <c r="P1323" s="5">
        <f t="shared" si="185"/>
        <v>0</v>
      </c>
      <c r="Q1323" s="1" t="s">
        <v>13</v>
      </c>
      <c r="S1323" t="s">
        <v>54</v>
      </c>
      <c r="T1323" t="s">
        <v>54</v>
      </c>
      <c r="U1323" t="s">
        <v>13</v>
      </c>
      <c r="V1323">
        <v>1</v>
      </c>
    </row>
    <row r="1324" spans="1:22" x14ac:dyDescent="0.2">
      <c r="A1324" s="1" t="s">
        <v>445</v>
      </c>
      <c r="B1324" s="6" t="s">
        <v>1331</v>
      </c>
      <c r="C1324" s="1" t="s">
        <v>1340</v>
      </c>
      <c r="D1324" s="1" t="s">
        <v>13</v>
      </c>
      <c r="E1324" s="1" t="s">
        <v>1341</v>
      </c>
      <c r="F1324" s="1" t="s">
        <v>1342</v>
      </c>
      <c r="G1324" s="6" t="s">
        <v>1335</v>
      </c>
      <c r="H1324" s="3">
        <v>0.63</v>
      </c>
      <c r="I1324" s="4">
        <f>기계경비!H5</f>
        <v>0</v>
      </c>
      <c r="J1324" s="4">
        <f>TRUNC(H1324*I1324, 1)</f>
        <v>0</v>
      </c>
      <c r="K1324" s="4">
        <f>기계경비!I5</f>
        <v>0</v>
      </c>
      <c r="L1324" s="5">
        <f>TRUNC(H1324*K1324, 1)</f>
        <v>0</v>
      </c>
      <c r="M1324" s="4">
        <f>기계경비!J5</f>
        <v>0</v>
      </c>
      <c r="N1324" s="5">
        <f>TRUNC(H1324*M1324, 1)</f>
        <v>0</v>
      </c>
      <c r="O1324" s="4">
        <f t="shared" si="185"/>
        <v>0</v>
      </c>
      <c r="P1324" s="5">
        <f t="shared" si="185"/>
        <v>0</v>
      </c>
      <c r="Q1324" s="1" t="s">
        <v>13</v>
      </c>
      <c r="S1324" t="s">
        <v>54</v>
      </c>
      <c r="T1324" t="s">
        <v>54</v>
      </c>
      <c r="U1324" t="s">
        <v>13</v>
      </c>
      <c r="V1324">
        <v>1</v>
      </c>
    </row>
    <row r="1325" spans="1:22" x14ac:dyDescent="0.2">
      <c r="A1325" s="1" t="s">
        <v>445</v>
      </c>
      <c r="B1325" s="6" t="s">
        <v>1331</v>
      </c>
      <c r="C1325" s="1" t="s">
        <v>1426</v>
      </c>
      <c r="D1325" s="1" t="s">
        <v>13</v>
      </c>
      <c r="E1325" s="1" t="s">
        <v>1427</v>
      </c>
      <c r="F1325" s="1" t="s">
        <v>1428</v>
      </c>
      <c r="G1325" s="6" t="s">
        <v>1335</v>
      </c>
      <c r="H1325" s="3">
        <v>0.74</v>
      </c>
      <c r="I1325" s="4">
        <f>기계경비!H16</f>
        <v>0</v>
      </c>
      <c r="J1325" s="4">
        <f>TRUNC(H1325*I1325, 1)</f>
        <v>0</v>
      </c>
      <c r="K1325" s="4">
        <f>기계경비!I16</f>
        <v>0</v>
      </c>
      <c r="L1325" s="5">
        <f>TRUNC(H1325*K1325, 1)</f>
        <v>0</v>
      </c>
      <c r="M1325" s="4">
        <f>기계경비!J16</f>
        <v>0</v>
      </c>
      <c r="N1325" s="5">
        <f>TRUNC(H1325*M1325, 1)</f>
        <v>0</v>
      </c>
      <c r="O1325" s="4">
        <f t="shared" si="185"/>
        <v>0</v>
      </c>
      <c r="P1325" s="5">
        <f t="shared" si="185"/>
        <v>0</v>
      </c>
      <c r="Q1325" s="1" t="s">
        <v>13</v>
      </c>
      <c r="S1325" t="s">
        <v>54</v>
      </c>
      <c r="T1325" t="s">
        <v>54</v>
      </c>
      <c r="U1325" t="s">
        <v>13</v>
      </c>
      <c r="V1325">
        <v>1</v>
      </c>
    </row>
    <row r="1326" spans="1:22" x14ac:dyDescent="0.2">
      <c r="A1326" s="1" t="s">
        <v>13</v>
      </c>
      <c r="B1326" s="6" t="s">
        <v>13</v>
      </c>
      <c r="C1326" s="1" t="s">
        <v>13</v>
      </c>
      <c r="D1326" s="1" t="s">
        <v>13</v>
      </c>
      <c r="E1326" s="1" t="s">
        <v>1311</v>
      </c>
      <c r="F1326" s="1" t="s">
        <v>13</v>
      </c>
      <c r="G1326" s="6" t="s">
        <v>13</v>
      </c>
      <c r="H1326" s="3">
        <v>0</v>
      </c>
      <c r="I1326" s="1" t="s">
        <v>13</v>
      </c>
      <c r="J1326" s="4">
        <f>TRUNC(SUMPRODUCT(J1323:J1325, V1323:V1325), 0)</f>
        <v>0</v>
      </c>
      <c r="K1326" s="1" t="s">
        <v>13</v>
      </c>
      <c r="L1326" s="5">
        <f>TRUNC(SUMPRODUCT(L1323:L1325, V1323:V1325), 0)</f>
        <v>0</v>
      </c>
      <c r="M1326" s="1" t="s">
        <v>13</v>
      </c>
      <c r="N1326" s="5">
        <f>TRUNC(SUMPRODUCT(N1323:N1325, V1323:V1325), 0)</f>
        <v>0</v>
      </c>
      <c r="O1326" s="1" t="s">
        <v>13</v>
      </c>
      <c r="P1326" s="5">
        <f>J1326+L1326+N1326</f>
        <v>0</v>
      </c>
      <c r="Q1326" s="1" t="s">
        <v>13</v>
      </c>
      <c r="S1326" t="s">
        <v>13</v>
      </c>
      <c r="T1326" t="s">
        <v>13</v>
      </c>
      <c r="U1326" t="s">
        <v>13</v>
      </c>
      <c r="V1326">
        <v>1</v>
      </c>
    </row>
    <row r="1327" spans="1:22" x14ac:dyDescent="0.2">
      <c r="A1327" s="1" t="s">
        <v>13</v>
      </c>
      <c r="B1327" s="6" t="s">
        <v>13</v>
      </c>
      <c r="C1327" s="1" t="s">
        <v>13</v>
      </c>
      <c r="D1327" s="1" t="s">
        <v>13</v>
      </c>
      <c r="E1327" s="1" t="s">
        <v>13</v>
      </c>
      <c r="F1327" s="1" t="s">
        <v>13</v>
      </c>
      <c r="G1327" s="6" t="s">
        <v>13</v>
      </c>
      <c r="H1327" s="3">
        <v>0</v>
      </c>
      <c r="I1327" s="1" t="s">
        <v>13</v>
      </c>
      <c r="J1327" s="1" t="s">
        <v>13</v>
      </c>
      <c r="K1327" s="1" t="s">
        <v>13</v>
      </c>
      <c r="L1327" s="1" t="s">
        <v>13</v>
      </c>
      <c r="M1327" s="1" t="s">
        <v>13</v>
      </c>
      <c r="N1327" s="1" t="s">
        <v>13</v>
      </c>
      <c r="O1327" s="1" t="s">
        <v>13</v>
      </c>
      <c r="P1327" s="1" t="s">
        <v>13</v>
      </c>
      <c r="Q1327" s="1" t="s">
        <v>13</v>
      </c>
      <c r="S1327" t="s">
        <v>13</v>
      </c>
      <c r="T1327" t="s">
        <v>13</v>
      </c>
      <c r="U1327" t="s">
        <v>13</v>
      </c>
      <c r="V1327">
        <v>1</v>
      </c>
    </row>
    <row r="1328" spans="1:22" x14ac:dyDescent="0.2">
      <c r="A1328" s="1" t="s">
        <v>447</v>
      </c>
      <c r="B1328" s="6" t="s">
        <v>13</v>
      </c>
      <c r="C1328" s="1" t="s">
        <v>13</v>
      </c>
      <c r="D1328" s="1" t="s">
        <v>13</v>
      </c>
      <c r="E1328" s="1" t="s">
        <v>443</v>
      </c>
      <c r="F1328" s="1" t="s">
        <v>448</v>
      </c>
      <c r="G1328" s="6" t="s">
        <v>289</v>
      </c>
      <c r="H1328" s="3">
        <v>0</v>
      </c>
      <c r="I1328" s="1" t="s">
        <v>13</v>
      </c>
      <c r="J1328" s="1" t="s">
        <v>13</v>
      </c>
      <c r="K1328" s="1" t="s">
        <v>13</v>
      </c>
      <c r="L1328" s="1" t="s">
        <v>13</v>
      </c>
      <c r="M1328" s="1" t="s">
        <v>13</v>
      </c>
      <c r="N1328" s="1" t="s">
        <v>13</v>
      </c>
      <c r="O1328" s="1" t="s">
        <v>13</v>
      </c>
      <c r="P1328" s="1" t="s">
        <v>13</v>
      </c>
      <c r="Q1328" s="1" t="s">
        <v>13</v>
      </c>
      <c r="S1328" t="s">
        <v>13</v>
      </c>
      <c r="T1328" t="s">
        <v>13</v>
      </c>
      <c r="U1328" t="s">
        <v>13</v>
      </c>
      <c r="V1328">
        <v>1</v>
      </c>
    </row>
    <row r="1329" spans="1:22" x14ac:dyDescent="0.2">
      <c r="A1329" s="1" t="s">
        <v>447</v>
      </c>
      <c r="B1329" s="6" t="s">
        <v>1312</v>
      </c>
      <c r="C1329" s="1" t="s">
        <v>1317</v>
      </c>
      <c r="D1329" s="1" t="s">
        <v>13</v>
      </c>
      <c r="E1329" s="1" t="s">
        <v>1318</v>
      </c>
      <c r="F1329" s="1" t="s">
        <v>1315</v>
      </c>
      <c r="G1329" s="6" t="s">
        <v>1316</v>
      </c>
      <c r="H1329" s="3">
        <v>0.18</v>
      </c>
      <c r="I1329" s="5">
        <v>0</v>
      </c>
      <c r="J1329" s="4">
        <f>TRUNC(H1329*I1329, 1)</f>
        <v>0</v>
      </c>
      <c r="K1329" s="4">
        <f>노무!E4</f>
        <v>0</v>
      </c>
      <c r="L1329" s="5">
        <f>TRUNC(H1329*K1329, 1)</f>
        <v>0</v>
      </c>
      <c r="M1329" s="4">
        <v>0</v>
      </c>
      <c r="N1329" s="5">
        <f>TRUNC(H1329*M1329, 1)</f>
        <v>0</v>
      </c>
      <c r="O1329" s="4">
        <f t="shared" ref="O1329:P1331" si="186">I1329+K1329+M1329</f>
        <v>0</v>
      </c>
      <c r="P1329" s="5">
        <f t="shared" si="186"/>
        <v>0</v>
      </c>
      <c r="Q1329" s="1" t="s">
        <v>13</v>
      </c>
      <c r="S1329" t="s">
        <v>54</v>
      </c>
      <c r="T1329" t="s">
        <v>54</v>
      </c>
      <c r="U1329" t="s">
        <v>13</v>
      </c>
      <c r="V1329">
        <v>1</v>
      </c>
    </row>
    <row r="1330" spans="1:22" x14ac:dyDescent="0.2">
      <c r="A1330" s="1" t="s">
        <v>447</v>
      </c>
      <c r="B1330" s="6" t="s">
        <v>1331</v>
      </c>
      <c r="C1330" s="1" t="s">
        <v>1340</v>
      </c>
      <c r="D1330" s="1" t="s">
        <v>13</v>
      </c>
      <c r="E1330" s="1" t="s">
        <v>1341</v>
      </c>
      <c r="F1330" s="1" t="s">
        <v>1342</v>
      </c>
      <c r="G1330" s="6" t="s">
        <v>1335</v>
      </c>
      <c r="H1330" s="3">
        <v>0.7</v>
      </c>
      <c r="I1330" s="4">
        <f>기계경비!H5</f>
        <v>0</v>
      </c>
      <c r="J1330" s="4">
        <f>TRUNC(H1330*I1330, 1)</f>
        <v>0</v>
      </c>
      <c r="K1330" s="4">
        <f>기계경비!I5</f>
        <v>0</v>
      </c>
      <c r="L1330" s="5">
        <f>TRUNC(H1330*K1330, 1)</f>
        <v>0</v>
      </c>
      <c r="M1330" s="4">
        <f>기계경비!J5</f>
        <v>0</v>
      </c>
      <c r="N1330" s="5">
        <f>TRUNC(H1330*M1330, 1)</f>
        <v>0</v>
      </c>
      <c r="O1330" s="4">
        <f t="shared" si="186"/>
        <v>0</v>
      </c>
      <c r="P1330" s="5">
        <f t="shared" si="186"/>
        <v>0</v>
      </c>
      <c r="Q1330" s="1" t="s">
        <v>13</v>
      </c>
      <c r="S1330" t="s">
        <v>54</v>
      </c>
      <c r="T1330" t="s">
        <v>54</v>
      </c>
      <c r="U1330" t="s">
        <v>13</v>
      </c>
      <c r="V1330">
        <v>1</v>
      </c>
    </row>
    <row r="1331" spans="1:22" x14ac:dyDescent="0.2">
      <c r="A1331" s="1" t="s">
        <v>447</v>
      </c>
      <c r="B1331" s="6" t="s">
        <v>1331</v>
      </c>
      <c r="C1331" s="1" t="s">
        <v>1426</v>
      </c>
      <c r="D1331" s="1" t="s">
        <v>13</v>
      </c>
      <c r="E1331" s="1" t="s">
        <v>1427</v>
      </c>
      <c r="F1331" s="1" t="s">
        <v>1428</v>
      </c>
      <c r="G1331" s="6" t="s">
        <v>1335</v>
      </c>
      <c r="H1331" s="3">
        <v>0.86</v>
      </c>
      <c r="I1331" s="4">
        <f>기계경비!H16</f>
        <v>0</v>
      </c>
      <c r="J1331" s="4">
        <f>TRUNC(H1331*I1331, 1)</f>
        <v>0</v>
      </c>
      <c r="K1331" s="4">
        <f>기계경비!I16</f>
        <v>0</v>
      </c>
      <c r="L1331" s="5">
        <f>TRUNC(H1331*K1331, 1)</f>
        <v>0</v>
      </c>
      <c r="M1331" s="4">
        <f>기계경비!J16</f>
        <v>0</v>
      </c>
      <c r="N1331" s="5">
        <f>TRUNC(H1331*M1331, 1)</f>
        <v>0</v>
      </c>
      <c r="O1331" s="4">
        <f t="shared" si="186"/>
        <v>0</v>
      </c>
      <c r="P1331" s="5">
        <f t="shared" si="186"/>
        <v>0</v>
      </c>
      <c r="Q1331" s="1" t="s">
        <v>13</v>
      </c>
      <c r="S1331" t="s">
        <v>54</v>
      </c>
      <c r="T1331" t="s">
        <v>54</v>
      </c>
      <c r="U1331" t="s">
        <v>13</v>
      </c>
      <c r="V1331">
        <v>1</v>
      </c>
    </row>
    <row r="1332" spans="1:22" x14ac:dyDescent="0.2">
      <c r="A1332" s="1" t="s">
        <v>13</v>
      </c>
      <c r="B1332" s="6" t="s">
        <v>13</v>
      </c>
      <c r="C1332" s="1" t="s">
        <v>13</v>
      </c>
      <c r="D1332" s="1" t="s">
        <v>13</v>
      </c>
      <c r="E1332" s="1" t="s">
        <v>1311</v>
      </c>
      <c r="F1332" s="1" t="s">
        <v>13</v>
      </c>
      <c r="G1332" s="6" t="s">
        <v>13</v>
      </c>
      <c r="H1332" s="3">
        <v>0</v>
      </c>
      <c r="I1332" s="1" t="s">
        <v>13</v>
      </c>
      <c r="J1332" s="4">
        <f>TRUNC(SUMPRODUCT(J1329:J1331, V1329:V1331), 0)</f>
        <v>0</v>
      </c>
      <c r="K1332" s="1" t="s">
        <v>13</v>
      </c>
      <c r="L1332" s="5">
        <f>TRUNC(SUMPRODUCT(L1329:L1331, V1329:V1331), 0)</f>
        <v>0</v>
      </c>
      <c r="M1332" s="1" t="s">
        <v>13</v>
      </c>
      <c r="N1332" s="5">
        <f>TRUNC(SUMPRODUCT(N1329:N1331, V1329:V1331), 0)</f>
        <v>0</v>
      </c>
      <c r="O1332" s="1" t="s">
        <v>13</v>
      </c>
      <c r="P1332" s="5">
        <f>J1332+L1332+N1332</f>
        <v>0</v>
      </c>
      <c r="Q1332" s="1" t="s">
        <v>13</v>
      </c>
      <c r="S1332" t="s">
        <v>13</v>
      </c>
      <c r="T1332" t="s">
        <v>13</v>
      </c>
      <c r="U1332" t="s">
        <v>13</v>
      </c>
      <c r="V1332">
        <v>1</v>
      </c>
    </row>
    <row r="1333" spans="1:22" x14ac:dyDescent="0.2">
      <c r="A1333" s="1" t="s">
        <v>13</v>
      </c>
      <c r="B1333" s="6" t="s">
        <v>13</v>
      </c>
      <c r="C1333" s="1" t="s">
        <v>13</v>
      </c>
      <c r="D1333" s="1" t="s">
        <v>13</v>
      </c>
      <c r="E1333" s="1" t="s">
        <v>13</v>
      </c>
      <c r="F1333" s="1" t="s">
        <v>13</v>
      </c>
      <c r="G1333" s="6" t="s">
        <v>13</v>
      </c>
      <c r="H1333" s="3">
        <v>0</v>
      </c>
      <c r="I1333" s="1" t="s">
        <v>13</v>
      </c>
      <c r="J1333" s="1" t="s">
        <v>13</v>
      </c>
      <c r="K1333" s="1" t="s">
        <v>13</v>
      </c>
      <c r="L1333" s="1" t="s">
        <v>13</v>
      </c>
      <c r="M1333" s="1" t="s">
        <v>13</v>
      </c>
      <c r="N1333" s="1" t="s">
        <v>13</v>
      </c>
      <c r="O1333" s="1" t="s">
        <v>13</v>
      </c>
      <c r="P1333" s="1" t="s">
        <v>13</v>
      </c>
      <c r="Q1333" s="1" t="s">
        <v>13</v>
      </c>
      <c r="S1333" t="s">
        <v>13</v>
      </c>
      <c r="T1333" t="s">
        <v>13</v>
      </c>
      <c r="U1333" t="s">
        <v>13</v>
      </c>
      <c r="V1333">
        <v>1</v>
      </c>
    </row>
    <row r="1334" spans="1:22" x14ac:dyDescent="0.2">
      <c r="A1334" s="1" t="s">
        <v>449</v>
      </c>
      <c r="B1334" s="6" t="s">
        <v>13</v>
      </c>
      <c r="C1334" s="1" t="s">
        <v>13</v>
      </c>
      <c r="D1334" s="1" t="s">
        <v>13</v>
      </c>
      <c r="E1334" s="1" t="s">
        <v>450</v>
      </c>
      <c r="F1334" s="1" t="s">
        <v>451</v>
      </c>
      <c r="G1334" s="6" t="s">
        <v>93</v>
      </c>
      <c r="H1334" s="3">
        <v>0</v>
      </c>
      <c r="I1334" s="1" t="s">
        <v>13</v>
      </c>
      <c r="J1334" s="1" t="s">
        <v>13</v>
      </c>
      <c r="K1334" s="1" t="s">
        <v>13</v>
      </c>
      <c r="L1334" s="1" t="s">
        <v>13</v>
      </c>
      <c r="M1334" s="1" t="s">
        <v>13</v>
      </c>
      <c r="N1334" s="1" t="s">
        <v>13</v>
      </c>
      <c r="O1334" s="1" t="s">
        <v>13</v>
      </c>
      <c r="P1334" s="1" t="s">
        <v>13</v>
      </c>
      <c r="Q1334" s="1" t="s">
        <v>13</v>
      </c>
      <c r="S1334" t="s">
        <v>13</v>
      </c>
      <c r="T1334" t="s">
        <v>13</v>
      </c>
      <c r="U1334" t="s">
        <v>13</v>
      </c>
      <c r="V1334">
        <v>1</v>
      </c>
    </row>
    <row r="1335" spans="1:22" x14ac:dyDescent="0.2">
      <c r="A1335" s="1" t="s">
        <v>449</v>
      </c>
      <c r="B1335" s="6" t="s">
        <v>1331</v>
      </c>
      <c r="C1335" s="1" t="s">
        <v>1487</v>
      </c>
      <c r="D1335" s="1" t="s">
        <v>13</v>
      </c>
      <c r="E1335" s="1" t="s">
        <v>1488</v>
      </c>
      <c r="F1335" s="1" t="s">
        <v>1489</v>
      </c>
      <c r="G1335" s="6" t="s">
        <v>1335</v>
      </c>
      <c r="H1335" s="3">
        <v>3.5599999999999998E-3</v>
      </c>
      <c r="I1335" s="4">
        <f>기계경비!H4</f>
        <v>0</v>
      </c>
      <c r="J1335" s="4">
        <f>TRUNC(H1335*I1335, 1)</f>
        <v>0</v>
      </c>
      <c r="K1335" s="4">
        <f>기계경비!I4</f>
        <v>0</v>
      </c>
      <c r="L1335" s="5">
        <f>TRUNC(H1335*K1335, 1)</f>
        <v>0</v>
      </c>
      <c r="M1335" s="4">
        <f>기계경비!J4</f>
        <v>0</v>
      </c>
      <c r="N1335" s="5">
        <f>TRUNC(H1335*M1335, 1)</f>
        <v>0</v>
      </c>
      <c r="O1335" s="4">
        <f>I1335+K1335+M1335</f>
        <v>0</v>
      </c>
      <c r="P1335" s="5">
        <f>J1335+L1335+N1335</f>
        <v>0</v>
      </c>
      <c r="Q1335" s="1" t="s">
        <v>13</v>
      </c>
      <c r="S1335" t="s">
        <v>54</v>
      </c>
      <c r="T1335" t="s">
        <v>54</v>
      </c>
      <c r="U1335" t="s">
        <v>13</v>
      </c>
      <c r="V1335">
        <v>1</v>
      </c>
    </row>
    <row r="1336" spans="1:22" x14ac:dyDescent="0.2">
      <c r="A1336" s="1" t="s">
        <v>13</v>
      </c>
      <c r="B1336" s="6" t="s">
        <v>13</v>
      </c>
      <c r="C1336" s="1" t="s">
        <v>13</v>
      </c>
      <c r="D1336" s="1" t="s">
        <v>13</v>
      </c>
      <c r="E1336" s="1" t="s">
        <v>1311</v>
      </c>
      <c r="F1336" s="1" t="s">
        <v>13</v>
      </c>
      <c r="G1336" s="6" t="s">
        <v>13</v>
      </c>
      <c r="H1336" s="3">
        <v>0</v>
      </c>
      <c r="I1336" s="1" t="s">
        <v>13</v>
      </c>
      <c r="J1336" s="4">
        <f>TRUNC(J1335*V1335, 0)</f>
        <v>0</v>
      </c>
      <c r="K1336" s="1" t="s">
        <v>13</v>
      </c>
      <c r="L1336" s="5">
        <f>TRUNC(L1335*V1335, 0)</f>
        <v>0</v>
      </c>
      <c r="M1336" s="1" t="s">
        <v>13</v>
      </c>
      <c r="N1336" s="5">
        <f>TRUNC(N1335*V1335, 0)</f>
        <v>0</v>
      </c>
      <c r="O1336" s="1" t="s">
        <v>13</v>
      </c>
      <c r="P1336" s="5">
        <f>J1336+L1336+N1336</f>
        <v>0</v>
      </c>
      <c r="Q1336" s="1" t="s">
        <v>13</v>
      </c>
      <c r="S1336" t="s">
        <v>13</v>
      </c>
      <c r="T1336" t="s">
        <v>13</v>
      </c>
      <c r="U1336" t="s">
        <v>13</v>
      </c>
      <c r="V1336">
        <v>1</v>
      </c>
    </row>
    <row r="1337" spans="1:22" x14ac:dyDescent="0.2">
      <c r="A1337" s="1" t="s">
        <v>13</v>
      </c>
      <c r="B1337" s="6" t="s">
        <v>13</v>
      </c>
      <c r="C1337" s="1" t="s">
        <v>13</v>
      </c>
      <c r="D1337" s="1" t="s">
        <v>13</v>
      </c>
      <c r="E1337" s="1" t="s">
        <v>13</v>
      </c>
      <c r="F1337" s="1" t="s">
        <v>13</v>
      </c>
      <c r="G1337" s="6" t="s">
        <v>13</v>
      </c>
      <c r="H1337" s="3">
        <v>0</v>
      </c>
      <c r="I1337" s="1" t="s">
        <v>13</v>
      </c>
      <c r="J1337" s="1" t="s">
        <v>13</v>
      </c>
      <c r="K1337" s="1" t="s">
        <v>13</v>
      </c>
      <c r="L1337" s="1" t="s">
        <v>13</v>
      </c>
      <c r="M1337" s="1" t="s">
        <v>13</v>
      </c>
      <c r="N1337" s="1" t="s">
        <v>13</v>
      </c>
      <c r="O1337" s="1" t="s">
        <v>13</v>
      </c>
      <c r="P1337" s="1" t="s">
        <v>13</v>
      </c>
      <c r="Q1337" s="1" t="s">
        <v>13</v>
      </c>
      <c r="S1337" t="s">
        <v>13</v>
      </c>
      <c r="T1337" t="s">
        <v>13</v>
      </c>
      <c r="U1337" t="s">
        <v>13</v>
      </c>
      <c r="V1337">
        <v>1</v>
      </c>
    </row>
    <row r="1338" spans="1:22" x14ac:dyDescent="0.2">
      <c r="A1338" s="1" t="s">
        <v>452</v>
      </c>
      <c r="B1338" s="6" t="s">
        <v>13</v>
      </c>
      <c r="C1338" s="1" t="s">
        <v>13</v>
      </c>
      <c r="D1338" s="1" t="s">
        <v>13</v>
      </c>
      <c r="E1338" s="1" t="s">
        <v>450</v>
      </c>
      <c r="F1338" s="1" t="s">
        <v>453</v>
      </c>
      <c r="G1338" s="6" t="s">
        <v>93</v>
      </c>
      <c r="H1338" s="3">
        <v>0</v>
      </c>
      <c r="I1338" s="1" t="s">
        <v>13</v>
      </c>
      <c r="J1338" s="1" t="s">
        <v>13</v>
      </c>
      <c r="K1338" s="1" t="s">
        <v>13</v>
      </c>
      <c r="L1338" s="1" t="s">
        <v>13</v>
      </c>
      <c r="M1338" s="1" t="s">
        <v>13</v>
      </c>
      <c r="N1338" s="1" t="s">
        <v>13</v>
      </c>
      <c r="O1338" s="1" t="s">
        <v>13</v>
      </c>
      <c r="P1338" s="1" t="s">
        <v>13</v>
      </c>
      <c r="Q1338" s="1" t="s">
        <v>13</v>
      </c>
      <c r="S1338" t="s">
        <v>13</v>
      </c>
      <c r="T1338" t="s">
        <v>13</v>
      </c>
      <c r="U1338" t="s">
        <v>13</v>
      </c>
      <c r="V1338">
        <v>1</v>
      </c>
    </row>
    <row r="1339" spans="1:22" x14ac:dyDescent="0.2">
      <c r="A1339" s="1" t="s">
        <v>452</v>
      </c>
      <c r="B1339" s="6" t="s">
        <v>1331</v>
      </c>
      <c r="C1339" s="1" t="s">
        <v>1487</v>
      </c>
      <c r="D1339" s="1" t="s">
        <v>13</v>
      </c>
      <c r="E1339" s="1" t="s">
        <v>1488</v>
      </c>
      <c r="F1339" s="1" t="s">
        <v>1489</v>
      </c>
      <c r="G1339" s="6" t="s">
        <v>1335</v>
      </c>
      <c r="H1339" s="3">
        <v>2.47E-3</v>
      </c>
      <c r="I1339" s="4">
        <f>기계경비!H4</f>
        <v>0</v>
      </c>
      <c r="J1339" s="4">
        <f>TRUNC(H1339*I1339, 1)</f>
        <v>0</v>
      </c>
      <c r="K1339" s="4">
        <f>기계경비!I4</f>
        <v>0</v>
      </c>
      <c r="L1339" s="5">
        <f>TRUNC(H1339*K1339, 1)</f>
        <v>0</v>
      </c>
      <c r="M1339" s="4">
        <f>기계경비!J4</f>
        <v>0</v>
      </c>
      <c r="N1339" s="5">
        <f>TRUNC(H1339*M1339, 1)</f>
        <v>0</v>
      </c>
      <c r="O1339" s="4">
        <f>I1339+K1339+M1339</f>
        <v>0</v>
      </c>
      <c r="P1339" s="5">
        <f>J1339+L1339+N1339</f>
        <v>0</v>
      </c>
      <c r="Q1339" s="1" t="s">
        <v>13</v>
      </c>
      <c r="S1339" t="s">
        <v>54</v>
      </c>
      <c r="T1339" t="s">
        <v>54</v>
      </c>
      <c r="U1339" t="s">
        <v>13</v>
      </c>
      <c r="V1339">
        <v>1</v>
      </c>
    </row>
    <row r="1340" spans="1:22" x14ac:dyDescent="0.2">
      <c r="A1340" s="1" t="s">
        <v>13</v>
      </c>
      <c r="B1340" s="6" t="s">
        <v>13</v>
      </c>
      <c r="C1340" s="1" t="s">
        <v>13</v>
      </c>
      <c r="D1340" s="1" t="s">
        <v>13</v>
      </c>
      <c r="E1340" s="1" t="s">
        <v>1311</v>
      </c>
      <c r="F1340" s="1" t="s">
        <v>13</v>
      </c>
      <c r="G1340" s="6" t="s">
        <v>13</v>
      </c>
      <c r="H1340" s="3">
        <v>0</v>
      </c>
      <c r="I1340" s="1" t="s">
        <v>13</v>
      </c>
      <c r="J1340" s="4">
        <f>TRUNC(J1339*V1339, 0)</f>
        <v>0</v>
      </c>
      <c r="K1340" s="1" t="s">
        <v>13</v>
      </c>
      <c r="L1340" s="5">
        <f>TRUNC(L1339*V1339, 0)</f>
        <v>0</v>
      </c>
      <c r="M1340" s="1" t="s">
        <v>13</v>
      </c>
      <c r="N1340" s="5">
        <f>TRUNC(N1339*V1339, 0)</f>
        <v>0</v>
      </c>
      <c r="O1340" s="1" t="s">
        <v>13</v>
      </c>
      <c r="P1340" s="5">
        <f>J1340+L1340+N1340</f>
        <v>0</v>
      </c>
      <c r="Q1340" s="1" t="s">
        <v>13</v>
      </c>
      <c r="S1340" t="s">
        <v>13</v>
      </c>
      <c r="T1340" t="s">
        <v>13</v>
      </c>
      <c r="U1340" t="s">
        <v>13</v>
      </c>
      <c r="V1340">
        <v>1</v>
      </c>
    </row>
    <row r="1341" spans="1:22" x14ac:dyDescent="0.2">
      <c r="A1341" s="1" t="s">
        <v>13</v>
      </c>
      <c r="B1341" s="6" t="s">
        <v>13</v>
      </c>
      <c r="C1341" s="1" t="s">
        <v>13</v>
      </c>
      <c r="D1341" s="1" t="s">
        <v>13</v>
      </c>
      <c r="E1341" s="1" t="s">
        <v>13</v>
      </c>
      <c r="F1341" s="1" t="s">
        <v>13</v>
      </c>
      <c r="G1341" s="6" t="s">
        <v>13</v>
      </c>
      <c r="H1341" s="3">
        <v>0</v>
      </c>
      <c r="I1341" s="1" t="s">
        <v>13</v>
      </c>
      <c r="J1341" s="1" t="s">
        <v>13</v>
      </c>
      <c r="K1341" s="1" t="s">
        <v>13</v>
      </c>
      <c r="L1341" s="1" t="s">
        <v>13</v>
      </c>
      <c r="M1341" s="1" t="s">
        <v>13</v>
      </c>
      <c r="N1341" s="1" t="s">
        <v>13</v>
      </c>
      <c r="O1341" s="1" t="s">
        <v>13</v>
      </c>
      <c r="P1341" s="1" t="s">
        <v>13</v>
      </c>
      <c r="Q1341" s="1" t="s">
        <v>13</v>
      </c>
      <c r="S1341" t="s">
        <v>13</v>
      </c>
      <c r="T1341" t="s">
        <v>13</v>
      </c>
      <c r="U1341" t="s">
        <v>13</v>
      </c>
      <c r="V1341">
        <v>1</v>
      </c>
    </row>
    <row r="1342" spans="1:22" x14ac:dyDescent="0.2">
      <c r="A1342" s="1" t="s">
        <v>454</v>
      </c>
      <c r="B1342" s="6" t="s">
        <v>13</v>
      </c>
      <c r="C1342" s="1" t="s">
        <v>13</v>
      </c>
      <c r="D1342" s="1" t="s">
        <v>13</v>
      </c>
      <c r="E1342" s="1" t="s">
        <v>450</v>
      </c>
      <c r="F1342" s="1" t="s">
        <v>455</v>
      </c>
      <c r="G1342" s="6" t="s">
        <v>93</v>
      </c>
      <c r="H1342" s="3">
        <v>0</v>
      </c>
      <c r="I1342" s="1" t="s">
        <v>13</v>
      </c>
      <c r="J1342" s="1" t="s">
        <v>13</v>
      </c>
      <c r="K1342" s="1" t="s">
        <v>13</v>
      </c>
      <c r="L1342" s="1" t="s">
        <v>13</v>
      </c>
      <c r="M1342" s="1" t="s">
        <v>13</v>
      </c>
      <c r="N1342" s="1" t="s">
        <v>13</v>
      </c>
      <c r="O1342" s="1" t="s">
        <v>13</v>
      </c>
      <c r="P1342" s="1" t="s">
        <v>13</v>
      </c>
      <c r="Q1342" s="1" t="s">
        <v>13</v>
      </c>
      <c r="S1342" t="s">
        <v>13</v>
      </c>
      <c r="T1342" t="s">
        <v>13</v>
      </c>
      <c r="U1342" t="s">
        <v>13</v>
      </c>
      <c r="V1342">
        <v>1</v>
      </c>
    </row>
    <row r="1343" spans="1:22" x14ac:dyDescent="0.2">
      <c r="A1343" s="1" t="s">
        <v>454</v>
      </c>
      <c r="B1343" s="6" t="s">
        <v>1331</v>
      </c>
      <c r="C1343" s="1" t="s">
        <v>1487</v>
      </c>
      <c r="D1343" s="1" t="s">
        <v>13</v>
      </c>
      <c r="E1343" s="1" t="s">
        <v>1488</v>
      </c>
      <c r="F1343" s="1" t="s">
        <v>1489</v>
      </c>
      <c r="G1343" s="6" t="s">
        <v>1335</v>
      </c>
      <c r="H1343" s="3">
        <v>1.9E-3</v>
      </c>
      <c r="I1343" s="4">
        <f>기계경비!H4</f>
        <v>0</v>
      </c>
      <c r="J1343" s="4">
        <f>TRUNC(H1343*I1343, 1)</f>
        <v>0</v>
      </c>
      <c r="K1343" s="4">
        <f>기계경비!I4</f>
        <v>0</v>
      </c>
      <c r="L1343" s="5">
        <f>TRUNC(H1343*K1343, 1)</f>
        <v>0</v>
      </c>
      <c r="M1343" s="4">
        <f>기계경비!J4</f>
        <v>0</v>
      </c>
      <c r="N1343" s="5">
        <f>TRUNC(H1343*M1343, 1)</f>
        <v>0</v>
      </c>
      <c r="O1343" s="4">
        <f>I1343+K1343+M1343</f>
        <v>0</v>
      </c>
      <c r="P1343" s="5">
        <f>J1343+L1343+N1343</f>
        <v>0</v>
      </c>
      <c r="Q1343" s="1" t="s">
        <v>13</v>
      </c>
      <c r="S1343" t="s">
        <v>54</v>
      </c>
      <c r="T1343" t="s">
        <v>54</v>
      </c>
      <c r="U1343" t="s">
        <v>13</v>
      </c>
      <c r="V1343">
        <v>1</v>
      </c>
    </row>
    <row r="1344" spans="1:22" x14ac:dyDescent="0.2">
      <c r="A1344" s="1" t="s">
        <v>13</v>
      </c>
      <c r="B1344" s="6" t="s">
        <v>13</v>
      </c>
      <c r="C1344" s="1" t="s">
        <v>13</v>
      </c>
      <c r="D1344" s="1" t="s">
        <v>13</v>
      </c>
      <c r="E1344" s="1" t="s">
        <v>1311</v>
      </c>
      <c r="F1344" s="1" t="s">
        <v>13</v>
      </c>
      <c r="G1344" s="6" t="s">
        <v>13</v>
      </c>
      <c r="H1344" s="3">
        <v>0</v>
      </c>
      <c r="I1344" s="1" t="s">
        <v>13</v>
      </c>
      <c r="J1344" s="4">
        <f>TRUNC(J1343*V1343, 0)</f>
        <v>0</v>
      </c>
      <c r="K1344" s="1" t="s">
        <v>13</v>
      </c>
      <c r="L1344" s="5">
        <f>TRUNC(L1343*V1343, 0)</f>
        <v>0</v>
      </c>
      <c r="M1344" s="1" t="s">
        <v>13</v>
      </c>
      <c r="N1344" s="5">
        <f>TRUNC(N1343*V1343, 0)</f>
        <v>0</v>
      </c>
      <c r="O1344" s="1" t="s">
        <v>13</v>
      </c>
      <c r="P1344" s="5">
        <f>J1344+L1344+N1344</f>
        <v>0</v>
      </c>
      <c r="Q1344" s="1" t="s">
        <v>13</v>
      </c>
      <c r="S1344" t="s">
        <v>13</v>
      </c>
      <c r="T1344" t="s">
        <v>13</v>
      </c>
      <c r="U1344" t="s">
        <v>13</v>
      </c>
      <c r="V1344">
        <v>1</v>
      </c>
    </row>
    <row r="1345" spans="1:22" x14ac:dyDescent="0.2">
      <c r="A1345" s="1" t="s">
        <v>13</v>
      </c>
      <c r="B1345" s="6" t="s">
        <v>13</v>
      </c>
      <c r="C1345" s="1" t="s">
        <v>13</v>
      </c>
      <c r="D1345" s="1" t="s">
        <v>13</v>
      </c>
      <c r="E1345" s="1" t="s">
        <v>13</v>
      </c>
      <c r="F1345" s="1" t="s">
        <v>13</v>
      </c>
      <c r="G1345" s="6" t="s">
        <v>13</v>
      </c>
      <c r="H1345" s="3">
        <v>0</v>
      </c>
      <c r="I1345" s="1" t="s">
        <v>13</v>
      </c>
      <c r="J1345" s="1" t="s">
        <v>13</v>
      </c>
      <c r="K1345" s="1" t="s">
        <v>13</v>
      </c>
      <c r="L1345" s="1" t="s">
        <v>13</v>
      </c>
      <c r="M1345" s="1" t="s">
        <v>13</v>
      </c>
      <c r="N1345" s="1" t="s">
        <v>13</v>
      </c>
      <c r="O1345" s="1" t="s">
        <v>13</v>
      </c>
      <c r="P1345" s="1" t="s">
        <v>13</v>
      </c>
      <c r="Q1345" s="1" t="s">
        <v>13</v>
      </c>
      <c r="S1345" t="s">
        <v>13</v>
      </c>
      <c r="T1345" t="s">
        <v>13</v>
      </c>
      <c r="U1345" t="s">
        <v>13</v>
      </c>
      <c r="V1345">
        <v>1</v>
      </c>
    </row>
    <row r="1346" spans="1:22" x14ac:dyDescent="0.2">
      <c r="A1346" s="1" t="s">
        <v>456</v>
      </c>
      <c r="B1346" s="6" t="s">
        <v>13</v>
      </c>
      <c r="C1346" s="1" t="s">
        <v>13</v>
      </c>
      <c r="D1346" s="1" t="s">
        <v>13</v>
      </c>
      <c r="E1346" s="1" t="s">
        <v>450</v>
      </c>
      <c r="F1346" s="1" t="s">
        <v>457</v>
      </c>
      <c r="G1346" s="6" t="s">
        <v>93</v>
      </c>
      <c r="H1346" s="3">
        <v>0</v>
      </c>
      <c r="I1346" s="1" t="s">
        <v>13</v>
      </c>
      <c r="J1346" s="1" t="s">
        <v>13</v>
      </c>
      <c r="K1346" s="1" t="s">
        <v>13</v>
      </c>
      <c r="L1346" s="1" t="s">
        <v>13</v>
      </c>
      <c r="M1346" s="1" t="s">
        <v>13</v>
      </c>
      <c r="N1346" s="1" t="s">
        <v>13</v>
      </c>
      <c r="O1346" s="1" t="s">
        <v>13</v>
      </c>
      <c r="P1346" s="1" t="s">
        <v>13</v>
      </c>
      <c r="Q1346" s="1" t="s">
        <v>13</v>
      </c>
      <c r="S1346" t="s">
        <v>13</v>
      </c>
      <c r="T1346" t="s">
        <v>13</v>
      </c>
      <c r="U1346" t="s">
        <v>13</v>
      </c>
      <c r="V1346">
        <v>1</v>
      </c>
    </row>
    <row r="1347" spans="1:22" x14ac:dyDescent="0.2">
      <c r="A1347" s="1" t="s">
        <v>456</v>
      </c>
      <c r="B1347" s="6" t="s">
        <v>1331</v>
      </c>
      <c r="C1347" s="1" t="s">
        <v>1487</v>
      </c>
      <c r="D1347" s="1" t="s">
        <v>13</v>
      </c>
      <c r="E1347" s="1" t="s">
        <v>1488</v>
      </c>
      <c r="F1347" s="1" t="s">
        <v>1489</v>
      </c>
      <c r="G1347" s="6" t="s">
        <v>1335</v>
      </c>
      <c r="H1347" s="3">
        <v>1.5399999999999999E-3</v>
      </c>
      <c r="I1347" s="4">
        <f>기계경비!H4</f>
        <v>0</v>
      </c>
      <c r="J1347" s="4">
        <f>TRUNC(H1347*I1347, 1)</f>
        <v>0</v>
      </c>
      <c r="K1347" s="4">
        <f>기계경비!I4</f>
        <v>0</v>
      </c>
      <c r="L1347" s="5">
        <f>TRUNC(H1347*K1347, 1)</f>
        <v>0</v>
      </c>
      <c r="M1347" s="4">
        <f>기계경비!J4</f>
        <v>0</v>
      </c>
      <c r="N1347" s="5">
        <f>TRUNC(H1347*M1347, 1)</f>
        <v>0</v>
      </c>
      <c r="O1347" s="4">
        <f>I1347+K1347+M1347</f>
        <v>0</v>
      </c>
      <c r="P1347" s="5">
        <f>J1347+L1347+N1347</f>
        <v>0</v>
      </c>
      <c r="Q1347" s="1" t="s">
        <v>13</v>
      </c>
      <c r="S1347" t="s">
        <v>54</v>
      </c>
      <c r="T1347" t="s">
        <v>54</v>
      </c>
      <c r="U1347" t="s">
        <v>13</v>
      </c>
      <c r="V1347">
        <v>1</v>
      </c>
    </row>
    <row r="1348" spans="1:22" x14ac:dyDescent="0.2">
      <c r="A1348" s="1" t="s">
        <v>13</v>
      </c>
      <c r="B1348" s="6" t="s">
        <v>13</v>
      </c>
      <c r="C1348" s="1" t="s">
        <v>13</v>
      </c>
      <c r="D1348" s="1" t="s">
        <v>13</v>
      </c>
      <c r="E1348" s="1" t="s">
        <v>1311</v>
      </c>
      <c r="F1348" s="1" t="s">
        <v>13</v>
      </c>
      <c r="G1348" s="6" t="s">
        <v>13</v>
      </c>
      <c r="H1348" s="3">
        <v>0</v>
      </c>
      <c r="I1348" s="1" t="s">
        <v>13</v>
      </c>
      <c r="J1348" s="4">
        <f>TRUNC(J1347*V1347, 0)</f>
        <v>0</v>
      </c>
      <c r="K1348" s="1" t="s">
        <v>13</v>
      </c>
      <c r="L1348" s="5">
        <f>TRUNC(L1347*V1347, 0)</f>
        <v>0</v>
      </c>
      <c r="M1348" s="1" t="s">
        <v>13</v>
      </c>
      <c r="N1348" s="5">
        <f>TRUNC(N1347*V1347, 0)</f>
        <v>0</v>
      </c>
      <c r="O1348" s="1" t="s">
        <v>13</v>
      </c>
      <c r="P1348" s="5">
        <f>J1348+L1348+N1348</f>
        <v>0</v>
      </c>
      <c r="Q1348" s="1" t="s">
        <v>13</v>
      </c>
      <c r="S1348" t="s">
        <v>13</v>
      </c>
      <c r="T1348" t="s">
        <v>13</v>
      </c>
      <c r="U1348" t="s">
        <v>13</v>
      </c>
      <c r="V1348">
        <v>1</v>
      </c>
    </row>
    <row r="1349" spans="1:22" x14ac:dyDescent="0.2">
      <c r="A1349" s="1" t="s">
        <v>13</v>
      </c>
      <c r="B1349" s="6" t="s">
        <v>13</v>
      </c>
      <c r="C1349" s="1" t="s">
        <v>13</v>
      </c>
      <c r="D1349" s="1" t="s">
        <v>13</v>
      </c>
      <c r="E1349" s="1" t="s">
        <v>13</v>
      </c>
      <c r="F1349" s="1" t="s">
        <v>13</v>
      </c>
      <c r="G1349" s="6" t="s">
        <v>13</v>
      </c>
      <c r="H1349" s="3">
        <v>0</v>
      </c>
      <c r="I1349" s="1" t="s">
        <v>13</v>
      </c>
      <c r="J1349" s="1" t="s">
        <v>13</v>
      </c>
      <c r="K1349" s="1" t="s">
        <v>13</v>
      </c>
      <c r="L1349" s="1" t="s">
        <v>13</v>
      </c>
      <c r="M1349" s="1" t="s">
        <v>13</v>
      </c>
      <c r="N1349" s="1" t="s">
        <v>13</v>
      </c>
      <c r="O1349" s="1" t="s">
        <v>13</v>
      </c>
      <c r="P1349" s="1" t="s">
        <v>13</v>
      </c>
      <c r="Q1349" s="1" t="s">
        <v>13</v>
      </c>
      <c r="S1349" t="s">
        <v>13</v>
      </c>
      <c r="T1349" t="s">
        <v>13</v>
      </c>
      <c r="U1349" t="s">
        <v>13</v>
      </c>
      <c r="V1349">
        <v>1</v>
      </c>
    </row>
    <row r="1350" spans="1:22" x14ac:dyDescent="0.2">
      <c r="A1350" s="1" t="s">
        <v>458</v>
      </c>
      <c r="B1350" s="6" t="s">
        <v>13</v>
      </c>
      <c r="C1350" s="1" t="s">
        <v>13</v>
      </c>
      <c r="D1350" s="1" t="s">
        <v>13</v>
      </c>
      <c r="E1350" s="1" t="s">
        <v>450</v>
      </c>
      <c r="F1350" s="1" t="s">
        <v>459</v>
      </c>
      <c r="G1350" s="6" t="s">
        <v>93</v>
      </c>
      <c r="H1350" s="3">
        <v>0</v>
      </c>
      <c r="I1350" s="1" t="s">
        <v>13</v>
      </c>
      <c r="J1350" s="1" t="s">
        <v>13</v>
      </c>
      <c r="K1350" s="1" t="s">
        <v>13</v>
      </c>
      <c r="L1350" s="1" t="s">
        <v>13</v>
      </c>
      <c r="M1350" s="1" t="s">
        <v>13</v>
      </c>
      <c r="N1350" s="1" t="s">
        <v>13</v>
      </c>
      <c r="O1350" s="1" t="s">
        <v>13</v>
      </c>
      <c r="P1350" s="1" t="s">
        <v>13</v>
      </c>
      <c r="Q1350" s="1" t="s">
        <v>13</v>
      </c>
      <c r="S1350" t="s">
        <v>13</v>
      </c>
      <c r="T1350" t="s">
        <v>13</v>
      </c>
      <c r="U1350" t="s">
        <v>13</v>
      </c>
      <c r="V1350">
        <v>1</v>
      </c>
    </row>
    <row r="1351" spans="1:22" x14ac:dyDescent="0.2">
      <c r="A1351" s="1" t="s">
        <v>458</v>
      </c>
      <c r="B1351" s="6" t="s">
        <v>1331</v>
      </c>
      <c r="C1351" s="1" t="s">
        <v>1487</v>
      </c>
      <c r="D1351" s="1" t="s">
        <v>13</v>
      </c>
      <c r="E1351" s="1" t="s">
        <v>1488</v>
      </c>
      <c r="F1351" s="1" t="s">
        <v>1489</v>
      </c>
      <c r="G1351" s="6" t="s">
        <v>1335</v>
      </c>
      <c r="H1351" s="3">
        <v>1.2899999999999999E-3</v>
      </c>
      <c r="I1351" s="4">
        <f>기계경비!H4</f>
        <v>0</v>
      </c>
      <c r="J1351" s="4">
        <f>TRUNC(H1351*I1351, 1)</f>
        <v>0</v>
      </c>
      <c r="K1351" s="4">
        <f>기계경비!I4</f>
        <v>0</v>
      </c>
      <c r="L1351" s="5">
        <f>TRUNC(H1351*K1351, 1)</f>
        <v>0</v>
      </c>
      <c r="M1351" s="4">
        <f>기계경비!J4</f>
        <v>0</v>
      </c>
      <c r="N1351" s="5">
        <f>TRUNC(H1351*M1351, 1)</f>
        <v>0</v>
      </c>
      <c r="O1351" s="4">
        <f>I1351+K1351+M1351</f>
        <v>0</v>
      </c>
      <c r="P1351" s="5">
        <f>J1351+L1351+N1351</f>
        <v>0</v>
      </c>
      <c r="Q1351" s="1" t="s">
        <v>13</v>
      </c>
      <c r="S1351" t="s">
        <v>54</v>
      </c>
      <c r="T1351" t="s">
        <v>54</v>
      </c>
      <c r="U1351" t="s">
        <v>13</v>
      </c>
      <c r="V1351">
        <v>1</v>
      </c>
    </row>
    <row r="1352" spans="1:22" x14ac:dyDescent="0.2">
      <c r="A1352" s="1" t="s">
        <v>13</v>
      </c>
      <c r="B1352" s="6" t="s">
        <v>13</v>
      </c>
      <c r="C1352" s="1" t="s">
        <v>13</v>
      </c>
      <c r="D1352" s="1" t="s">
        <v>13</v>
      </c>
      <c r="E1352" s="1" t="s">
        <v>1311</v>
      </c>
      <c r="F1352" s="1" t="s">
        <v>13</v>
      </c>
      <c r="G1352" s="6" t="s">
        <v>13</v>
      </c>
      <c r="H1352" s="3">
        <v>0</v>
      </c>
      <c r="I1352" s="1" t="s">
        <v>13</v>
      </c>
      <c r="J1352" s="4">
        <f>TRUNC(J1351*V1351, 0)</f>
        <v>0</v>
      </c>
      <c r="K1352" s="1" t="s">
        <v>13</v>
      </c>
      <c r="L1352" s="5">
        <f>TRUNC(L1351*V1351, 0)</f>
        <v>0</v>
      </c>
      <c r="M1352" s="1" t="s">
        <v>13</v>
      </c>
      <c r="N1352" s="5">
        <f>TRUNC(N1351*V1351, 0)</f>
        <v>0</v>
      </c>
      <c r="O1352" s="1" t="s">
        <v>13</v>
      </c>
      <c r="P1352" s="5">
        <f>J1352+L1352+N1352</f>
        <v>0</v>
      </c>
      <c r="Q1352" s="1" t="s">
        <v>13</v>
      </c>
      <c r="S1352" t="s">
        <v>13</v>
      </c>
      <c r="T1352" t="s">
        <v>13</v>
      </c>
      <c r="U1352" t="s">
        <v>13</v>
      </c>
      <c r="V1352">
        <v>1</v>
      </c>
    </row>
    <row r="1353" spans="1:22" x14ac:dyDescent="0.2">
      <c r="A1353" s="1" t="s">
        <v>13</v>
      </c>
      <c r="B1353" s="6" t="s">
        <v>13</v>
      </c>
      <c r="C1353" s="1" t="s">
        <v>13</v>
      </c>
      <c r="D1353" s="1" t="s">
        <v>13</v>
      </c>
      <c r="E1353" s="1" t="s">
        <v>13</v>
      </c>
      <c r="F1353" s="1" t="s">
        <v>13</v>
      </c>
      <c r="G1353" s="6" t="s">
        <v>13</v>
      </c>
      <c r="H1353" s="3">
        <v>0</v>
      </c>
      <c r="I1353" s="1" t="s">
        <v>13</v>
      </c>
      <c r="J1353" s="1" t="s">
        <v>13</v>
      </c>
      <c r="K1353" s="1" t="s">
        <v>13</v>
      </c>
      <c r="L1353" s="1" t="s">
        <v>13</v>
      </c>
      <c r="M1353" s="1" t="s">
        <v>13</v>
      </c>
      <c r="N1353" s="1" t="s">
        <v>13</v>
      </c>
      <c r="O1353" s="1" t="s">
        <v>13</v>
      </c>
      <c r="P1353" s="1" t="s">
        <v>13</v>
      </c>
      <c r="Q1353" s="1" t="s">
        <v>13</v>
      </c>
      <c r="S1353" t="s">
        <v>13</v>
      </c>
      <c r="T1353" t="s">
        <v>13</v>
      </c>
      <c r="U1353" t="s">
        <v>13</v>
      </c>
      <c r="V1353">
        <v>1</v>
      </c>
    </row>
    <row r="1354" spans="1:22" x14ac:dyDescent="0.2">
      <c r="A1354" s="1" t="s">
        <v>460</v>
      </c>
      <c r="B1354" s="6" t="s">
        <v>13</v>
      </c>
      <c r="C1354" s="1" t="s">
        <v>13</v>
      </c>
      <c r="D1354" s="1" t="s">
        <v>13</v>
      </c>
      <c r="E1354" s="1" t="s">
        <v>461</v>
      </c>
      <c r="F1354" s="1" t="s">
        <v>462</v>
      </c>
      <c r="G1354" s="6" t="s">
        <v>136</v>
      </c>
      <c r="H1354" s="3">
        <v>0</v>
      </c>
      <c r="I1354" s="1" t="s">
        <v>13</v>
      </c>
      <c r="J1354" s="1" t="s">
        <v>13</v>
      </c>
      <c r="K1354" s="1" t="s">
        <v>13</v>
      </c>
      <c r="L1354" s="1" t="s">
        <v>13</v>
      </c>
      <c r="M1354" s="1" t="s">
        <v>13</v>
      </c>
      <c r="N1354" s="1" t="s">
        <v>13</v>
      </c>
      <c r="O1354" s="1" t="s">
        <v>13</v>
      </c>
      <c r="P1354" s="1" t="s">
        <v>13</v>
      </c>
      <c r="Q1354" s="1" t="s">
        <v>13</v>
      </c>
      <c r="S1354" t="s">
        <v>13</v>
      </c>
      <c r="T1354" t="s">
        <v>13</v>
      </c>
      <c r="U1354" t="s">
        <v>13</v>
      </c>
      <c r="V1354">
        <v>1</v>
      </c>
    </row>
    <row r="1355" spans="1:22" x14ac:dyDescent="0.2">
      <c r="A1355" s="1" t="s">
        <v>460</v>
      </c>
      <c r="B1355" s="6" t="s">
        <v>1312</v>
      </c>
      <c r="C1355" s="1" t="s">
        <v>1355</v>
      </c>
      <c r="D1355" s="1" t="s">
        <v>13</v>
      </c>
      <c r="E1355" s="1" t="s">
        <v>1356</v>
      </c>
      <c r="F1355" s="1" t="s">
        <v>1315</v>
      </c>
      <c r="G1355" s="6" t="s">
        <v>1316</v>
      </c>
      <c r="H1355" s="3">
        <v>0.85</v>
      </c>
      <c r="I1355" s="5">
        <v>0</v>
      </c>
      <c r="J1355" s="4">
        <f>TRUNC(H1355*I1355, 1)</f>
        <v>0</v>
      </c>
      <c r="K1355" s="4">
        <f>노무!E5</f>
        <v>0</v>
      </c>
      <c r="L1355" s="5">
        <f>TRUNC(H1355*K1355, 1)</f>
        <v>0</v>
      </c>
      <c r="M1355" s="4">
        <v>0</v>
      </c>
      <c r="N1355" s="5">
        <f>TRUNC(H1355*M1355, 1)</f>
        <v>0</v>
      </c>
      <c r="O1355" s="4">
        <f>I1355+K1355+M1355</f>
        <v>0</v>
      </c>
      <c r="P1355" s="5">
        <f>J1355+L1355+N1355</f>
        <v>0</v>
      </c>
      <c r="Q1355" s="1" t="s">
        <v>13</v>
      </c>
      <c r="S1355" t="s">
        <v>54</v>
      </c>
      <c r="T1355" t="s">
        <v>54</v>
      </c>
      <c r="U1355" t="s">
        <v>13</v>
      </c>
      <c r="V1355">
        <v>1</v>
      </c>
    </row>
    <row r="1356" spans="1:22" x14ac:dyDescent="0.2">
      <c r="A1356" s="1" t="s">
        <v>460</v>
      </c>
      <c r="B1356" s="6" t="s">
        <v>1312</v>
      </c>
      <c r="C1356" s="1" t="s">
        <v>1317</v>
      </c>
      <c r="D1356" s="1" t="s">
        <v>13</v>
      </c>
      <c r="E1356" s="1" t="s">
        <v>1318</v>
      </c>
      <c r="F1356" s="1" t="s">
        <v>1315</v>
      </c>
      <c r="G1356" s="6" t="s">
        <v>1316</v>
      </c>
      <c r="H1356" s="3">
        <v>0.99</v>
      </c>
      <c r="I1356" s="5">
        <v>0</v>
      </c>
      <c r="J1356" s="4">
        <f>TRUNC(H1356*I1356, 1)</f>
        <v>0</v>
      </c>
      <c r="K1356" s="4">
        <f>노무!E4</f>
        <v>0</v>
      </c>
      <c r="L1356" s="5">
        <f>TRUNC(H1356*K1356, 1)</f>
        <v>0</v>
      </c>
      <c r="M1356" s="4">
        <v>0</v>
      </c>
      <c r="N1356" s="5">
        <f>TRUNC(H1356*M1356, 1)</f>
        <v>0</v>
      </c>
      <c r="O1356" s="4">
        <f>I1356+K1356+M1356</f>
        <v>0</v>
      </c>
      <c r="P1356" s="5">
        <f>J1356+L1356+N1356</f>
        <v>0</v>
      </c>
      <c r="Q1356" s="1" t="s">
        <v>13</v>
      </c>
      <c r="S1356" t="s">
        <v>54</v>
      </c>
      <c r="T1356" t="s">
        <v>54</v>
      </c>
      <c r="U1356" t="s">
        <v>13</v>
      </c>
      <c r="V1356">
        <v>1</v>
      </c>
    </row>
    <row r="1357" spans="1:22" x14ac:dyDescent="0.2">
      <c r="A1357" s="1" t="s">
        <v>13</v>
      </c>
      <c r="B1357" s="6" t="s">
        <v>13</v>
      </c>
      <c r="C1357" s="1" t="s">
        <v>13</v>
      </c>
      <c r="D1357" s="1" t="s">
        <v>13</v>
      </c>
      <c r="E1357" s="1" t="s">
        <v>1311</v>
      </c>
      <c r="F1357" s="1" t="s">
        <v>13</v>
      </c>
      <c r="G1357" s="6" t="s">
        <v>13</v>
      </c>
      <c r="H1357" s="3">
        <v>0</v>
      </c>
      <c r="I1357" s="1" t="s">
        <v>13</v>
      </c>
      <c r="J1357" s="4">
        <f>TRUNC(SUMPRODUCT(J1355:J1356, V1355:V1356), 0)</f>
        <v>0</v>
      </c>
      <c r="K1357" s="1" t="s">
        <v>13</v>
      </c>
      <c r="L1357" s="5">
        <f>TRUNC(SUMPRODUCT(L1355:L1356, V1355:V1356), 0)</f>
        <v>0</v>
      </c>
      <c r="M1357" s="1" t="s">
        <v>13</v>
      </c>
      <c r="N1357" s="5">
        <f>TRUNC(SUMPRODUCT(N1355:N1356, V1355:V1356), 0)</f>
        <v>0</v>
      </c>
      <c r="O1357" s="1" t="s">
        <v>13</v>
      </c>
      <c r="P1357" s="5">
        <f>J1357+L1357+N1357</f>
        <v>0</v>
      </c>
      <c r="Q1357" s="1" t="s">
        <v>13</v>
      </c>
      <c r="S1357" t="s">
        <v>13</v>
      </c>
      <c r="T1357" t="s">
        <v>13</v>
      </c>
      <c r="U1357" t="s">
        <v>13</v>
      </c>
      <c r="V1357">
        <v>1</v>
      </c>
    </row>
    <row r="1358" spans="1:22" x14ac:dyDescent="0.2">
      <c r="A1358" s="1" t="s">
        <v>13</v>
      </c>
      <c r="B1358" s="6" t="s">
        <v>13</v>
      </c>
      <c r="C1358" s="1" t="s">
        <v>13</v>
      </c>
      <c r="D1358" s="1" t="s">
        <v>13</v>
      </c>
      <c r="E1358" s="1" t="s">
        <v>13</v>
      </c>
      <c r="F1358" s="1" t="s">
        <v>13</v>
      </c>
      <c r="G1358" s="6" t="s">
        <v>13</v>
      </c>
      <c r="H1358" s="3">
        <v>0</v>
      </c>
      <c r="I1358" s="1" t="s">
        <v>13</v>
      </c>
      <c r="J1358" s="1" t="s">
        <v>13</v>
      </c>
      <c r="K1358" s="1" t="s">
        <v>13</v>
      </c>
      <c r="L1358" s="1" t="s">
        <v>13</v>
      </c>
      <c r="M1358" s="1" t="s">
        <v>13</v>
      </c>
      <c r="N1358" s="1" t="s">
        <v>13</v>
      </c>
      <c r="O1358" s="1" t="s">
        <v>13</v>
      </c>
      <c r="P1358" s="1" t="s">
        <v>13</v>
      </c>
      <c r="Q1358" s="1" t="s">
        <v>13</v>
      </c>
      <c r="S1358" t="s">
        <v>13</v>
      </c>
      <c r="T1358" t="s">
        <v>13</v>
      </c>
      <c r="U1358" t="s">
        <v>13</v>
      </c>
      <c r="V1358">
        <v>1</v>
      </c>
    </row>
    <row r="1359" spans="1:22" x14ac:dyDescent="0.2">
      <c r="A1359" s="1" t="s">
        <v>463</v>
      </c>
      <c r="B1359" s="6" t="s">
        <v>13</v>
      </c>
      <c r="C1359" s="1" t="s">
        <v>13</v>
      </c>
      <c r="D1359" s="1" t="s">
        <v>13</v>
      </c>
      <c r="E1359" s="1" t="s">
        <v>461</v>
      </c>
      <c r="F1359" s="1" t="s">
        <v>464</v>
      </c>
      <c r="G1359" s="6" t="s">
        <v>136</v>
      </c>
      <c r="H1359" s="3">
        <v>0</v>
      </c>
      <c r="I1359" s="1" t="s">
        <v>13</v>
      </c>
      <c r="J1359" s="1" t="s">
        <v>13</v>
      </c>
      <c r="K1359" s="1" t="s">
        <v>13</v>
      </c>
      <c r="L1359" s="1" t="s">
        <v>13</v>
      </c>
      <c r="M1359" s="1" t="s">
        <v>13</v>
      </c>
      <c r="N1359" s="1" t="s">
        <v>13</v>
      </c>
      <c r="O1359" s="1" t="s">
        <v>13</v>
      </c>
      <c r="P1359" s="1" t="s">
        <v>13</v>
      </c>
      <c r="Q1359" s="1" t="s">
        <v>13</v>
      </c>
      <c r="S1359" t="s">
        <v>13</v>
      </c>
      <c r="T1359" t="s">
        <v>13</v>
      </c>
      <c r="U1359" t="s">
        <v>13</v>
      </c>
      <c r="V1359">
        <v>1</v>
      </c>
    </row>
    <row r="1360" spans="1:22" x14ac:dyDescent="0.2">
      <c r="A1360" s="1" t="s">
        <v>463</v>
      </c>
      <c r="B1360" s="6" t="s">
        <v>1312</v>
      </c>
      <c r="C1360" s="1" t="s">
        <v>1355</v>
      </c>
      <c r="D1360" s="1" t="s">
        <v>13</v>
      </c>
      <c r="E1360" s="1" t="s">
        <v>1356</v>
      </c>
      <c r="F1360" s="1" t="s">
        <v>1315</v>
      </c>
      <c r="G1360" s="6" t="s">
        <v>1316</v>
      </c>
      <c r="H1360" s="3">
        <v>0.94</v>
      </c>
      <c r="I1360" s="5">
        <v>0</v>
      </c>
      <c r="J1360" s="4">
        <f>TRUNC(H1360*I1360, 1)</f>
        <v>0</v>
      </c>
      <c r="K1360" s="4">
        <f>노무!E5</f>
        <v>0</v>
      </c>
      <c r="L1360" s="5">
        <f>TRUNC(H1360*K1360, 1)</f>
        <v>0</v>
      </c>
      <c r="M1360" s="4">
        <v>0</v>
      </c>
      <c r="N1360" s="5">
        <f>TRUNC(H1360*M1360, 1)</f>
        <v>0</v>
      </c>
      <c r="O1360" s="4">
        <f>I1360+K1360+M1360</f>
        <v>0</v>
      </c>
      <c r="P1360" s="5">
        <f>J1360+L1360+N1360</f>
        <v>0</v>
      </c>
      <c r="Q1360" s="1" t="s">
        <v>13</v>
      </c>
      <c r="S1360" t="s">
        <v>54</v>
      </c>
      <c r="T1360" t="s">
        <v>54</v>
      </c>
      <c r="U1360" t="s">
        <v>13</v>
      </c>
      <c r="V1360">
        <v>1</v>
      </c>
    </row>
    <row r="1361" spans="1:22" x14ac:dyDescent="0.2">
      <c r="A1361" s="1" t="s">
        <v>463</v>
      </c>
      <c r="B1361" s="6" t="s">
        <v>1312</v>
      </c>
      <c r="C1361" s="1" t="s">
        <v>1317</v>
      </c>
      <c r="D1361" s="1" t="s">
        <v>13</v>
      </c>
      <c r="E1361" s="1" t="s">
        <v>1318</v>
      </c>
      <c r="F1361" s="1" t="s">
        <v>1315</v>
      </c>
      <c r="G1361" s="6" t="s">
        <v>1316</v>
      </c>
      <c r="H1361" s="3">
        <v>1.1000000000000001</v>
      </c>
      <c r="I1361" s="5">
        <v>0</v>
      </c>
      <c r="J1361" s="4">
        <f>TRUNC(H1361*I1361, 1)</f>
        <v>0</v>
      </c>
      <c r="K1361" s="4">
        <f>노무!E4</f>
        <v>0</v>
      </c>
      <c r="L1361" s="5">
        <f>TRUNC(H1361*K1361, 1)</f>
        <v>0</v>
      </c>
      <c r="M1361" s="4">
        <v>0</v>
      </c>
      <c r="N1361" s="5">
        <f>TRUNC(H1361*M1361, 1)</f>
        <v>0</v>
      </c>
      <c r="O1361" s="4">
        <f>I1361+K1361+M1361</f>
        <v>0</v>
      </c>
      <c r="P1361" s="5">
        <f>J1361+L1361+N1361</f>
        <v>0</v>
      </c>
      <c r="Q1361" s="1" t="s">
        <v>13</v>
      </c>
      <c r="S1361" t="s">
        <v>54</v>
      </c>
      <c r="T1361" t="s">
        <v>54</v>
      </c>
      <c r="U1361" t="s">
        <v>13</v>
      </c>
      <c r="V1361">
        <v>1</v>
      </c>
    </row>
    <row r="1362" spans="1:22" x14ac:dyDescent="0.2">
      <c r="A1362" s="1" t="s">
        <v>13</v>
      </c>
      <c r="B1362" s="6" t="s">
        <v>13</v>
      </c>
      <c r="C1362" s="1" t="s">
        <v>13</v>
      </c>
      <c r="D1362" s="1" t="s">
        <v>13</v>
      </c>
      <c r="E1362" s="1" t="s">
        <v>1311</v>
      </c>
      <c r="F1362" s="1" t="s">
        <v>13</v>
      </c>
      <c r="G1362" s="6" t="s">
        <v>13</v>
      </c>
      <c r="H1362" s="3">
        <v>0</v>
      </c>
      <c r="I1362" s="1" t="s">
        <v>13</v>
      </c>
      <c r="J1362" s="4">
        <f>TRUNC(SUMPRODUCT(J1360:J1361, V1360:V1361), 0)</f>
        <v>0</v>
      </c>
      <c r="K1362" s="1" t="s">
        <v>13</v>
      </c>
      <c r="L1362" s="5">
        <f>TRUNC(SUMPRODUCT(L1360:L1361, V1360:V1361), 0)</f>
        <v>0</v>
      </c>
      <c r="M1362" s="1" t="s">
        <v>13</v>
      </c>
      <c r="N1362" s="5">
        <f>TRUNC(SUMPRODUCT(N1360:N1361, V1360:V1361), 0)</f>
        <v>0</v>
      </c>
      <c r="O1362" s="1" t="s">
        <v>13</v>
      </c>
      <c r="P1362" s="5">
        <f>J1362+L1362+N1362</f>
        <v>0</v>
      </c>
      <c r="Q1362" s="1" t="s">
        <v>13</v>
      </c>
      <c r="S1362" t="s">
        <v>13</v>
      </c>
      <c r="T1362" t="s">
        <v>13</v>
      </c>
      <c r="U1362" t="s">
        <v>13</v>
      </c>
      <c r="V1362">
        <v>1</v>
      </c>
    </row>
    <row r="1363" spans="1:22" x14ac:dyDescent="0.2">
      <c r="A1363" s="1" t="s">
        <v>13</v>
      </c>
      <c r="B1363" s="6" t="s">
        <v>13</v>
      </c>
      <c r="C1363" s="1" t="s">
        <v>13</v>
      </c>
      <c r="D1363" s="1" t="s">
        <v>13</v>
      </c>
      <c r="E1363" s="1" t="s">
        <v>13</v>
      </c>
      <c r="F1363" s="1" t="s">
        <v>13</v>
      </c>
      <c r="G1363" s="6" t="s">
        <v>13</v>
      </c>
      <c r="H1363" s="3">
        <v>0</v>
      </c>
      <c r="I1363" s="1" t="s">
        <v>13</v>
      </c>
      <c r="J1363" s="1" t="s">
        <v>13</v>
      </c>
      <c r="K1363" s="1" t="s">
        <v>13</v>
      </c>
      <c r="L1363" s="1" t="s">
        <v>13</v>
      </c>
      <c r="M1363" s="1" t="s">
        <v>13</v>
      </c>
      <c r="N1363" s="1" t="s">
        <v>13</v>
      </c>
      <c r="O1363" s="1" t="s">
        <v>13</v>
      </c>
      <c r="P1363" s="1" t="s">
        <v>13</v>
      </c>
      <c r="Q1363" s="1" t="s">
        <v>13</v>
      </c>
      <c r="S1363" t="s">
        <v>13</v>
      </c>
      <c r="T1363" t="s">
        <v>13</v>
      </c>
      <c r="U1363" t="s">
        <v>13</v>
      </c>
      <c r="V1363">
        <v>1</v>
      </c>
    </row>
    <row r="1364" spans="1:22" x14ac:dyDescent="0.2">
      <c r="A1364" s="1" t="s">
        <v>465</v>
      </c>
      <c r="B1364" s="6" t="s">
        <v>13</v>
      </c>
      <c r="C1364" s="1" t="s">
        <v>13</v>
      </c>
      <c r="D1364" s="1" t="s">
        <v>13</v>
      </c>
      <c r="E1364" s="1" t="s">
        <v>461</v>
      </c>
      <c r="F1364" s="1" t="s">
        <v>466</v>
      </c>
      <c r="G1364" s="6" t="s">
        <v>136</v>
      </c>
      <c r="H1364" s="3">
        <v>0</v>
      </c>
      <c r="I1364" s="1" t="s">
        <v>13</v>
      </c>
      <c r="J1364" s="1" t="s">
        <v>13</v>
      </c>
      <c r="K1364" s="1" t="s">
        <v>13</v>
      </c>
      <c r="L1364" s="1" t="s">
        <v>13</v>
      </c>
      <c r="M1364" s="1" t="s">
        <v>13</v>
      </c>
      <c r="N1364" s="1" t="s">
        <v>13</v>
      </c>
      <c r="O1364" s="1" t="s">
        <v>13</v>
      </c>
      <c r="P1364" s="1" t="s">
        <v>13</v>
      </c>
      <c r="Q1364" s="1" t="s">
        <v>13</v>
      </c>
      <c r="S1364" t="s">
        <v>13</v>
      </c>
      <c r="T1364" t="s">
        <v>13</v>
      </c>
      <c r="U1364" t="s">
        <v>13</v>
      </c>
      <c r="V1364">
        <v>1</v>
      </c>
    </row>
    <row r="1365" spans="1:22" x14ac:dyDescent="0.2">
      <c r="A1365" s="1" t="s">
        <v>465</v>
      </c>
      <c r="B1365" s="6" t="s">
        <v>1312</v>
      </c>
      <c r="C1365" s="1" t="s">
        <v>1355</v>
      </c>
      <c r="D1365" s="1" t="s">
        <v>13</v>
      </c>
      <c r="E1365" s="1" t="s">
        <v>1356</v>
      </c>
      <c r="F1365" s="1" t="s">
        <v>1315</v>
      </c>
      <c r="G1365" s="6" t="s">
        <v>1316</v>
      </c>
      <c r="H1365" s="3">
        <v>1.03</v>
      </c>
      <c r="I1365" s="5">
        <v>0</v>
      </c>
      <c r="J1365" s="4">
        <f>TRUNC(H1365*I1365, 1)</f>
        <v>0</v>
      </c>
      <c r="K1365" s="4">
        <f>노무!E5</f>
        <v>0</v>
      </c>
      <c r="L1365" s="5">
        <f>TRUNC(H1365*K1365, 1)</f>
        <v>0</v>
      </c>
      <c r="M1365" s="4">
        <v>0</v>
      </c>
      <c r="N1365" s="5">
        <f>TRUNC(H1365*M1365, 1)</f>
        <v>0</v>
      </c>
      <c r="O1365" s="4">
        <f>I1365+K1365+M1365</f>
        <v>0</v>
      </c>
      <c r="P1365" s="5">
        <f>J1365+L1365+N1365</f>
        <v>0</v>
      </c>
      <c r="Q1365" s="1" t="s">
        <v>13</v>
      </c>
      <c r="S1365" t="s">
        <v>54</v>
      </c>
      <c r="T1365" t="s">
        <v>54</v>
      </c>
      <c r="U1365" t="s">
        <v>13</v>
      </c>
      <c r="V1365">
        <v>1</v>
      </c>
    </row>
    <row r="1366" spans="1:22" x14ac:dyDescent="0.2">
      <c r="A1366" s="1" t="s">
        <v>465</v>
      </c>
      <c r="B1366" s="6" t="s">
        <v>1312</v>
      </c>
      <c r="C1366" s="1" t="s">
        <v>1317</v>
      </c>
      <c r="D1366" s="1" t="s">
        <v>13</v>
      </c>
      <c r="E1366" s="1" t="s">
        <v>1318</v>
      </c>
      <c r="F1366" s="1" t="s">
        <v>1315</v>
      </c>
      <c r="G1366" s="6" t="s">
        <v>1316</v>
      </c>
      <c r="H1366" s="3">
        <v>1.21</v>
      </c>
      <c r="I1366" s="5">
        <v>0</v>
      </c>
      <c r="J1366" s="4">
        <f>TRUNC(H1366*I1366, 1)</f>
        <v>0</v>
      </c>
      <c r="K1366" s="4">
        <f>노무!E4</f>
        <v>0</v>
      </c>
      <c r="L1366" s="5">
        <f>TRUNC(H1366*K1366, 1)</f>
        <v>0</v>
      </c>
      <c r="M1366" s="4">
        <v>0</v>
      </c>
      <c r="N1366" s="5">
        <f>TRUNC(H1366*M1366, 1)</f>
        <v>0</v>
      </c>
      <c r="O1366" s="4">
        <f>I1366+K1366+M1366</f>
        <v>0</v>
      </c>
      <c r="P1366" s="5">
        <f>J1366+L1366+N1366</f>
        <v>0</v>
      </c>
      <c r="Q1366" s="1" t="s">
        <v>13</v>
      </c>
      <c r="S1366" t="s">
        <v>54</v>
      </c>
      <c r="T1366" t="s">
        <v>54</v>
      </c>
      <c r="U1366" t="s">
        <v>13</v>
      </c>
      <c r="V1366">
        <v>1</v>
      </c>
    </row>
    <row r="1367" spans="1:22" x14ac:dyDescent="0.2">
      <c r="A1367" s="1" t="s">
        <v>13</v>
      </c>
      <c r="B1367" s="6" t="s">
        <v>13</v>
      </c>
      <c r="C1367" s="1" t="s">
        <v>13</v>
      </c>
      <c r="D1367" s="1" t="s">
        <v>13</v>
      </c>
      <c r="E1367" s="1" t="s">
        <v>1311</v>
      </c>
      <c r="F1367" s="1" t="s">
        <v>13</v>
      </c>
      <c r="G1367" s="6" t="s">
        <v>13</v>
      </c>
      <c r="H1367" s="3">
        <v>0</v>
      </c>
      <c r="I1367" s="1" t="s">
        <v>13</v>
      </c>
      <c r="J1367" s="4">
        <f>TRUNC(SUMPRODUCT(J1365:J1366, V1365:V1366), 0)</f>
        <v>0</v>
      </c>
      <c r="K1367" s="1" t="s">
        <v>13</v>
      </c>
      <c r="L1367" s="5">
        <f>TRUNC(SUMPRODUCT(L1365:L1366, V1365:V1366), 0)</f>
        <v>0</v>
      </c>
      <c r="M1367" s="1" t="s">
        <v>13</v>
      </c>
      <c r="N1367" s="5">
        <f>TRUNC(SUMPRODUCT(N1365:N1366, V1365:V1366), 0)</f>
        <v>0</v>
      </c>
      <c r="O1367" s="1" t="s">
        <v>13</v>
      </c>
      <c r="P1367" s="5">
        <f>J1367+L1367+N1367</f>
        <v>0</v>
      </c>
      <c r="Q1367" s="1" t="s">
        <v>13</v>
      </c>
      <c r="S1367" t="s">
        <v>13</v>
      </c>
      <c r="T1367" t="s">
        <v>13</v>
      </c>
      <c r="U1367" t="s">
        <v>13</v>
      </c>
      <c r="V1367">
        <v>1</v>
      </c>
    </row>
    <row r="1368" spans="1:22" x14ac:dyDescent="0.2">
      <c r="A1368" s="1" t="s">
        <v>13</v>
      </c>
      <c r="B1368" s="6" t="s">
        <v>13</v>
      </c>
      <c r="C1368" s="1" t="s">
        <v>13</v>
      </c>
      <c r="D1368" s="1" t="s">
        <v>13</v>
      </c>
      <c r="E1368" s="1" t="s">
        <v>13</v>
      </c>
      <c r="F1368" s="1" t="s">
        <v>13</v>
      </c>
      <c r="G1368" s="6" t="s">
        <v>13</v>
      </c>
      <c r="H1368" s="3">
        <v>0</v>
      </c>
      <c r="I1368" s="1" t="s">
        <v>13</v>
      </c>
      <c r="J1368" s="1" t="s">
        <v>13</v>
      </c>
      <c r="K1368" s="1" t="s">
        <v>13</v>
      </c>
      <c r="L1368" s="1" t="s">
        <v>13</v>
      </c>
      <c r="M1368" s="1" t="s">
        <v>13</v>
      </c>
      <c r="N1368" s="1" t="s">
        <v>13</v>
      </c>
      <c r="O1368" s="1" t="s">
        <v>13</v>
      </c>
      <c r="P1368" s="1" t="s">
        <v>13</v>
      </c>
      <c r="Q1368" s="1" t="s">
        <v>13</v>
      </c>
      <c r="S1368" t="s">
        <v>13</v>
      </c>
      <c r="T1368" t="s">
        <v>13</v>
      </c>
      <c r="U1368" t="s">
        <v>13</v>
      </c>
      <c r="V1368">
        <v>1</v>
      </c>
    </row>
    <row r="1369" spans="1:22" x14ac:dyDescent="0.2">
      <c r="A1369" s="1" t="s">
        <v>467</v>
      </c>
      <c r="B1369" s="6" t="s">
        <v>13</v>
      </c>
      <c r="C1369" s="1" t="s">
        <v>13</v>
      </c>
      <c r="D1369" s="1" t="s">
        <v>13</v>
      </c>
      <c r="E1369" s="1" t="s">
        <v>461</v>
      </c>
      <c r="F1369" s="1" t="s">
        <v>468</v>
      </c>
      <c r="G1369" s="6" t="s">
        <v>136</v>
      </c>
      <c r="H1369" s="3">
        <v>0</v>
      </c>
      <c r="I1369" s="1" t="s">
        <v>13</v>
      </c>
      <c r="J1369" s="1" t="s">
        <v>13</v>
      </c>
      <c r="K1369" s="1" t="s">
        <v>13</v>
      </c>
      <c r="L1369" s="1" t="s">
        <v>13</v>
      </c>
      <c r="M1369" s="1" t="s">
        <v>13</v>
      </c>
      <c r="N1369" s="1" t="s">
        <v>13</v>
      </c>
      <c r="O1369" s="1" t="s">
        <v>13</v>
      </c>
      <c r="P1369" s="1" t="s">
        <v>13</v>
      </c>
      <c r="Q1369" s="1" t="s">
        <v>13</v>
      </c>
      <c r="S1369" t="s">
        <v>13</v>
      </c>
      <c r="T1369" t="s">
        <v>13</v>
      </c>
      <c r="U1369" t="s">
        <v>13</v>
      </c>
      <c r="V1369">
        <v>1</v>
      </c>
    </row>
    <row r="1370" spans="1:22" x14ac:dyDescent="0.2">
      <c r="A1370" s="1" t="s">
        <v>467</v>
      </c>
      <c r="B1370" s="6" t="s">
        <v>1312</v>
      </c>
      <c r="C1370" s="1" t="s">
        <v>1355</v>
      </c>
      <c r="D1370" s="1" t="s">
        <v>13</v>
      </c>
      <c r="E1370" s="1" t="s">
        <v>1356</v>
      </c>
      <c r="F1370" s="1" t="s">
        <v>1315</v>
      </c>
      <c r="G1370" s="6" t="s">
        <v>1316</v>
      </c>
      <c r="H1370" s="3">
        <v>0.75</v>
      </c>
      <c r="I1370" s="5">
        <v>0</v>
      </c>
      <c r="J1370" s="4">
        <f>TRUNC(H1370*I1370, 1)</f>
        <v>0</v>
      </c>
      <c r="K1370" s="4">
        <f>노무!E5</f>
        <v>0</v>
      </c>
      <c r="L1370" s="5">
        <f>TRUNC(H1370*K1370, 1)</f>
        <v>0</v>
      </c>
      <c r="M1370" s="4">
        <v>0</v>
      </c>
      <c r="N1370" s="5">
        <f>TRUNC(H1370*M1370, 1)</f>
        <v>0</v>
      </c>
      <c r="O1370" s="4">
        <f t="shared" ref="O1370:P1372" si="187">I1370+K1370+M1370</f>
        <v>0</v>
      </c>
      <c r="P1370" s="5">
        <f t="shared" si="187"/>
        <v>0</v>
      </c>
      <c r="Q1370" s="1" t="s">
        <v>13</v>
      </c>
      <c r="S1370" t="s">
        <v>54</v>
      </c>
      <c r="T1370" t="s">
        <v>54</v>
      </c>
      <c r="U1370" t="s">
        <v>13</v>
      </c>
      <c r="V1370">
        <v>1</v>
      </c>
    </row>
    <row r="1371" spans="1:22" x14ac:dyDescent="0.2">
      <c r="A1371" s="1" t="s">
        <v>467</v>
      </c>
      <c r="B1371" s="6" t="s">
        <v>1312</v>
      </c>
      <c r="C1371" s="1" t="s">
        <v>1317</v>
      </c>
      <c r="D1371" s="1" t="s">
        <v>13</v>
      </c>
      <c r="E1371" s="1" t="s">
        <v>1318</v>
      </c>
      <c r="F1371" s="1" t="s">
        <v>1315</v>
      </c>
      <c r="G1371" s="6" t="s">
        <v>1316</v>
      </c>
      <c r="H1371" s="3">
        <v>0.84</v>
      </c>
      <c r="I1371" s="5">
        <v>0</v>
      </c>
      <c r="J1371" s="4">
        <f>TRUNC(H1371*I1371, 1)</f>
        <v>0</v>
      </c>
      <c r="K1371" s="4">
        <f>노무!E4</f>
        <v>0</v>
      </c>
      <c r="L1371" s="5">
        <f>TRUNC(H1371*K1371, 1)</f>
        <v>0</v>
      </c>
      <c r="M1371" s="4">
        <v>0</v>
      </c>
      <c r="N1371" s="5">
        <f>TRUNC(H1371*M1371, 1)</f>
        <v>0</v>
      </c>
      <c r="O1371" s="4">
        <f t="shared" si="187"/>
        <v>0</v>
      </c>
      <c r="P1371" s="5">
        <f t="shared" si="187"/>
        <v>0</v>
      </c>
      <c r="Q1371" s="1" t="s">
        <v>13</v>
      </c>
      <c r="S1371" t="s">
        <v>54</v>
      </c>
      <c r="T1371" t="s">
        <v>54</v>
      </c>
      <c r="U1371" t="s">
        <v>13</v>
      </c>
      <c r="V1371">
        <v>1</v>
      </c>
    </row>
    <row r="1372" spans="1:22" x14ac:dyDescent="0.2">
      <c r="A1372" s="1" t="s">
        <v>467</v>
      </c>
      <c r="B1372" s="6" t="s">
        <v>1331</v>
      </c>
      <c r="C1372" s="1" t="s">
        <v>1348</v>
      </c>
      <c r="D1372" s="1" t="s">
        <v>13</v>
      </c>
      <c r="E1372" s="1" t="s">
        <v>1333</v>
      </c>
      <c r="F1372" s="1" t="s">
        <v>1349</v>
      </c>
      <c r="G1372" s="6" t="s">
        <v>1335</v>
      </c>
      <c r="H1372" s="3">
        <v>0.9</v>
      </c>
      <c r="I1372" s="4">
        <f>기계경비!H31</f>
        <v>0</v>
      </c>
      <c r="J1372" s="4">
        <f>TRUNC(H1372*I1372, 1)</f>
        <v>0</v>
      </c>
      <c r="K1372" s="4">
        <f>기계경비!I31</f>
        <v>0</v>
      </c>
      <c r="L1372" s="5">
        <f>TRUNC(H1372*K1372, 1)</f>
        <v>0</v>
      </c>
      <c r="M1372" s="4">
        <f>기계경비!J31</f>
        <v>0</v>
      </c>
      <c r="N1372" s="5">
        <f>TRUNC(H1372*M1372, 1)</f>
        <v>0</v>
      </c>
      <c r="O1372" s="4">
        <f t="shared" si="187"/>
        <v>0</v>
      </c>
      <c r="P1372" s="5">
        <f t="shared" si="187"/>
        <v>0</v>
      </c>
      <c r="Q1372" s="1" t="s">
        <v>13</v>
      </c>
      <c r="S1372" t="s">
        <v>54</v>
      </c>
      <c r="T1372" t="s">
        <v>54</v>
      </c>
      <c r="U1372" t="s">
        <v>13</v>
      </c>
      <c r="V1372">
        <v>1</v>
      </c>
    </row>
    <row r="1373" spans="1:22" x14ac:dyDescent="0.2">
      <c r="A1373" s="1" t="s">
        <v>13</v>
      </c>
      <c r="B1373" s="6" t="s">
        <v>13</v>
      </c>
      <c r="C1373" s="1" t="s">
        <v>13</v>
      </c>
      <c r="D1373" s="1" t="s">
        <v>13</v>
      </c>
      <c r="E1373" s="1" t="s">
        <v>1311</v>
      </c>
      <c r="F1373" s="1" t="s">
        <v>13</v>
      </c>
      <c r="G1373" s="6" t="s">
        <v>13</v>
      </c>
      <c r="H1373" s="3">
        <v>0</v>
      </c>
      <c r="I1373" s="1" t="s">
        <v>13</v>
      </c>
      <c r="J1373" s="4">
        <f>TRUNC(SUMPRODUCT(J1370:J1372, V1370:V1372), 0)</f>
        <v>0</v>
      </c>
      <c r="K1373" s="1" t="s">
        <v>13</v>
      </c>
      <c r="L1373" s="5">
        <f>TRUNC(SUMPRODUCT(L1370:L1372, V1370:V1372), 0)</f>
        <v>0</v>
      </c>
      <c r="M1373" s="1" t="s">
        <v>13</v>
      </c>
      <c r="N1373" s="5">
        <f>TRUNC(SUMPRODUCT(N1370:N1372, V1370:V1372), 0)</f>
        <v>0</v>
      </c>
      <c r="O1373" s="1" t="s">
        <v>13</v>
      </c>
      <c r="P1373" s="5">
        <f>J1373+L1373+N1373</f>
        <v>0</v>
      </c>
      <c r="Q1373" s="1" t="s">
        <v>13</v>
      </c>
      <c r="S1373" t="s">
        <v>13</v>
      </c>
      <c r="T1373" t="s">
        <v>13</v>
      </c>
      <c r="U1373" t="s">
        <v>13</v>
      </c>
      <c r="V1373">
        <v>1</v>
      </c>
    </row>
    <row r="1374" spans="1:22" x14ac:dyDescent="0.2">
      <c r="A1374" s="1" t="s">
        <v>13</v>
      </c>
      <c r="B1374" s="6" t="s">
        <v>13</v>
      </c>
      <c r="C1374" s="1" t="s">
        <v>13</v>
      </c>
      <c r="D1374" s="1" t="s">
        <v>13</v>
      </c>
      <c r="E1374" s="1" t="s">
        <v>13</v>
      </c>
      <c r="F1374" s="1" t="s">
        <v>13</v>
      </c>
      <c r="G1374" s="6" t="s">
        <v>13</v>
      </c>
      <c r="H1374" s="3">
        <v>0</v>
      </c>
      <c r="I1374" s="1" t="s">
        <v>13</v>
      </c>
      <c r="J1374" s="1" t="s">
        <v>13</v>
      </c>
      <c r="K1374" s="1" t="s">
        <v>13</v>
      </c>
      <c r="L1374" s="1" t="s">
        <v>13</v>
      </c>
      <c r="M1374" s="1" t="s">
        <v>13</v>
      </c>
      <c r="N1374" s="1" t="s">
        <v>13</v>
      </c>
      <c r="O1374" s="1" t="s">
        <v>13</v>
      </c>
      <c r="P1374" s="1" t="s">
        <v>13</v>
      </c>
      <c r="Q1374" s="1" t="s">
        <v>13</v>
      </c>
      <c r="S1374" t="s">
        <v>13</v>
      </c>
      <c r="T1374" t="s">
        <v>13</v>
      </c>
      <c r="U1374" t="s">
        <v>13</v>
      </c>
      <c r="V1374">
        <v>1</v>
      </c>
    </row>
    <row r="1375" spans="1:22" x14ac:dyDescent="0.2">
      <c r="A1375" s="1" t="s">
        <v>469</v>
      </c>
      <c r="B1375" s="6" t="s">
        <v>13</v>
      </c>
      <c r="C1375" s="1" t="s">
        <v>13</v>
      </c>
      <c r="D1375" s="1" t="s">
        <v>13</v>
      </c>
      <c r="E1375" s="1" t="s">
        <v>461</v>
      </c>
      <c r="F1375" s="1" t="s">
        <v>470</v>
      </c>
      <c r="G1375" s="6" t="s">
        <v>136</v>
      </c>
      <c r="H1375" s="3">
        <v>0</v>
      </c>
      <c r="I1375" s="1" t="s">
        <v>13</v>
      </c>
      <c r="J1375" s="1" t="s">
        <v>13</v>
      </c>
      <c r="K1375" s="1" t="s">
        <v>13</v>
      </c>
      <c r="L1375" s="1" t="s">
        <v>13</v>
      </c>
      <c r="M1375" s="1" t="s">
        <v>13</v>
      </c>
      <c r="N1375" s="1" t="s">
        <v>13</v>
      </c>
      <c r="O1375" s="1" t="s">
        <v>13</v>
      </c>
      <c r="P1375" s="1" t="s">
        <v>13</v>
      </c>
      <c r="Q1375" s="1" t="s">
        <v>13</v>
      </c>
      <c r="S1375" t="s">
        <v>13</v>
      </c>
      <c r="T1375" t="s">
        <v>13</v>
      </c>
      <c r="U1375" t="s">
        <v>13</v>
      </c>
      <c r="V1375">
        <v>1</v>
      </c>
    </row>
    <row r="1376" spans="1:22" x14ac:dyDescent="0.2">
      <c r="A1376" s="1" t="s">
        <v>469</v>
      </c>
      <c r="B1376" s="6" t="s">
        <v>1312</v>
      </c>
      <c r="C1376" s="1" t="s">
        <v>1355</v>
      </c>
      <c r="D1376" s="1" t="s">
        <v>13</v>
      </c>
      <c r="E1376" s="1" t="s">
        <v>1356</v>
      </c>
      <c r="F1376" s="1" t="s">
        <v>1315</v>
      </c>
      <c r="G1376" s="6" t="s">
        <v>1316</v>
      </c>
      <c r="H1376" s="3">
        <v>0.83</v>
      </c>
      <c r="I1376" s="5">
        <v>0</v>
      </c>
      <c r="J1376" s="4">
        <f>TRUNC(H1376*I1376, 1)</f>
        <v>0</v>
      </c>
      <c r="K1376" s="4">
        <f>노무!E5</f>
        <v>0</v>
      </c>
      <c r="L1376" s="5">
        <f>TRUNC(H1376*K1376, 1)</f>
        <v>0</v>
      </c>
      <c r="M1376" s="4">
        <v>0</v>
      </c>
      <c r="N1376" s="5">
        <f>TRUNC(H1376*M1376, 1)</f>
        <v>0</v>
      </c>
      <c r="O1376" s="4">
        <f t="shared" ref="O1376:P1378" si="188">I1376+K1376+M1376</f>
        <v>0</v>
      </c>
      <c r="P1376" s="5">
        <f t="shared" si="188"/>
        <v>0</v>
      </c>
      <c r="Q1376" s="1" t="s">
        <v>13</v>
      </c>
      <c r="S1376" t="s">
        <v>54</v>
      </c>
      <c r="T1376" t="s">
        <v>54</v>
      </c>
      <c r="U1376" t="s">
        <v>13</v>
      </c>
      <c r="V1376">
        <v>1</v>
      </c>
    </row>
    <row r="1377" spans="1:22" x14ac:dyDescent="0.2">
      <c r="A1377" s="1" t="s">
        <v>469</v>
      </c>
      <c r="B1377" s="6" t="s">
        <v>1312</v>
      </c>
      <c r="C1377" s="1" t="s">
        <v>1317</v>
      </c>
      <c r="D1377" s="1" t="s">
        <v>13</v>
      </c>
      <c r="E1377" s="1" t="s">
        <v>1318</v>
      </c>
      <c r="F1377" s="1" t="s">
        <v>1315</v>
      </c>
      <c r="G1377" s="6" t="s">
        <v>1316</v>
      </c>
      <c r="H1377" s="3">
        <v>0.93</v>
      </c>
      <c r="I1377" s="5">
        <v>0</v>
      </c>
      <c r="J1377" s="4">
        <f>TRUNC(H1377*I1377, 1)</f>
        <v>0</v>
      </c>
      <c r="K1377" s="4">
        <f>노무!E4</f>
        <v>0</v>
      </c>
      <c r="L1377" s="5">
        <f>TRUNC(H1377*K1377, 1)</f>
        <v>0</v>
      </c>
      <c r="M1377" s="4">
        <v>0</v>
      </c>
      <c r="N1377" s="5">
        <f>TRUNC(H1377*M1377, 1)</f>
        <v>0</v>
      </c>
      <c r="O1377" s="4">
        <f t="shared" si="188"/>
        <v>0</v>
      </c>
      <c r="P1377" s="5">
        <f t="shared" si="188"/>
        <v>0</v>
      </c>
      <c r="Q1377" s="1" t="s">
        <v>13</v>
      </c>
      <c r="S1377" t="s">
        <v>54</v>
      </c>
      <c r="T1377" t="s">
        <v>54</v>
      </c>
      <c r="U1377" t="s">
        <v>13</v>
      </c>
      <c r="V1377">
        <v>1</v>
      </c>
    </row>
    <row r="1378" spans="1:22" x14ac:dyDescent="0.2">
      <c r="A1378" s="1" t="s">
        <v>469</v>
      </c>
      <c r="B1378" s="6" t="s">
        <v>1331</v>
      </c>
      <c r="C1378" s="1" t="s">
        <v>1348</v>
      </c>
      <c r="D1378" s="1" t="s">
        <v>13</v>
      </c>
      <c r="E1378" s="1" t="s">
        <v>1333</v>
      </c>
      <c r="F1378" s="1" t="s">
        <v>1349</v>
      </c>
      <c r="G1378" s="6" t="s">
        <v>1335</v>
      </c>
      <c r="H1378" s="3">
        <v>0.9</v>
      </c>
      <c r="I1378" s="4">
        <f>기계경비!H31</f>
        <v>0</v>
      </c>
      <c r="J1378" s="4">
        <f>TRUNC(H1378*I1378, 1)</f>
        <v>0</v>
      </c>
      <c r="K1378" s="4">
        <f>기계경비!I31</f>
        <v>0</v>
      </c>
      <c r="L1378" s="5">
        <f>TRUNC(H1378*K1378, 1)</f>
        <v>0</v>
      </c>
      <c r="M1378" s="4">
        <f>기계경비!J31</f>
        <v>0</v>
      </c>
      <c r="N1378" s="5">
        <f>TRUNC(H1378*M1378, 1)</f>
        <v>0</v>
      </c>
      <c r="O1378" s="4">
        <f t="shared" si="188"/>
        <v>0</v>
      </c>
      <c r="P1378" s="5">
        <f t="shared" si="188"/>
        <v>0</v>
      </c>
      <c r="Q1378" s="1" t="s">
        <v>13</v>
      </c>
      <c r="S1378" t="s">
        <v>54</v>
      </c>
      <c r="T1378" t="s">
        <v>54</v>
      </c>
      <c r="U1378" t="s">
        <v>13</v>
      </c>
      <c r="V1378">
        <v>1</v>
      </c>
    </row>
    <row r="1379" spans="1:22" x14ac:dyDescent="0.2">
      <c r="A1379" s="1" t="s">
        <v>13</v>
      </c>
      <c r="B1379" s="6" t="s">
        <v>13</v>
      </c>
      <c r="C1379" s="1" t="s">
        <v>13</v>
      </c>
      <c r="D1379" s="1" t="s">
        <v>13</v>
      </c>
      <c r="E1379" s="1" t="s">
        <v>1311</v>
      </c>
      <c r="F1379" s="1" t="s">
        <v>13</v>
      </c>
      <c r="G1379" s="6" t="s">
        <v>13</v>
      </c>
      <c r="H1379" s="3">
        <v>0</v>
      </c>
      <c r="I1379" s="1" t="s">
        <v>13</v>
      </c>
      <c r="J1379" s="4">
        <f>TRUNC(SUMPRODUCT(J1376:J1378, V1376:V1378), 0)</f>
        <v>0</v>
      </c>
      <c r="K1379" s="1" t="s">
        <v>13</v>
      </c>
      <c r="L1379" s="5">
        <f>TRUNC(SUMPRODUCT(L1376:L1378, V1376:V1378), 0)</f>
        <v>0</v>
      </c>
      <c r="M1379" s="1" t="s">
        <v>13</v>
      </c>
      <c r="N1379" s="5">
        <f>TRUNC(SUMPRODUCT(N1376:N1378, V1376:V1378), 0)</f>
        <v>0</v>
      </c>
      <c r="O1379" s="1" t="s">
        <v>13</v>
      </c>
      <c r="P1379" s="5">
        <f>J1379+L1379+N1379</f>
        <v>0</v>
      </c>
      <c r="Q1379" s="1" t="s">
        <v>13</v>
      </c>
      <c r="S1379" t="s">
        <v>13</v>
      </c>
      <c r="T1379" t="s">
        <v>13</v>
      </c>
      <c r="U1379" t="s">
        <v>13</v>
      </c>
      <c r="V1379">
        <v>1</v>
      </c>
    </row>
    <row r="1380" spans="1:22" x14ac:dyDescent="0.2">
      <c r="A1380" s="1" t="s">
        <v>13</v>
      </c>
      <c r="B1380" s="6" t="s">
        <v>13</v>
      </c>
      <c r="C1380" s="1" t="s">
        <v>13</v>
      </c>
      <c r="D1380" s="1" t="s">
        <v>13</v>
      </c>
      <c r="E1380" s="1" t="s">
        <v>13</v>
      </c>
      <c r="F1380" s="1" t="s">
        <v>13</v>
      </c>
      <c r="G1380" s="6" t="s">
        <v>13</v>
      </c>
      <c r="H1380" s="3">
        <v>0</v>
      </c>
      <c r="I1380" s="1" t="s">
        <v>13</v>
      </c>
      <c r="J1380" s="1" t="s">
        <v>13</v>
      </c>
      <c r="K1380" s="1" t="s">
        <v>13</v>
      </c>
      <c r="L1380" s="1" t="s">
        <v>13</v>
      </c>
      <c r="M1380" s="1" t="s">
        <v>13</v>
      </c>
      <c r="N1380" s="1" t="s">
        <v>13</v>
      </c>
      <c r="O1380" s="1" t="s">
        <v>13</v>
      </c>
      <c r="P1380" s="1" t="s">
        <v>13</v>
      </c>
      <c r="Q1380" s="1" t="s">
        <v>13</v>
      </c>
      <c r="S1380" t="s">
        <v>13</v>
      </c>
      <c r="T1380" t="s">
        <v>13</v>
      </c>
      <c r="U1380" t="s">
        <v>13</v>
      </c>
      <c r="V1380">
        <v>1</v>
      </c>
    </row>
    <row r="1381" spans="1:22" x14ac:dyDescent="0.2">
      <c r="A1381" s="1" t="s">
        <v>471</v>
      </c>
      <c r="B1381" s="6" t="s">
        <v>13</v>
      </c>
      <c r="C1381" s="1" t="s">
        <v>13</v>
      </c>
      <c r="D1381" s="1" t="s">
        <v>13</v>
      </c>
      <c r="E1381" s="1" t="s">
        <v>461</v>
      </c>
      <c r="F1381" s="1" t="s">
        <v>472</v>
      </c>
      <c r="G1381" s="6" t="s">
        <v>136</v>
      </c>
      <c r="H1381" s="3">
        <v>0</v>
      </c>
      <c r="I1381" s="1" t="s">
        <v>13</v>
      </c>
      <c r="J1381" s="1" t="s">
        <v>13</v>
      </c>
      <c r="K1381" s="1" t="s">
        <v>13</v>
      </c>
      <c r="L1381" s="1" t="s">
        <v>13</v>
      </c>
      <c r="M1381" s="1" t="s">
        <v>13</v>
      </c>
      <c r="N1381" s="1" t="s">
        <v>13</v>
      </c>
      <c r="O1381" s="1" t="s">
        <v>13</v>
      </c>
      <c r="P1381" s="1" t="s">
        <v>13</v>
      </c>
      <c r="Q1381" s="1" t="s">
        <v>13</v>
      </c>
      <c r="S1381" t="s">
        <v>13</v>
      </c>
      <c r="T1381" t="s">
        <v>13</v>
      </c>
      <c r="U1381" t="s">
        <v>13</v>
      </c>
      <c r="V1381">
        <v>1</v>
      </c>
    </row>
    <row r="1382" spans="1:22" x14ac:dyDescent="0.2">
      <c r="A1382" s="1" t="s">
        <v>471</v>
      </c>
      <c r="B1382" s="6" t="s">
        <v>1312</v>
      </c>
      <c r="C1382" s="1" t="s">
        <v>1355</v>
      </c>
      <c r="D1382" s="1" t="s">
        <v>13</v>
      </c>
      <c r="E1382" s="1" t="s">
        <v>1356</v>
      </c>
      <c r="F1382" s="1" t="s">
        <v>1315</v>
      </c>
      <c r="G1382" s="6" t="s">
        <v>1316</v>
      </c>
      <c r="H1382" s="3">
        <v>0.91</v>
      </c>
      <c r="I1382" s="5">
        <v>0</v>
      </c>
      <c r="J1382" s="4">
        <f>TRUNC(H1382*I1382, 1)</f>
        <v>0</v>
      </c>
      <c r="K1382" s="4">
        <f>노무!E5</f>
        <v>0</v>
      </c>
      <c r="L1382" s="5">
        <f>TRUNC(H1382*K1382, 1)</f>
        <v>0</v>
      </c>
      <c r="M1382" s="4">
        <v>0</v>
      </c>
      <c r="N1382" s="5">
        <f>TRUNC(H1382*M1382, 1)</f>
        <v>0</v>
      </c>
      <c r="O1382" s="4">
        <f t="shared" ref="O1382:P1384" si="189">I1382+K1382+M1382</f>
        <v>0</v>
      </c>
      <c r="P1382" s="5">
        <f t="shared" si="189"/>
        <v>0</v>
      </c>
      <c r="Q1382" s="1" t="s">
        <v>13</v>
      </c>
      <c r="S1382" t="s">
        <v>54</v>
      </c>
      <c r="T1382" t="s">
        <v>54</v>
      </c>
      <c r="U1382" t="s">
        <v>13</v>
      </c>
      <c r="V1382">
        <v>1</v>
      </c>
    </row>
    <row r="1383" spans="1:22" x14ac:dyDescent="0.2">
      <c r="A1383" s="1" t="s">
        <v>471</v>
      </c>
      <c r="B1383" s="6" t="s">
        <v>1312</v>
      </c>
      <c r="C1383" s="1" t="s">
        <v>1317</v>
      </c>
      <c r="D1383" s="1" t="s">
        <v>13</v>
      </c>
      <c r="E1383" s="1" t="s">
        <v>1318</v>
      </c>
      <c r="F1383" s="1" t="s">
        <v>1315</v>
      </c>
      <c r="G1383" s="6" t="s">
        <v>1316</v>
      </c>
      <c r="H1383" s="3">
        <v>1.02</v>
      </c>
      <c r="I1383" s="5">
        <v>0</v>
      </c>
      <c r="J1383" s="4">
        <f>TRUNC(H1383*I1383, 1)</f>
        <v>0</v>
      </c>
      <c r="K1383" s="4">
        <f>노무!E4</f>
        <v>0</v>
      </c>
      <c r="L1383" s="5">
        <f>TRUNC(H1383*K1383, 1)</f>
        <v>0</v>
      </c>
      <c r="M1383" s="4">
        <v>0</v>
      </c>
      <c r="N1383" s="5">
        <f>TRUNC(H1383*M1383, 1)</f>
        <v>0</v>
      </c>
      <c r="O1383" s="4">
        <f t="shared" si="189"/>
        <v>0</v>
      </c>
      <c r="P1383" s="5">
        <f t="shared" si="189"/>
        <v>0</v>
      </c>
      <c r="Q1383" s="1" t="s">
        <v>13</v>
      </c>
      <c r="S1383" t="s">
        <v>54</v>
      </c>
      <c r="T1383" t="s">
        <v>54</v>
      </c>
      <c r="U1383" t="s">
        <v>13</v>
      </c>
      <c r="V1383">
        <v>1</v>
      </c>
    </row>
    <row r="1384" spans="1:22" x14ac:dyDescent="0.2">
      <c r="A1384" s="1" t="s">
        <v>471</v>
      </c>
      <c r="B1384" s="6" t="s">
        <v>1331</v>
      </c>
      <c r="C1384" s="1" t="s">
        <v>1348</v>
      </c>
      <c r="D1384" s="1" t="s">
        <v>13</v>
      </c>
      <c r="E1384" s="1" t="s">
        <v>1333</v>
      </c>
      <c r="F1384" s="1" t="s">
        <v>1349</v>
      </c>
      <c r="G1384" s="6" t="s">
        <v>1335</v>
      </c>
      <c r="H1384" s="3">
        <v>0.9</v>
      </c>
      <c r="I1384" s="4">
        <f>기계경비!H31</f>
        <v>0</v>
      </c>
      <c r="J1384" s="4">
        <f>TRUNC(H1384*I1384, 1)</f>
        <v>0</v>
      </c>
      <c r="K1384" s="4">
        <f>기계경비!I31</f>
        <v>0</v>
      </c>
      <c r="L1384" s="5">
        <f>TRUNC(H1384*K1384, 1)</f>
        <v>0</v>
      </c>
      <c r="M1384" s="4">
        <f>기계경비!J31</f>
        <v>0</v>
      </c>
      <c r="N1384" s="5">
        <f>TRUNC(H1384*M1384, 1)</f>
        <v>0</v>
      </c>
      <c r="O1384" s="4">
        <f t="shared" si="189"/>
        <v>0</v>
      </c>
      <c r="P1384" s="5">
        <f t="shared" si="189"/>
        <v>0</v>
      </c>
      <c r="Q1384" s="1" t="s">
        <v>13</v>
      </c>
      <c r="S1384" t="s">
        <v>54</v>
      </c>
      <c r="T1384" t="s">
        <v>54</v>
      </c>
      <c r="U1384" t="s">
        <v>13</v>
      </c>
      <c r="V1384">
        <v>1</v>
      </c>
    </row>
    <row r="1385" spans="1:22" x14ac:dyDescent="0.2">
      <c r="A1385" s="1" t="s">
        <v>13</v>
      </c>
      <c r="B1385" s="6" t="s">
        <v>13</v>
      </c>
      <c r="C1385" s="1" t="s">
        <v>13</v>
      </c>
      <c r="D1385" s="1" t="s">
        <v>13</v>
      </c>
      <c r="E1385" s="1" t="s">
        <v>1311</v>
      </c>
      <c r="F1385" s="1" t="s">
        <v>13</v>
      </c>
      <c r="G1385" s="6" t="s">
        <v>13</v>
      </c>
      <c r="H1385" s="3">
        <v>0</v>
      </c>
      <c r="I1385" s="1" t="s">
        <v>13</v>
      </c>
      <c r="J1385" s="4">
        <f>TRUNC(SUMPRODUCT(J1382:J1384, V1382:V1384), 0)</f>
        <v>0</v>
      </c>
      <c r="K1385" s="1" t="s">
        <v>13</v>
      </c>
      <c r="L1385" s="5">
        <f>TRUNC(SUMPRODUCT(L1382:L1384, V1382:V1384), 0)</f>
        <v>0</v>
      </c>
      <c r="M1385" s="1" t="s">
        <v>13</v>
      </c>
      <c r="N1385" s="5">
        <f>TRUNC(SUMPRODUCT(N1382:N1384, V1382:V1384), 0)</f>
        <v>0</v>
      </c>
      <c r="O1385" s="1" t="s">
        <v>13</v>
      </c>
      <c r="P1385" s="5">
        <f>J1385+L1385+N1385</f>
        <v>0</v>
      </c>
      <c r="Q1385" s="1" t="s">
        <v>13</v>
      </c>
      <c r="S1385" t="s">
        <v>13</v>
      </c>
      <c r="T1385" t="s">
        <v>13</v>
      </c>
      <c r="U1385" t="s">
        <v>13</v>
      </c>
      <c r="V1385">
        <v>1</v>
      </c>
    </row>
    <row r="1386" spans="1:22" x14ac:dyDescent="0.2">
      <c r="A1386" s="1" t="s">
        <v>13</v>
      </c>
      <c r="B1386" s="6" t="s">
        <v>13</v>
      </c>
      <c r="C1386" s="1" t="s">
        <v>13</v>
      </c>
      <c r="D1386" s="1" t="s">
        <v>13</v>
      </c>
      <c r="E1386" s="1" t="s">
        <v>13</v>
      </c>
      <c r="F1386" s="1" t="s">
        <v>13</v>
      </c>
      <c r="G1386" s="6" t="s">
        <v>13</v>
      </c>
      <c r="H1386" s="3">
        <v>0</v>
      </c>
      <c r="I1386" s="1" t="s">
        <v>13</v>
      </c>
      <c r="J1386" s="1" t="s">
        <v>13</v>
      </c>
      <c r="K1386" s="1" t="s">
        <v>13</v>
      </c>
      <c r="L1386" s="1" t="s">
        <v>13</v>
      </c>
      <c r="M1386" s="1" t="s">
        <v>13</v>
      </c>
      <c r="N1386" s="1" t="s">
        <v>13</v>
      </c>
      <c r="O1386" s="1" t="s">
        <v>13</v>
      </c>
      <c r="P1386" s="1" t="s">
        <v>13</v>
      </c>
      <c r="Q1386" s="1" t="s">
        <v>13</v>
      </c>
      <c r="S1386" t="s">
        <v>13</v>
      </c>
      <c r="T1386" t="s">
        <v>13</v>
      </c>
      <c r="U1386" t="s">
        <v>13</v>
      </c>
      <c r="V1386">
        <v>1</v>
      </c>
    </row>
    <row r="1387" spans="1:22" x14ac:dyDescent="0.2">
      <c r="A1387" s="1" t="s">
        <v>473</v>
      </c>
      <c r="B1387" s="6" t="s">
        <v>13</v>
      </c>
      <c r="C1387" s="1" t="s">
        <v>13</v>
      </c>
      <c r="D1387" s="1" t="s">
        <v>13</v>
      </c>
      <c r="E1387" s="1" t="s">
        <v>474</v>
      </c>
      <c r="F1387" s="1" t="s">
        <v>475</v>
      </c>
      <c r="G1387" s="6" t="s">
        <v>476</v>
      </c>
      <c r="H1387" s="3">
        <v>0</v>
      </c>
      <c r="I1387" s="1" t="s">
        <v>13</v>
      </c>
      <c r="J1387" s="1" t="s">
        <v>13</v>
      </c>
      <c r="K1387" s="1" t="s">
        <v>13</v>
      </c>
      <c r="L1387" s="1" t="s">
        <v>13</v>
      </c>
      <c r="M1387" s="1" t="s">
        <v>13</v>
      </c>
      <c r="N1387" s="1" t="s">
        <v>13</v>
      </c>
      <c r="O1387" s="1" t="s">
        <v>13</v>
      </c>
      <c r="P1387" s="1" t="s">
        <v>13</v>
      </c>
      <c r="Q1387" s="1" t="s">
        <v>13</v>
      </c>
      <c r="S1387" t="s">
        <v>13</v>
      </c>
      <c r="T1387" t="s">
        <v>13</v>
      </c>
      <c r="U1387" t="s">
        <v>13</v>
      </c>
      <c r="V1387">
        <v>1</v>
      </c>
    </row>
    <row r="1388" spans="1:22" x14ac:dyDescent="0.2">
      <c r="A1388" s="1" t="s">
        <v>473</v>
      </c>
      <c r="B1388" s="6" t="s">
        <v>1312</v>
      </c>
      <c r="C1388" s="1" t="s">
        <v>1364</v>
      </c>
      <c r="D1388" s="1" t="s">
        <v>13</v>
      </c>
      <c r="E1388" s="1" t="s">
        <v>1365</v>
      </c>
      <c r="F1388" s="1" t="s">
        <v>1366</v>
      </c>
      <c r="G1388" s="6" t="s">
        <v>1316</v>
      </c>
      <c r="H1388" s="3">
        <v>0.09</v>
      </c>
      <c r="I1388" s="5">
        <v>0</v>
      </c>
      <c r="J1388" s="4">
        <f t="shared" ref="J1388:J1395" si="190">TRUNC(H1388*I1388, 1)</f>
        <v>0</v>
      </c>
      <c r="K1388" s="4">
        <f>노무!E29</f>
        <v>0</v>
      </c>
      <c r="L1388" s="5">
        <f t="shared" ref="L1388:L1395" si="191">TRUNC(H1388*K1388, 1)</f>
        <v>0</v>
      </c>
      <c r="M1388" s="4">
        <v>0</v>
      </c>
      <c r="N1388" s="5">
        <f t="shared" ref="N1388:N1395" si="192">TRUNC(H1388*M1388, 1)</f>
        <v>0</v>
      </c>
      <c r="O1388" s="4">
        <f t="shared" ref="O1388:P1395" si="193">I1388+K1388+M1388</f>
        <v>0</v>
      </c>
      <c r="P1388" s="5">
        <f t="shared" si="193"/>
        <v>0</v>
      </c>
      <c r="Q1388" s="1" t="s">
        <v>13</v>
      </c>
      <c r="S1388" t="s">
        <v>54</v>
      </c>
      <c r="T1388" t="s">
        <v>54</v>
      </c>
      <c r="U1388" t="s">
        <v>13</v>
      </c>
      <c r="V1388">
        <v>1</v>
      </c>
    </row>
    <row r="1389" spans="1:22" x14ac:dyDescent="0.2">
      <c r="A1389" s="1" t="s">
        <v>473</v>
      </c>
      <c r="B1389" s="6" t="s">
        <v>1312</v>
      </c>
      <c r="C1389" s="1" t="s">
        <v>1389</v>
      </c>
      <c r="D1389" s="1" t="s">
        <v>13</v>
      </c>
      <c r="E1389" s="1" t="s">
        <v>1390</v>
      </c>
      <c r="F1389" s="1" t="s">
        <v>1315</v>
      </c>
      <c r="G1389" s="6" t="s">
        <v>1316</v>
      </c>
      <c r="H1389" s="3">
        <v>0.09</v>
      </c>
      <c r="I1389" s="5">
        <v>0</v>
      </c>
      <c r="J1389" s="4">
        <f t="shared" si="190"/>
        <v>0</v>
      </c>
      <c r="K1389" s="4">
        <f>노무!E14</f>
        <v>0</v>
      </c>
      <c r="L1389" s="5">
        <f t="shared" si="191"/>
        <v>0</v>
      </c>
      <c r="M1389" s="4">
        <v>0</v>
      </c>
      <c r="N1389" s="5">
        <f t="shared" si="192"/>
        <v>0</v>
      </c>
      <c r="O1389" s="4">
        <f t="shared" si="193"/>
        <v>0</v>
      </c>
      <c r="P1389" s="5">
        <f t="shared" si="193"/>
        <v>0</v>
      </c>
      <c r="Q1389" s="1" t="s">
        <v>13</v>
      </c>
      <c r="S1389" t="s">
        <v>54</v>
      </c>
      <c r="T1389" t="s">
        <v>54</v>
      </c>
      <c r="U1389" t="s">
        <v>13</v>
      </c>
      <c r="V1389">
        <v>1</v>
      </c>
    </row>
    <row r="1390" spans="1:22" x14ac:dyDescent="0.2">
      <c r="A1390" s="1" t="s">
        <v>473</v>
      </c>
      <c r="B1390" s="6" t="s">
        <v>1312</v>
      </c>
      <c r="C1390" s="1" t="s">
        <v>1355</v>
      </c>
      <c r="D1390" s="1" t="s">
        <v>13</v>
      </c>
      <c r="E1390" s="1" t="s">
        <v>1356</v>
      </c>
      <c r="F1390" s="1" t="s">
        <v>1315</v>
      </c>
      <c r="G1390" s="6" t="s">
        <v>1316</v>
      </c>
      <c r="H1390" s="3">
        <v>0.18</v>
      </c>
      <c r="I1390" s="5">
        <v>0</v>
      </c>
      <c r="J1390" s="4">
        <f t="shared" si="190"/>
        <v>0</v>
      </c>
      <c r="K1390" s="4">
        <f>노무!E5</f>
        <v>0</v>
      </c>
      <c r="L1390" s="5">
        <f t="shared" si="191"/>
        <v>0</v>
      </c>
      <c r="M1390" s="4">
        <v>0</v>
      </c>
      <c r="N1390" s="5">
        <f t="shared" si="192"/>
        <v>0</v>
      </c>
      <c r="O1390" s="4">
        <f t="shared" si="193"/>
        <v>0</v>
      </c>
      <c r="P1390" s="5">
        <f t="shared" si="193"/>
        <v>0</v>
      </c>
      <c r="Q1390" s="1" t="s">
        <v>13</v>
      </c>
      <c r="S1390" t="s">
        <v>54</v>
      </c>
      <c r="T1390" t="s">
        <v>54</v>
      </c>
      <c r="U1390" t="s">
        <v>13</v>
      </c>
      <c r="V1390">
        <v>1</v>
      </c>
    </row>
    <row r="1391" spans="1:22" x14ac:dyDescent="0.2">
      <c r="A1391" s="1" t="s">
        <v>473</v>
      </c>
      <c r="B1391" s="6" t="s">
        <v>1312</v>
      </c>
      <c r="C1391" s="1" t="s">
        <v>1317</v>
      </c>
      <c r="D1391" s="1" t="s">
        <v>13</v>
      </c>
      <c r="E1391" s="1" t="s">
        <v>1318</v>
      </c>
      <c r="F1391" s="1" t="s">
        <v>1315</v>
      </c>
      <c r="G1391" s="6" t="s">
        <v>1316</v>
      </c>
      <c r="H1391" s="3">
        <v>0.18</v>
      </c>
      <c r="I1391" s="5">
        <v>0</v>
      </c>
      <c r="J1391" s="4">
        <f t="shared" si="190"/>
        <v>0</v>
      </c>
      <c r="K1391" s="4">
        <f>노무!E4</f>
        <v>0</v>
      </c>
      <c r="L1391" s="5">
        <f t="shared" si="191"/>
        <v>0</v>
      </c>
      <c r="M1391" s="4">
        <v>0</v>
      </c>
      <c r="N1391" s="5">
        <f t="shared" si="192"/>
        <v>0</v>
      </c>
      <c r="O1391" s="4">
        <f t="shared" si="193"/>
        <v>0</v>
      </c>
      <c r="P1391" s="5">
        <f t="shared" si="193"/>
        <v>0</v>
      </c>
      <c r="Q1391" s="1" t="s">
        <v>13</v>
      </c>
      <c r="S1391" t="s">
        <v>54</v>
      </c>
      <c r="T1391" t="s">
        <v>54</v>
      </c>
      <c r="U1391" t="s">
        <v>13</v>
      </c>
      <c r="V1391">
        <v>1</v>
      </c>
    </row>
    <row r="1392" spans="1:22" x14ac:dyDescent="0.2">
      <c r="A1392" s="1" t="s">
        <v>473</v>
      </c>
      <c r="B1392" s="6" t="s">
        <v>1306</v>
      </c>
      <c r="C1392" s="1" t="s">
        <v>1307</v>
      </c>
      <c r="D1392" s="1" t="s">
        <v>13</v>
      </c>
      <c r="E1392" s="1" t="s">
        <v>1319</v>
      </c>
      <c r="F1392" s="1" t="s">
        <v>1490</v>
      </c>
      <c r="G1392" s="6" t="s">
        <v>1310</v>
      </c>
      <c r="H1392" s="3">
        <v>1</v>
      </c>
      <c r="I1392" s="4">
        <f>TRUNC((L1388+L1389+L1390+L1391)*6*0.01, 1)</f>
        <v>0</v>
      </c>
      <c r="J1392" s="4">
        <f t="shared" si="190"/>
        <v>0</v>
      </c>
      <c r="K1392" s="4">
        <v>0</v>
      </c>
      <c r="L1392" s="5">
        <f t="shared" si="191"/>
        <v>0</v>
      </c>
      <c r="M1392" s="4">
        <v>0</v>
      </c>
      <c r="N1392" s="5">
        <f t="shared" si="192"/>
        <v>0</v>
      </c>
      <c r="O1392" s="4">
        <f t="shared" si="193"/>
        <v>0</v>
      </c>
      <c r="P1392" s="5">
        <f t="shared" si="193"/>
        <v>0</v>
      </c>
      <c r="Q1392" s="1" t="s">
        <v>13</v>
      </c>
      <c r="S1392" t="s">
        <v>54</v>
      </c>
      <c r="T1392" t="s">
        <v>54</v>
      </c>
      <c r="U1392">
        <v>6</v>
      </c>
      <c r="V1392">
        <v>1</v>
      </c>
    </row>
    <row r="1393" spans="1:22" x14ac:dyDescent="0.2">
      <c r="A1393" s="1" t="s">
        <v>473</v>
      </c>
      <c r="B1393" s="6" t="s">
        <v>1331</v>
      </c>
      <c r="C1393" s="1" t="s">
        <v>1403</v>
      </c>
      <c r="D1393" s="1" t="s">
        <v>13</v>
      </c>
      <c r="E1393" s="1" t="s">
        <v>1392</v>
      </c>
      <c r="F1393" s="1" t="s">
        <v>1404</v>
      </c>
      <c r="G1393" s="6" t="s">
        <v>1335</v>
      </c>
      <c r="H1393" s="3">
        <v>0.73</v>
      </c>
      <c r="I1393" s="4">
        <f>기계경비!H23</f>
        <v>0</v>
      </c>
      <c r="J1393" s="4">
        <f t="shared" si="190"/>
        <v>0</v>
      </c>
      <c r="K1393" s="4">
        <f>기계경비!I23</f>
        <v>0</v>
      </c>
      <c r="L1393" s="5">
        <f t="shared" si="191"/>
        <v>0</v>
      </c>
      <c r="M1393" s="4">
        <f>기계경비!J23</f>
        <v>0</v>
      </c>
      <c r="N1393" s="5">
        <f t="shared" si="192"/>
        <v>0</v>
      </c>
      <c r="O1393" s="4">
        <f t="shared" si="193"/>
        <v>0</v>
      </c>
      <c r="P1393" s="5">
        <f t="shared" si="193"/>
        <v>0</v>
      </c>
      <c r="Q1393" s="1" t="s">
        <v>13</v>
      </c>
      <c r="S1393" t="s">
        <v>54</v>
      </c>
      <c r="T1393" t="s">
        <v>54</v>
      </c>
      <c r="U1393" t="s">
        <v>13</v>
      </c>
      <c r="V1393">
        <v>1</v>
      </c>
    </row>
    <row r="1394" spans="1:22" x14ac:dyDescent="0.2">
      <c r="A1394" s="1" t="s">
        <v>473</v>
      </c>
      <c r="B1394" s="6" t="s">
        <v>1331</v>
      </c>
      <c r="C1394" s="1" t="s">
        <v>1491</v>
      </c>
      <c r="D1394" s="1" t="s">
        <v>13</v>
      </c>
      <c r="E1394" s="1" t="s">
        <v>1492</v>
      </c>
      <c r="F1394" s="1" t="s">
        <v>1359</v>
      </c>
      <c r="G1394" s="6" t="s">
        <v>1335</v>
      </c>
      <c r="H1394" s="3">
        <v>0.73</v>
      </c>
      <c r="I1394" s="4">
        <f>기계경비!H40</f>
        <v>0</v>
      </c>
      <c r="J1394" s="4">
        <f t="shared" si="190"/>
        <v>0</v>
      </c>
      <c r="K1394" s="4">
        <f>기계경비!I40</f>
        <v>0</v>
      </c>
      <c r="L1394" s="5">
        <f t="shared" si="191"/>
        <v>0</v>
      </c>
      <c r="M1394" s="4">
        <f>기계경비!J40</f>
        <v>0</v>
      </c>
      <c r="N1394" s="5">
        <f t="shared" si="192"/>
        <v>0</v>
      </c>
      <c r="O1394" s="4">
        <f t="shared" si="193"/>
        <v>0</v>
      </c>
      <c r="P1394" s="5">
        <f t="shared" si="193"/>
        <v>0</v>
      </c>
      <c r="Q1394" s="1" t="s">
        <v>13</v>
      </c>
      <c r="S1394" t="s">
        <v>54</v>
      </c>
      <c r="T1394" t="s">
        <v>54</v>
      </c>
      <c r="U1394" t="s">
        <v>13</v>
      </c>
      <c r="V1394">
        <v>1</v>
      </c>
    </row>
    <row r="1395" spans="1:22" x14ac:dyDescent="0.2">
      <c r="A1395" s="1" t="s">
        <v>473</v>
      </c>
      <c r="B1395" s="6" t="s">
        <v>1331</v>
      </c>
      <c r="C1395" s="1" t="s">
        <v>1493</v>
      </c>
      <c r="D1395" s="1" t="s">
        <v>13</v>
      </c>
      <c r="E1395" s="1" t="s">
        <v>1494</v>
      </c>
      <c r="F1395" s="1" t="s">
        <v>1495</v>
      </c>
      <c r="G1395" s="6" t="s">
        <v>1335</v>
      </c>
      <c r="H1395" s="3">
        <v>0.55000000000000004</v>
      </c>
      <c r="I1395" s="4">
        <f>기계경비!H50</f>
        <v>0</v>
      </c>
      <c r="J1395" s="4">
        <f t="shared" si="190"/>
        <v>0</v>
      </c>
      <c r="K1395" s="4">
        <f>기계경비!I50</f>
        <v>0</v>
      </c>
      <c r="L1395" s="5">
        <f t="shared" si="191"/>
        <v>0</v>
      </c>
      <c r="M1395" s="4">
        <f>기계경비!J50</f>
        <v>0</v>
      </c>
      <c r="N1395" s="5">
        <f t="shared" si="192"/>
        <v>0</v>
      </c>
      <c r="O1395" s="4">
        <f t="shared" si="193"/>
        <v>0</v>
      </c>
      <c r="P1395" s="5">
        <f t="shared" si="193"/>
        <v>0</v>
      </c>
      <c r="Q1395" s="1" t="s">
        <v>13</v>
      </c>
      <c r="S1395" t="s">
        <v>54</v>
      </c>
      <c r="T1395" t="s">
        <v>54</v>
      </c>
      <c r="U1395" t="s">
        <v>13</v>
      </c>
      <c r="V1395">
        <v>1</v>
      </c>
    </row>
    <row r="1396" spans="1:22" x14ac:dyDescent="0.2">
      <c r="A1396" s="1" t="s">
        <v>13</v>
      </c>
      <c r="B1396" s="6" t="s">
        <v>13</v>
      </c>
      <c r="C1396" s="1" t="s">
        <v>13</v>
      </c>
      <c r="D1396" s="1" t="s">
        <v>13</v>
      </c>
      <c r="E1396" s="1" t="s">
        <v>1311</v>
      </c>
      <c r="F1396" s="1" t="s">
        <v>13</v>
      </c>
      <c r="G1396" s="6" t="s">
        <v>13</v>
      </c>
      <c r="H1396" s="3">
        <v>0</v>
      </c>
      <c r="I1396" s="1" t="s">
        <v>13</v>
      </c>
      <c r="J1396" s="4">
        <f>TRUNC(SUMPRODUCT(J1388:J1395, V1388:V1395), 0)</f>
        <v>0</v>
      </c>
      <c r="K1396" s="1" t="s">
        <v>13</v>
      </c>
      <c r="L1396" s="5">
        <f>TRUNC(SUMPRODUCT(L1388:L1395, V1388:V1395), 0)</f>
        <v>0</v>
      </c>
      <c r="M1396" s="1" t="s">
        <v>13</v>
      </c>
      <c r="N1396" s="5">
        <f>TRUNC(SUMPRODUCT(N1388:N1395, V1388:V1395), 0)</f>
        <v>0</v>
      </c>
      <c r="O1396" s="1" t="s">
        <v>13</v>
      </c>
      <c r="P1396" s="5">
        <f>J1396+L1396+N1396</f>
        <v>0</v>
      </c>
      <c r="Q1396" s="1" t="s">
        <v>13</v>
      </c>
      <c r="S1396" t="s">
        <v>13</v>
      </c>
      <c r="T1396" t="s">
        <v>13</v>
      </c>
      <c r="U1396" t="s">
        <v>13</v>
      </c>
      <c r="V1396">
        <v>1</v>
      </c>
    </row>
    <row r="1397" spans="1:22" x14ac:dyDescent="0.2">
      <c r="A1397" s="1" t="s">
        <v>13</v>
      </c>
      <c r="B1397" s="6" t="s">
        <v>13</v>
      </c>
      <c r="C1397" s="1" t="s">
        <v>13</v>
      </c>
      <c r="D1397" s="1" t="s">
        <v>13</v>
      </c>
      <c r="E1397" s="1" t="s">
        <v>13</v>
      </c>
      <c r="F1397" s="1" t="s">
        <v>13</v>
      </c>
      <c r="G1397" s="6" t="s">
        <v>13</v>
      </c>
      <c r="H1397" s="3">
        <v>0</v>
      </c>
      <c r="I1397" s="1" t="s">
        <v>13</v>
      </c>
      <c r="J1397" s="1" t="s">
        <v>13</v>
      </c>
      <c r="K1397" s="1" t="s">
        <v>13</v>
      </c>
      <c r="L1397" s="1" t="s">
        <v>13</v>
      </c>
      <c r="M1397" s="1" t="s">
        <v>13</v>
      </c>
      <c r="N1397" s="1" t="s">
        <v>13</v>
      </c>
      <c r="O1397" s="1" t="s">
        <v>13</v>
      </c>
      <c r="P1397" s="1" t="s">
        <v>13</v>
      </c>
      <c r="Q1397" s="1" t="s">
        <v>13</v>
      </c>
      <c r="S1397" t="s">
        <v>13</v>
      </c>
      <c r="T1397" t="s">
        <v>13</v>
      </c>
      <c r="U1397" t="s">
        <v>13</v>
      </c>
      <c r="V1397">
        <v>1</v>
      </c>
    </row>
    <row r="1398" spans="1:22" x14ac:dyDescent="0.2">
      <c r="A1398" s="1" t="s">
        <v>477</v>
      </c>
      <c r="B1398" s="6" t="s">
        <v>13</v>
      </c>
      <c r="C1398" s="1" t="s">
        <v>13</v>
      </c>
      <c r="D1398" s="1" t="s">
        <v>13</v>
      </c>
      <c r="E1398" s="1" t="s">
        <v>478</v>
      </c>
      <c r="F1398" s="1" t="s">
        <v>479</v>
      </c>
      <c r="G1398" s="6" t="s">
        <v>136</v>
      </c>
      <c r="H1398" s="3">
        <v>0</v>
      </c>
      <c r="I1398" s="1" t="s">
        <v>13</v>
      </c>
      <c r="J1398" s="1" t="s">
        <v>13</v>
      </c>
      <c r="K1398" s="1" t="s">
        <v>13</v>
      </c>
      <c r="L1398" s="1" t="s">
        <v>13</v>
      </c>
      <c r="M1398" s="1" t="s">
        <v>13</v>
      </c>
      <c r="N1398" s="1" t="s">
        <v>13</v>
      </c>
      <c r="O1398" s="1" t="s">
        <v>13</v>
      </c>
      <c r="P1398" s="1" t="s">
        <v>13</v>
      </c>
      <c r="Q1398" s="1" t="s">
        <v>13</v>
      </c>
      <c r="S1398" t="s">
        <v>13</v>
      </c>
      <c r="T1398" t="s">
        <v>13</v>
      </c>
      <c r="U1398" t="s">
        <v>13</v>
      </c>
      <c r="V1398">
        <v>1</v>
      </c>
    </row>
    <row r="1399" spans="1:22" x14ac:dyDescent="0.2">
      <c r="A1399" s="1" t="s">
        <v>477</v>
      </c>
      <c r="B1399" s="6" t="s">
        <v>1312</v>
      </c>
      <c r="C1399" s="1" t="s">
        <v>1355</v>
      </c>
      <c r="D1399" s="1" t="s">
        <v>13</v>
      </c>
      <c r="E1399" s="1" t="s">
        <v>1356</v>
      </c>
      <c r="F1399" s="1" t="s">
        <v>1315</v>
      </c>
      <c r="G1399" s="6" t="s">
        <v>1316</v>
      </c>
      <c r="H1399" s="3">
        <v>0.08</v>
      </c>
      <c r="I1399" s="5">
        <v>0</v>
      </c>
      <c r="J1399" s="4">
        <f>TRUNC(H1399*I1399, 1)</f>
        <v>0</v>
      </c>
      <c r="K1399" s="4">
        <f>노무!E5</f>
        <v>0</v>
      </c>
      <c r="L1399" s="5">
        <f>TRUNC(H1399*K1399, 1)</f>
        <v>0</v>
      </c>
      <c r="M1399" s="4">
        <v>0</v>
      </c>
      <c r="N1399" s="5">
        <f>TRUNC(H1399*M1399, 1)</f>
        <v>0</v>
      </c>
      <c r="O1399" s="4">
        <f>I1399+K1399+M1399</f>
        <v>0</v>
      </c>
      <c r="P1399" s="5">
        <f>J1399+L1399+N1399</f>
        <v>0</v>
      </c>
      <c r="Q1399" s="1" t="s">
        <v>13</v>
      </c>
      <c r="S1399" t="s">
        <v>54</v>
      </c>
      <c r="T1399" t="s">
        <v>54</v>
      </c>
      <c r="U1399" t="s">
        <v>13</v>
      </c>
      <c r="V1399">
        <v>1</v>
      </c>
    </row>
    <row r="1400" spans="1:22" x14ac:dyDescent="0.2">
      <c r="A1400" s="1" t="s">
        <v>477</v>
      </c>
      <c r="B1400" s="6" t="s">
        <v>1312</v>
      </c>
      <c r="C1400" s="1" t="s">
        <v>1317</v>
      </c>
      <c r="D1400" s="1" t="s">
        <v>13</v>
      </c>
      <c r="E1400" s="1" t="s">
        <v>1318</v>
      </c>
      <c r="F1400" s="1" t="s">
        <v>1315</v>
      </c>
      <c r="G1400" s="6" t="s">
        <v>1316</v>
      </c>
      <c r="H1400" s="3">
        <v>0.12</v>
      </c>
      <c r="I1400" s="5">
        <v>0</v>
      </c>
      <c r="J1400" s="4">
        <f>TRUNC(H1400*I1400, 1)</f>
        <v>0</v>
      </c>
      <c r="K1400" s="4">
        <f>노무!E4</f>
        <v>0</v>
      </c>
      <c r="L1400" s="5">
        <f>TRUNC(H1400*K1400, 1)</f>
        <v>0</v>
      </c>
      <c r="M1400" s="4">
        <v>0</v>
      </c>
      <c r="N1400" s="5">
        <f>TRUNC(H1400*M1400, 1)</f>
        <v>0</v>
      </c>
      <c r="O1400" s="4">
        <f>I1400+K1400+M1400</f>
        <v>0</v>
      </c>
      <c r="P1400" s="5">
        <f>J1400+L1400+N1400</f>
        <v>0</v>
      </c>
      <c r="Q1400" s="1" t="s">
        <v>13</v>
      </c>
      <c r="S1400" t="s">
        <v>54</v>
      </c>
      <c r="T1400" t="s">
        <v>54</v>
      </c>
      <c r="U1400" t="s">
        <v>13</v>
      </c>
      <c r="V1400">
        <v>1</v>
      </c>
    </row>
    <row r="1401" spans="1:22" x14ac:dyDescent="0.2">
      <c r="A1401" s="1" t="s">
        <v>13</v>
      </c>
      <c r="B1401" s="6" t="s">
        <v>13</v>
      </c>
      <c r="C1401" s="1" t="s">
        <v>13</v>
      </c>
      <c r="D1401" s="1" t="s">
        <v>13</v>
      </c>
      <c r="E1401" s="1" t="s">
        <v>1311</v>
      </c>
      <c r="F1401" s="1" t="s">
        <v>13</v>
      </c>
      <c r="G1401" s="6" t="s">
        <v>13</v>
      </c>
      <c r="H1401" s="3">
        <v>0</v>
      </c>
      <c r="I1401" s="1" t="s">
        <v>13</v>
      </c>
      <c r="J1401" s="4">
        <f>TRUNC(SUMPRODUCT(J1399:J1400, V1399:V1400), 0)</f>
        <v>0</v>
      </c>
      <c r="K1401" s="1" t="s">
        <v>13</v>
      </c>
      <c r="L1401" s="5">
        <f>TRUNC(SUMPRODUCT(L1399:L1400, V1399:V1400), 0)</f>
        <v>0</v>
      </c>
      <c r="M1401" s="1" t="s">
        <v>13</v>
      </c>
      <c r="N1401" s="5">
        <f>TRUNC(SUMPRODUCT(N1399:N1400, V1399:V1400), 0)</f>
        <v>0</v>
      </c>
      <c r="O1401" s="1" t="s">
        <v>13</v>
      </c>
      <c r="P1401" s="5">
        <f>J1401+L1401+N1401</f>
        <v>0</v>
      </c>
      <c r="Q1401" s="1" t="s">
        <v>13</v>
      </c>
      <c r="S1401" t="s">
        <v>13</v>
      </c>
      <c r="T1401" t="s">
        <v>13</v>
      </c>
      <c r="U1401" t="s">
        <v>13</v>
      </c>
      <c r="V1401">
        <v>1</v>
      </c>
    </row>
    <row r="1402" spans="1:22" x14ac:dyDescent="0.2">
      <c r="A1402" s="1" t="s">
        <v>13</v>
      </c>
      <c r="B1402" s="6" t="s">
        <v>13</v>
      </c>
      <c r="C1402" s="1" t="s">
        <v>13</v>
      </c>
      <c r="D1402" s="1" t="s">
        <v>13</v>
      </c>
      <c r="E1402" s="1" t="s">
        <v>13</v>
      </c>
      <c r="F1402" s="1" t="s">
        <v>13</v>
      </c>
      <c r="G1402" s="6" t="s">
        <v>13</v>
      </c>
      <c r="H1402" s="3">
        <v>0</v>
      </c>
      <c r="I1402" s="1" t="s">
        <v>13</v>
      </c>
      <c r="J1402" s="1" t="s">
        <v>13</v>
      </c>
      <c r="K1402" s="1" t="s">
        <v>13</v>
      </c>
      <c r="L1402" s="1" t="s">
        <v>13</v>
      </c>
      <c r="M1402" s="1" t="s">
        <v>13</v>
      </c>
      <c r="N1402" s="1" t="s">
        <v>13</v>
      </c>
      <c r="O1402" s="1" t="s">
        <v>13</v>
      </c>
      <c r="P1402" s="1" t="s">
        <v>13</v>
      </c>
      <c r="Q1402" s="1" t="s">
        <v>13</v>
      </c>
      <c r="S1402" t="s">
        <v>13</v>
      </c>
      <c r="T1402" t="s">
        <v>13</v>
      </c>
      <c r="U1402" t="s">
        <v>13</v>
      </c>
      <c r="V1402">
        <v>1</v>
      </c>
    </row>
    <row r="1403" spans="1:22" x14ac:dyDescent="0.2">
      <c r="A1403" s="1" t="s">
        <v>480</v>
      </c>
      <c r="B1403" s="6" t="s">
        <v>13</v>
      </c>
      <c r="C1403" s="1" t="s">
        <v>13</v>
      </c>
      <c r="D1403" s="1" t="s">
        <v>13</v>
      </c>
      <c r="E1403" s="1" t="s">
        <v>481</v>
      </c>
      <c r="F1403" s="1" t="s">
        <v>482</v>
      </c>
      <c r="G1403" s="6" t="s">
        <v>483</v>
      </c>
      <c r="H1403" s="3">
        <v>0</v>
      </c>
      <c r="I1403" s="1" t="s">
        <v>13</v>
      </c>
      <c r="J1403" s="1" t="s">
        <v>13</v>
      </c>
      <c r="K1403" s="1" t="s">
        <v>13</v>
      </c>
      <c r="L1403" s="1" t="s">
        <v>13</v>
      </c>
      <c r="M1403" s="1" t="s">
        <v>13</v>
      </c>
      <c r="N1403" s="1" t="s">
        <v>13</v>
      </c>
      <c r="O1403" s="1" t="s">
        <v>13</v>
      </c>
      <c r="P1403" s="1" t="s">
        <v>13</v>
      </c>
      <c r="Q1403" s="1" t="s">
        <v>13</v>
      </c>
      <c r="S1403" t="s">
        <v>13</v>
      </c>
      <c r="T1403" t="s">
        <v>13</v>
      </c>
      <c r="U1403" t="s">
        <v>13</v>
      </c>
      <c r="V1403">
        <v>1</v>
      </c>
    </row>
    <row r="1404" spans="1:22" x14ac:dyDescent="0.2">
      <c r="A1404" s="1" t="s">
        <v>480</v>
      </c>
      <c r="B1404" s="6" t="s">
        <v>1312</v>
      </c>
      <c r="C1404" s="1" t="s">
        <v>1496</v>
      </c>
      <c r="D1404" s="1" t="s">
        <v>13</v>
      </c>
      <c r="E1404" s="1" t="s">
        <v>1497</v>
      </c>
      <c r="F1404" s="1" t="s">
        <v>1315</v>
      </c>
      <c r="G1404" s="6" t="s">
        <v>1316</v>
      </c>
      <c r="H1404" s="3">
        <v>0.03</v>
      </c>
      <c r="I1404" s="5">
        <v>0</v>
      </c>
      <c r="J1404" s="4">
        <f>TRUNC(H1404*I1404, 1)</f>
        <v>0</v>
      </c>
      <c r="K1404" s="4">
        <f>노무!E23</f>
        <v>0</v>
      </c>
      <c r="L1404" s="5">
        <f>TRUNC(H1404*K1404, 1)</f>
        <v>0</v>
      </c>
      <c r="M1404" s="4">
        <v>0</v>
      </c>
      <c r="N1404" s="5">
        <f>TRUNC(H1404*M1404, 1)</f>
        <v>0</v>
      </c>
      <c r="O1404" s="4">
        <f>I1404+K1404+M1404</f>
        <v>0</v>
      </c>
      <c r="P1404" s="5">
        <f>J1404+L1404+N1404</f>
        <v>0</v>
      </c>
      <c r="Q1404" s="1" t="s">
        <v>13</v>
      </c>
      <c r="S1404" t="s">
        <v>54</v>
      </c>
      <c r="T1404" t="s">
        <v>54</v>
      </c>
      <c r="U1404" t="s">
        <v>13</v>
      </c>
      <c r="V1404">
        <v>1</v>
      </c>
    </row>
    <row r="1405" spans="1:22" x14ac:dyDescent="0.2">
      <c r="A1405" s="1" t="s">
        <v>480</v>
      </c>
      <c r="B1405" s="6" t="s">
        <v>1312</v>
      </c>
      <c r="C1405" s="1" t="s">
        <v>1317</v>
      </c>
      <c r="D1405" s="1" t="s">
        <v>13</v>
      </c>
      <c r="E1405" s="1" t="s">
        <v>1318</v>
      </c>
      <c r="F1405" s="1" t="s">
        <v>1315</v>
      </c>
      <c r="G1405" s="6" t="s">
        <v>1316</v>
      </c>
      <c r="H1405" s="3">
        <v>0.01</v>
      </c>
      <c r="I1405" s="5">
        <v>0</v>
      </c>
      <c r="J1405" s="4">
        <f>TRUNC(H1405*I1405, 1)</f>
        <v>0</v>
      </c>
      <c r="K1405" s="4">
        <f>노무!E4</f>
        <v>0</v>
      </c>
      <c r="L1405" s="5">
        <f>TRUNC(H1405*K1405, 1)</f>
        <v>0</v>
      </c>
      <c r="M1405" s="4">
        <v>0</v>
      </c>
      <c r="N1405" s="5">
        <f>TRUNC(H1405*M1405, 1)</f>
        <v>0</v>
      </c>
      <c r="O1405" s="4">
        <f>I1405+K1405+M1405</f>
        <v>0</v>
      </c>
      <c r="P1405" s="5">
        <f>J1405+L1405+N1405</f>
        <v>0</v>
      </c>
      <c r="Q1405" s="1" t="s">
        <v>13</v>
      </c>
      <c r="S1405" t="s">
        <v>54</v>
      </c>
      <c r="T1405" t="s">
        <v>54</v>
      </c>
      <c r="U1405" t="s">
        <v>13</v>
      </c>
      <c r="V1405">
        <v>1</v>
      </c>
    </row>
    <row r="1406" spans="1:22" x14ac:dyDescent="0.2">
      <c r="A1406" s="1" t="s">
        <v>13</v>
      </c>
      <c r="B1406" s="6" t="s">
        <v>13</v>
      </c>
      <c r="C1406" s="1" t="s">
        <v>13</v>
      </c>
      <c r="D1406" s="1" t="s">
        <v>13</v>
      </c>
      <c r="E1406" s="1" t="s">
        <v>1311</v>
      </c>
      <c r="F1406" s="1" t="s">
        <v>13</v>
      </c>
      <c r="G1406" s="6" t="s">
        <v>13</v>
      </c>
      <c r="H1406" s="3">
        <v>0</v>
      </c>
      <c r="I1406" s="1" t="s">
        <v>13</v>
      </c>
      <c r="J1406" s="4">
        <f>TRUNC(SUMPRODUCT(J1404:J1405, V1404:V1405), 0)</f>
        <v>0</v>
      </c>
      <c r="K1406" s="1" t="s">
        <v>13</v>
      </c>
      <c r="L1406" s="5">
        <f>TRUNC(SUMPRODUCT(L1404:L1405, V1404:V1405), 0)</f>
        <v>0</v>
      </c>
      <c r="M1406" s="1" t="s">
        <v>13</v>
      </c>
      <c r="N1406" s="5">
        <f>TRUNC(SUMPRODUCT(N1404:N1405, V1404:V1405), 0)</f>
        <v>0</v>
      </c>
      <c r="O1406" s="1" t="s">
        <v>13</v>
      </c>
      <c r="P1406" s="5">
        <f>J1406+L1406+N1406</f>
        <v>0</v>
      </c>
      <c r="Q1406" s="1" t="s">
        <v>13</v>
      </c>
      <c r="S1406" t="s">
        <v>13</v>
      </c>
      <c r="T1406" t="s">
        <v>13</v>
      </c>
      <c r="U1406" t="s">
        <v>13</v>
      </c>
      <c r="V1406">
        <v>1</v>
      </c>
    </row>
    <row r="1407" spans="1:22" x14ac:dyDescent="0.2">
      <c r="A1407" s="1" t="s">
        <v>13</v>
      </c>
      <c r="B1407" s="6" t="s">
        <v>13</v>
      </c>
      <c r="C1407" s="1" t="s">
        <v>13</v>
      </c>
      <c r="D1407" s="1" t="s">
        <v>13</v>
      </c>
      <c r="E1407" s="1" t="s">
        <v>13</v>
      </c>
      <c r="F1407" s="1" t="s">
        <v>13</v>
      </c>
      <c r="G1407" s="6" t="s">
        <v>13</v>
      </c>
      <c r="H1407" s="3">
        <v>0</v>
      </c>
      <c r="I1407" s="1" t="s">
        <v>13</v>
      </c>
      <c r="J1407" s="1" t="s">
        <v>13</v>
      </c>
      <c r="K1407" s="1" t="s">
        <v>13</v>
      </c>
      <c r="L1407" s="1" t="s">
        <v>13</v>
      </c>
      <c r="M1407" s="1" t="s">
        <v>13</v>
      </c>
      <c r="N1407" s="1" t="s">
        <v>13</v>
      </c>
      <c r="O1407" s="1" t="s">
        <v>13</v>
      </c>
      <c r="P1407" s="1" t="s">
        <v>13</v>
      </c>
      <c r="Q1407" s="1" t="s">
        <v>13</v>
      </c>
      <c r="S1407" t="s">
        <v>13</v>
      </c>
      <c r="T1407" t="s">
        <v>13</v>
      </c>
      <c r="U1407" t="s">
        <v>13</v>
      </c>
      <c r="V1407">
        <v>1</v>
      </c>
    </row>
    <row r="1408" spans="1:22" x14ac:dyDescent="0.2">
      <c r="A1408" s="1" t="s">
        <v>484</v>
      </c>
      <c r="B1408" s="6" t="s">
        <v>13</v>
      </c>
      <c r="C1408" s="1" t="s">
        <v>13</v>
      </c>
      <c r="D1408" s="1" t="s">
        <v>13</v>
      </c>
      <c r="E1408" s="1" t="s">
        <v>481</v>
      </c>
      <c r="F1408" s="1" t="s">
        <v>485</v>
      </c>
      <c r="G1408" s="6" t="s">
        <v>483</v>
      </c>
      <c r="H1408" s="3">
        <v>0</v>
      </c>
      <c r="I1408" s="1" t="s">
        <v>13</v>
      </c>
      <c r="J1408" s="1" t="s">
        <v>13</v>
      </c>
      <c r="K1408" s="1" t="s">
        <v>13</v>
      </c>
      <c r="L1408" s="1" t="s">
        <v>13</v>
      </c>
      <c r="M1408" s="1" t="s">
        <v>13</v>
      </c>
      <c r="N1408" s="1" t="s">
        <v>13</v>
      </c>
      <c r="O1408" s="1" t="s">
        <v>13</v>
      </c>
      <c r="P1408" s="1" t="s">
        <v>13</v>
      </c>
      <c r="Q1408" s="1" t="s">
        <v>13</v>
      </c>
      <c r="S1408" t="s">
        <v>13</v>
      </c>
      <c r="T1408" t="s">
        <v>13</v>
      </c>
      <c r="U1408" t="s">
        <v>13</v>
      </c>
      <c r="V1408">
        <v>1</v>
      </c>
    </row>
    <row r="1409" spans="1:22" x14ac:dyDescent="0.2">
      <c r="A1409" s="1" t="s">
        <v>484</v>
      </c>
      <c r="B1409" s="6" t="s">
        <v>1312</v>
      </c>
      <c r="C1409" s="1" t="s">
        <v>1496</v>
      </c>
      <c r="D1409" s="1" t="s">
        <v>13</v>
      </c>
      <c r="E1409" s="1" t="s">
        <v>1497</v>
      </c>
      <c r="F1409" s="1" t="s">
        <v>1315</v>
      </c>
      <c r="G1409" s="6" t="s">
        <v>1316</v>
      </c>
      <c r="H1409" s="3">
        <v>0.06</v>
      </c>
      <c r="I1409" s="5">
        <v>0</v>
      </c>
      <c r="J1409" s="4">
        <f>TRUNC(H1409*I1409, 1)</f>
        <v>0</v>
      </c>
      <c r="K1409" s="4">
        <f>노무!E23</f>
        <v>0</v>
      </c>
      <c r="L1409" s="5">
        <f>TRUNC(H1409*K1409, 1)</f>
        <v>0</v>
      </c>
      <c r="M1409" s="4">
        <v>0</v>
      </c>
      <c r="N1409" s="5">
        <f>TRUNC(H1409*M1409, 1)</f>
        <v>0</v>
      </c>
      <c r="O1409" s="4">
        <f>I1409+K1409+M1409</f>
        <v>0</v>
      </c>
      <c r="P1409" s="5">
        <f>J1409+L1409+N1409</f>
        <v>0</v>
      </c>
      <c r="Q1409" s="1" t="s">
        <v>13</v>
      </c>
      <c r="S1409" t="s">
        <v>54</v>
      </c>
      <c r="T1409" t="s">
        <v>54</v>
      </c>
      <c r="U1409" t="s">
        <v>13</v>
      </c>
      <c r="V1409">
        <v>1</v>
      </c>
    </row>
    <row r="1410" spans="1:22" x14ac:dyDescent="0.2">
      <c r="A1410" s="1" t="s">
        <v>484</v>
      </c>
      <c r="B1410" s="6" t="s">
        <v>1312</v>
      </c>
      <c r="C1410" s="1" t="s">
        <v>1317</v>
      </c>
      <c r="D1410" s="1" t="s">
        <v>13</v>
      </c>
      <c r="E1410" s="1" t="s">
        <v>1318</v>
      </c>
      <c r="F1410" s="1" t="s">
        <v>1315</v>
      </c>
      <c r="G1410" s="6" t="s">
        <v>1316</v>
      </c>
      <c r="H1410" s="3">
        <v>0.01</v>
      </c>
      <c r="I1410" s="5">
        <v>0</v>
      </c>
      <c r="J1410" s="4">
        <f>TRUNC(H1410*I1410, 1)</f>
        <v>0</v>
      </c>
      <c r="K1410" s="4">
        <f>노무!E4</f>
        <v>0</v>
      </c>
      <c r="L1410" s="5">
        <f>TRUNC(H1410*K1410, 1)</f>
        <v>0</v>
      </c>
      <c r="M1410" s="4">
        <v>0</v>
      </c>
      <c r="N1410" s="5">
        <f>TRUNC(H1410*M1410, 1)</f>
        <v>0</v>
      </c>
      <c r="O1410" s="4">
        <f>I1410+K1410+M1410</f>
        <v>0</v>
      </c>
      <c r="P1410" s="5">
        <f>J1410+L1410+N1410</f>
        <v>0</v>
      </c>
      <c r="Q1410" s="1" t="s">
        <v>13</v>
      </c>
      <c r="S1410" t="s">
        <v>54</v>
      </c>
      <c r="T1410" t="s">
        <v>54</v>
      </c>
      <c r="U1410" t="s">
        <v>13</v>
      </c>
      <c r="V1410">
        <v>1</v>
      </c>
    </row>
    <row r="1411" spans="1:22" x14ac:dyDescent="0.2">
      <c r="A1411" s="1" t="s">
        <v>13</v>
      </c>
      <c r="B1411" s="6" t="s">
        <v>13</v>
      </c>
      <c r="C1411" s="1" t="s">
        <v>13</v>
      </c>
      <c r="D1411" s="1" t="s">
        <v>13</v>
      </c>
      <c r="E1411" s="1" t="s">
        <v>1311</v>
      </c>
      <c r="F1411" s="1" t="s">
        <v>13</v>
      </c>
      <c r="G1411" s="6" t="s">
        <v>13</v>
      </c>
      <c r="H1411" s="3">
        <v>0</v>
      </c>
      <c r="I1411" s="1" t="s">
        <v>13</v>
      </c>
      <c r="J1411" s="4">
        <f>TRUNC(SUMPRODUCT(J1409:J1410, V1409:V1410), 0)</f>
        <v>0</v>
      </c>
      <c r="K1411" s="1" t="s">
        <v>13</v>
      </c>
      <c r="L1411" s="5">
        <f>TRUNC(SUMPRODUCT(L1409:L1410, V1409:V1410), 0)</f>
        <v>0</v>
      </c>
      <c r="M1411" s="1" t="s">
        <v>13</v>
      </c>
      <c r="N1411" s="5">
        <f>TRUNC(SUMPRODUCT(N1409:N1410, V1409:V1410), 0)</f>
        <v>0</v>
      </c>
      <c r="O1411" s="1" t="s">
        <v>13</v>
      </c>
      <c r="P1411" s="5">
        <f>J1411+L1411+N1411</f>
        <v>0</v>
      </c>
      <c r="Q1411" s="1" t="s">
        <v>13</v>
      </c>
      <c r="S1411" t="s">
        <v>13</v>
      </c>
      <c r="T1411" t="s">
        <v>13</v>
      </c>
      <c r="U1411" t="s">
        <v>13</v>
      </c>
      <c r="V1411">
        <v>1</v>
      </c>
    </row>
    <row r="1412" spans="1:22" x14ac:dyDescent="0.2">
      <c r="A1412" s="1" t="s">
        <v>13</v>
      </c>
      <c r="B1412" s="6" t="s">
        <v>13</v>
      </c>
      <c r="C1412" s="1" t="s">
        <v>13</v>
      </c>
      <c r="D1412" s="1" t="s">
        <v>13</v>
      </c>
      <c r="E1412" s="1" t="s">
        <v>13</v>
      </c>
      <c r="F1412" s="1" t="s">
        <v>13</v>
      </c>
      <c r="G1412" s="6" t="s">
        <v>13</v>
      </c>
      <c r="H1412" s="3">
        <v>0</v>
      </c>
      <c r="I1412" s="1" t="s">
        <v>13</v>
      </c>
      <c r="J1412" s="1" t="s">
        <v>13</v>
      </c>
      <c r="K1412" s="1" t="s">
        <v>13</v>
      </c>
      <c r="L1412" s="1" t="s">
        <v>13</v>
      </c>
      <c r="M1412" s="1" t="s">
        <v>13</v>
      </c>
      <c r="N1412" s="1" t="s">
        <v>13</v>
      </c>
      <c r="O1412" s="1" t="s">
        <v>13</v>
      </c>
      <c r="P1412" s="1" t="s">
        <v>13</v>
      </c>
      <c r="Q1412" s="1" t="s">
        <v>13</v>
      </c>
      <c r="S1412" t="s">
        <v>13</v>
      </c>
      <c r="T1412" t="s">
        <v>13</v>
      </c>
      <c r="U1412" t="s">
        <v>13</v>
      </c>
      <c r="V1412">
        <v>1</v>
      </c>
    </row>
    <row r="1413" spans="1:22" x14ac:dyDescent="0.2">
      <c r="A1413" s="1" t="s">
        <v>486</v>
      </c>
      <c r="B1413" s="6" t="s">
        <v>13</v>
      </c>
      <c r="C1413" s="1" t="s">
        <v>13</v>
      </c>
      <c r="D1413" s="1" t="s">
        <v>13</v>
      </c>
      <c r="E1413" s="1" t="s">
        <v>481</v>
      </c>
      <c r="F1413" s="1" t="s">
        <v>487</v>
      </c>
      <c r="G1413" s="6" t="s">
        <v>483</v>
      </c>
      <c r="H1413" s="3">
        <v>0</v>
      </c>
      <c r="I1413" s="1" t="s">
        <v>13</v>
      </c>
      <c r="J1413" s="1" t="s">
        <v>13</v>
      </c>
      <c r="K1413" s="1" t="s">
        <v>13</v>
      </c>
      <c r="L1413" s="1" t="s">
        <v>13</v>
      </c>
      <c r="M1413" s="1" t="s">
        <v>13</v>
      </c>
      <c r="N1413" s="1" t="s">
        <v>13</v>
      </c>
      <c r="O1413" s="1" t="s">
        <v>13</v>
      </c>
      <c r="P1413" s="1" t="s">
        <v>13</v>
      </c>
      <c r="Q1413" s="1" t="s">
        <v>13</v>
      </c>
      <c r="S1413" t="s">
        <v>13</v>
      </c>
      <c r="T1413" t="s">
        <v>13</v>
      </c>
      <c r="U1413" t="s">
        <v>13</v>
      </c>
      <c r="V1413">
        <v>1</v>
      </c>
    </row>
    <row r="1414" spans="1:22" x14ac:dyDescent="0.2">
      <c r="A1414" s="1" t="s">
        <v>486</v>
      </c>
      <c r="B1414" s="6" t="s">
        <v>1312</v>
      </c>
      <c r="C1414" s="1" t="s">
        <v>1496</v>
      </c>
      <c r="D1414" s="1" t="s">
        <v>13</v>
      </c>
      <c r="E1414" s="1" t="s">
        <v>1497</v>
      </c>
      <c r="F1414" s="1" t="s">
        <v>1315</v>
      </c>
      <c r="G1414" s="6" t="s">
        <v>1316</v>
      </c>
      <c r="H1414" s="3">
        <v>0.11</v>
      </c>
      <c r="I1414" s="5">
        <v>0</v>
      </c>
      <c r="J1414" s="4">
        <f>TRUNC(H1414*I1414, 1)</f>
        <v>0</v>
      </c>
      <c r="K1414" s="4">
        <f>노무!E23</f>
        <v>0</v>
      </c>
      <c r="L1414" s="5">
        <f>TRUNC(H1414*K1414, 1)</f>
        <v>0</v>
      </c>
      <c r="M1414" s="4">
        <v>0</v>
      </c>
      <c r="N1414" s="5">
        <f>TRUNC(H1414*M1414, 1)</f>
        <v>0</v>
      </c>
      <c r="O1414" s="4">
        <f>I1414+K1414+M1414</f>
        <v>0</v>
      </c>
      <c r="P1414" s="5">
        <f>J1414+L1414+N1414</f>
        <v>0</v>
      </c>
      <c r="Q1414" s="1" t="s">
        <v>13</v>
      </c>
      <c r="S1414" t="s">
        <v>54</v>
      </c>
      <c r="T1414" t="s">
        <v>54</v>
      </c>
      <c r="U1414" t="s">
        <v>13</v>
      </c>
      <c r="V1414">
        <v>1</v>
      </c>
    </row>
    <row r="1415" spans="1:22" x14ac:dyDescent="0.2">
      <c r="A1415" s="1" t="s">
        <v>486</v>
      </c>
      <c r="B1415" s="6" t="s">
        <v>1312</v>
      </c>
      <c r="C1415" s="1" t="s">
        <v>1317</v>
      </c>
      <c r="D1415" s="1" t="s">
        <v>13</v>
      </c>
      <c r="E1415" s="1" t="s">
        <v>1318</v>
      </c>
      <c r="F1415" s="1" t="s">
        <v>1315</v>
      </c>
      <c r="G1415" s="6" t="s">
        <v>1316</v>
      </c>
      <c r="H1415" s="3">
        <v>0.01</v>
      </c>
      <c r="I1415" s="5">
        <v>0</v>
      </c>
      <c r="J1415" s="4">
        <f>TRUNC(H1415*I1415, 1)</f>
        <v>0</v>
      </c>
      <c r="K1415" s="4">
        <f>노무!E4</f>
        <v>0</v>
      </c>
      <c r="L1415" s="5">
        <f>TRUNC(H1415*K1415, 1)</f>
        <v>0</v>
      </c>
      <c r="M1415" s="4">
        <v>0</v>
      </c>
      <c r="N1415" s="5">
        <f>TRUNC(H1415*M1415, 1)</f>
        <v>0</v>
      </c>
      <c r="O1415" s="4">
        <f>I1415+K1415+M1415</f>
        <v>0</v>
      </c>
      <c r="P1415" s="5">
        <f>J1415+L1415+N1415</f>
        <v>0</v>
      </c>
      <c r="Q1415" s="1" t="s">
        <v>13</v>
      </c>
      <c r="S1415" t="s">
        <v>54</v>
      </c>
      <c r="T1415" t="s">
        <v>54</v>
      </c>
      <c r="U1415" t="s">
        <v>13</v>
      </c>
      <c r="V1415">
        <v>1</v>
      </c>
    </row>
    <row r="1416" spans="1:22" x14ac:dyDescent="0.2">
      <c r="A1416" s="1" t="s">
        <v>13</v>
      </c>
      <c r="B1416" s="6" t="s">
        <v>13</v>
      </c>
      <c r="C1416" s="1" t="s">
        <v>13</v>
      </c>
      <c r="D1416" s="1" t="s">
        <v>13</v>
      </c>
      <c r="E1416" s="1" t="s">
        <v>1311</v>
      </c>
      <c r="F1416" s="1" t="s">
        <v>13</v>
      </c>
      <c r="G1416" s="6" t="s">
        <v>13</v>
      </c>
      <c r="H1416" s="3">
        <v>0</v>
      </c>
      <c r="I1416" s="1" t="s">
        <v>13</v>
      </c>
      <c r="J1416" s="4">
        <f>TRUNC(SUMPRODUCT(J1414:J1415, V1414:V1415), 0)</f>
        <v>0</v>
      </c>
      <c r="K1416" s="1" t="s">
        <v>13</v>
      </c>
      <c r="L1416" s="5">
        <f>TRUNC(SUMPRODUCT(L1414:L1415, V1414:V1415), 0)</f>
        <v>0</v>
      </c>
      <c r="M1416" s="1" t="s">
        <v>13</v>
      </c>
      <c r="N1416" s="5">
        <f>TRUNC(SUMPRODUCT(N1414:N1415, V1414:V1415), 0)</f>
        <v>0</v>
      </c>
      <c r="O1416" s="1" t="s">
        <v>13</v>
      </c>
      <c r="P1416" s="5">
        <f>J1416+L1416+N1416</f>
        <v>0</v>
      </c>
      <c r="Q1416" s="1" t="s">
        <v>13</v>
      </c>
      <c r="S1416" t="s">
        <v>13</v>
      </c>
      <c r="T1416" t="s">
        <v>13</v>
      </c>
      <c r="U1416" t="s">
        <v>13</v>
      </c>
      <c r="V1416">
        <v>1</v>
      </c>
    </row>
    <row r="1417" spans="1:22" x14ac:dyDescent="0.2">
      <c r="A1417" s="1" t="s">
        <v>13</v>
      </c>
      <c r="B1417" s="6" t="s">
        <v>13</v>
      </c>
      <c r="C1417" s="1" t="s">
        <v>13</v>
      </c>
      <c r="D1417" s="1" t="s">
        <v>13</v>
      </c>
      <c r="E1417" s="1" t="s">
        <v>13</v>
      </c>
      <c r="F1417" s="1" t="s">
        <v>13</v>
      </c>
      <c r="G1417" s="6" t="s">
        <v>13</v>
      </c>
      <c r="H1417" s="3">
        <v>0</v>
      </c>
      <c r="I1417" s="1" t="s">
        <v>13</v>
      </c>
      <c r="J1417" s="1" t="s">
        <v>13</v>
      </c>
      <c r="K1417" s="1" t="s">
        <v>13</v>
      </c>
      <c r="L1417" s="1" t="s">
        <v>13</v>
      </c>
      <c r="M1417" s="1" t="s">
        <v>13</v>
      </c>
      <c r="N1417" s="1" t="s">
        <v>13</v>
      </c>
      <c r="O1417" s="1" t="s">
        <v>13</v>
      </c>
      <c r="P1417" s="1" t="s">
        <v>13</v>
      </c>
      <c r="Q1417" s="1" t="s">
        <v>13</v>
      </c>
      <c r="S1417" t="s">
        <v>13</v>
      </c>
      <c r="T1417" t="s">
        <v>13</v>
      </c>
      <c r="U1417" t="s">
        <v>13</v>
      </c>
      <c r="V1417">
        <v>1</v>
      </c>
    </row>
    <row r="1418" spans="1:22" x14ac:dyDescent="0.2">
      <c r="A1418" s="1" t="s">
        <v>488</v>
      </c>
      <c r="B1418" s="6" t="s">
        <v>13</v>
      </c>
      <c r="C1418" s="1" t="s">
        <v>13</v>
      </c>
      <c r="D1418" s="1" t="s">
        <v>13</v>
      </c>
      <c r="E1418" s="1" t="s">
        <v>481</v>
      </c>
      <c r="F1418" s="1" t="s">
        <v>489</v>
      </c>
      <c r="G1418" s="6" t="s">
        <v>483</v>
      </c>
      <c r="H1418" s="3">
        <v>0</v>
      </c>
      <c r="I1418" s="1" t="s">
        <v>13</v>
      </c>
      <c r="J1418" s="1" t="s">
        <v>13</v>
      </c>
      <c r="K1418" s="1" t="s">
        <v>13</v>
      </c>
      <c r="L1418" s="1" t="s">
        <v>13</v>
      </c>
      <c r="M1418" s="1" t="s">
        <v>13</v>
      </c>
      <c r="N1418" s="1" t="s">
        <v>13</v>
      </c>
      <c r="O1418" s="1" t="s">
        <v>13</v>
      </c>
      <c r="P1418" s="1" t="s">
        <v>13</v>
      </c>
      <c r="Q1418" s="1" t="s">
        <v>13</v>
      </c>
      <c r="S1418" t="s">
        <v>13</v>
      </c>
      <c r="T1418" t="s">
        <v>13</v>
      </c>
      <c r="U1418" t="s">
        <v>13</v>
      </c>
      <c r="V1418">
        <v>1</v>
      </c>
    </row>
    <row r="1419" spans="1:22" x14ac:dyDescent="0.2">
      <c r="A1419" s="1" t="s">
        <v>488</v>
      </c>
      <c r="B1419" s="6" t="s">
        <v>1312</v>
      </c>
      <c r="C1419" s="1" t="s">
        <v>1496</v>
      </c>
      <c r="D1419" s="1" t="s">
        <v>13</v>
      </c>
      <c r="E1419" s="1" t="s">
        <v>1497</v>
      </c>
      <c r="F1419" s="1" t="s">
        <v>1315</v>
      </c>
      <c r="G1419" s="6" t="s">
        <v>1316</v>
      </c>
      <c r="H1419" s="3">
        <v>0.17</v>
      </c>
      <c r="I1419" s="5">
        <v>0</v>
      </c>
      <c r="J1419" s="4">
        <f>TRUNC(H1419*I1419, 1)</f>
        <v>0</v>
      </c>
      <c r="K1419" s="4">
        <f>노무!E23</f>
        <v>0</v>
      </c>
      <c r="L1419" s="5">
        <f>TRUNC(H1419*K1419, 1)</f>
        <v>0</v>
      </c>
      <c r="M1419" s="4">
        <v>0</v>
      </c>
      <c r="N1419" s="5">
        <f>TRUNC(H1419*M1419, 1)</f>
        <v>0</v>
      </c>
      <c r="O1419" s="4">
        <f>I1419+K1419+M1419</f>
        <v>0</v>
      </c>
      <c r="P1419" s="5">
        <f>J1419+L1419+N1419</f>
        <v>0</v>
      </c>
      <c r="Q1419" s="1" t="s">
        <v>13</v>
      </c>
      <c r="S1419" t="s">
        <v>54</v>
      </c>
      <c r="T1419" t="s">
        <v>54</v>
      </c>
      <c r="U1419" t="s">
        <v>13</v>
      </c>
      <c r="V1419">
        <v>1</v>
      </c>
    </row>
    <row r="1420" spans="1:22" x14ac:dyDescent="0.2">
      <c r="A1420" s="1" t="s">
        <v>488</v>
      </c>
      <c r="B1420" s="6" t="s">
        <v>1312</v>
      </c>
      <c r="C1420" s="1" t="s">
        <v>1317</v>
      </c>
      <c r="D1420" s="1" t="s">
        <v>13</v>
      </c>
      <c r="E1420" s="1" t="s">
        <v>1318</v>
      </c>
      <c r="F1420" s="1" t="s">
        <v>1315</v>
      </c>
      <c r="G1420" s="6" t="s">
        <v>1316</v>
      </c>
      <c r="H1420" s="3">
        <v>0.02</v>
      </c>
      <c r="I1420" s="5">
        <v>0</v>
      </c>
      <c r="J1420" s="4">
        <f>TRUNC(H1420*I1420, 1)</f>
        <v>0</v>
      </c>
      <c r="K1420" s="4">
        <f>노무!E4</f>
        <v>0</v>
      </c>
      <c r="L1420" s="5">
        <f>TRUNC(H1420*K1420, 1)</f>
        <v>0</v>
      </c>
      <c r="M1420" s="4">
        <v>0</v>
      </c>
      <c r="N1420" s="5">
        <f>TRUNC(H1420*M1420, 1)</f>
        <v>0</v>
      </c>
      <c r="O1420" s="4">
        <f>I1420+K1420+M1420</f>
        <v>0</v>
      </c>
      <c r="P1420" s="5">
        <f>J1420+L1420+N1420</f>
        <v>0</v>
      </c>
      <c r="Q1420" s="1" t="s">
        <v>13</v>
      </c>
      <c r="S1420" t="s">
        <v>54</v>
      </c>
      <c r="T1420" t="s">
        <v>54</v>
      </c>
      <c r="U1420" t="s">
        <v>13</v>
      </c>
      <c r="V1420">
        <v>1</v>
      </c>
    </row>
    <row r="1421" spans="1:22" x14ac:dyDescent="0.2">
      <c r="A1421" s="1" t="s">
        <v>13</v>
      </c>
      <c r="B1421" s="6" t="s">
        <v>13</v>
      </c>
      <c r="C1421" s="1" t="s">
        <v>13</v>
      </c>
      <c r="D1421" s="1" t="s">
        <v>13</v>
      </c>
      <c r="E1421" s="1" t="s">
        <v>1311</v>
      </c>
      <c r="F1421" s="1" t="s">
        <v>13</v>
      </c>
      <c r="G1421" s="6" t="s">
        <v>13</v>
      </c>
      <c r="H1421" s="3">
        <v>0</v>
      </c>
      <c r="I1421" s="1" t="s">
        <v>13</v>
      </c>
      <c r="J1421" s="4">
        <f>TRUNC(SUMPRODUCT(J1419:J1420, V1419:V1420), 0)</f>
        <v>0</v>
      </c>
      <c r="K1421" s="1" t="s">
        <v>13</v>
      </c>
      <c r="L1421" s="5">
        <f>TRUNC(SUMPRODUCT(L1419:L1420, V1419:V1420), 0)</f>
        <v>0</v>
      </c>
      <c r="M1421" s="1" t="s">
        <v>13</v>
      </c>
      <c r="N1421" s="5">
        <f>TRUNC(SUMPRODUCT(N1419:N1420, V1419:V1420), 0)</f>
        <v>0</v>
      </c>
      <c r="O1421" s="1" t="s">
        <v>13</v>
      </c>
      <c r="P1421" s="5">
        <f>J1421+L1421+N1421</f>
        <v>0</v>
      </c>
      <c r="Q1421" s="1" t="s">
        <v>13</v>
      </c>
      <c r="S1421" t="s">
        <v>13</v>
      </c>
      <c r="T1421" t="s">
        <v>13</v>
      </c>
      <c r="U1421" t="s">
        <v>13</v>
      </c>
      <c r="V1421">
        <v>1</v>
      </c>
    </row>
    <row r="1422" spans="1:22" x14ac:dyDescent="0.2">
      <c r="A1422" s="1" t="s">
        <v>13</v>
      </c>
      <c r="B1422" s="6" t="s">
        <v>13</v>
      </c>
      <c r="C1422" s="1" t="s">
        <v>13</v>
      </c>
      <c r="D1422" s="1" t="s">
        <v>13</v>
      </c>
      <c r="E1422" s="1" t="s">
        <v>13</v>
      </c>
      <c r="F1422" s="1" t="s">
        <v>13</v>
      </c>
      <c r="G1422" s="6" t="s">
        <v>13</v>
      </c>
      <c r="H1422" s="3">
        <v>0</v>
      </c>
      <c r="I1422" s="1" t="s">
        <v>13</v>
      </c>
      <c r="J1422" s="1" t="s">
        <v>13</v>
      </c>
      <c r="K1422" s="1" t="s">
        <v>13</v>
      </c>
      <c r="L1422" s="1" t="s">
        <v>13</v>
      </c>
      <c r="M1422" s="1" t="s">
        <v>13</v>
      </c>
      <c r="N1422" s="1" t="s">
        <v>13</v>
      </c>
      <c r="O1422" s="1" t="s">
        <v>13</v>
      </c>
      <c r="P1422" s="1" t="s">
        <v>13</v>
      </c>
      <c r="Q1422" s="1" t="s">
        <v>13</v>
      </c>
      <c r="S1422" t="s">
        <v>13</v>
      </c>
      <c r="T1422" t="s">
        <v>13</v>
      </c>
      <c r="U1422" t="s">
        <v>13</v>
      </c>
      <c r="V1422">
        <v>1</v>
      </c>
    </row>
    <row r="1423" spans="1:22" x14ac:dyDescent="0.2">
      <c r="A1423" s="1" t="s">
        <v>490</v>
      </c>
      <c r="B1423" s="6" t="s">
        <v>13</v>
      </c>
      <c r="C1423" s="1" t="s">
        <v>13</v>
      </c>
      <c r="D1423" s="1" t="s">
        <v>13</v>
      </c>
      <c r="E1423" s="1" t="s">
        <v>481</v>
      </c>
      <c r="F1423" s="1" t="s">
        <v>491</v>
      </c>
      <c r="G1423" s="6" t="s">
        <v>483</v>
      </c>
      <c r="H1423" s="3">
        <v>0</v>
      </c>
      <c r="I1423" s="1" t="s">
        <v>13</v>
      </c>
      <c r="J1423" s="1" t="s">
        <v>13</v>
      </c>
      <c r="K1423" s="1" t="s">
        <v>13</v>
      </c>
      <c r="L1423" s="1" t="s">
        <v>13</v>
      </c>
      <c r="M1423" s="1" t="s">
        <v>13</v>
      </c>
      <c r="N1423" s="1" t="s">
        <v>13</v>
      </c>
      <c r="O1423" s="1" t="s">
        <v>13</v>
      </c>
      <c r="P1423" s="1" t="s">
        <v>13</v>
      </c>
      <c r="Q1423" s="1" t="s">
        <v>13</v>
      </c>
      <c r="S1423" t="s">
        <v>13</v>
      </c>
      <c r="T1423" t="s">
        <v>13</v>
      </c>
      <c r="U1423" t="s">
        <v>13</v>
      </c>
      <c r="V1423">
        <v>1</v>
      </c>
    </row>
    <row r="1424" spans="1:22" x14ac:dyDescent="0.2">
      <c r="A1424" s="1" t="s">
        <v>490</v>
      </c>
      <c r="B1424" s="6" t="s">
        <v>1312</v>
      </c>
      <c r="C1424" s="1" t="s">
        <v>1496</v>
      </c>
      <c r="D1424" s="1" t="s">
        <v>13</v>
      </c>
      <c r="E1424" s="1" t="s">
        <v>1497</v>
      </c>
      <c r="F1424" s="1" t="s">
        <v>1315</v>
      </c>
      <c r="G1424" s="6" t="s">
        <v>1316</v>
      </c>
      <c r="H1424" s="3">
        <v>0.23</v>
      </c>
      <c r="I1424" s="5">
        <v>0</v>
      </c>
      <c r="J1424" s="4">
        <f>TRUNC(H1424*I1424, 1)</f>
        <v>0</v>
      </c>
      <c r="K1424" s="4">
        <f>노무!E23</f>
        <v>0</v>
      </c>
      <c r="L1424" s="5">
        <f>TRUNC(H1424*K1424, 1)</f>
        <v>0</v>
      </c>
      <c r="M1424" s="4">
        <v>0</v>
      </c>
      <c r="N1424" s="5">
        <f>TRUNC(H1424*M1424, 1)</f>
        <v>0</v>
      </c>
      <c r="O1424" s="4">
        <f>I1424+K1424+M1424</f>
        <v>0</v>
      </c>
      <c r="P1424" s="5">
        <f>J1424+L1424+N1424</f>
        <v>0</v>
      </c>
      <c r="Q1424" s="1" t="s">
        <v>13</v>
      </c>
      <c r="S1424" t="s">
        <v>54</v>
      </c>
      <c r="T1424" t="s">
        <v>54</v>
      </c>
      <c r="U1424" t="s">
        <v>13</v>
      </c>
      <c r="V1424">
        <v>1</v>
      </c>
    </row>
    <row r="1425" spans="1:22" x14ac:dyDescent="0.2">
      <c r="A1425" s="1" t="s">
        <v>490</v>
      </c>
      <c r="B1425" s="6" t="s">
        <v>1312</v>
      </c>
      <c r="C1425" s="1" t="s">
        <v>1317</v>
      </c>
      <c r="D1425" s="1" t="s">
        <v>13</v>
      </c>
      <c r="E1425" s="1" t="s">
        <v>1318</v>
      </c>
      <c r="F1425" s="1" t="s">
        <v>1315</v>
      </c>
      <c r="G1425" s="6" t="s">
        <v>1316</v>
      </c>
      <c r="H1425" s="3">
        <v>0.03</v>
      </c>
      <c r="I1425" s="5">
        <v>0</v>
      </c>
      <c r="J1425" s="4">
        <f>TRUNC(H1425*I1425, 1)</f>
        <v>0</v>
      </c>
      <c r="K1425" s="4">
        <f>노무!E4</f>
        <v>0</v>
      </c>
      <c r="L1425" s="5">
        <f>TRUNC(H1425*K1425, 1)</f>
        <v>0</v>
      </c>
      <c r="M1425" s="4">
        <v>0</v>
      </c>
      <c r="N1425" s="5">
        <f>TRUNC(H1425*M1425, 1)</f>
        <v>0</v>
      </c>
      <c r="O1425" s="4">
        <f>I1425+K1425+M1425</f>
        <v>0</v>
      </c>
      <c r="P1425" s="5">
        <f>J1425+L1425+N1425</f>
        <v>0</v>
      </c>
      <c r="Q1425" s="1" t="s">
        <v>13</v>
      </c>
      <c r="S1425" t="s">
        <v>54</v>
      </c>
      <c r="T1425" t="s">
        <v>54</v>
      </c>
      <c r="U1425" t="s">
        <v>13</v>
      </c>
      <c r="V1425">
        <v>1</v>
      </c>
    </row>
    <row r="1426" spans="1:22" x14ac:dyDescent="0.2">
      <c r="A1426" s="1" t="s">
        <v>13</v>
      </c>
      <c r="B1426" s="6" t="s">
        <v>13</v>
      </c>
      <c r="C1426" s="1" t="s">
        <v>13</v>
      </c>
      <c r="D1426" s="1" t="s">
        <v>13</v>
      </c>
      <c r="E1426" s="1" t="s">
        <v>1311</v>
      </c>
      <c r="F1426" s="1" t="s">
        <v>13</v>
      </c>
      <c r="G1426" s="6" t="s">
        <v>13</v>
      </c>
      <c r="H1426" s="3">
        <v>0</v>
      </c>
      <c r="I1426" s="1" t="s">
        <v>13</v>
      </c>
      <c r="J1426" s="4">
        <f>TRUNC(SUMPRODUCT(J1424:J1425, V1424:V1425), 0)</f>
        <v>0</v>
      </c>
      <c r="K1426" s="1" t="s">
        <v>13</v>
      </c>
      <c r="L1426" s="5">
        <f>TRUNC(SUMPRODUCT(L1424:L1425, V1424:V1425), 0)</f>
        <v>0</v>
      </c>
      <c r="M1426" s="1" t="s">
        <v>13</v>
      </c>
      <c r="N1426" s="5">
        <f>TRUNC(SUMPRODUCT(N1424:N1425, V1424:V1425), 0)</f>
        <v>0</v>
      </c>
      <c r="O1426" s="1" t="s">
        <v>13</v>
      </c>
      <c r="P1426" s="5">
        <f>J1426+L1426+N1426</f>
        <v>0</v>
      </c>
      <c r="Q1426" s="1" t="s">
        <v>13</v>
      </c>
      <c r="S1426" t="s">
        <v>13</v>
      </c>
      <c r="T1426" t="s">
        <v>13</v>
      </c>
      <c r="U1426" t="s">
        <v>13</v>
      </c>
      <c r="V1426">
        <v>1</v>
      </c>
    </row>
    <row r="1427" spans="1:22" x14ac:dyDescent="0.2">
      <c r="A1427" s="1" t="s">
        <v>13</v>
      </c>
      <c r="B1427" s="6" t="s">
        <v>13</v>
      </c>
      <c r="C1427" s="1" t="s">
        <v>13</v>
      </c>
      <c r="D1427" s="1" t="s">
        <v>13</v>
      </c>
      <c r="E1427" s="1" t="s">
        <v>13</v>
      </c>
      <c r="F1427" s="1" t="s">
        <v>13</v>
      </c>
      <c r="G1427" s="6" t="s">
        <v>13</v>
      </c>
      <c r="H1427" s="3">
        <v>0</v>
      </c>
      <c r="I1427" s="1" t="s">
        <v>13</v>
      </c>
      <c r="J1427" s="1" t="s">
        <v>13</v>
      </c>
      <c r="K1427" s="1" t="s">
        <v>13</v>
      </c>
      <c r="L1427" s="1" t="s">
        <v>13</v>
      </c>
      <c r="M1427" s="1" t="s">
        <v>13</v>
      </c>
      <c r="N1427" s="1" t="s">
        <v>13</v>
      </c>
      <c r="O1427" s="1" t="s">
        <v>13</v>
      </c>
      <c r="P1427" s="1" t="s">
        <v>13</v>
      </c>
      <c r="Q1427" s="1" t="s">
        <v>13</v>
      </c>
      <c r="S1427" t="s">
        <v>13</v>
      </c>
      <c r="T1427" t="s">
        <v>13</v>
      </c>
      <c r="U1427" t="s">
        <v>13</v>
      </c>
      <c r="V1427">
        <v>1</v>
      </c>
    </row>
    <row r="1428" spans="1:22" x14ac:dyDescent="0.2">
      <c r="A1428" s="1" t="s">
        <v>492</v>
      </c>
      <c r="B1428" s="6" t="s">
        <v>13</v>
      </c>
      <c r="C1428" s="1" t="s">
        <v>13</v>
      </c>
      <c r="D1428" s="1" t="s">
        <v>13</v>
      </c>
      <c r="E1428" s="1" t="s">
        <v>481</v>
      </c>
      <c r="F1428" s="1" t="s">
        <v>493</v>
      </c>
      <c r="G1428" s="6" t="s">
        <v>483</v>
      </c>
      <c r="H1428" s="3">
        <v>0</v>
      </c>
      <c r="I1428" s="1" t="s">
        <v>13</v>
      </c>
      <c r="J1428" s="1" t="s">
        <v>13</v>
      </c>
      <c r="K1428" s="1" t="s">
        <v>13</v>
      </c>
      <c r="L1428" s="1" t="s">
        <v>13</v>
      </c>
      <c r="M1428" s="1" t="s">
        <v>13</v>
      </c>
      <c r="N1428" s="1" t="s">
        <v>13</v>
      </c>
      <c r="O1428" s="1" t="s">
        <v>13</v>
      </c>
      <c r="P1428" s="1" t="s">
        <v>13</v>
      </c>
      <c r="Q1428" s="1" t="s">
        <v>13</v>
      </c>
      <c r="S1428" t="s">
        <v>13</v>
      </c>
      <c r="T1428" t="s">
        <v>13</v>
      </c>
      <c r="U1428" t="s">
        <v>13</v>
      </c>
      <c r="V1428">
        <v>1</v>
      </c>
    </row>
    <row r="1429" spans="1:22" x14ac:dyDescent="0.2">
      <c r="A1429" s="1" t="s">
        <v>492</v>
      </c>
      <c r="B1429" s="6" t="s">
        <v>1312</v>
      </c>
      <c r="C1429" s="1" t="s">
        <v>1496</v>
      </c>
      <c r="D1429" s="1" t="s">
        <v>13</v>
      </c>
      <c r="E1429" s="1" t="s">
        <v>1497</v>
      </c>
      <c r="F1429" s="1" t="s">
        <v>1315</v>
      </c>
      <c r="G1429" s="6" t="s">
        <v>1316</v>
      </c>
      <c r="H1429" s="3">
        <v>0.3</v>
      </c>
      <c r="I1429" s="5">
        <v>0</v>
      </c>
      <c r="J1429" s="4">
        <f>TRUNC(H1429*I1429, 1)</f>
        <v>0</v>
      </c>
      <c r="K1429" s="4">
        <f>노무!E23</f>
        <v>0</v>
      </c>
      <c r="L1429" s="5">
        <f>TRUNC(H1429*K1429, 1)</f>
        <v>0</v>
      </c>
      <c r="M1429" s="4">
        <v>0</v>
      </c>
      <c r="N1429" s="5">
        <f>TRUNC(H1429*M1429, 1)</f>
        <v>0</v>
      </c>
      <c r="O1429" s="4">
        <f>I1429+K1429+M1429</f>
        <v>0</v>
      </c>
      <c r="P1429" s="5">
        <f>J1429+L1429+N1429</f>
        <v>0</v>
      </c>
      <c r="Q1429" s="1" t="s">
        <v>13</v>
      </c>
      <c r="S1429" t="s">
        <v>54</v>
      </c>
      <c r="T1429" t="s">
        <v>54</v>
      </c>
      <c r="U1429" t="s">
        <v>13</v>
      </c>
      <c r="V1429">
        <v>1</v>
      </c>
    </row>
    <row r="1430" spans="1:22" x14ac:dyDescent="0.2">
      <c r="A1430" s="1" t="s">
        <v>492</v>
      </c>
      <c r="B1430" s="6" t="s">
        <v>1312</v>
      </c>
      <c r="C1430" s="1" t="s">
        <v>1317</v>
      </c>
      <c r="D1430" s="1" t="s">
        <v>13</v>
      </c>
      <c r="E1430" s="1" t="s">
        <v>1318</v>
      </c>
      <c r="F1430" s="1" t="s">
        <v>1315</v>
      </c>
      <c r="G1430" s="6" t="s">
        <v>1316</v>
      </c>
      <c r="H1430" s="3">
        <v>0.03</v>
      </c>
      <c r="I1430" s="5">
        <v>0</v>
      </c>
      <c r="J1430" s="4">
        <f>TRUNC(H1430*I1430, 1)</f>
        <v>0</v>
      </c>
      <c r="K1430" s="4">
        <f>노무!E4</f>
        <v>0</v>
      </c>
      <c r="L1430" s="5">
        <f>TRUNC(H1430*K1430, 1)</f>
        <v>0</v>
      </c>
      <c r="M1430" s="4">
        <v>0</v>
      </c>
      <c r="N1430" s="5">
        <f>TRUNC(H1430*M1430, 1)</f>
        <v>0</v>
      </c>
      <c r="O1430" s="4">
        <f>I1430+K1430+M1430</f>
        <v>0</v>
      </c>
      <c r="P1430" s="5">
        <f>J1430+L1430+N1430</f>
        <v>0</v>
      </c>
      <c r="Q1430" s="1" t="s">
        <v>13</v>
      </c>
      <c r="S1430" t="s">
        <v>54</v>
      </c>
      <c r="T1430" t="s">
        <v>54</v>
      </c>
      <c r="U1430" t="s">
        <v>13</v>
      </c>
      <c r="V1430">
        <v>1</v>
      </c>
    </row>
    <row r="1431" spans="1:22" x14ac:dyDescent="0.2">
      <c r="A1431" s="1" t="s">
        <v>13</v>
      </c>
      <c r="B1431" s="6" t="s">
        <v>13</v>
      </c>
      <c r="C1431" s="1" t="s">
        <v>13</v>
      </c>
      <c r="D1431" s="1" t="s">
        <v>13</v>
      </c>
      <c r="E1431" s="1" t="s">
        <v>1311</v>
      </c>
      <c r="F1431" s="1" t="s">
        <v>13</v>
      </c>
      <c r="G1431" s="6" t="s">
        <v>13</v>
      </c>
      <c r="H1431" s="3">
        <v>0</v>
      </c>
      <c r="I1431" s="1" t="s">
        <v>13</v>
      </c>
      <c r="J1431" s="4">
        <f>TRUNC(SUMPRODUCT(J1429:J1430, V1429:V1430), 0)</f>
        <v>0</v>
      </c>
      <c r="K1431" s="1" t="s">
        <v>13</v>
      </c>
      <c r="L1431" s="5">
        <f>TRUNC(SUMPRODUCT(L1429:L1430, V1429:V1430), 0)</f>
        <v>0</v>
      </c>
      <c r="M1431" s="1" t="s">
        <v>13</v>
      </c>
      <c r="N1431" s="5">
        <f>TRUNC(SUMPRODUCT(N1429:N1430, V1429:V1430), 0)</f>
        <v>0</v>
      </c>
      <c r="O1431" s="1" t="s">
        <v>13</v>
      </c>
      <c r="P1431" s="5">
        <f>J1431+L1431+N1431</f>
        <v>0</v>
      </c>
      <c r="Q1431" s="1" t="s">
        <v>13</v>
      </c>
      <c r="S1431" t="s">
        <v>13</v>
      </c>
      <c r="T1431" t="s">
        <v>13</v>
      </c>
      <c r="U1431" t="s">
        <v>13</v>
      </c>
      <c r="V1431">
        <v>1</v>
      </c>
    </row>
    <row r="1432" spans="1:22" x14ac:dyDescent="0.2">
      <c r="A1432" s="1" t="s">
        <v>13</v>
      </c>
      <c r="B1432" s="6" t="s">
        <v>13</v>
      </c>
      <c r="C1432" s="1" t="s">
        <v>13</v>
      </c>
      <c r="D1432" s="1" t="s">
        <v>13</v>
      </c>
      <c r="E1432" s="1" t="s">
        <v>13</v>
      </c>
      <c r="F1432" s="1" t="s">
        <v>13</v>
      </c>
      <c r="G1432" s="6" t="s">
        <v>13</v>
      </c>
      <c r="H1432" s="3">
        <v>0</v>
      </c>
      <c r="I1432" s="1" t="s">
        <v>13</v>
      </c>
      <c r="J1432" s="1" t="s">
        <v>13</v>
      </c>
      <c r="K1432" s="1" t="s">
        <v>13</v>
      </c>
      <c r="L1432" s="1" t="s">
        <v>13</v>
      </c>
      <c r="M1432" s="1" t="s">
        <v>13</v>
      </c>
      <c r="N1432" s="1" t="s">
        <v>13</v>
      </c>
      <c r="O1432" s="1" t="s">
        <v>13</v>
      </c>
      <c r="P1432" s="1" t="s">
        <v>13</v>
      </c>
      <c r="Q1432" s="1" t="s">
        <v>13</v>
      </c>
      <c r="S1432" t="s">
        <v>13</v>
      </c>
      <c r="T1432" t="s">
        <v>13</v>
      </c>
      <c r="U1432" t="s">
        <v>13</v>
      </c>
      <c r="V1432">
        <v>1</v>
      </c>
    </row>
    <row r="1433" spans="1:22" x14ac:dyDescent="0.2">
      <c r="A1433" s="1" t="s">
        <v>494</v>
      </c>
      <c r="B1433" s="6" t="s">
        <v>13</v>
      </c>
      <c r="C1433" s="1" t="s">
        <v>13</v>
      </c>
      <c r="D1433" s="1" t="s">
        <v>13</v>
      </c>
      <c r="E1433" s="1" t="s">
        <v>481</v>
      </c>
      <c r="F1433" s="1" t="s">
        <v>495</v>
      </c>
      <c r="G1433" s="6" t="s">
        <v>483</v>
      </c>
      <c r="H1433" s="3">
        <v>0</v>
      </c>
      <c r="I1433" s="1" t="s">
        <v>13</v>
      </c>
      <c r="J1433" s="1" t="s">
        <v>13</v>
      </c>
      <c r="K1433" s="1" t="s">
        <v>13</v>
      </c>
      <c r="L1433" s="1" t="s">
        <v>13</v>
      </c>
      <c r="M1433" s="1" t="s">
        <v>13</v>
      </c>
      <c r="N1433" s="1" t="s">
        <v>13</v>
      </c>
      <c r="O1433" s="1" t="s">
        <v>13</v>
      </c>
      <c r="P1433" s="1" t="s">
        <v>13</v>
      </c>
      <c r="Q1433" s="1" t="s">
        <v>13</v>
      </c>
      <c r="S1433" t="s">
        <v>13</v>
      </c>
      <c r="T1433" t="s">
        <v>13</v>
      </c>
      <c r="U1433" t="s">
        <v>13</v>
      </c>
      <c r="V1433">
        <v>1</v>
      </c>
    </row>
    <row r="1434" spans="1:22" x14ac:dyDescent="0.2">
      <c r="A1434" s="1" t="s">
        <v>494</v>
      </c>
      <c r="B1434" s="6" t="s">
        <v>1312</v>
      </c>
      <c r="C1434" s="1" t="s">
        <v>1496</v>
      </c>
      <c r="D1434" s="1" t="s">
        <v>13</v>
      </c>
      <c r="E1434" s="1" t="s">
        <v>1497</v>
      </c>
      <c r="F1434" s="1" t="s">
        <v>1315</v>
      </c>
      <c r="G1434" s="6" t="s">
        <v>1316</v>
      </c>
      <c r="H1434" s="3">
        <v>0.37</v>
      </c>
      <c r="I1434" s="5">
        <v>0</v>
      </c>
      <c r="J1434" s="4">
        <f>TRUNC(H1434*I1434, 1)</f>
        <v>0</v>
      </c>
      <c r="K1434" s="4">
        <f>노무!E23</f>
        <v>0</v>
      </c>
      <c r="L1434" s="5">
        <f>TRUNC(H1434*K1434, 1)</f>
        <v>0</v>
      </c>
      <c r="M1434" s="4">
        <v>0</v>
      </c>
      <c r="N1434" s="5">
        <f>TRUNC(H1434*M1434, 1)</f>
        <v>0</v>
      </c>
      <c r="O1434" s="4">
        <f>I1434+K1434+M1434</f>
        <v>0</v>
      </c>
      <c r="P1434" s="5">
        <f>J1434+L1434+N1434</f>
        <v>0</v>
      </c>
      <c r="Q1434" s="1" t="s">
        <v>13</v>
      </c>
      <c r="S1434" t="s">
        <v>54</v>
      </c>
      <c r="T1434" t="s">
        <v>54</v>
      </c>
      <c r="U1434" t="s">
        <v>13</v>
      </c>
      <c r="V1434">
        <v>1</v>
      </c>
    </row>
    <row r="1435" spans="1:22" x14ac:dyDescent="0.2">
      <c r="A1435" s="1" t="s">
        <v>494</v>
      </c>
      <c r="B1435" s="6" t="s">
        <v>1312</v>
      </c>
      <c r="C1435" s="1" t="s">
        <v>1317</v>
      </c>
      <c r="D1435" s="1" t="s">
        <v>13</v>
      </c>
      <c r="E1435" s="1" t="s">
        <v>1318</v>
      </c>
      <c r="F1435" s="1" t="s">
        <v>1315</v>
      </c>
      <c r="G1435" s="6" t="s">
        <v>1316</v>
      </c>
      <c r="H1435" s="3">
        <v>0.05</v>
      </c>
      <c r="I1435" s="5">
        <v>0</v>
      </c>
      <c r="J1435" s="4">
        <f>TRUNC(H1435*I1435, 1)</f>
        <v>0</v>
      </c>
      <c r="K1435" s="4">
        <f>노무!E4</f>
        <v>0</v>
      </c>
      <c r="L1435" s="5">
        <f>TRUNC(H1435*K1435, 1)</f>
        <v>0</v>
      </c>
      <c r="M1435" s="4">
        <v>0</v>
      </c>
      <c r="N1435" s="5">
        <f>TRUNC(H1435*M1435, 1)</f>
        <v>0</v>
      </c>
      <c r="O1435" s="4">
        <f>I1435+K1435+M1435</f>
        <v>0</v>
      </c>
      <c r="P1435" s="5">
        <f>J1435+L1435+N1435</f>
        <v>0</v>
      </c>
      <c r="Q1435" s="1" t="s">
        <v>13</v>
      </c>
      <c r="S1435" t="s">
        <v>54</v>
      </c>
      <c r="T1435" t="s">
        <v>54</v>
      </c>
      <c r="U1435" t="s">
        <v>13</v>
      </c>
      <c r="V1435">
        <v>1</v>
      </c>
    </row>
    <row r="1436" spans="1:22" x14ac:dyDescent="0.2">
      <c r="A1436" s="1" t="s">
        <v>13</v>
      </c>
      <c r="B1436" s="6" t="s">
        <v>13</v>
      </c>
      <c r="C1436" s="1" t="s">
        <v>13</v>
      </c>
      <c r="D1436" s="1" t="s">
        <v>13</v>
      </c>
      <c r="E1436" s="1" t="s">
        <v>1311</v>
      </c>
      <c r="F1436" s="1" t="s">
        <v>13</v>
      </c>
      <c r="G1436" s="6" t="s">
        <v>13</v>
      </c>
      <c r="H1436" s="3">
        <v>0</v>
      </c>
      <c r="I1436" s="1" t="s">
        <v>13</v>
      </c>
      <c r="J1436" s="4">
        <f>TRUNC(SUMPRODUCT(J1434:J1435, V1434:V1435), 0)</f>
        <v>0</v>
      </c>
      <c r="K1436" s="1" t="s">
        <v>13</v>
      </c>
      <c r="L1436" s="5">
        <f>TRUNC(SUMPRODUCT(L1434:L1435, V1434:V1435), 0)</f>
        <v>0</v>
      </c>
      <c r="M1436" s="1" t="s">
        <v>13</v>
      </c>
      <c r="N1436" s="5">
        <f>TRUNC(SUMPRODUCT(N1434:N1435, V1434:V1435), 0)</f>
        <v>0</v>
      </c>
      <c r="O1436" s="1" t="s">
        <v>13</v>
      </c>
      <c r="P1436" s="5">
        <f>J1436+L1436+N1436</f>
        <v>0</v>
      </c>
      <c r="Q1436" s="1" t="s">
        <v>13</v>
      </c>
      <c r="S1436" t="s">
        <v>13</v>
      </c>
      <c r="T1436" t="s">
        <v>13</v>
      </c>
      <c r="U1436" t="s">
        <v>13</v>
      </c>
      <c r="V1436">
        <v>1</v>
      </c>
    </row>
    <row r="1437" spans="1:22" x14ac:dyDescent="0.2">
      <c r="A1437" s="1" t="s">
        <v>13</v>
      </c>
      <c r="B1437" s="6" t="s">
        <v>13</v>
      </c>
      <c r="C1437" s="1" t="s">
        <v>13</v>
      </c>
      <c r="D1437" s="1" t="s">
        <v>13</v>
      </c>
      <c r="E1437" s="1" t="s">
        <v>13</v>
      </c>
      <c r="F1437" s="1" t="s">
        <v>13</v>
      </c>
      <c r="G1437" s="6" t="s">
        <v>13</v>
      </c>
      <c r="H1437" s="3">
        <v>0</v>
      </c>
      <c r="I1437" s="1" t="s">
        <v>13</v>
      </c>
      <c r="J1437" s="1" t="s">
        <v>13</v>
      </c>
      <c r="K1437" s="1" t="s">
        <v>13</v>
      </c>
      <c r="L1437" s="1" t="s">
        <v>13</v>
      </c>
      <c r="M1437" s="1" t="s">
        <v>13</v>
      </c>
      <c r="N1437" s="1" t="s">
        <v>13</v>
      </c>
      <c r="O1437" s="1" t="s">
        <v>13</v>
      </c>
      <c r="P1437" s="1" t="s">
        <v>13</v>
      </c>
      <c r="Q1437" s="1" t="s">
        <v>13</v>
      </c>
      <c r="S1437" t="s">
        <v>13</v>
      </c>
      <c r="T1437" t="s">
        <v>13</v>
      </c>
      <c r="U1437" t="s">
        <v>13</v>
      </c>
      <c r="V1437">
        <v>1</v>
      </c>
    </row>
    <row r="1438" spans="1:22" x14ac:dyDescent="0.2">
      <c r="A1438" s="1" t="s">
        <v>496</v>
      </c>
      <c r="B1438" s="6" t="s">
        <v>13</v>
      </c>
      <c r="C1438" s="1" t="s">
        <v>13</v>
      </c>
      <c r="D1438" s="1" t="s">
        <v>13</v>
      </c>
      <c r="E1438" s="1" t="s">
        <v>481</v>
      </c>
      <c r="F1438" s="1" t="s">
        <v>497</v>
      </c>
      <c r="G1438" s="6" t="s">
        <v>483</v>
      </c>
      <c r="H1438" s="3">
        <v>0</v>
      </c>
      <c r="I1438" s="1" t="s">
        <v>13</v>
      </c>
      <c r="J1438" s="1" t="s">
        <v>13</v>
      </c>
      <c r="K1438" s="1" t="s">
        <v>13</v>
      </c>
      <c r="L1438" s="1" t="s">
        <v>13</v>
      </c>
      <c r="M1438" s="1" t="s">
        <v>13</v>
      </c>
      <c r="N1438" s="1" t="s">
        <v>13</v>
      </c>
      <c r="O1438" s="1" t="s">
        <v>13</v>
      </c>
      <c r="P1438" s="1" t="s">
        <v>13</v>
      </c>
      <c r="Q1438" s="1" t="s">
        <v>13</v>
      </c>
      <c r="S1438" t="s">
        <v>13</v>
      </c>
      <c r="T1438" t="s">
        <v>13</v>
      </c>
      <c r="U1438" t="s">
        <v>13</v>
      </c>
      <c r="V1438">
        <v>1</v>
      </c>
    </row>
    <row r="1439" spans="1:22" x14ac:dyDescent="0.2">
      <c r="A1439" s="1" t="s">
        <v>496</v>
      </c>
      <c r="B1439" s="6" t="s">
        <v>1312</v>
      </c>
      <c r="C1439" s="1" t="s">
        <v>1496</v>
      </c>
      <c r="D1439" s="1" t="s">
        <v>13</v>
      </c>
      <c r="E1439" s="1" t="s">
        <v>1497</v>
      </c>
      <c r="F1439" s="1" t="s">
        <v>1315</v>
      </c>
      <c r="G1439" s="6" t="s">
        <v>1316</v>
      </c>
      <c r="H1439" s="3">
        <v>0.56000000000000005</v>
      </c>
      <c r="I1439" s="5">
        <v>0</v>
      </c>
      <c r="J1439" s="4">
        <f>TRUNC(H1439*I1439, 1)</f>
        <v>0</v>
      </c>
      <c r="K1439" s="4">
        <f>노무!E23</f>
        <v>0</v>
      </c>
      <c r="L1439" s="5">
        <f>TRUNC(H1439*K1439, 1)</f>
        <v>0</v>
      </c>
      <c r="M1439" s="4">
        <v>0</v>
      </c>
      <c r="N1439" s="5">
        <f>TRUNC(H1439*M1439, 1)</f>
        <v>0</v>
      </c>
      <c r="O1439" s="4">
        <f>I1439+K1439+M1439</f>
        <v>0</v>
      </c>
      <c r="P1439" s="5">
        <f>J1439+L1439+N1439</f>
        <v>0</v>
      </c>
      <c r="Q1439" s="1" t="s">
        <v>13</v>
      </c>
      <c r="S1439" t="s">
        <v>54</v>
      </c>
      <c r="T1439" t="s">
        <v>54</v>
      </c>
      <c r="U1439" t="s">
        <v>13</v>
      </c>
      <c r="V1439">
        <v>1</v>
      </c>
    </row>
    <row r="1440" spans="1:22" x14ac:dyDescent="0.2">
      <c r="A1440" s="1" t="s">
        <v>496</v>
      </c>
      <c r="B1440" s="6" t="s">
        <v>1312</v>
      </c>
      <c r="C1440" s="1" t="s">
        <v>1317</v>
      </c>
      <c r="D1440" s="1" t="s">
        <v>13</v>
      </c>
      <c r="E1440" s="1" t="s">
        <v>1318</v>
      </c>
      <c r="F1440" s="1" t="s">
        <v>1315</v>
      </c>
      <c r="G1440" s="6" t="s">
        <v>1316</v>
      </c>
      <c r="H1440" s="3">
        <v>0.06</v>
      </c>
      <c r="I1440" s="5">
        <v>0</v>
      </c>
      <c r="J1440" s="4">
        <f>TRUNC(H1440*I1440, 1)</f>
        <v>0</v>
      </c>
      <c r="K1440" s="4">
        <f>노무!E4</f>
        <v>0</v>
      </c>
      <c r="L1440" s="5">
        <f>TRUNC(H1440*K1440, 1)</f>
        <v>0</v>
      </c>
      <c r="M1440" s="4">
        <v>0</v>
      </c>
      <c r="N1440" s="5">
        <f>TRUNC(H1440*M1440, 1)</f>
        <v>0</v>
      </c>
      <c r="O1440" s="4">
        <f>I1440+K1440+M1440</f>
        <v>0</v>
      </c>
      <c r="P1440" s="5">
        <f>J1440+L1440+N1440</f>
        <v>0</v>
      </c>
      <c r="Q1440" s="1" t="s">
        <v>13</v>
      </c>
      <c r="S1440" t="s">
        <v>54</v>
      </c>
      <c r="T1440" t="s">
        <v>54</v>
      </c>
      <c r="U1440" t="s">
        <v>13</v>
      </c>
      <c r="V1440">
        <v>1</v>
      </c>
    </row>
    <row r="1441" spans="1:22" x14ac:dyDescent="0.2">
      <c r="A1441" s="1" t="s">
        <v>13</v>
      </c>
      <c r="B1441" s="6" t="s">
        <v>13</v>
      </c>
      <c r="C1441" s="1" t="s">
        <v>13</v>
      </c>
      <c r="D1441" s="1" t="s">
        <v>13</v>
      </c>
      <c r="E1441" s="1" t="s">
        <v>1311</v>
      </c>
      <c r="F1441" s="1" t="s">
        <v>13</v>
      </c>
      <c r="G1441" s="6" t="s">
        <v>13</v>
      </c>
      <c r="H1441" s="3">
        <v>0</v>
      </c>
      <c r="I1441" s="1" t="s">
        <v>13</v>
      </c>
      <c r="J1441" s="4">
        <f>TRUNC(SUMPRODUCT(J1439:J1440, V1439:V1440), 0)</f>
        <v>0</v>
      </c>
      <c r="K1441" s="1" t="s">
        <v>13</v>
      </c>
      <c r="L1441" s="5">
        <f>TRUNC(SUMPRODUCT(L1439:L1440, V1439:V1440), 0)</f>
        <v>0</v>
      </c>
      <c r="M1441" s="1" t="s">
        <v>13</v>
      </c>
      <c r="N1441" s="5">
        <f>TRUNC(SUMPRODUCT(N1439:N1440, V1439:V1440), 0)</f>
        <v>0</v>
      </c>
      <c r="O1441" s="1" t="s">
        <v>13</v>
      </c>
      <c r="P1441" s="5">
        <f>J1441+L1441+N1441</f>
        <v>0</v>
      </c>
      <c r="Q1441" s="1" t="s">
        <v>13</v>
      </c>
      <c r="S1441" t="s">
        <v>13</v>
      </c>
      <c r="T1441" t="s">
        <v>13</v>
      </c>
      <c r="U1441" t="s">
        <v>13</v>
      </c>
      <c r="V1441">
        <v>1</v>
      </c>
    </row>
    <row r="1442" spans="1:22" x14ac:dyDescent="0.2">
      <c r="A1442" s="1" t="s">
        <v>13</v>
      </c>
      <c r="B1442" s="6" t="s">
        <v>13</v>
      </c>
      <c r="C1442" s="1" t="s">
        <v>13</v>
      </c>
      <c r="D1442" s="1" t="s">
        <v>13</v>
      </c>
      <c r="E1442" s="1" t="s">
        <v>13</v>
      </c>
      <c r="F1442" s="1" t="s">
        <v>13</v>
      </c>
      <c r="G1442" s="6" t="s">
        <v>13</v>
      </c>
      <c r="H1442" s="3">
        <v>0</v>
      </c>
      <c r="I1442" s="1" t="s">
        <v>13</v>
      </c>
      <c r="J1442" s="1" t="s">
        <v>13</v>
      </c>
      <c r="K1442" s="1" t="s">
        <v>13</v>
      </c>
      <c r="L1442" s="1" t="s">
        <v>13</v>
      </c>
      <c r="M1442" s="1" t="s">
        <v>13</v>
      </c>
      <c r="N1442" s="1" t="s">
        <v>13</v>
      </c>
      <c r="O1442" s="1" t="s">
        <v>13</v>
      </c>
      <c r="P1442" s="1" t="s">
        <v>13</v>
      </c>
      <c r="Q1442" s="1" t="s">
        <v>13</v>
      </c>
      <c r="S1442" t="s">
        <v>13</v>
      </c>
      <c r="T1442" t="s">
        <v>13</v>
      </c>
      <c r="U1442" t="s">
        <v>13</v>
      </c>
      <c r="V1442">
        <v>1</v>
      </c>
    </row>
    <row r="1443" spans="1:22" x14ac:dyDescent="0.2">
      <c r="A1443" s="1" t="s">
        <v>498</v>
      </c>
      <c r="B1443" s="6" t="s">
        <v>13</v>
      </c>
      <c r="C1443" s="1" t="s">
        <v>13</v>
      </c>
      <c r="D1443" s="1" t="s">
        <v>13</v>
      </c>
      <c r="E1443" s="1" t="s">
        <v>481</v>
      </c>
      <c r="F1443" s="1" t="s">
        <v>499</v>
      </c>
      <c r="G1443" s="6" t="s">
        <v>483</v>
      </c>
      <c r="H1443" s="3">
        <v>0</v>
      </c>
      <c r="I1443" s="1" t="s">
        <v>13</v>
      </c>
      <c r="J1443" s="1" t="s">
        <v>13</v>
      </c>
      <c r="K1443" s="1" t="s">
        <v>13</v>
      </c>
      <c r="L1443" s="1" t="s">
        <v>13</v>
      </c>
      <c r="M1443" s="1" t="s">
        <v>13</v>
      </c>
      <c r="N1443" s="1" t="s">
        <v>13</v>
      </c>
      <c r="O1443" s="1" t="s">
        <v>13</v>
      </c>
      <c r="P1443" s="1" t="s">
        <v>13</v>
      </c>
      <c r="Q1443" s="1" t="s">
        <v>13</v>
      </c>
      <c r="S1443" t="s">
        <v>13</v>
      </c>
      <c r="T1443" t="s">
        <v>13</v>
      </c>
      <c r="U1443" t="s">
        <v>13</v>
      </c>
      <c r="V1443">
        <v>1</v>
      </c>
    </row>
    <row r="1444" spans="1:22" x14ac:dyDescent="0.2">
      <c r="A1444" s="1" t="s">
        <v>498</v>
      </c>
      <c r="B1444" s="6" t="s">
        <v>1312</v>
      </c>
      <c r="C1444" s="1" t="s">
        <v>1496</v>
      </c>
      <c r="D1444" s="1" t="s">
        <v>13</v>
      </c>
      <c r="E1444" s="1" t="s">
        <v>1497</v>
      </c>
      <c r="F1444" s="1" t="s">
        <v>1315</v>
      </c>
      <c r="G1444" s="6" t="s">
        <v>1316</v>
      </c>
      <c r="H1444" s="3">
        <v>0.65</v>
      </c>
      <c r="I1444" s="5">
        <v>0</v>
      </c>
      <c r="J1444" s="4">
        <f>TRUNC(H1444*I1444, 1)</f>
        <v>0</v>
      </c>
      <c r="K1444" s="4">
        <f>노무!E23</f>
        <v>0</v>
      </c>
      <c r="L1444" s="5">
        <f>TRUNC(H1444*K1444, 1)</f>
        <v>0</v>
      </c>
      <c r="M1444" s="4">
        <v>0</v>
      </c>
      <c r="N1444" s="5">
        <f>TRUNC(H1444*M1444, 1)</f>
        <v>0</v>
      </c>
      <c r="O1444" s="4">
        <f>I1444+K1444+M1444</f>
        <v>0</v>
      </c>
      <c r="P1444" s="5">
        <f>J1444+L1444+N1444</f>
        <v>0</v>
      </c>
      <c r="Q1444" s="1" t="s">
        <v>13</v>
      </c>
      <c r="S1444" t="s">
        <v>54</v>
      </c>
      <c r="T1444" t="s">
        <v>54</v>
      </c>
      <c r="U1444" t="s">
        <v>13</v>
      </c>
      <c r="V1444">
        <v>1</v>
      </c>
    </row>
    <row r="1445" spans="1:22" x14ac:dyDescent="0.2">
      <c r="A1445" s="1" t="s">
        <v>498</v>
      </c>
      <c r="B1445" s="6" t="s">
        <v>1312</v>
      </c>
      <c r="C1445" s="1" t="s">
        <v>1317</v>
      </c>
      <c r="D1445" s="1" t="s">
        <v>13</v>
      </c>
      <c r="E1445" s="1" t="s">
        <v>1318</v>
      </c>
      <c r="F1445" s="1" t="s">
        <v>1315</v>
      </c>
      <c r="G1445" s="6" t="s">
        <v>1316</v>
      </c>
      <c r="H1445" s="3">
        <v>0.08</v>
      </c>
      <c r="I1445" s="5">
        <v>0</v>
      </c>
      <c r="J1445" s="4">
        <f>TRUNC(H1445*I1445, 1)</f>
        <v>0</v>
      </c>
      <c r="K1445" s="4">
        <f>노무!E4</f>
        <v>0</v>
      </c>
      <c r="L1445" s="5">
        <f>TRUNC(H1445*K1445, 1)</f>
        <v>0</v>
      </c>
      <c r="M1445" s="4">
        <v>0</v>
      </c>
      <c r="N1445" s="5">
        <f>TRUNC(H1445*M1445, 1)</f>
        <v>0</v>
      </c>
      <c r="O1445" s="4">
        <f>I1445+K1445+M1445</f>
        <v>0</v>
      </c>
      <c r="P1445" s="5">
        <f>J1445+L1445+N1445</f>
        <v>0</v>
      </c>
      <c r="Q1445" s="1" t="s">
        <v>13</v>
      </c>
      <c r="S1445" t="s">
        <v>54</v>
      </c>
      <c r="T1445" t="s">
        <v>54</v>
      </c>
      <c r="U1445" t="s">
        <v>13</v>
      </c>
      <c r="V1445">
        <v>1</v>
      </c>
    </row>
    <row r="1446" spans="1:22" x14ac:dyDescent="0.2">
      <c r="A1446" s="1" t="s">
        <v>13</v>
      </c>
      <c r="B1446" s="6" t="s">
        <v>13</v>
      </c>
      <c r="C1446" s="1" t="s">
        <v>13</v>
      </c>
      <c r="D1446" s="1" t="s">
        <v>13</v>
      </c>
      <c r="E1446" s="1" t="s">
        <v>1311</v>
      </c>
      <c r="F1446" s="1" t="s">
        <v>13</v>
      </c>
      <c r="G1446" s="6" t="s">
        <v>13</v>
      </c>
      <c r="H1446" s="3">
        <v>0</v>
      </c>
      <c r="I1446" s="1" t="s">
        <v>13</v>
      </c>
      <c r="J1446" s="4">
        <f>TRUNC(SUMPRODUCT(J1444:J1445, V1444:V1445), 0)</f>
        <v>0</v>
      </c>
      <c r="K1446" s="1" t="s">
        <v>13</v>
      </c>
      <c r="L1446" s="5">
        <f>TRUNC(SUMPRODUCT(L1444:L1445, V1444:V1445), 0)</f>
        <v>0</v>
      </c>
      <c r="M1446" s="1" t="s">
        <v>13</v>
      </c>
      <c r="N1446" s="5">
        <f>TRUNC(SUMPRODUCT(N1444:N1445, V1444:V1445), 0)</f>
        <v>0</v>
      </c>
      <c r="O1446" s="1" t="s">
        <v>13</v>
      </c>
      <c r="P1446" s="5">
        <f>J1446+L1446+N1446</f>
        <v>0</v>
      </c>
      <c r="Q1446" s="1" t="s">
        <v>13</v>
      </c>
      <c r="S1446" t="s">
        <v>13</v>
      </c>
      <c r="T1446" t="s">
        <v>13</v>
      </c>
      <c r="U1446" t="s">
        <v>13</v>
      </c>
      <c r="V1446">
        <v>1</v>
      </c>
    </row>
    <row r="1447" spans="1:22" x14ac:dyDescent="0.2">
      <c r="A1447" s="1" t="s">
        <v>13</v>
      </c>
      <c r="B1447" s="6" t="s">
        <v>13</v>
      </c>
      <c r="C1447" s="1" t="s">
        <v>13</v>
      </c>
      <c r="D1447" s="1" t="s">
        <v>13</v>
      </c>
      <c r="E1447" s="1" t="s">
        <v>13</v>
      </c>
      <c r="F1447" s="1" t="s">
        <v>13</v>
      </c>
      <c r="G1447" s="6" t="s">
        <v>13</v>
      </c>
      <c r="H1447" s="3">
        <v>0</v>
      </c>
      <c r="I1447" s="1" t="s">
        <v>13</v>
      </c>
      <c r="J1447" s="1" t="s">
        <v>13</v>
      </c>
      <c r="K1447" s="1" t="s">
        <v>13</v>
      </c>
      <c r="L1447" s="1" t="s">
        <v>13</v>
      </c>
      <c r="M1447" s="1" t="s">
        <v>13</v>
      </c>
      <c r="N1447" s="1" t="s">
        <v>13</v>
      </c>
      <c r="O1447" s="1" t="s">
        <v>13</v>
      </c>
      <c r="P1447" s="1" t="s">
        <v>13</v>
      </c>
      <c r="Q1447" s="1" t="s">
        <v>13</v>
      </c>
      <c r="S1447" t="s">
        <v>13</v>
      </c>
      <c r="T1447" t="s">
        <v>13</v>
      </c>
      <c r="U1447" t="s">
        <v>13</v>
      </c>
      <c r="V1447">
        <v>1</v>
      </c>
    </row>
    <row r="1448" spans="1:22" x14ac:dyDescent="0.2">
      <c r="A1448" s="1" t="s">
        <v>500</v>
      </c>
      <c r="B1448" s="6" t="s">
        <v>13</v>
      </c>
      <c r="C1448" s="1" t="s">
        <v>13</v>
      </c>
      <c r="D1448" s="1" t="s">
        <v>13</v>
      </c>
      <c r="E1448" s="1" t="s">
        <v>481</v>
      </c>
      <c r="F1448" s="1" t="s">
        <v>501</v>
      </c>
      <c r="G1448" s="6" t="s">
        <v>483</v>
      </c>
      <c r="H1448" s="3">
        <v>0</v>
      </c>
      <c r="I1448" s="1" t="s">
        <v>13</v>
      </c>
      <c r="J1448" s="1" t="s">
        <v>13</v>
      </c>
      <c r="K1448" s="1" t="s">
        <v>13</v>
      </c>
      <c r="L1448" s="1" t="s">
        <v>13</v>
      </c>
      <c r="M1448" s="1" t="s">
        <v>13</v>
      </c>
      <c r="N1448" s="1" t="s">
        <v>13</v>
      </c>
      <c r="O1448" s="1" t="s">
        <v>13</v>
      </c>
      <c r="P1448" s="1" t="s">
        <v>13</v>
      </c>
      <c r="Q1448" s="1" t="s">
        <v>13</v>
      </c>
      <c r="S1448" t="s">
        <v>13</v>
      </c>
      <c r="T1448" t="s">
        <v>13</v>
      </c>
      <c r="U1448" t="s">
        <v>13</v>
      </c>
      <c r="V1448">
        <v>1</v>
      </c>
    </row>
    <row r="1449" spans="1:22" x14ac:dyDescent="0.2">
      <c r="A1449" s="1" t="s">
        <v>500</v>
      </c>
      <c r="B1449" s="6" t="s">
        <v>1312</v>
      </c>
      <c r="C1449" s="1" t="s">
        <v>1496</v>
      </c>
      <c r="D1449" s="1" t="s">
        <v>13</v>
      </c>
      <c r="E1449" s="1" t="s">
        <v>1497</v>
      </c>
      <c r="F1449" s="1" t="s">
        <v>1315</v>
      </c>
      <c r="G1449" s="6" t="s">
        <v>1316</v>
      </c>
      <c r="H1449" s="3">
        <v>0.74</v>
      </c>
      <c r="I1449" s="5">
        <v>0</v>
      </c>
      <c r="J1449" s="4">
        <f>TRUNC(H1449*I1449, 1)</f>
        <v>0</v>
      </c>
      <c r="K1449" s="4">
        <f>노무!E23</f>
        <v>0</v>
      </c>
      <c r="L1449" s="5">
        <f>TRUNC(H1449*K1449, 1)</f>
        <v>0</v>
      </c>
      <c r="M1449" s="4">
        <v>0</v>
      </c>
      <c r="N1449" s="5">
        <f>TRUNC(H1449*M1449, 1)</f>
        <v>0</v>
      </c>
      <c r="O1449" s="4">
        <f>I1449+K1449+M1449</f>
        <v>0</v>
      </c>
      <c r="P1449" s="5">
        <f>J1449+L1449+N1449</f>
        <v>0</v>
      </c>
      <c r="Q1449" s="1" t="s">
        <v>13</v>
      </c>
      <c r="S1449" t="s">
        <v>54</v>
      </c>
      <c r="T1449" t="s">
        <v>54</v>
      </c>
      <c r="U1449" t="s">
        <v>13</v>
      </c>
      <c r="V1449">
        <v>1</v>
      </c>
    </row>
    <row r="1450" spans="1:22" x14ac:dyDescent="0.2">
      <c r="A1450" s="1" t="s">
        <v>500</v>
      </c>
      <c r="B1450" s="6" t="s">
        <v>1312</v>
      </c>
      <c r="C1450" s="1" t="s">
        <v>1317</v>
      </c>
      <c r="D1450" s="1" t="s">
        <v>13</v>
      </c>
      <c r="E1450" s="1" t="s">
        <v>1318</v>
      </c>
      <c r="F1450" s="1" t="s">
        <v>1315</v>
      </c>
      <c r="G1450" s="6" t="s">
        <v>1316</v>
      </c>
      <c r="H1450" s="3">
        <v>0.09</v>
      </c>
      <c r="I1450" s="5">
        <v>0</v>
      </c>
      <c r="J1450" s="4">
        <f>TRUNC(H1450*I1450, 1)</f>
        <v>0</v>
      </c>
      <c r="K1450" s="4">
        <f>노무!E4</f>
        <v>0</v>
      </c>
      <c r="L1450" s="5">
        <f>TRUNC(H1450*K1450, 1)</f>
        <v>0</v>
      </c>
      <c r="M1450" s="4">
        <v>0</v>
      </c>
      <c r="N1450" s="5">
        <f>TRUNC(H1450*M1450, 1)</f>
        <v>0</v>
      </c>
      <c r="O1450" s="4">
        <f>I1450+K1450+M1450</f>
        <v>0</v>
      </c>
      <c r="P1450" s="5">
        <f>J1450+L1450+N1450</f>
        <v>0</v>
      </c>
      <c r="Q1450" s="1" t="s">
        <v>13</v>
      </c>
      <c r="S1450" t="s">
        <v>54</v>
      </c>
      <c r="T1450" t="s">
        <v>54</v>
      </c>
      <c r="U1450" t="s">
        <v>13</v>
      </c>
      <c r="V1450">
        <v>1</v>
      </c>
    </row>
    <row r="1451" spans="1:22" x14ac:dyDescent="0.2">
      <c r="A1451" s="1" t="s">
        <v>13</v>
      </c>
      <c r="B1451" s="6" t="s">
        <v>13</v>
      </c>
      <c r="C1451" s="1" t="s">
        <v>13</v>
      </c>
      <c r="D1451" s="1" t="s">
        <v>13</v>
      </c>
      <c r="E1451" s="1" t="s">
        <v>1311</v>
      </c>
      <c r="F1451" s="1" t="s">
        <v>13</v>
      </c>
      <c r="G1451" s="6" t="s">
        <v>13</v>
      </c>
      <c r="H1451" s="3">
        <v>0</v>
      </c>
      <c r="I1451" s="1" t="s">
        <v>13</v>
      </c>
      <c r="J1451" s="4">
        <f>TRUNC(SUMPRODUCT(J1449:J1450, V1449:V1450), 0)</f>
        <v>0</v>
      </c>
      <c r="K1451" s="1" t="s">
        <v>13</v>
      </c>
      <c r="L1451" s="5">
        <f>TRUNC(SUMPRODUCT(L1449:L1450, V1449:V1450), 0)</f>
        <v>0</v>
      </c>
      <c r="M1451" s="1" t="s">
        <v>13</v>
      </c>
      <c r="N1451" s="5">
        <f>TRUNC(SUMPRODUCT(N1449:N1450, V1449:V1450), 0)</f>
        <v>0</v>
      </c>
      <c r="O1451" s="1" t="s">
        <v>13</v>
      </c>
      <c r="P1451" s="5">
        <f>J1451+L1451+N1451</f>
        <v>0</v>
      </c>
      <c r="Q1451" s="1" t="s">
        <v>13</v>
      </c>
      <c r="S1451" t="s">
        <v>13</v>
      </c>
      <c r="T1451" t="s">
        <v>13</v>
      </c>
      <c r="U1451" t="s">
        <v>13</v>
      </c>
      <c r="V1451">
        <v>1</v>
      </c>
    </row>
    <row r="1452" spans="1:22" x14ac:dyDescent="0.2">
      <c r="A1452" s="1" t="s">
        <v>13</v>
      </c>
      <c r="B1452" s="6" t="s">
        <v>13</v>
      </c>
      <c r="C1452" s="1" t="s">
        <v>13</v>
      </c>
      <c r="D1452" s="1" t="s">
        <v>13</v>
      </c>
      <c r="E1452" s="1" t="s">
        <v>13</v>
      </c>
      <c r="F1452" s="1" t="s">
        <v>13</v>
      </c>
      <c r="G1452" s="6" t="s">
        <v>13</v>
      </c>
      <c r="H1452" s="3">
        <v>0</v>
      </c>
      <c r="I1452" s="1" t="s">
        <v>13</v>
      </c>
      <c r="J1452" s="1" t="s">
        <v>13</v>
      </c>
      <c r="K1452" s="1" t="s">
        <v>13</v>
      </c>
      <c r="L1452" s="1" t="s">
        <v>13</v>
      </c>
      <c r="M1452" s="1" t="s">
        <v>13</v>
      </c>
      <c r="N1452" s="1" t="s">
        <v>13</v>
      </c>
      <c r="O1452" s="1" t="s">
        <v>13</v>
      </c>
      <c r="P1452" s="1" t="s">
        <v>13</v>
      </c>
      <c r="Q1452" s="1" t="s">
        <v>13</v>
      </c>
      <c r="S1452" t="s">
        <v>13</v>
      </c>
      <c r="T1452" t="s">
        <v>13</v>
      </c>
      <c r="U1452" t="s">
        <v>13</v>
      </c>
      <c r="V1452">
        <v>1</v>
      </c>
    </row>
    <row r="1453" spans="1:22" x14ac:dyDescent="0.2">
      <c r="A1453" s="1" t="s">
        <v>502</v>
      </c>
      <c r="B1453" s="6" t="s">
        <v>13</v>
      </c>
      <c r="C1453" s="1" t="s">
        <v>13</v>
      </c>
      <c r="D1453" s="1" t="s">
        <v>13</v>
      </c>
      <c r="E1453" s="1" t="s">
        <v>481</v>
      </c>
      <c r="F1453" s="1" t="s">
        <v>503</v>
      </c>
      <c r="G1453" s="6" t="s">
        <v>483</v>
      </c>
      <c r="H1453" s="3">
        <v>0</v>
      </c>
      <c r="I1453" s="1" t="s">
        <v>13</v>
      </c>
      <c r="J1453" s="1" t="s">
        <v>13</v>
      </c>
      <c r="K1453" s="1" t="s">
        <v>13</v>
      </c>
      <c r="L1453" s="1" t="s">
        <v>13</v>
      </c>
      <c r="M1453" s="1" t="s">
        <v>13</v>
      </c>
      <c r="N1453" s="1" t="s">
        <v>13</v>
      </c>
      <c r="O1453" s="1" t="s">
        <v>13</v>
      </c>
      <c r="P1453" s="1" t="s">
        <v>13</v>
      </c>
      <c r="Q1453" s="1" t="s">
        <v>13</v>
      </c>
      <c r="S1453" t="s">
        <v>13</v>
      </c>
      <c r="T1453" t="s">
        <v>13</v>
      </c>
      <c r="U1453" t="s">
        <v>13</v>
      </c>
      <c r="V1453">
        <v>1</v>
      </c>
    </row>
    <row r="1454" spans="1:22" x14ac:dyDescent="0.2">
      <c r="A1454" s="1" t="s">
        <v>502</v>
      </c>
      <c r="B1454" s="6" t="s">
        <v>1312</v>
      </c>
      <c r="C1454" s="1" t="s">
        <v>1496</v>
      </c>
      <c r="D1454" s="1" t="s">
        <v>13</v>
      </c>
      <c r="E1454" s="1" t="s">
        <v>1497</v>
      </c>
      <c r="F1454" s="1" t="s">
        <v>1315</v>
      </c>
      <c r="G1454" s="6" t="s">
        <v>1316</v>
      </c>
      <c r="H1454" s="3">
        <v>1.58</v>
      </c>
      <c r="I1454" s="5">
        <v>0</v>
      </c>
      <c r="J1454" s="4">
        <f>TRUNC(H1454*I1454, 1)</f>
        <v>0</v>
      </c>
      <c r="K1454" s="4">
        <f>노무!E23</f>
        <v>0</v>
      </c>
      <c r="L1454" s="5">
        <f>TRUNC(H1454*K1454, 1)</f>
        <v>0</v>
      </c>
      <c r="M1454" s="4">
        <v>0</v>
      </c>
      <c r="N1454" s="5">
        <f>TRUNC(H1454*M1454, 1)</f>
        <v>0</v>
      </c>
      <c r="O1454" s="4">
        <f>I1454+K1454+M1454</f>
        <v>0</v>
      </c>
      <c r="P1454" s="5">
        <f>J1454+L1454+N1454</f>
        <v>0</v>
      </c>
      <c r="Q1454" s="1" t="s">
        <v>13</v>
      </c>
      <c r="S1454" t="s">
        <v>54</v>
      </c>
      <c r="T1454" t="s">
        <v>54</v>
      </c>
      <c r="U1454" t="s">
        <v>13</v>
      </c>
      <c r="V1454">
        <v>1</v>
      </c>
    </row>
    <row r="1455" spans="1:22" x14ac:dyDescent="0.2">
      <c r="A1455" s="1" t="s">
        <v>502</v>
      </c>
      <c r="B1455" s="6" t="s">
        <v>1312</v>
      </c>
      <c r="C1455" s="1" t="s">
        <v>1317</v>
      </c>
      <c r="D1455" s="1" t="s">
        <v>13</v>
      </c>
      <c r="E1455" s="1" t="s">
        <v>1318</v>
      </c>
      <c r="F1455" s="1" t="s">
        <v>1315</v>
      </c>
      <c r="G1455" s="6" t="s">
        <v>1316</v>
      </c>
      <c r="H1455" s="3">
        <v>0.19</v>
      </c>
      <c r="I1455" s="5">
        <v>0</v>
      </c>
      <c r="J1455" s="4">
        <f>TRUNC(H1455*I1455, 1)</f>
        <v>0</v>
      </c>
      <c r="K1455" s="4">
        <f>노무!E4</f>
        <v>0</v>
      </c>
      <c r="L1455" s="5">
        <f>TRUNC(H1455*K1455, 1)</f>
        <v>0</v>
      </c>
      <c r="M1455" s="4">
        <v>0</v>
      </c>
      <c r="N1455" s="5">
        <f>TRUNC(H1455*M1455, 1)</f>
        <v>0</v>
      </c>
      <c r="O1455" s="4">
        <f>I1455+K1455+M1455</f>
        <v>0</v>
      </c>
      <c r="P1455" s="5">
        <f>J1455+L1455+N1455</f>
        <v>0</v>
      </c>
      <c r="Q1455" s="1" t="s">
        <v>13</v>
      </c>
      <c r="S1455" t="s">
        <v>54</v>
      </c>
      <c r="T1455" t="s">
        <v>54</v>
      </c>
      <c r="U1455" t="s">
        <v>13</v>
      </c>
      <c r="V1455">
        <v>1</v>
      </c>
    </row>
    <row r="1456" spans="1:22" x14ac:dyDescent="0.2">
      <c r="A1456" s="1" t="s">
        <v>13</v>
      </c>
      <c r="B1456" s="6" t="s">
        <v>13</v>
      </c>
      <c r="C1456" s="1" t="s">
        <v>13</v>
      </c>
      <c r="D1456" s="1" t="s">
        <v>13</v>
      </c>
      <c r="E1456" s="1" t="s">
        <v>1311</v>
      </c>
      <c r="F1456" s="1" t="s">
        <v>13</v>
      </c>
      <c r="G1456" s="6" t="s">
        <v>13</v>
      </c>
      <c r="H1456" s="3">
        <v>0</v>
      </c>
      <c r="I1456" s="1" t="s">
        <v>13</v>
      </c>
      <c r="J1456" s="4">
        <f>TRUNC(SUMPRODUCT(J1454:J1455, V1454:V1455), 0)</f>
        <v>0</v>
      </c>
      <c r="K1456" s="1" t="s">
        <v>13</v>
      </c>
      <c r="L1456" s="5">
        <f>TRUNC(SUMPRODUCT(L1454:L1455, V1454:V1455), 0)</f>
        <v>0</v>
      </c>
      <c r="M1456" s="1" t="s">
        <v>13</v>
      </c>
      <c r="N1456" s="5">
        <f>TRUNC(SUMPRODUCT(N1454:N1455, V1454:V1455), 0)</f>
        <v>0</v>
      </c>
      <c r="O1456" s="1" t="s">
        <v>13</v>
      </c>
      <c r="P1456" s="5">
        <f>J1456+L1456+N1456</f>
        <v>0</v>
      </c>
      <c r="Q1456" s="1" t="s">
        <v>13</v>
      </c>
      <c r="S1456" t="s">
        <v>13</v>
      </c>
      <c r="T1456" t="s">
        <v>13</v>
      </c>
      <c r="U1456" t="s">
        <v>13</v>
      </c>
      <c r="V1456">
        <v>1</v>
      </c>
    </row>
    <row r="1457" spans="1:22" x14ac:dyDescent="0.2">
      <c r="A1457" s="1" t="s">
        <v>13</v>
      </c>
      <c r="B1457" s="6" t="s">
        <v>13</v>
      </c>
      <c r="C1457" s="1" t="s">
        <v>13</v>
      </c>
      <c r="D1457" s="1" t="s">
        <v>13</v>
      </c>
      <c r="E1457" s="1" t="s">
        <v>13</v>
      </c>
      <c r="F1457" s="1" t="s">
        <v>13</v>
      </c>
      <c r="G1457" s="6" t="s">
        <v>13</v>
      </c>
      <c r="H1457" s="3">
        <v>0</v>
      </c>
      <c r="I1457" s="1" t="s">
        <v>13</v>
      </c>
      <c r="J1457" s="1" t="s">
        <v>13</v>
      </c>
      <c r="K1457" s="1" t="s">
        <v>13</v>
      </c>
      <c r="L1457" s="1" t="s">
        <v>13</v>
      </c>
      <c r="M1457" s="1" t="s">
        <v>13</v>
      </c>
      <c r="N1457" s="1" t="s">
        <v>13</v>
      </c>
      <c r="O1457" s="1" t="s">
        <v>13</v>
      </c>
      <c r="P1457" s="1" t="s">
        <v>13</v>
      </c>
      <c r="Q1457" s="1" t="s">
        <v>13</v>
      </c>
      <c r="S1457" t="s">
        <v>13</v>
      </c>
      <c r="T1457" t="s">
        <v>13</v>
      </c>
      <c r="U1457" t="s">
        <v>13</v>
      </c>
      <c r="V1457">
        <v>1</v>
      </c>
    </row>
    <row r="1458" spans="1:22" x14ac:dyDescent="0.2">
      <c r="A1458" s="1" t="s">
        <v>504</v>
      </c>
      <c r="B1458" s="6" t="s">
        <v>13</v>
      </c>
      <c r="C1458" s="1" t="s">
        <v>13</v>
      </c>
      <c r="D1458" s="1" t="s">
        <v>13</v>
      </c>
      <c r="E1458" s="1" t="s">
        <v>481</v>
      </c>
      <c r="F1458" s="1" t="s">
        <v>505</v>
      </c>
      <c r="G1458" s="6" t="s">
        <v>483</v>
      </c>
      <c r="H1458" s="3">
        <v>0</v>
      </c>
      <c r="I1458" s="1" t="s">
        <v>13</v>
      </c>
      <c r="J1458" s="1" t="s">
        <v>13</v>
      </c>
      <c r="K1458" s="1" t="s">
        <v>13</v>
      </c>
      <c r="L1458" s="1" t="s">
        <v>13</v>
      </c>
      <c r="M1458" s="1" t="s">
        <v>13</v>
      </c>
      <c r="N1458" s="1" t="s">
        <v>13</v>
      </c>
      <c r="O1458" s="1" t="s">
        <v>13</v>
      </c>
      <c r="P1458" s="1" t="s">
        <v>13</v>
      </c>
      <c r="Q1458" s="1" t="s">
        <v>13</v>
      </c>
      <c r="S1458" t="s">
        <v>13</v>
      </c>
      <c r="T1458" t="s">
        <v>13</v>
      </c>
      <c r="U1458" t="s">
        <v>13</v>
      </c>
      <c r="V1458">
        <v>1</v>
      </c>
    </row>
    <row r="1459" spans="1:22" x14ac:dyDescent="0.2">
      <c r="A1459" s="1" t="s">
        <v>504</v>
      </c>
      <c r="B1459" s="6" t="s">
        <v>1312</v>
      </c>
      <c r="C1459" s="1" t="s">
        <v>1496</v>
      </c>
      <c r="D1459" s="1" t="s">
        <v>13</v>
      </c>
      <c r="E1459" s="1" t="s">
        <v>1497</v>
      </c>
      <c r="F1459" s="1" t="s">
        <v>1315</v>
      </c>
      <c r="G1459" s="6" t="s">
        <v>1316</v>
      </c>
      <c r="H1459" s="3">
        <v>1.86</v>
      </c>
      <c r="I1459" s="5">
        <v>0</v>
      </c>
      <c r="J1459" s="4">
        <f>TRUNC(H1459*I1459, 1)</f>
        <v>0</v>
      </c>
      <c r="K1459" s="4">
        <f>노무!E23</f>
        <v>0</v>
      </c>
      <c r="L1459" s="5">
        <f>TRUNC(H1459*K1459, 1)</f>
        <v>0</v>
      </c>
      <c r="M1459" s="4">
        <v>0</v>
      </c>
      <c r="N1459" s="5">
        <f>TRUNC(H1459*M1459, 1)</f>
        <v>0</v>
      </c>
      <c r="O1459" s="4">
        <f>I1459+K1459+M1459</f>
        <v>0</v>
      </c>
      <c r="P1459" s="5">
        <f>J1459+L1459+N1459</f>
        <v>0</v>
      </c>
      <c r="Q1459" s="1" t="s">
        <v>13</v>
      </c>
      <c r="S1459" t="s">
        <v>54</v>
      </c>
      <c r="T1459" t="s">
        <v>54</v>
      </c>
      <c r="U1459" t="s">
        <v>13</v>
      </c>
      <c r="V1459">
        <v>1</v>
      </c>
    </row>
    <row r="1460" spans="1:22" x14ac:dyDescent="0.2">
      <c r="A1460" s="1" t="s">
        <v>504</v>
      </c>
      <c r="B1460" s="6" t="s">
        <v>1312</v>
      </c>
      <c r="C1460" s="1" t="s">
        <v>1317</v>
      </c>
      <c r="D1460" s="1" t="s">
        <v>13</v>
      </c>
      <c r="E1460" s="1" t="s">
        <v>1318</v>
      </c>
      <c r="F1460" s="1" t="s">
        <v>1315</v>
      </c>
      <c r="G1460" s="6" t="s">
        <v>1316</v>
      </c>
      <c r="H1460" s="3">
        <v>0.22</v>
      </c>
      <c r="I1460" s="5">
        <v>0</v>
      </c>
      <c r="J1460" s="4">
        <f>TRUNC(H1460*I1460, 1)</f>
        <v>0</v>
      </c>
      <c r="K1460" s="4">
        <f>노무!E4</f>
        <v>0</v>
      </c>
      <c r="L1460" s="5">
        <f>TRUNC(H1460*K1460, 1)</f>
        <v>0</v>
      </c>
      <c r="M1460" s="4">
        <v>0</v>
      </c>
      <c r="N1460" s="5">
        <f>TRUNC(H1460*M1460, 1)</f>
        <v>0</v>
      </c>
      <c r="O1460" s="4">
        <f>I1460+K1460+M1460</f>
        <v>0</v>
      </c>
      <c r="P1460" s="5">
        <f>J1460+L1460+N1460</f>
        <v>0</v>
      </c>
      <c r="Q1460" s="1" t="s">
        <v>13</v>
      </c>
      <c r="S1460" t="s">
        <v>54</v>
      </c>
      <c r="T1460" t="s">
        <v>54</v>
      </c>
      <c r="U1460" t="s">
        <v>13</v>
      </c>
      <c r="V1460">
        <v>1</v>
      </c>
    </row>
    <row r="1461" spans="1:22" x14ac:dyDescent="0.2">
      <c r="A1461" s="1" t="s">
        <v>13</v>
      </c>
      <c r="B1461" s="6" t="s">
        <v>13</v>
      </c>
      <c r="C1461" s="1" t="s">
        <v>13</v>
      </c>
      <c r="D1461" s="1" t="s">
        <v>13</v>
      </c>
      <c r="E1461" s="1" t="s">
        <v>1311</v>
      </c>
      <c r="F1461" s="1" t="s">
        <v>13</v>
      </c>
      <c r="G1461" s="6" t="s">
        <v>13</v>
      </c>
      <c r="H1461" s="3">
        <v>0</v>
      </c>
      <c r="I1461" s="1" t="s">
        <v>13</v>
      </c>
      <c r="J1461" s="4">
        <f>TRUNC(SUMPRODUCT(J1459:J1460, V1459:V1460), 0)</f>
        <v>0</v>
      </c>
      <c r="K1461" s="1" t="s">
        <v>13</v>
      </c>
      <c r="L1461" s="5">
        <f>TRUNC(SUMPRODUCT(L1459:L1460, V1459:V1460), 0)</f>
        <v>0</v>
      </c>
      <c r="M1461" s="1" t="s">
        <v>13</v>
      </c>
      <c r="N1461" s="5">
        <f>TRUNC(SUMPRODUCT(N1459:N1460, V1459:V1460), 0)</f>
        <v>0</v>
      </c>
      <c r="O1461" s="1" t="s">
        <v>13</v>
      </c>
      <c r="P1461" s="5">
        <f>J1461+L1461+N1461</f>
        <v>0</v>
      </c>
      <c r="Q1461" s="1" t="s">
        <v>13</v>
      </c>
      <c r="S1461" t="s">
        <v>13</v>
      </c>
      <c r="T1461" t="s">
        <v>13</v>
      </c>
      <c r="U1461" t="s">
        <v>13</v>
      </c>
      <c r="V1461">
        <v>1</v>
      </c>
    </row>
    <row r="1462" spans="1:22" x14ac:dyDescent="0.2">
      <c r="A1462" s="1" t="s">
        <v>13</v>
      </c>
      <c r="B1462" s="6" t="s">
        <v>13</v>
      </c>
      <c r="C1462" s="1" t="s">
        <v>13</v>
      </c>
      <c r="D1462" s="1" t="s">
        <v>13</v>
      </c>
      <c r="E1462" s="1" t="s">
        <v>13</v>
      </c>
      <c r="F1462" s="1" t="s">
        <v>13</v>
      </c>
      <c r="G1462" s="6" t="s">
        <v>13</v>
      </c>
      <c r="H1462" s="3">
        <v>0</v>
      </c>
      <c r="I1462" s="1" t="s">
        <v>13</v>
      </c>
      <c r="J1462" s="1" t="s">
        <v>13</v>
      </c>
      <c r="K1462" s="1" t="s">
        <v>13</v>
      </c>
      <c r="L1462" s="1" t="s">
        <v>13</v>
      </c>
      <c r="M1462" s="1" t="s">
        <v>13</v>
      </c>
      <c r="N1462" s="1" t="s">
        <v>13</v>
      </c>
      <c r="O1462" s="1" t="s">
        <v>13</v>
      </c>
      <c r="P1462" s="1" t="s">
        <v>13</v>
      </c>
      <c r="Q1462" s="1" t="s">
        <v>13</v>
      </c>
      <c r="S1462" t="s">
        <v>13</v>
      </c>
      <c r="T1462" t="s">
        <v>13</v>
      </c>
      <c r="U1462" t="s">
        <v>13</v>
      </c>
      <c r="V1462">
        <v>1</v>
      </c>
    </row>
    <row r="1463" spans="1:22" x14ac:dyDescent="0.2">
      <c r="A1463" s="1" t="s">
        <v>506</v>
      </c>
      <c r="B1463" s="6" t="s">
        <v>13</v>
      </c>
      <c r="C1463" s="1" t="s">
        <v>13</v>
      </c>
      <c r="D1463" s="1" t="s">
        <v>13</v>
      </c>
      <c r="E1463" s="1" t="s">
        <v>481</v>
      </c>
      <c r="F1463" s="1" t="s">
        <v>507</v>
      </c>
      <c r="G1463" s="6" t="s">
        <v>483</v>
      </c>
      <c r="H1463" s="3">
        <v>0</v>
      </c>
      <c r="I1463" s="1" t="s">
        <v>13</v>
      </c>
      <c r="J1463" s="1" t="s">
        <v>13</v>
      </c>
      <c r="K1463" s="1" t="s">
        <v>13</v>
      </c>
      <c r="L1463" s="1" t="s">
        <v>13</v>
      </c>
      <c r="M1463" s="1" t="s">
        <v>13</v>
      </c>
      <c r="N1463" s="1" t="s">
        <v>13</v>
      </c>
      <c r="O1463" s="1" t="s">
        <v>13</v>
      </c>
      <c r="P1463" s="1" t="s">
        <v>13</v>
      </c>
      <c r="Q1463" s="1" t="s">
        <v>13</v>
      </c>
      <c r="S1463" t="s">
        <v>13</v>
      </c>
      <c r="T1463" t="s">
        <v>13</v>
      </c>
      <c r="U1463" t="s">
        <v>13</v>
      </c>
      <c r="V1463">
        <v>1</v>
      </c>
    </row>
    <row r="1464" spans="1:22" x14ac:dyDescent="0.2">
      <c r="A1464" s="1" t="s">
        <v>506</v>
      </c>
      <c r="B1464" s="6" t="s">
        <v>1312</v>
      </c>
      <c r="C1464" s="1" t="s">
        <v>1496</v>
      </c>
      <c r="D1464" s="1" t="s">
        <v>13</v>
      </c>
      <c r="E1464" s="1" t="s">
        <v>1497</v>
      </c>
      <c r="F1464" s="1" t="s">
        <v>1315</v>
      </c>
      <c r="G1464" s="6" t="s">
        <v>1316</v>
      </c>
      <c r="H1464" s="3">
        <v>2.04</v>
      </c>
      <c r="I1464" s="5">
        <v>0</v>
      </c>
      <c r="J1464" s="4">
        <f>TRUNC(H1464*I1464, 1)</f>
        <v>0</v>
      </c>
      <c r="K1464" s="4">
        <f>노무!E23</f>
        <v>0</v>
      </c>
      <c r="L1464" s="5">
        <f>TRUNC(H1464*K1464, 1)</f>
        <v>0</v>
      </c>
      <c r="M1464" s="4">
        <v>0</v>
      </c>
      <c r="N1464" s="5">
        <f>TRUNC(H1464*M1464, 1)</f>
        <v>0</v>
      </c>
      <c r="O1464" s="4">
        <f>I1464+K1464+M1464</f>
        <v>0</v>
      </c>
      <c r="P1464" s="5">
        <f>J1464+L1464+N1464</f>
        <v>0</v>
      </c>
      <c r="Q1464" s="1" t="s">
        <v>13</v>
      </c>
      <c r="S1464" t="s">
        <v>54</v>
      </c>
      <c r="T1464" t="s">
        <v>54</v>
      </c>
      <c r="U1464" t="s">
        <v>13</v>
      </c>
      <c r="V1464">
        <v>1</v>
      </c>
    </row>
    <row r="1465" spans="1:22" x14ac:dyDescent="0.2">
      <c r="A1465" s="1" t="s">
        <v>506</v>
      </c>
      <c r="B1465" s="6" t="s">
        <v>1312</v>
      </c>
      <c r="C1465" s="1" t="s">
        <v>1317</v>
      </c>
      <c r="D1465" s="1" t="s">
        <v>13</v>
      </c>
      <c r="E1465" s="1" t="s">
        <v>1318</v>
      </c>
      <c r="F1465" s="1" t="s">
        <v>1315</v>
      </c>
      <c r="G1465" s="6" t="s">
        <v>1316</v>
      </c>
      <c r="H1465" s="3">
        <v>0.25</v>
      </c>
      <c r="I1465" s="5">
        <v>0</v>
      </c>
      <c r="J1465" s="4">
        <f>TRUNC(H1465*I1465, 1)</f>
        <v>0</v>
      </c>
      <c r="K1465" s="4">
        <f>노무!E4</f>
        <v>0</v>
      </c>
      <c r="L1465" s="5">
        <f>TRUNC(H1465*K1465, 1)</f>
        <v>0</v>
      </c>
      <c r="M1465" s="4">
        <v>0</v>
      </c>
      <c r="N1465" s="5">
        <f>TRUNC(H1465*M1465, 1)</f>
        <v>0</v>
      </c>
      <c r="O1465" s="4">
        <f>I1465+K1465+M1465</f>
        <v>0</v>
      </c>
      <c r="P1465" s="5">
        <f>J1465+L1465+N1465</f>
        <v>0</v>
      </c>
      <c r="Q1465" s="1" t="s">
        <v>13</v>
      </c>
      <c r="S1465" t="s">
        <v>54</v>
      </c>
      <c r="T1465" t="s">
        <v>54</v>
      </c>
      <c r="U1465" t="s">
        <v>13</v>
      </c>
      <c r="V1465">
        <v>1</v>
      </c>
    </row>
    <row r="1466" spans="1:22" x14ac:dyDescent="0.2">
      <c r="A1466" s="1" t="s">
        <v>13</v>
      </c>
      <c r="B1466" s="6" t="s">
        <v>13</v>
      </c>
      <c r="C1466" s="1" t="s">
        <v>13</v>
      </c>
      <c r="D1466" s="1" t="s">
        <v>13</v>
      </c>
      <c r="E1466" s="1" t="s">
        <v>1311</v>
      </c>
      <c r="F1466" s="1" t="s">
        <v>13</v>
      </c>
      <c r="G1466" s="6" t="s">
        <v>13</v>
      </c>
      <c r="H1466" s="3">
        <v>0</v>
      </c>
      <c r="I1466" s="1" t="s">
        <v>13</v>
      </c>
      <c r="J1466" s="4">
        <f>TRUNC(SUMPRODUCT(J1464:J1465, V1464:V1465), 0)</f>
        <v>0</v>
      </c>
      <c r="K1466" s="1" t="s">
        <v>13</v>
      </c>
      <c r="L1466" s="5">
        <f>TRUNC(SUMPRODUCT(L1464:L1465, V1464:V1465), 0)</f>
        <v>0</v>
      </c>
      <c r="M1466" s="1" t="s">
        <v>13</v>
      </c>
      <c r="N1466" s="5">
        <f>TRUNC(SUMPRODUCT(N1464:N1465, V1464:V1465), 0)</f>
        <v>0</v>
      </c>
      <c r="O1466" s="1" t="s">
        <v>13</v>
      </c>
      <c r="P1466" s="5">
        <f>J1466+L1466+N1466</f>
        <v>0</v>
      </c>
      <c r="Q1466" s="1" t="s">
        <v>13</v>
      </c>
      <c r="S1466" t="s">
        <v>13</v>
      </c>
      <c r="T1466" t="s">
        <v>13</v>
      </c>
      <c r="U1466" t="s">
        <v>13</v>
      </c>
      <c r="V1466">
        <v>1</v>
      </c>
    </row>
    <row r="1467" spans="1:22" x14ac:dyDescent="0.2">
      <c r="A1467" s="1" t="s">
        <v>13</v>
      </c>
      <c r="B1467" s="6" t="s">
        <v>13</v>
      </c>
      <c r="C1467" s="1" t="s">
        <v>13</v>
      </c>
      <c r="D1467" s="1" t="s">
        <v>13</v>
      </c>
      <c r="E1467" s="1" t="s">
        <v>13</v>
      </c>
      <c r="F1467" s="1" t="s">
        <v>13</v>
      </c>
      <c r="G1467" s="6" t="s">
        <v>13</v>
      </c>
      <c r="H1467" s="3">
        <v>0</v>
      </c>
      <c r="I1467" s="1" t="s">
        <v>13</v>
      </c>
      <c r="J1467" s="1" t="s">
        <v>13</v>
      </c>
      <c r="K1467" s="1" t="s">
        <v>13</v>
      </c>
      <c r="L1467" s="1" t="s">
        <v>13</v>
      </c>
      <c r="M1467" s="1" t="s">
        <v>13</v>
      </c>
      <c r="N1467" s="1" t="s">
        <v>13</v>
      </c>
      <c r="O1467" s="1" t="s">
        <v>13</v>
      </c>
      <c r="P1467" s="1" t="s">
        <v>13</v>
      </c>
      <c r="Q1467" s="1" t="s">
        <v>13</v>
      </c>
      <c r="S1467" t="s">
        <v>13</v>
      </c>
      <c r="T1467" t="s">
        <v>13</v>
      </c>
      <c r="U1467" t="s">
        <v>13</v>
      </c>
      <c r="V1467">
        <v>1</v>
      </c>
    </row>
    <row r="1468" spans="1:22" x14ac:dyDescent="0.2">
      <c r="A1468" s="1" t="s">
        <v>508</v>
      </c>
      <c r="B1468" s="6" t="s">
        <v>13</v>
      </c>
      <c r="C1468" s="1" t="s">
        <v>13</v>
      </c>
      <c r="D1468" s="1" t="s">
        <v>13</v>
      </c>
      <c r="E1468" s="1" t="s">
        <v>481</v>
      </c>
      <c r="F1468" s="1" t="s">
        <v>509</v>
      </c>
      <c r="G1468" s="6" t="s">
        <v>483</v>
      </c>
      <c r="H1468" s="3">
        <v>0</v>
      </c>
      <c r="I1468" s="1" t="s">
        <v>13</v>
      </c>
      <c r="J1468" s="1" t="s">
        <v>13</v>
      </c>
      <c r="K1468" s="1" t="s">
        <v>13</v>
      </c>
      <c r="L1468" s="1" t="s">
        <v>13</v>
      </c>
      <c r="M1468" s="1" t="s">
        <v>13</v>
      </c>
      <c r="N1468" s="1" t="s">
        <v>13</v>
      </c>
      <c r="O1468" s="1" t="s">
        <v>13</v>
      </c>
      <c r="P1468" s="1" t="s">
        <v>13</v>
      </c>
      <c r="Q1468" s="1" t="s">
        <v>13</v>
      </c>
      <c r="S1468" t="s">
        <v>13</v>
      </c>
      <c r="T1468" t="s">
        <v>13</v>
      </c>
      <c r="U1468" t="s">
        <v>13</v>
      </c>
      <c r="V1468">
        <v>1</v>
      </c>
    </row>
    <row r="1469" spans="1:22" x14ac:dyDescent="0.2">
      <c r="A1469" s="1" t="s">
        <v>508</v>
      </c>
      <c r="B1469" s="6" t="s">
        <v>1312</v>
      </c>
      <c r="C1469" s="1" t="s">
        <v>1496</v>
      </c>
      <c r="D1469" s="1" t="s">
        <v>13</v>
      </c>
      <c r="E1469" s="1" t="s">
        <v>1497</v>
      </c>
      <c r="F1469" s="1" t="s">
        <v>1315</v>
      </c>
      <c r="G1469" s="6" t="s">
        <v>1316</v>
      </c>
      <c r="H1469" s="3">
        <v>2.3199999999999998</v>
      </c>
      <c r="I1469" s="5">
        <v>0</v>
      </c>
      <c r="J1469" s="4">
        <f>TRUNC(H1469*I1469, 1)</f>
        <v>0</v>
      </c>
      <c r="K1469" s="4">
        <f>노무!E23</f>
        <v>0</v>
      </c>
      <c r="L1469" s="5">
        <f>TRUNC(H1469*K1469, 1)</f>
        <v>0</v>
      </c>
      <c r="M1469" s="4">
        <v>0</v>
      </c>
      <c r="N1469" s="5">
        <f>TRUNC(H1469*M1469, 1)</f>
        <v>0</v>
      </c>
      <c r="O1469" s="4">
        <f>I1469+K1469+M1469</f>
        <v>0</v>
      </c>
      <c r="P1469" s="5">
        <f>J1469+L1469+N1469</f>
        <v>0</v>
      </c>
      <c r="Q1469" s="1" t="s">
        <v>13</v>
      </c>
      <c r="S1469" t="s">
        <v>54</v>
      </c>
      <c r="T1469" t="s">
        <v>54</v>
      </c>
      <c r="U1469" t="s">
        <v>13</v>
      </c>
      <c r="V1469">
        <v>1</v>
      </c>
    </row>
    <row r="1470" spans="1:22" x14ac:dyDescent="0.2">
      <c r="A1470" s="1" t="s">
        <v>508</v>
      </c>
      <c r="B1470" s="6" t="s">
        <v>1312</v>
      </c>
      <c r="C1470" s="1" t="s">
        <v>1317</v>
      </c>
      <c r="D1470" s="1" t="s">
        <v>13</v>
      </c>
      <c r="E1470" s="1" t="s">
        <v>1318</v>
      </c>
      <c r="F1470" s="1" t="s">
        <v>1315</v>
      </c>
      <c r="G1470" s="6" t="s">
        <v>1316</v>
      </c>
      <c r="H1470" s="3">
        <v>0.28000000000000003</v>
      </c>
      <c r="I1470" s="5">
        <v>0</v>
      </c>
      <c r="J1470" s="4">
        <f>TRUNC(H1470*I1470, 1)</f>
        <v>0</v>
      </c>
      <c r="K1470" s="4">
        <f>노무!E4</f>
        <v>0</v>
      </c>
      <c r="L1470" s="5">
        <f>TRUNC(H1470*K1470, 1)</f>
        <v>0</v>
      </c>
      <c r="M1470" s="4">
        <v>0</v>
      </c>
      <c r="N1470" s="5">
        <f>TRUNC(H1470*M1470, 1)</f>
        <v>0</v>
      </c>
      <c r="O1470" s="4">
        <f>I1470+K1470+M1470</f>
        <v>0</v>
      </c>
      <c r="P1470" s="5">
        <f>J1470+L1470+N1470</f>
        <v>0</v>
      </c>
      <c r="Q1470" s="1" t="s">
        <v>13</v>
      </c>
      <c r="S1470" t="s">
        <v>54</v>
      </c>
      <c r="T1470" t="s">
        <v>54</v>
      </c>
      <c r="U1470" t="s">
        <v>13</v>
      </c>
      <c r="V1470">
        <v>1</v>
      </c>
    </row>
    <row r="1471" spans="1:22" x14ac:dyDescent="0.2">
      <c r="A1471" s="1" t="s">
        <v>13</v>
      </c>
      <c r="B1471" s="6" t="s">
        <v>13</v>
      </c>
      <c r="C1471" s="1" t="s">
        <v>13</v>
      </c>
      <c r="D1471" s="1" t="s">
        <v>13</v>
      </c>
      <c r="E1471" s="1" t="s">
        <v>1311</v>
      </c>
      <c r="F1471" s="1" t="s">
        <v>13</v>
      </c>
      <c r="G1471" s="6" t="s">
        <v>13</v>
      </c>
      <c r="H1471" s="3">
        <v>0</v>
      </c>
      <c r="I1471" s="1" t="s">
        <v>13</v>
      </c>
      <c r="J1471" s="4">
        <f>TRUNC(SUMPRODUCT(J1469:J1470, V1469:V1470), 0)</f>
        <v>0</v>
      </c>
      <c r="K1471" s="1" t="s">
        <v>13</v>
      </c>
      <c r="L1471" s="5">
        <f>TRUNC(SUMPRODUCT(L1469:L1470, V1469:V1470), 0)</f>
        <v>0</v>
      </c>
      <c r="M1471" s="1" t="s">
        <v>13</v>
      </c>
      <c r="N1471" s="5">
        <f>TRUNC(SUMPRODUCT(N1469:N1470, V1469:V1470), 0)</f>
        <v>0</v>
      </c>
      <c r="O1471" s="1" t="s">
        <v>13</v>
      </c>
      <c r="P1471" s="5">
        <f>J1471+L1471+N1471</f>
        <v>0</v>
      </c>
      <c r="Q1471" s="1" t="s">
        <v>13</v>
      </c>
      <c r="S1471" t="s">
        <v>13</v>
      </c>
      <c r="T1471" t="s">
        <v>13</v>
      </c>
      <c r="U1471" t="s">
        <v>13</v>
      </c>
      <c r="V1471">
        <v>1</v>
      </c>
    </row>
    <row r="1472" spans="1:22" x14ac:dyDescent="0.2">
      <c r="A1472" s="1" t="s">
        <v>13</v>
      </c>
      <c r="B1472" s="6" t="s">
        <v>13</v>
      </c>
      <c r="C1472" s="1" t="s">
        <v>13</v>
      </c>
      <c r="D1472" s="1" t="s">
        <v>13</v>
      </c>
      <c r="E1472" s="1" t="s">
        <v>13</v>
      </c>
      <c r="F1472" s="1" t="s">
        <v>13</v>
      </c>
      <c r="G1472" s="6" t="s">
        <v>13</v>
      </c>
      <c r="H1472" s="3">
        <v>0</v>
      </c>
      <c r="I1472" s="1" t="s">
        <v>13</v>
      </c>
      <c r="J1472" s="1" t="s">
        <v>13</v>
      </c>
      <c r="K1472" s="1" t="s">
        <v>13</v>
      </c>
      <c r="L1472" s="1" t="s">
        <v>13</v>
      </c>
      <c r="M1472" s="1" t="s">
        <v>13</v>
      </c>
      <c r="N1472" s="1" t="s">
        <v>13</v>
      </c>
      <c r="O1472" s="1" t="s">
        <v>13</v>
      </c>
      <c r="P1472" s="1" t="s">
        <v>13</v>
      </c>
      <c r="Q1472" s="1" t="s">
        <v>13</v>
      </c>
      <c r="S1472" t="s">
        <v>13</v>
      </c>
      <c r="T1472" t="s">
        <v>13</v>
      </c>
      <c r="U1472" t="s">
        <v>13</v>
      </c>
      <c r="V1472">
        <v>1</v>
      </c>
    </row>
    <row r="1473" spans="1:22" x14ac:dyDescent="0.2">
      <c r="A1473" s="1" t="s">
        <v>510</v>
      </c>
      <c r="B1473" s="6" t="s">
        <v>13</v>
      </c>
      <c r="C1473" s="1" t="s">
        <v>13</v>
      </c>
      <c r="D1473" s="1" t="s">
        <v>13</v>
      </c>
      <c r="E1473" s="1" t="s">
        <v>481</v>
      </c>
      <c r="F1473" s="1" t="s">
        <v>511</v>
      </c>
      <c r="G1473" s="6" t="s">
        <v>483</v>
      </c>
      <c r="H1473" s="3">
        <v>0</v>
      </c>
      <c r="I1473" s="1" t="s">
        <v>13</v>
      </c>
      <c r="J1473" s="1" t="s">
        <v>13</v>
      </c>
      <c r="K1473" s="1" t="s">
        <v>13</v>
      </c>
      <c r="L1473" s="1" t="s">
        <v>13</v>
      </c>
      <c r="M1473" s="1" t="s">
        <v>13</v>
      </c>
      <c r="N1473" s="1" t="s">
        <v>13</v>
      </c>
      <c r="O1473" s="1" t="s">
        <v>13</v>
      </c>
      <c r="P1473" s="1" t="s">
        <v>13</v>
      </c>
      <c r="Q1473" s="1" t="s">
        <v>13</v>
      </c>
      <c r="S1473" t="s">
        <v>13</v>
      </c>
      <c r="T1473" t="s">
        <v>13</v>
      </c>
      <c r="U1473" t="s">
        <v>13</v>
      </c>
      <c r="V1473">
        <v>1</v>
      </c>
    </row>
    <row r="1474" spans="1:22" x14ac:dyDescent="0.2">
      <c r="A1474" s="1" t="s">
        <v>510</v>
      </c>
      <c r="B1474" s="6" t="s">
        <v>1312</v>
      </c>
      <c r="C1474" s="1" t="s">
        <v>1496</v>
      </c>
      <c r="D1474" s="1" t="s">
        <v>13</v>
      </c>
      <c r="E1474" s="1" t="s">
        <v>1497</v>
      </c>
      <c r="F1474" s="1" t="s">
        <v>1315</v>
      </c>
      <c r="G1474" s="6" t="s">
        <v>1316</v>
      </c>
      <c r="H1474" s="3">
        <v>2.79</v>
      </c>
      <c r="I1474" s="5">
        <v>0</v>
      </c>
      <c r="J1474" s="4">
        <f>TRUNC(H1474*I1474, 1)</f>
        <v>0</v>
      </c>
      <c r="K1474" s="4">
        <f>노무!E23</f>
        <v>0</v>
      </c>
      <c r="L1474" s="5">
        <f>TRUNC(H1474*K1474, 1)</f>
        <v>0</v>
      </c>
      <c r="M1474" s="4">
        <v>0</v>
      </c>
      <c r="N1474" s="5">
        <f>TRUNC(H1474*M1474, 1)</f>
        <v>0</v>
      </c>
      <c r="O1474" s="4">
        <f>I1474+K1474+M1474</f>
        <v>0</v>
      </c>
      <c r="P1474" s="5">
        <f>J1474+L1474+N1474</f>
        <v>0</v>
      </c>
      <c r="Q1474" s="1" t="s">
        <v>13</v>
      </c>
      <c r="S1474" t="s">
        <v>54</v>
      </c>
      <c r="T1474" t="s">
        <v>54</v>
      </c>
      <c r="U1474" t="s">
        <v>13</v>
      </c>
      <c r="V1474">
        <v>1</v>
      </c>
    </row>
    <row r="1475" spans="1:22" x14ac:dyDescent="0.2">
      <c r="A1475" s="1" t="s">
        <v>510</v>
      </c>
      <c r="B1475" s="6" t="s">
        <v>1312</v>
      </c>
      <c r="C1475" s="1" t="s">
        <v>1317</v>
      </c>
      <c r="D1475" s="1" t="s">
        <v>13</v>
      </c>
      <c r="E1475" s="1" t="s">
        <v>1318</v>
      </c>
      <c r="F1475" s="1" t="s">
        <v>1315</v>
      </c>
      <c r="G1475" s="6" t="s">
        <v>1316</v>
      </c>
      <c r="H1475" s="3">
        <v>0.33</v>
      </c>
      <c r="I1475" s="5">
        <v>0</v>
      </c>
      <c r="J1475" s="4">
        <f>TRUNC(H1475*I1475, 1)</f>
        <v>0</v>
      </c>
      <c r="K1475" s="4">
        <f>노무!E4</f>
        <v>0</v>
      </c>
      <c r="L1475" s="5">
        <f>TRUNC(H1475*K1475, 1)</f>
        <v>0</v>
      </c>
      <c r="M1475" s="4">
        <v>0</v>
      </c>
      <c r="N1475" s="5">
        <f>TRUNC(H1475*M1475, 1)</f>
        <v>0</v>
      </c>
      <c r="O1475" s="4">
        <f>I1475+K1475+M1475</f>
        <v>0</v>
      </c>
      <c r="P1475" s="5">
        <f>J1475+L1475+N1475</f>
        <v>0</v>
      </c>
      <c r="Q1475" s="1" t="s">
        <v>13</v>
      </c>
      <c r="S1475" t="s">
        <v>54</v>
      </c>
      <c r="T1475" t="s">
        <v>54</v>
      </c>
      <c r="U1475" t="s">
        <v>13</v>
      </c>
      <c r="V1475">
        <v>1</v>
      </c>
    </row>
    <row r="1476" spans="1:22" x14ac:dyDescent="0.2">
      <c r="A1476" s="1" t="s">
        <v>13</v>
      </c>
      <c r="B1476" s="6" t="s">
        <v>13</v>
      </c>
      <c r="C1476" s="1" t="s">
        <v>13</v>
      </c>
      <c r="D1476" s="1" t="s">
        <v>13</v>
      </c>
      <c r="E1476" s="1" t="s">
        <v>1311</v>
      </c>
      <c r="F1476" s="1" t="s">
        <v>13</v>
      </c>
      <c r="G1476" s="6" t="s">
        <v>13</v>
      </c>
      <c r="H1476" s="3">
        <v>0</v>
      </c>
      <c r="I1476" s="1" t="s">
        <v>13</v>
      </c>
      <c r="J1476" s="4">
        <f>TRUNC(SUMPRODUCT(J1474:J1475, V1474:V1475), 0)</f>
        <v>0</v>
      </c>
      <c r="K1476" s="1" t="s">
        <v>13</v>
      </c>
      <c r="L1476" s="5">
        <f>TRUNC(SUMPRODUCT(L1474:L1475, V1474:V1475), 0)</f>
        <v>0</v>
      </c>
      <c r="M1476" s="1" t="s">
        <v>13</v>
      </c>
      <c r="N1476" s="5">
        <f>TRUNC(SUMPRODUCT(N1474:N1475, V1474:V1475), 0)</f>
        <v>0</v>
      </c>
      <c r="O1476" s="1" t="s">
        <v>13</v>
      </c>
      <c r="P1476" s="5">
        <f>J1476+L1476+N1476</f>
        <v>0</v>
      </c>
      <c r="Q1476" s="1" t="s">
        <v>13</v>
      </c>
      <c r="S1476" t="s">
        <v>13</v>
      </c>
      <c r="T1476" t="s">
        <v>13</v>
      </c>
      <c r="U1476" t="s">
        <v>13</v>
      </c>
      <c r="V1476">
        <v>1</v>
      </c>
    </row>
    <row r="1477" spans="1:22" x14ac:dyDescent="0.2">
      <c r="A1477" s="1" t="s">
        <v>13</v>
      </c>
      <c r="B1477" s="6" t="s">
        <v>13</v>
      </c>
      <c r="C1477" s="1" t="s">
        <v>13</v>
      </c>
      <c r="D1477" s="1" t="s">
        <v>13</v>
      </c>
      <c r="E1477" s="1" t="s">
        <v>13</v>
      </c>
      <c r="F1477" s="1" t="s">
        <v>13</v>
      </c>
      <c r="G1477" s="6" t="s">
        <v>13</v>
      </c>
      <c r="H1477" s="3">
        <v>0</v>
      </c>
      <c r="I1477" s="1" t="s">
        <v>13</v>
      </c>
      <c r="J1477" s="1" t="s">
        <v>13</v>
      </c>
      <c r="K1477" s="1" t="s">
        <v>13</v>
      </c>
      <c r="L1477" s="1" t="s">
        <v>13</v>
      </c>
      <c r="M1477" s="1" t="s">
        <v>13</v>
      </c>
      <c r="N1477" s="1" t="s">
        <v>13</v>
      </c>
      <c r="O1477" s="1" t="s">
        <v>13</v>
      </c>
      <c r="P1477" s="1" t="s">
        <v>13</v>
      </c>
      <c r="Q1477" s="1" t="s">
        <v>13</v>
      </c>
      <c r="S1477" t="s">
        <v>13</v>
      </c>
      <c r="T1477" t="s">
        <v>13</v>
      </c>
      <c r="U1477" t="s">
        <v>13</v>
      </c>
      <c r="V1477">
        <v>1</v>
      </c>
    </row>
    <row r="1478" spans="1:22" x14ac:dyDescent="0.2">
      <c r="A1478" s="1" t="s">
        <v>512</v>
      </c>
      <c r="B1478" s="6" t="s">
        <v>13</v>
      </c>
      <c r="C1478" s="1" t="s">
        <v>13</v>
      </c>
      <c r="D1478" s="1" t="s">
        <v>13</v>
      </c>
      <c r="E1478" s="1" t="s">
        <v>481</v>
      </c>
      <c r="F1478" s="1" t="s">
        <v>513</v>
      </c>
      <c r="G1478" s="6" t="s">
        <v>483</v>
      </c>
      <c r="H1478" s="3">
        <v>0</v>
      </c>
      <c r="I1478" s="1" t="s">
        <v>13</v>
      </c>
      <c r="J1478" s="1" t="s">
        <v>13</v>
      </c>
      <c r="K1478" s="1" t="s">
        <v>13</v>
      </c>
      <c r="L1478" s="1" t="s">
        <v>13</v>
      </c>
      <c r="M1478" s="1" t="s">
        <v>13</v>
      </c>
      <c r="N1478" s="1" t="s">
        <v>13</v>
      </c>
      <c r="O1478" s="1" t="s">
        <v>13</v>
      </c>
      <c r="P1478" s="1" t="s">
        <v>13</v>
      </c>
      <c r="Q1478" s="1" t="s">
        <v>13</v>
      </c>
      <c r="S1478" t="s">
        <v>13</v>
      </c>
      <c r="T1478" t="s">
        <v>13</v>
      </c>
      <c r="U1478" t="s">
        <v>13</v>
      </c>
      <c r="V1478">
        <v>1</v>
      </c>
    </row>
    <row r="1479" spans="1:22" x14ac:dyDescent="0.2">
      <c r="A1479" s="1" t="s">
        <v>512</v>
      </c>
      <c r="B1479" s="6" t="s">
        <v>1312</v>
      </c>
      <c r="C1479" s="1" t="s">
        <v>1496</v>
      </c>
      <c r="D1479" s="1" t="s">
        <v>13</v>
      </c>
      <c r="E1479" s="1" t="s">
        <v>1497</v>
      </c>
      <c r="F1479" s="1" t="s">
        <v>1315</v>
      </c>
      <c r="G1479" s="6" t="s">
        <v>1316</v>
      </c>
      <c r="H1479" s="3">
        <v>3.07</v>
      </c>
      <c r="I1479" s="5">
        <v>0</v>
      </c>
      <c r="J1479" s="4">
        <f>TRUNC(H1479*I1479, 1)</f>
        <v>0</v>
      </c>
      <c r="K1479" s="4">
        <f>노무!E23</f>
        <v>0</v>
      </c>
      <c r="L1479" s="5">
        <f>TRUNC(H1479*K1479, 1)</f>
        <v>0</v>
      </c>
      <c r="M1479" s="4">
        <v>0</v>
      </c>
      <c r="N1479" s="5">
        <f>TRUNC(H1479*M1479, 1)</f>
        <v>0</v>
      </c>
      <c r="O1479" s="4">
        <f>I1479+K1479+M1479</f>
        <v>0</v>
      </c>
      <c r="P1479" s="5">
        <f>J1479+L1479+N1479</f>
        <v>0</v>
      </c>
      <c r="Q1479" s="1" t="s">
        <v>13</v>
      </c>
      <c r="S1479" t="s">
        <v>54</v>
      </c>
      <c r="T1479" t="s">
        <v>54</v>
      </c>
      <c r="U1479" t="s">
        <v>13</v>
      </c>
      <c r="V1479">
        <v>1</v>
      </c>
    </row>
    <row r="1480" spans="1:22" x14ac:dyDescent="0.2">
      <c r="A1480" s="1" t="s">
        <v>512</v>
      </c>
      <c r="B1480" s="6" t="s">
        <v>1312</v>
      </c>
      <c r="C1480" s="1" t="s">
        <v>1317</v>
      </c>
      <c r="D1480" s="1" t="s">
        <v>13</v>
      </c>
      <c r="E1480" s="1" t="s">
        <v>1318</v>
      </c>
      <c r="F1480" s="1" t="s">
        <v>1315</v>
      </c>
      <c r="G1480" s="6" t="s">
        <v>1316</v>
      </c>
      <c r="H1480" s="3">
        <v>0.36</v>
      </c>
      <c r="I1480" s="5">
        <v>0</v>
      </c>
      <c r="J1480" s="4">
        <f>TRUNC(H1480*I1480, 1)</f>
        <v>0</v>
      </c>
      <c r="K1480" s="4">
        <f>노무!E4</f>
        <v>0</v>
      </c>
      <c r="L1480" s="5">
        <f>TRUNC(H1480*K1480, 1)</f>
        <v>0</v>
      </c>
      <c r="M1480" s="4">
        <v>0</v>
      </c>
      <c r="N1480" s="5">
        <f>TRUNC(H1480*M1480, 1)</f>
        <v>0</v>
      </c>
      <c r="O1480" s="4">
        <f>I1480+K1480+M1480</f>
        <v>0</v>
      </c>
      <c r="P1480" s="5">
        <f>J1480+L1480+N1480</f>
        <v>0</v>
      </c>
      <c r="Q1480" s="1" t="s">
        <v>13</v>
      </c>
      <c r="S1480" t="s">
        <v>54</v>
      </c>
      <c r="T1480" t="s">
        <v>54</v>
      </c>
      <c r="U1480" t="s">
        <v>13</v>
      </c>
      <c r="V1480">
        <v>1</v>
      </c>
    </row>
    <row r="1481" spans="1:22" x14ac:dyDescent="0.2">
      <c r="A1481" s="1" t="s">
        <v>13</v>
      </c>
      <c r="B1481" s="6" t="s">
        <v>13</v>
      </c>
      <c r="C1481" s="1" t="s">
        <v>13</v>
      </c>
      <c r="D1481" s="1" t="s">
        <v>13</v>
      </c>
      <c r="E1481" s="1" t="s">
        <v>1311</v>
      </c>
      <c r="F1481" s="1" t="s">
        <v>13</v>
      </c>
      <c r="G1481" s="6" t="s">
        <v>13</v>
      </c>
      <c r="H1481" s="3">
        <v>0</v>
      </c>
      <c r="I1481" s="1" t="s">
        <v>13</v>
      </c>
      <c r="J1481" s="4">
        <f>TRUNC(SUMPRODUCT(J1479:J1480, V1479:V1480), 0)</f>
        <v>0</v>
      </c>
      <c r="K1481" s="1" t="s">
        <v>13</v>
      </c>
      <c r="L1481" s="5">
        <f>TRUNC(SUMPRODUCT(L1479:L1480, V1479:V1480), 0)</f>
        <v>0</v>
      </c>
      <c r="M1481" s="1" t="s">
        <v>13</v>
      </c>
      <c r="N1481" s="5">
        <f>TRUNC(SUMPRODUCT(N1479:N1480, V1479:V1480), 0)</f>
        <v>0</v>
      </c>
      <c r="O1481" s="1" t="s">
        <v>13</v>
      </c>
      <c r="P1481" s="5">
        <f>J1481+L1481+N1481</f>
        <v>0</v>
      </c>
      <c r="Q1481" s="1" t="s">
        <v>13</v>
      </c>
      <c r="S1481" t="s">
        <v>13</v>
      </c>
      <c r="T1481" t="s">
        <v>13</v>
      </c>
      <c r="U1481" t="s">
        <v>13</v>
      </c>
      <c r="V1481">
        <v>1</v>
      </c>
    </row>
    <row r="1482" spans="1:22" x14ac:dyDescent="0.2">
      <c r="A1482" s="1" t="s">
        <v>13</v>
      </c>
      <c r="B1482" s="6" t="s">
        <v>13</v>
      </c>
      <c r="C1482" s="1" t="s">
        <v>13</v>
      </c>
      <c r="D1482" s="1" t="s">
        <v>13</v>
      </c>
      <c r="E1482" s="1" t="s">
        <v>13</v>
      </c>
      <c r="F1482" s="1" t="s">
        <v>13</v>
      </c>
      <c r="G1482" s="6" t="s">
        <v>13</v>
      </c>
      <c r="H1482" s="3">
        <v>0</v>
      </c>
      <c r="I1482" s="1" t="s">
        <v>13</v>
      </c>
      <c r="J1482" s="1" t="s">
        <v>13</v>
      </c>
      <c r="K1482" s="1" t="s">
        <v>13</v>
      </c>
      <c r="L1482" s="1" t="s">
        <v>13</v>
      </c>
      <c r="M1482" s="1" t="s">
        <v>13</v>
      </c>
      <c r="N1482" s="1" t="s">
        <v>13</v>
      </c>
      <c r="O1482" s="1" t="s">
        <v>13</v>
      </c>
      <c r="P1482" s="1" t="s">
        <v>13</v>
      </c>
      <c r="Q1482" s="1" t="s">
        <v>13</v>
      </c>
      <c r="S1482" t="s">
        <v>13</v>
      </c>
      <c r="T1482" t="s">
        <v>13</v>
      </c>
      <c r="U1482" t="s">
        <v>13</v>
      </c>
      <c r="V1482">
        <v>1</v>
      </c>
    </row>
    <row r="1483" spans="1:22" x14ac:dyDescent="0.2">
      <c r="A1483" s="1" t="s">
        <v>514</v>
      </c>
      <c r="B1483" s="6" t="s">
        <v>13</v>
      </c>
      <c r="C1483" s="1" t="s">
        <v>13</v>
      </c>
      <c r="D1483" s="1" t="s">
        <v>13</v>
      </c>
      <c r="E1483" s="1" t="s">
        <v>481</v>
      </c>
      <c r="F1483" s="1" t="s">
        <v>515</v>
      </c>
      <c r="G1483" s="6" t="s">
        <v>483</v>
      </c>
      <c r="H1483" s="3">
        <v>0</v>
      </c>
      <c r="I1483" s="1" t="s">
        <v>13</v>
      </c>
      <c r="J1483" s="1" t="s">
        <v>13</v>
      </c>
      <c r="K1483" s="1" t="s">
        <v>13</v>
      </c>
      <c r="L1483" s="1" t="s">
        <v>13</v>
      </c>
      <c r="M1483" s="1" t="s">
        <v>13</v>
      </c>
      <c r="N1483" s="1" t="s">
        <v>13</v>
      </c>
      <c r="O1483" s="1" t="s">
        <v>13</v>
      </c>
      <c r="P1483" s="1" t="s">
        <v>13</v>
      </c>
      <c r="Q1483" s="1" t="s">
        <v>13</v>
      </c>
      <c r="S1483" t="s">
        <v>13</v>
      </c>
      <c r="T1483" t="s">
        <v>13</v>
      </c>
      <c r="U1483" t="s">
        <v>13</v>
      </c>
      <c r="V1483">
        <v>1</v>
      </c>
    </row>
    <row r="1484" spans="1:22" x14ac:dyDescent="0.2">
      <c r="A1484" s="1" t="s">
        <v>514</v>
      </c>
      <c r="B1484" s="6" t="s">
        <v>1312</v>
      </c>
      <c r="C1484" s="1" t="s">
        <v>1496</v>
      </c>
      <c r="D1484" s="1" t="s">
        <v>13</v>
      </c>
      <c r="E1484" s="1" t="s">
        <v>1497</v>
      </c>
      <c r="F1484" s="1" t="s">
        <v>1315</v>
      </c>
      <c r="G1484" s="6" t="s">
        <v>1316</v>
      </c>
      <c r="H1484" s="3">
        <v>4.18</v>
      </c>
      <c r="I1484" s="5">
        <v>0</v>
      </c>
      <c r="J1484" s="4">
        <f>TRUNC(H1484*I1484, 1)</f>
        <v>0</v>
      </c>
      <c r="K1484" s="4">
        <f>노무!E23</f>
        <v>0</v>
      </c>
      <c r="L1484" s="5">
        <f>TRUNC(H1484*K1484, 1)</f>
        <v>0</v>
      </c>
      <c r="M1484" s="4">
        <v>0</v>
      </c>
      <c r="N1484" s="5">
        <f>TRUNC(H1484*M1484, 1)</f>
        <v>0</v>
      </c>
      <c r="O1484" s="4">
        <f>I1484+K1484+M1484</f>
        <v>0</v>
      </c>
      <c r="P1484" s="5">
        <f>J1484+L1484+N1484</f>
        <v>0</v>
      </c>
      <c r="Q1484" s="1" t="s">
        <v>13</v>
      </c>
      <c r="S1484" t="s">
        <v>54</v>
      </c>
      <c r="T1484" t="s">
        <v>54</v>
      </c>
      <c r="U1484" t="s">
        <v>13</v>
      </c>
      <c r="V1484">
        <v>1</v>
      </c>
    </row>
    <row r="1485" spans="1:22" x14ac:dyDescent="0.2">
      <c r="A1485" s="1" t="s">
        <v>514</v>
      </c>
      <c r="B1485" s="6" t="s">
        <v>1312</v>
      </c>
      <c r="C1485" s="1" t="s">
        <v>1317</v>
      </c>
      <c r="D1485" s="1" t="s">
        <v>13</v>
      </c>
      <c r="E1485" s="1" t="s">
        <v>1318</v>
      </c>
      <c r="F1485" s="1" t="s">
        <v>1315</v>
      </c>
      <c r="G1485" s="6" t="s">
        <v>1316</v>
      </c>
      <c r="H1485" s="3">
        <v>0.5</v>
      </c>
      <c r="I1485" s="5">
        <v>0</v>
      </c>
      <c r="J1485" s="4">
        <f>TRUNC(H1485*I1485, 1)</f>
        <v>0</v>
      </c>
      <c r="K1485" s="4">
        <f>노무!E4</f>
        <v>0</v>
      </c>
      <c r="L1485" s="5">
        <f>TRUNC(H1485*K1485, 1)</f>
        <v>0</v>
      </c>
      <c r="M1485" s="4">
        <v>0</v>
      </c>
      <c r="N1485" s="5">
        <f>TRUNC(H1485*M1485, 1)</f>
        <v>0</v>
      </c>
      <c r="O1485" s="4">
        <f>I1485+K1485+M1485</f>
        <v>0</v>
      </c>
      <c r="P1485" s="5">
        <f>J1485+L1485+N1485</f>
        <v>0</v>
      </c>
      <c r="Q1485" s="1" t="s">
        <v>13</v>
      </c>
      <c r="S1485" t="s">
        <v>54</v>
      </c>
      <c r="T1485" t="s">
        <v>54</v>
      </c>
      <c r="U1485" t="s">
        <v>13</v>
      </c>
      <c r="V1485">
        <v>1</v>
      </c>
    </row>
    <row r="1486" spans="1:22" x14ac:dyDescent="0.2">
      <c r="A1486" s="1" t="s">
        <v>13</v>
      </c>
      <c r="B1486" s="6" t="s">
        <v>13</v>
      </c>
      <c r="C1486" s="1" t="s">
        <v>13</v>
      </c>
      <c r="D1486" s="1" t="s">
        <v>13</v>
      </c>
      <c r="E1486" s="1" t="s">
        <v>1311</v>
      </c>
      <c r="F1486" s="1" t="s">
        <v>13</v>
      </c>
      <c r="G1486" s="6" t="s">
        <v>13</v>
      </c>
      <c r="H1486" s="3">
        <v>0</v>
      </c>
      <c r="I1486" s="1" t="s">
        <v>13</v>
      </c>
      <c r="J1486" s="4">
        <f>TRUNC(SUMPRODUCT(J1484:J1485, V1484:V1485), 0)</f>
        <v>0</v>
      </c>
      <c r="K1486" s="1" t="s">
        <v>13</v>
      </c>
      <c r="L1486" s="5">
        <f>TRUNC(SUMPRODUCT(L1484:L1485, V1484:V1485), 0)</f>
        <v>0</v>
      </c>
      <c r="M1486" s="1" t="s">
        <v>13</v>
      </c>
      <c r="N1486" s="5">
        <f>TRUNC(SUMPRODUCT(N1484:N1485, V1484:V1485), 0)</f>
        <v>0</v>
      </c>
      <c r="O1486" s="1" t="s">
        <v>13</v>
      </c>
      <c r="P1486" s="5">
        <f>J1486+L1486+N1486</f>
        <v>0</v>
      </c>
      <c r="Q1486" s="1" t="s">
        <v>13</v>
      </c>
      <c r="S1486" t="s">
        <v>13</v>
      </c>
      <c r="T1486" t="s">
        <v>13</v>
      </c>
      <c r="U1486" t="s">
        <v>13</v>
      </c>
      <c r="V1486">
        <v>1</v>
      </c>
    </row>
    <row r="1487" spans="1:22" x14ac:dyDescent="0.2">
      <c r="A1487" s="1" t="s">
        <v>13</v>
      </c>
      <c r="B1487" s="6" t="s">
        <v>13</v>
      </c>
      <c r="C1487" s="1" t="s">
        <v>13</v>
      </c>
      <c r="D1487" s="1" t="s">
        <v>13</v>
      </c>
      <c r="E1487" s="1" t="s">
        <v>13</v>
      </c>
      <c r="F1487" s="1" t="s">
        <v>13</v>
      </c>
      <c r="G1487" s="6" t="s">
        <v>13</v>
      </c>
      <c r="H1487" s="3">
        <v>0</v>
      </c>
      <c r="I1487" s="1" t="s">
        <v>13</v>
      </c>
      <c r="J1487" s="1" t="s">
        <v>13</v>
      </c>
      <c r="K1487" s="1" t="s">
        <v>13</v>
      </c>
      <c r="L1487" s="1" t="s">
        <v>13</v>
      </c>
      <c r="M1487" s="1" t="s">
        <v>13</v>
      </c>
      <c r="N1487" s="1" t="s">
        <v>13</v>
      </c>
      <c r="O1487" s="1" t="s">
        <v>13</v>
      </c>
      <c r="P1487" s="1" t="s">
        <v>13</v>
      </c>
      <c r="Q1487" s="1" t="s">
        <v>13</v>
      </c>
      <c r="S1487" t="s">
        <v>13</v>
      </c>
      <c r="T1487" t="s">
        <v>13</v>
      </c>
      <c r="U1487" t="s">
        <v>13</v>
      </c>
      <c r="V1487">
        <v>1</v>
      </c>
    </row>
    <row r="1488" spans="1:22" x14ac:dyDescent="0.2">
      <c r="A1488" s="1" t="s">
        <v>516</v>
      </c>
      <c r="B1488" s="6" t="s">
        <v>13</v>
      </c>
      <c r="C1488" s="1" t="s">
        <v>13</v>
      </c>
      <c r="D1488" s="1" t="s">
        <v>13</v>
      </c>
      <c r="E1488" s="1" t="s">
        <v>481</v>
      </c>
      <c r="F1488" s="1" t="s">
        <v>517</v>
      </c>
      <c r="G1488" s="6" t="s">
        <v>483</v>
      </c>
      <c r="H1488" s="3">
        <v>0</v>
      </c>
      <c r="I1488" s="1" t="s">
        <v>13</v>
      </c>
      <c r="J1488" s="1" t="s">
        <v>13</v>
      </c>
      <c r="K1488" s="1" t="s">
        <v>13</v>
      </c>
      <c r="L1488" s="1" t="s">
        <v>13</v>
      </c>
      <c r="M1488" s="1" t="s">
        <v>13</v>
      </c>
      <c r="N1488" s="1" t="s">
        <v>13</v>
      </c>
      <c r="O1488" s="1" t="s">
        <v>13</v>
      </c>
      <c r="P1488" s="1" t="s">
        <v>13</v>
      </c>
      <c r="Q1488" s="1" t="s">
        <v>13</v>
      </c>
      <c r="S1488" t="s">
        <v>13</v>
      </c>
      <c r="T1488" t="s">
        <v>13</v>
      </c>
      <c r="U1488" t="s">
        <v>13</v>
      </c>
      <c r="V1488">
        <v>1</v>
      </c>
    </row>
    <row r="1489" spans="1:22" x14ac:dyDescent="0.2">
      <c r="A1489" s="1" t="s">
        <v>516</v>
      </c>
      <c r="B1489" s="6" t="s">
        <v>1312</v>
      </c>
      <c r="C1489" s="1" t="s">
        <v>1496</v>
      </c>
      <c r="D1489" s="1" t="s">
        <v>13</v>
      </c>
      <c r="E1489" s="1" t="s">
        <v>1497</v>
      </c>
      <c r="F1489" s="1" t="s">
        <v>1315</v>
      </c>
      <c r="G1489" s="6" t="s">
        <v>1316</v>
      </c>
      <c r="H1489" s="3">
        <v>4.6500000000000004</v>
      </c>
      <c r="I1489" s="5">
        <v>0</v>
      </c>
      <c r="J1489" s="4">
        <f>TRUNC(H1489*I1489, 1)</f>
        <v>0</v>
      </c>
      <c r="K1489" s="4">
        <f>노무!E23</f>
        <v>0</v>
      </c>
      <c r="L1489" s="5">
        <f>TRUNC(H1489*K1489, 1)</f>
        <v>0</v>
      </c>
      <c r="M1489" s="4">
        <v>0</v>
      </c>
      <c r="N1489" s="5">
        <f>TRUNC(H1489*M1489, 1)</f>
        <v>0</v>
      </c>
      <c r="O1489" s="4">
        <f>I1489+K1489+M1489</f>
        <v>0</v>
      </c>
      <c r="P1489" s="5">
        <f>J1489+L1489+N1489</f>
        <v>0</v>
      </c>
      <c r="Q1489" s="1" t="s">
        <v>13</v>
      </c>
      <c r="S1489" t="s">
        <v>54</v>
      </c>
      <c r="T1489" t="s">
        <v>54</v>
      </c>
      <c r="U1489" t="s">
        <v>13</v>
      </c>
      <c r="V1489">
        <v>1</v>
      </c>
    </row>
    <row r="1490" spans="1:22" x14ac:dyDescent="0.2">
      <c r="A1490" s="1" t="s">
        <v>516</v>
      </c>
      <c r="B1490" s="6" t="s">
        <v>1312</v>
      </c>
      <c r="C1490" s="1" t="s">
        <v>1317</v>
      </c>
      <c r="D1490" s="1" t="s">
        <v>13</v>
      </c>
      <c r="E1490" s="1" t="s">
        <v>1318</v>
      </c>
      <c r="F1490" s="1" t="s">
        <v>1315</v>
      </c>
      <c r="G1490" s="6" t="s">
        <v>1316</v>
      </c>
      <c r="H1490" s="3">
        <v>0.55000000000000004</v>
      </c>
      <c r="I1490" s="5">
        <v>0</v>
      </c>
      <c r="J1490" s="4">
        <f>TRUNC(H1490*I1490, 1)</f>
        <v>0</v>
      </c>
      <c r="K1490" s="4">
        <f>노무!E4</f>
        <v>0</v>
      </c>
      <c r="L1490" s="5">
        <f>TRUNC(H1490*K1490, 1)</f>
        <v>0</v>
      </c>
      <c r="M1490" s="4">
        <v>0</v>
      </c>
      <c r="N1490" s="5">
        <f>TRUNC(H1490*M1490, 1)</f>
        <v>0</v>
      </c>
      <c r="O1490" s="4">
        <f>I1490+K1490+M1490</f>
        <v>0</v>
      </c>
      <c r="P1490" s="5">
        <f>J1490+L1490+N1490</f>
        <v>0</v>
      </c>
      <c r="Q1490" s="1" t="s">
        <v>13</v>
      </c>
      <c r="S1490" t="s">
        <v>54</v>
      </c>
      <c r="T1490" t="s">
        <v>54</v>
      </c>
      <c r="U1490" t="s">
        <v>13</v>
      </c>
      <c r="V1490">
        <v>1</v>
      </c>
    </row>
    <row r="1491" spans="1:22" x14ac:dyDescent="0.2">
      <c r="A1491" s="1" t="s">
        <v>13</v>
      </c>
      <c r="B1491" s="6" t="s">
        <v>13</v>
      </c>
      <c r="C1491" s="1" t="s">
        <v>13</v>
      </c>
      <c r="D1491" s="1" t="s">
        <v>13</v>
      </c>
      <c r="E1491" s="1" t="s">
        <v>1311</v>
      </c>
      <c r="F1491" s="1" t="s">
        <v>13</v>
      </c>
      <c r="G1491" s="6" t="s">
        <v>13</v>
      </c>
      <c r="H1491" s="3">
        <v>0</v>
      </c>
      <c r="I1491" s="1" t="s">
        <v>13</v>
      </c>
      <c r="J1491" s="4">
        <f>TRUNC(SUMPRODUCT(J1489:J1490, V1489:V1490), 0)</f>
        <v>0</v>
      </c>
      <c r="K1491" s="1" t="s">
        <v>13</v>
      </c>
      <c r="L1491" s="5">
        <f>TRUNC(SUMPRODUCT(L1489:L1490, V1489:V1490), 0)</f>
        <v>0</v>
      </c>
      <c r="M1491" s="1" t="s">
        <v>13</v>
      </c>
      <c r="N1491" s="5">
        <f>TRUNC(SUMPRODUCT(N1489:N1490, V1489:V1490), 0)</f>
        <v>0</v>
      </c>
      <c r="O1491" s="1" t="s">
        <v>13</v>
      </c>
      <c r="P1491" s="5">
        <f>J1491+L1491+N1491</f>
        <v>0</v>
      </c>
      <c r="Q1491" s="1" t="s">
        <v>13</v>
      </c>
      <c r="S1491" t="s">
        <v>13</v>
      </c>
      <c r="T1491" t="s">
        <v>13</v>
      </c>
      <c r="U1491" t="s">
        <v>13</v>
      </c>
      <c r="V1491">
        <v>1</v>
      </c>
    </row>
    <row r="1492" spans="1:22" x14ac:dyDescent="0.2">
      <c r="A1492" s="1" t="s">
        <v>13</v>
      </c>
      <c r="B1492" s="6" t="s">
        <v>13</v>
      </c>
      <c r="C1492" s="1" t="s">
        <v>13</v>
      </c>
      <c r="D1492" s="1" t="s">
        <v>13</v>
      </c>
      <c r="E1492" s="1" t="s">
        <v>13</v>
      </c>
      <c r="F1492" s="1" t="s">
        <v>13</v>
      </c>
      <c r="G1492" s="6" t="s">
        <v>13</v>
      </c>
      <c r="H1492" s="3">
        <v>0</v>
      </c>
      <c r="I1492" s="1" t="s">
        <v>13</v>
      </c>
      <c r="J1492" s="1" t="s">
        <v>13</v>
      </c>
      <c r="K1492" s="1" t="s">
        <v>13</v>
      </c>
      <c r="L1492" s="1" t="s">
        <v>13</v>
      </c>
      <c r="M1492" s="1" t="s">
        <v>13</v>
      </c>
      <c r="N1492" s="1" t="s">
        <v>13</v>
      </c>
      <c r="O1492" s="1" t="s">
        <v>13</v>
      </c>
      <c r="P1492" s="1" t="s">
        <v>13</v>
      </c>
      <c r="Q1492" s="1" t="s">
        <v>13</v>
      </c>
      <c r="S1492" t="s">
        <v>13</v>
      </c>
      <c r="T1492" t="s">
        <v>13</v>
      </c>
      <c r="U1492" t="s">
        <v>13</v>
      </c>
      <c r="V1492">
        <v>1</v>
      </c>
    </row>
    <row r="1493" spans="1:22" x14ac:dyDescent="0.2">
      <c r="A1493" s="1" t="s">
        <v>518</v>
      </c>
      <c r="B1493" s="6" t="s">
        <v>13</v>
      </c>
      <c r="C1493" s="1" t="s">
        <v>13</v>
      </c>
      <c r="D1493" s="1" t="s">
        <v>13</v>
      </c>
      <c r="E1493" s="1" t="s">
        <v>481</v>
      </c>
      <c r="F1493" s="1" t="s">
        <v>519</v>
      </c>
      <c r="G1493" s="6" t="s">
        <v>483</v>
      </c>
      <c r="H1493" s="3">
        <v>0</v>
      </c>
      <c r="I1493" s="1" t="s">
        <v>13</v>
      </c>
      <c r="J1493" s="1" t="s">
        <v>13</v>
      </c>
      <c r="K1493" s="1" t="s">
        <v>13</v>
      </c>
      <c r="L1493" s="1" t="s">
        <v>13</v>
      </c>
      <c r="M1493" s="1" t="s">
        <v>13</v>
      </c>
      <c r="N1493" s="1" t="s">
        <v>13</v>
      </c>
      <c r="O1493" s="1" t="s">
        <v>13</v>
      </c>
      <c r="P1493" s="1" t="s">
        <v>13</v>
      </c>
      <c r="Q1493" s="1" t="s">
        <v>13</v>
      </c>
      <c r="S1493" t="s">
        <v>13</v>
      </c>
      <c r="T1493" t="s">
        <v>13</v>
      </c>
      <c r="U1493" t="s">
        <v>13</v>
      </c>
      <c r="V1493">
        <v>1</v>
      </c>
    </row>
    <row r="1494" spans="1:22" x14ac:dyDescent="0.2">
      <c r="A1494" s="1" t="s">
        <v>518</v>
      </c>
      <c r="B1494" s="6" t="s">
        <v>1312</v>
      </c>
      <c r="C1494" s="1" t="s">
        <v>1496</v>
      </c>
      <c r="D1494" s="1" t="s">
        <v>13</v>
      </c>
      <c r="E1494" s="1" t="s">
        <v>1497</v>
      </c>
      <c r="F1494" s="1" t="s">
        <v>1315</v>
      </c>
      <c r="G1494" s="6" t="s">
        <v>1316</v>
      </c>
      <c r="H1494" s="3">
        <v>5.21</v>
      </c>
      <c r="I1494" s="5">
        <v>0</v>
      </c>
      <c r="J1494" s="4">
        <f>TRUNC(H1494*I1494, 1)</f>
        <v>0</v>
      </c>
      <c r="K1494" s="4">
        <f>노무!E23</f>
        <v>0</v>
      </c>
      <c r="L1494" s="5">
        <f>TRUNC(H1494*K1494, 1)</f>
        <v>0</v>
      </c>
      <c r="M1494" s="4">
        <v>0</v>
      </c>
      <c r="N1494" s="5">
        <f>TRUNC(H1494*M1494, 1)</f>
        <v>0</v>
      </c>
      <c r="O1494" s="4">
        <f>I1494+K1494+M1494</f>
        <v>0</v>
      </c>
      <c r="P1494" s="5">
        <f>J1494+L1494+N1494</f>
        <v>0</v>
      </c>
      <c r="Q1494" s="1" t="s">
        <v>13</v>
      </c>
      <c r="S1494" t="s">
        <v>54</v>
      </c>
      <c r="T1494" t="s">
        <v>54</v>
      </c>
      <c r="U1494" t="s">
        <v>13</v>
      </c>
      <c r="V1494">
        <v>1</v>
      </c>
    </row>
    <row r="1495" spans="1:22" x14ac:dyDescent="0.2">
      <c r="A1495" s="1" t="s">
        <v>518</v>
      </c>
      <c r="B1495" s="6" t="s">
        <v>1312</v>
      </c>
      <c r="C1495" s="1" t="s">
        <v>1317</v>
      </c>
      <c r="D1495" s="1" t="s">
        <v>13</v>
      </c>
      <c r="E1495" s="1" t="s">
        <v>1318</v>
      </c>
      <c r="F1495" s="1" t="s">
        <v>1315</v>
      </c>
      <c r="G1495" s="6" t="s">
        <v>1316</v>
      </c>
      <c r="H1495" s="3">
        <v>0.62</v>
      </c>
      <c r="I1495" s="5">
        <v>0</v>
      </c>
      <c r="J1495" s="4">
        <f>TRUNC(H1495*I1495, 1)</f>
        <v>0</v>
      </c>
      <c r="K1495" s="4">
        <f>노무!E4</f>
        <v>0</v>
      </c>
      <c r="L1495" s="5">
        <f>TRUNC(H1495*K1495, 1)</f>
        <v>0</v>
      </c>
      <c r="M1495" s="4">
        <v>0</v>
      </c>
      <c r="N1495" s="5">
        <f>TRUNC(H1495*M1495, 1)</f>
        <v>0</v>
      </c>
      <c r="O1495" s="4">
        <f>I1495+K1495+M1495</f>
        <v>0</v>
      </c>
      <c r="P1495" s="5">
        <f>J1495+L1495+N1495</f>
        <v>0</v>
      </c>
      <c r="Q1495" s="1" t="s">
        <v>13</v>
      </c>
      <c r="S1495" t="s">
        <v>54</v>
      </c>
      <c r="T1495" t="s">
        <v>54</v>
      </c>
      <c r="U1495" t="s">
        <v>13</v>
      </c>
      <c r="V1495">
        <v>1</v>
      </c>
    </row>
    <row r="1496" spans="1:22" x14ac:dyDescent="0.2">
      <c r="A1496" s="1" t="s">
        <v>13</v>
      </c>
      <c r="B1496" s="6" t="s">
        <v>13</v>
      </c>
      <c r="C1496" s="1" t="s">
        <v>13</v>
      </c>
      <c r="D1496" s="1" t="s">
        <v>13</v>
      </c>
      <c r="E1496" s="1" t="s">
        <v>1311</v>
      </c>
      <c r="F1496" s="1" t="s">
        <v>13</v>
      </c>
      <c r="G1496" s="6" t="s">
        <v>13</v>
      </c>
      <c r="H1496" s="3">
        <v>0</v>
      </c>
      <c r="I1496" s="1" t="s">
        <v>13</v>
      </c>
      <c r="J1496" s="4">
        <f>TRUNC(SUMPRODUCT(J1494:J1495, V1494:V1495), 0)</f>
        <v>0</v>
      </c>
      <c r="K1496" s="1" t="s">
        <v>13</v>
      </c>
      <c r="L1496" s="5">
        <f>TRUNC(SUMPRODUCT(L1494:L1495, V1494:V1495), 0)</f>
        <v>0</v>
      </c>
      <c r="M1496" s="1" t="s">
        <v>13</v>
      </c>
      <c r="N1496" s="5">
        <f>TRUNC(SUMPRODUCT(N1494:N1495, V1494:V1495), 0)</f>
        <v>0</v>
      </c>
      <c r="O1496" s="1" t="s">
        <v>13</v>
      </c>
      <c r="P1496" s="5">
        <f>J1496+L1496+N1496</f>
        <v>0</v>
      </c>
      <c r="Q1496" s="1" t="s">
        <v>13</v>
      </c>
      <c r="S1496" t="s">
        <v>13</v>
      </c>
      <c r="T1496" t="s">
        <v>13</v>
      </c>
      <c r="U1496" t="s">
        <v>13</v>
      </c>
      <c r="V1496">
        <v>1</v>
      </c>
    </row>
    <row r="1497" spans="1:22" x14ac:dyDescent="0.2">
      <c r="A1497" s="1" t="s">
        <v>13</v>
      </c>
      <c r="B1497" s="6" t="s">
        <v>13</v>
      </c>
      <c r="C1497" s="1" t="s">
        <v>13</v>
      </c>
      <c r="D1497" s="1" t="s">
        <v>13</v>
      </c>
      <c r="E1497" s="1" t="s">
        <v>13</v>
      </c>
      <c r="F1497" s="1" t="s">
        <v>13</v>
      </c>
      <c r="G1497" s="6" t="s">
        <v>13</v>
      </c>
      <c r="H1497" s="3">
        <v>0</v>
      </c>
      <c r="I1497" s="1" t="s">
        <v>13</v>
      </c>
      <c r="J1497" s="1" t="s">
        <v>13</v>
      </c>
      <c r="K1497" s="1" t="s">
        <v>13</v>
      </c>
      <c r="L1497" s="1" t="s">
        <v>13</v>
      </c>
      <c r="M1497" s="1" t="s">
        <v>13</v>
      </c>
      <c r="N1497" s="1" t="s">
        <v>13</v>
      </c>
      <c r="O1497" s="1" t="s">
        <v>13</v>
      </c>
      <c r="P1497" s="1" t="s">
        <v>13</v>
      </c>
      <c r="Q1497" s="1" t="s">
        <v>13</v>
      </c>
      <c r="S1497" t="s">
        <v>13</v>
      </c>
      <c r="T1497" t="s">
        <v>13</v>
      </c>
      <c r="U1497" t="s">
        <v>13</v>
      </c>
      <c r="V1497">
        <v>1</v>
      </c>
    </row>
    <row r="1498" spans="1:22" x14ac:dyDescent="0.2">
      <c r="A1498" s="1" t="s">
        <v>520</v>
      </c>
      <c r="B1498" s="6" t="s">
        <v>13</v>
      </c>
      <c r="C1498" s="1" t="s">
        <v>13</v>
      </c>
      <c r="D1498" s="1" t="s">
        <v>13</v>
      </c>
      <c r="E1498" s="1" t="s">
        <v>481</v>
      </c>
      <c r="F1498" s="1" t="s">
        <v>521</v>
      </c>
      <c r="G1498" s="6" t="s">
        <v>483</v>
      </c>
      <c r="H1498" s="3">
        <v>0</v>
      </c>
      <c r="I1498" s="1" t="s">
        <v>13</v>
      </c>
      <c r="J1498" s="1" t="s">
        <v>13</v>
      </c>
      <c r="K1498" s="1" t="s">
        <v>13</v>
      </c>
      <c r="L1498" s="1" t="s">
        <v>13</v>
      </c>
      <c r="M1498" s="1" t="s">
        <v>13</v>
      </c>
      <c r="N1498" s="1" t="s">
        <v>13</v>
      </c>
      <c r="O1498" s="1" t="s">
        <v>13</v>
      </c>
      <c r="P1498" s="1" t="s">
        <v>13</v>
      </c>
      <c r="Q1498" s="1" t="s">
        <v>13</v>
      </c>
      <c r="S1498" t="s">
        <v>13</v>
      </c>
      <c r="T1498" t="s">
        <v>13</v>
      </c>
      <c r="U1498" t="s">
        <v>13</v>
      </c>
      <c r="V1498">
        <v>1</v>
      </c>
    </row>
    <row r="1499" spans="1:22" x14ac:dyDescent="0.2">
      <c r="A1499" s="1" t="s">
        <v>520</v>
      </c>
      <c r="B1499" s="6" t="s">
        <v>1312</v>
      </c>
      <c r="C1499" s="1" t="s">
        <v>1496</v>
      </c>
      <c r="D1499" s="1" t="s">
        <v>13</v>
      </c>
      <c r="E1499" s="1" t="s">
        <v>1497</v>
      </c>
      <c r="F1499" s="1" t="s">
        <v>1315</v>
      </c>
      <c r="G1499" s="6" t="s">
        <v>1316</v>
      </c>
      <c r="H1499" s="3">
        <v>6.51</v>
      </c>
      <c r="I1499" s="5">
        <v>0</v>
      </c>
      <c r="J1499" s="4">
        <f>TRUNC(H1499*I1499, 1)</f>
        <v>0</v>
      </c>
      <c r="K1499" s="4">
        <f>노무!E23</f>
        <v>0</v>
      </c>
      <c r="L1499" s="5">
        <f>TRUNC(H1499*K1499, 1)</f>
        <v>0</v>
      </c>
      <c r="M1499" s="4">
        <v>0</v>
      </c>
      <c r="N1499" s="5">
        <f>TRUNC(H1499*M1499, 1)</f>
        <v>0</v>
      </c>
      <c r="O1499" s="4">
        <f>I1499+K1499+M1499</f>
        <v>0</v>
      </c>
      <c r="P1499" s="5">
        <f>J1499+L1499+N1499</f>
        <v>0</v>
      </c>
      <c r="Q1499" s="1" t="s">
        <v>13</v>
      </c>
      <c r="S1499" t="s">
        <v>54</v>
      </c>
      <c r="T1499" t="s">
        <v>54</v>
      </c>
      <c r="U1499" t="s">
        <v>13</v>
      </c>
      <c r="V1499">
        <v>1</v>
      </c>
    </row>
    <row r="1500" spans="1:22" x14ac:dyDescent="0.2">
      <c r="A1500" s="1" t="s">
        <v>520</v>
      </c>
      <c r="B1500" s="6" t="s">
        <v>1312</v>
      </c>
      <c r="C1500" s="1" t="s">
        <v>1317</v>
      </c>
      <c r="D1500" s="1" t="s">
        <v>13</v>
      </c>
      <c r="E1500" s="1" t="s">
        <v>1318</v>
      </c>
      <c r="F1500" s="1" t="s">
        <v>1315</v>
      </c>
      <c r="G1500" s="6" t="s">
        <v>1316</v>
      </c>
      <c r="H1500" s="3">
        <v>0.78</v>
      </c>
      <c r="I1500" s="5">
        <v>0</v>
      </c>
      <c r="J1500" s="4">
        <f>TRUNC(H1500*I1500, 1)</f>
        <v>0</v>
      </c>
      <c r="K1500" s="4">
        <f>노무!E4</f>
        <v>0</v>
      </c>
      <c r="L1500" s="5">
        <f>TRUNC(H1500*K1500, 1)</f>
        <v>0</v>
      </c>
      <c r="M1500" s="4">
        <v>0</v>
      </c>
      <c r="N1500" s="5">
        <f>TRUNC(H1500*M1500, 1)</f>
        <v>0</v>
      </c>
      <c r="O1500" s="4">
        <f>I1500+K1500+M1500</f>
        <v>0</v>
      </c>
      <c r="P1500" s="5">
        <f>J1500+L1500+N1500</f>
        <v>0</v>
      </c>
      <c r="Q1500" s="1" t="s">
        <v>13</v>
      </c>
      <c r="S1500" t="s">
        <v>54</v>
      </c>
      <c r="T1500" t="s">
        <v>54</v>
      </c>
      <c r="U1500" t="s">
        <v>13</v>
      </c>
      <c r="V1500">
        <v>1</v>
      </c>
    </row>
    <row r="1501" spans="1:22" x14ac:dyDescent="0.2">
      <c r="A1501" s="1" t="s">
        <v>13</v>
      </c>
      <c r="B1501" s="6" t="s">
        <v>13</v>
      </c>
      <c r="C1501" s="1" t="s">
        <v>13</v>
      </c>
      <c r="D1501" s="1" t="s">
        <v>13</v>
      </c>
      <c r="E1501" s="1" t="s">
        <v>1311</v>
      </c>
      <c r="F1501" s="1" t="s">
        <v>13</v>
      </c>
      <c r="G1501" s="6" t="s">
        <v>13</v>
      </c>
      <c r="H1501" s="3">
        <v>0</v>
      </c>
      <c r="I1501" s="1" t="s">
        <v>13</v>
      </c>
      <c r="J1501" s="4">
        <f>TRUNC(SUMPRODUCT(J1499:J1500, V1499:V1500), 0)</f>
        <v>0</v>
      </c>
      <c r="K1501" s="1" t="s">
        <v>13</v>
      </c>
      <c r="L1501" s="5">
        <f>TRUNC(SUMPRODUCT(L1499:L1500, V1499:V1500), 0)</f>
        <v>0</v>
      </c>
      <c r="M1501" s="1" t="s">
        <v>13</v>
      </c>
      <c r="N1501" s="5">
        <f>TRUNC(SUMPRODUCT(N1499:N1500, V1499:V1500), 0)</f>
        <v>0</v>
      </c>
      <c r="O1501" s="1" t="s">
        <v>13</v>
      </c>
      <c r="P1501" s="5">
        <f>J1501+L1501+N1501</f>
        <v>0</v>
      </c>
      <c r="Q1501" s="1" t="s">
        <v>13</v>
      </c>
      <c r="S1501" t="s">
        <v>13</v>
      </c>
      <c r="T1501" t="s">
        <v>13</v>
      </c>
      <c r="U1501" t="s">
        <v>13</v>
      </c>
      <c r="V1501">
        <v>1</v>
      </c>
    </row>
    <row r="1502" spans="1:22" x14ac:dyDescent="0.2">
      <c r="A1502" s="1" t="s">
        <v>13</v>
      </c>
      <c r="B1502" s="6" t="s">
        <v>13</v>
      </c>
      <c r="C1502" s="1" t="s">
        <v>13</v>
      </c>
      <c r="D1502" s="1" t="s">
        <v>13</v>
      </c>
      <c r="E1502" s="1" t="s">
        <v>13</v>
      </c>
      <c r="F1502" s="1" t="s">
        <v>13</v>
      </c>
      <c r="G1502" s="6" t="s">
        <v>13</v>
      </c>
      <c r="H1502" s="3">
        <v>0</v>
      </c>
      <c r="I1502" s="1" t="s">
        <v>13</v>
      </c>
      <c r="J1502" s="1" t="s">
        <v>13</v>
      </c>
      <c r="K1502" s="1" t="s">
        <v>13</v>
      </c>
      <c r="L1502" s="1" t="s">
        <v>13</v>
      </c>
      <c r="M1502" s="1" t="s">
        <v>13</v>
      </c>
      <c r="N1502" s="1" t="s">
        <v>13</v>
      </c>
      <c r="O1502" s="1" t="s">
        <v>13</v>
      </c>
      <c r="P1502" s="1" t="s">
        <v>13</v>
      </c>
      <c r="Q1502" s="1" t="s">
        <v>13</v>
      </c>
      <c r="S1502" t="s">
        <v>13</v>
      </c>
      <c r="T1502" t="s">
        <v>13</v>
      </c>
      <c r="U1502" t="s">
        <v>13</v>
      </c>
      <c r="V1502">
        <v>1</v>
      </c>
    </row>
    <row r="1503" spans="1:22" x14ac:dyDescent="0.2">
      <c r="A1503" s="1" t="s">
        <v>522</v>
      </c>
      <c r="B1503" s="6" t="s">
        <v>13</v>
      </c>
      <c r="C1503" s="1" t="s">
        <v>13</v>
      </c>
      <c r="D1503" s="1" t="s">
        <v>13</v>
      </c>
      <c r="E1503" s="1" t="s">
        <v>481</v>
      </c>
      <c r="F1503" s="1" t="s">
        <v>523</v>
      </c>
      <c r="G1503" s="6" t="s">
        <v>483</v>
      </c>
      <c r="H1503" s="3">
        <v>0</v>
      </c>
      <c r="I1503" s="1" t="s">
        <v>13</v>
      </c>
      <c r="J1503" s="1" t="s">
        <v>13</v>
      </c>
      <c r="K1503" s="1" t="s">
        <v>13</v>
      </c>
      <c r="L1503" s="1" t="s">
        <v>13</v>
      </c>
      <c r="M1503" s="1" t="s">
        <v>13</v>
      </c>
      <c r="N1503" s="1" t="s">
        <v>13</v>
      </c>
      <c r="O1503" s="1" t="s">
        <v>13</v>
      </c>
      <c r="P1503" s="1" t="s">
        <v>13</v>
      </c>
      <c r="Q1503" s="1" t="s">
        <v>13</v>
      </c>
      <c r="S1503" t="s">
        <v>13</v>
      </c>
      <c r="T1503" t="s">
        <v>13</v>
      </c>
      <c r="U1503" t="s">
        <v>13</v>
      </c>
      <c r="V1503">
        <v>1</v>
      </c>
    </row>
    <row r="1504" spans="1:22" x14ac:dyDescent="0.2">
      <c r="A1504" s="1" t="s">
        <v>522</v>
      </c>
      <c r="B1504" s="6" t="s">
        <v>1312</v>
      </c>
      <c r="C1504" s="1" t="s">
        <v>1496</v>
      </c>
      <c r="D1504" s="1" t="s">
        <v>13</v>
      </c>
      <c r="E1504" s="1" t="s">
        <v>1497</v>
      </c>
      <c r="F1504" s="1" t="s">
        <v>1315</v>
      </c>
      <c r="G1504" s="6" t="s">
        <v>1316</v>
      </c>
      <c r="H1504" s="3">
        <v>7.06</v>
      </c>
      <c r="I1504" s="5">
        <v>0</v>
      </c>
      <c r="J1504" s="4">
        <f>TRUNC(H1504*I1504, 1)</f>
        <v>0</v>
      </c>
      <c r="K1504" s="4">
        <f>노무!E23</f>
        <v>0</v>
      </c>
      <c r="L1504" s="5">
        <f>TRUNC(H1504*K1504, 1)</f>
        <v>0</v>
      </c>
      <c r="M1504" s="4">
        <v>0</v>
      </c>
      <c r="N1504" s="5">
        <f>TRUNC(H1504*M1504, 1)</f>
        <v>0</v>
      </c>
      <c r="O1504" s="4">
        <f>I1504+K1504+M1504</f>
        <v>0</v>
      </c>
      <c r="P1504" s="5">
        <f>J1504+L1504+N1504</f>
        <v>0</v>
      </c>
      <c r="Q1504" s="1" t="s">
        <v>13</v>
      </c>
      <c r="S1504" t="s">
        <v>54</v>
      </c>
      <c r="T1504" t="s">
        <v>54</v>
      </c>
      <c r="U1504" t="s">
        <v>13</v>
      </c>
      <c r="V1504">
        <v>1</v>
      </c>
    </row>
    <row r="1505" spans="1:22" x14ac:dyDescent="0.2">
      <c r="A1505" s="1" t="s">
        <v>522</v>
      </c>
      <c r="B1505" s="6" t="s">
        <v>1312</v>
      </c>
      <c r="C1505" s="1" t="s">
        <v>1317</v>
      </c>
      <c r="D1505" s="1" t="s">
        <v>13</v>
      </c>
      <c r="E1505" s="1" t="s">
        <v>1318</v>
      </c>
      <c r="F1505" s="1" t="s">
        <v>1315</v>
      </c>
      <c r="G1505" s="6" t="s">
        <v>1316</v>
      </c>
      <c r="H1505" s="3">
        <v>0.85</v>
      </c>
      <c r="I1505" s="5">
        <v>0</v>
      </c>
      <c r="J1505" s="4">
        <f>TRUNC(H1505*I1505, 1)</f>
        <v>0</v>
      </c>
      <c r="K1505" s="4">
        <f>노무!E4</f>
        <v>0</v>
      </c>
      <c r="L1505" s="5">
        <f>TRUNC(H1505*K1505, 1)</f>
        <v>0</v>
      </c>
      <c r="M1505" s="4">
        <v>0</v>
      </c>
      <c r="N1505" s="5">
        <f>TRUNC(H1505*M1505, 1)</f>
        <v>0</v>
      </c>
      <c r="O1505" s="4">
        <f>I1505+K1505+M1505</f>
        <v>0</v>
      </c>
      <c r="P1505" s="5">
        <f>J1505+L1505+N1505</f>
        <v>0</v>
      </c>
      <c r="Q1505" s="1" t="s">
        <v>13</v>
      </c>
      <c r="S1505" t="s">
        <v>54</v>
      </c>
      <c r="T1505" t="s">
        <v>54</v>
      </c>
      <c r="U1505" t="s">
        <v>13</v>
      </c>
      <c r="V1505">
        <v>1</v>
      </c>
    </row>
    <row r="1506" spans="1:22" x14ac:dyDescent="0.2">
      <c r="A1506" s="1" t="s">
        <v>13</v>
      </c>
      <c r="B1506" s="6" t="s">
        <v>13</v>
      </c>
      <c r="C1506" s="1" t="s">
        <v>13</v>
      </c>
      <c r="D1506" s="1" t="s">
        <v>13</v>
      </c>
      <c r="E1506" s="1" t="s">
        <v>1311</v>
      </c>
      <c r="F1506" s="1" t="s">
        <v>13</v>
      </c>
      <c r="G1506" s="6" t="s">
        <v>13</v>
      </c>
      <c r="H1506" s="3">
        <v>0</v>
      </c>
      <c r="I1506" s="1" t="s">
        <v>13</v>
      </c>
      <c r="J1506" s="4">
        <f>TRUNC(SUMPRODUCT(J1504:J1505, V1504:V1505), 0)</f>
        <v>0</v>
      </c>
      <c r="K1506" s="1" t="s">
        <v>13</v>
      </c>
      <c r="L1506" s="5">
        <f>TRUNC(SUMPRODUCT(L1504:L1505, V1504:V1505), 0)</f>
        <v>0</v>
      </c>
      <c r="M1506" s="1" t="s">
        <v>13</v>
      </c>
      <c r="N1506" s="5">
        <f>TRUNC(SUMPRODUCT(N1504:N1505, V1504:V1505), 0)</f>
        <v>0</v>
      </c>
      <c r="O1506" s="1" t="s">
        <v>13</v>
      </c>
      <c r="P1506" s="5">
        <f>J1506+L1506+N1506</f>
        <v>0</v>
      </c>
      <c r="Q1506" s="1" t="s">
        <v>13</v>
      </c>
      <c r="S1506" t="s">
        <v>13</v>
      </c>
      <c r="T1506" t="s">
        <v>13</v>
      </c>
      <c r="U1506" t="s">
        <v>13</v>
      </c>
      <c r="V1506">
        <v>1</v>
      </c>
    </row>
    <row r="1507" spans="1:22" x14ac:dyDescent="0.2">
      <c r="A1507" s="1" t="s">
        <v>13</v>
      </c>
      <c r="B1507" s="6" t="s">
        <v>13</v>
      </c>
      <c r="C1507" s="1" t="s">
        <v>13</v>
      </c>
      <c r="D1507" s="1" t="s">
        <v>13</v>
      </c>
      <c r="E1507" s="1" t="s">
        <v>13</v>
      </c>
      <c r="F1507" s="1" t="s">
        <v>13</v>
      </c>
      <c r="G1507" s="6" t="s">
        <v>13</v>
      </c>
      <c r="H1507" s="3">
        <v>0</v>
      </c>
      <c r="I1507" s="1" t="s">
        <v>13</v>
      </c>
      <c r="J1507" s="1" t="s">
        <v>13</v>
      </c>
      <c r="K1507" s="1" t="s">
        <v>13</v>
      </c>
      <c r="L1507" s="1" t="s">
        <v>13</v>
      </c>
      <c r="M1507" s="1" t="s">
        <v>13</v>
      </c>
      <c r="N1507" s="1" t="s">
        <v>13</v>
      </c>
      <c r="O1507" s="1" t="s">
        <v>13</v>
      </c>
      <c r="P1507" s="1" t="s">
        <v>13</v>
      </c>
      <c r="Q1507" s="1" t="s">
        <v>13</v>
      </c>
      <c r="S1507" t="s">
        <v>13</v>
      </c>
      <c r="T1507" t="s">
        <v>13</v>
      </c>
      <c r="U1507" t="s">
        <v>13</v>
      </c>
      <c r="V1507">
        <v>1</v>
      </c>
    </row>
    <row r="1508" spans="1:22" x14ac:dyDescent="0.2">
      <c r="A1508" s="1" t="s">
        <v>524</v>
      </c>
      <c r="B1508" s="6" t="s">
        <v>13</v>
      </c>
      <c r="C1508" s="1" t="s">
        <v>13</v>
      </c>
      <c r="D1508" s="1" t="s">
        <v>13</v>
      </c>
      <c r="E1508" s="1" t="s">
        <v>481</v>
      </c>
      <c r="F1508" s="1" t="s">
        <v>525</v>
      </c>
      <c r="G1508" s="6" t="s">
        <v>483</v>
      </c>
      <c r="H1508" s="3">
        <v>0</v>
      </c>
      <c r="I1508" s="1" t="s">
        <v>13</v>
      </c>
      <c r="J1508" s="1" t="s">
        <v>13</v>
      </c>
      <c r="K1508" s="1" t="s">
        <v>13</v>
      </c>
      <c r="L1508" s="1" t="s">
        <v>13</v>
      </c>
      <c r="M1508" s="1" t="s">
        <v>13</v>
      </c>
      <c r="N1508" s="1" t="s">
        <v>13</v>
      </c>
      <c r="O1508" s="1" t="s">
        <v>13</v>
      </c>
      <c r="P1508" s="1" t="s">
        <v>13</v>
      </c>
      <c r="Q1508" s="1" t="s">
        <v>13</v>
      </c>
      <c r="S1508" t="s">
        <v>13</v>
      </c>
      <c r="T1508" t="s">
        <v>13</v>
      </c>
      <c r="U1508" t="s">
        <v>13</v>
      </c>
      <c r="V1508">
        <v>1</v>
      </c>
    </row>
    <row r="1509" spans="1:22" x14ac:dyDescent="0.2">
      <c r="A1509" s="1" t="s">
        <v>524</v>
      </c>
      <c r="B1509" s="6" t="s">
        <v>1312</v>
      </c>
      <c r="C1509" s="1" t="s">
        <v>1496</v>
      </c>
      <c r="D1509" s="1" t="s">
        <v>13</v>
      </c>
      <c r="E1509" s="1" t="s">
        <v>1497</v>
      </c>
      <c r="F1509" s="1" t="s">
        <v>1315</v>
      </c>
      <c r="G1509" s="6" t="s">
        <v>1316</v>
      </c>
      <c r="H1509" s="3">
        <v>7.9</v>
      </c>
      <c r="I1509" s="5">
        <v>0</v>
      </c>
      <c r="J1509" s="4">
        <f>TRUNC(H1509*I1509, 1)</f>
        <v>0</v>
      </c>
      <c r="K1509" s="4">
        <f>노무!E23</f>
        <v>0</v>
      </c>
      <c r="L1509" s="5">
        <f>TRUNC(H1509*K1509, 1)</f>
        <v>0</v>
      </c>
      <c r="M1509" s="4">
        <v>0</v>
      </c>
      <c r="N1509" s="5">
        <f>TRUNC(H1509*M1509, 1)</f>
        <v>0</v>
      </c>
      <c r="O1509" s="4">
        <f>I1509+K1509+M1509</f>
        <v>0</v>
      </c>
      <c r="P1509" s="5">
        <f>J1509+L1509+N1509</f>
        <v>0</v>
      </c>
      <c r="Q1509" s="1" t="s">
        <v>13</v>
      </c>
      <c r="S1509" t="s">
        <v>54</v>
      </c>
      <c r="T1509" t="s">
        <v>54</v>
      </c>
      <c r="U1509" t="s">
        <v>13</v>
      </c>
      <c r="V1509">
        <v>1</v>
      </c>
    </row>
    <row r="1510" spans="1:22" x14ac:dyDescent="0.2">
      <c r="A1510" s="1" t="s">
        <v>524</v>
      </c>
      <c r="B1510" s="6" t="s">
        <v>1312</v>
      </c>
      <c r="C1510" s="1" t="s">
        <v>1317</v>
      </c>
      <c r="D1510" s="1" t="s">
        <v>13</v>
      </c>
      <c r="E1510" s="1" t="s">
        <v>1318</v>
      </c>
      <c r="F1510" s="1" t="s">
        <v>1315</v>
      </c>
      <c r="G1510" s="6" t="s">
        <v>1316</v>
      </c>
      <c r="H1510" s="3">
        <v>0.95</v>
      </c>
      <c r="I1510" s="5">
        <v>0</v>
      </c>
      <c r="J1510" s="4">
        <f>TRUNC(H1510*I1510, 1)</f>
        <v>0</v>
      </c>
      <c r="K1510" s="4">
        <f>노무!E4</f>
        <v>0</v>
      </c>
      <c r="L1510" s="5">
        <f>TRUNC(H1510*K1510, 1)</f>
        <v>0</v>
      </c>
      <c r="M1510" s="4">
        <v>0</v>
      </c>
      <c r="N1510" s="5">
        <f>TRUNC(H1510*M1510, 1)</f>
        <v>0</v>
      </c>
      <c r="O1510" s="4">
        <f>I1510+K1510+M1510</f>
        <v>0</v>
      </c>
      <c r="P1510" s="5">
        <f>J1510+L1510+N1510</f>
        <v>0</v>
      </c>
      <c r="Q1510" s="1" t="s">
        <v>13</v>
      </c>
      <c r="S1510" t="s">
        <v>54</v>
      </c>
      <c r="T1510" t="s">
        <v>54</v>
      </c>
      <c r="U1510" t="s">
        <v>13</v>
      </c>
      <c r="V1510">
        <v>1</v>
      </c>
    </row>
    <row r="1511" spans="1:22" x14ac:dyDescent="0.2">
      <c r="A1511" s="1" t="s">
        <v>13</v>
      </c>
      <c r="B1511" s="6" t="s">
        <v>13</v>
      </c>
      <c r="C1511" s="1" t="s">
        <v>13</v>
      </c>
      <c r="D1511" s="1" t="s">
        <v>13</v>
      </c>
      <c r="E1511" s="1" t="s">
        <v>1311</v>
      </c>
      <c r="F1511" s="1" t="s">
        <v>13</v>
      </c>
      <c r="G1511" s="6" t="s">
        <v>13</v>
      </c>
      <c r="H1511" s="3">
        <v>0</v>
      </c>
      <c r="I1511" s="1" t="s">
        <v>13</v>
      </c>
      <c r="J1511" s="4">
        <f>TRUNC(SUMPRODUCT(J1509:J1510, V1509:V1510), 0)</f>
        <v>0</v>
      </c>
      <c r="K1511" s="1" t="s">
        <v>13</v>
      </c>
      <c r="L1511" s="5">
        <f>TRUNC(SUMPRODUCT(L1509:L1510, V1509:V1510), 0)</f>
        <v>0</v>
      </c>
      <c r="M1511" s="1" t="s">
        <v>13</v>
      </c>
      <c r="N1511" s="5">
        <f>TRUNC(SUMPRODUCT(N1509:N1510, V1509:V1510), 0)</f>
        <v>0</v>
      </c>
      <c r="O1511" s="1" t="s">
        <v>13</v>
      </c>
      <c r="P1511" s="5">
        <f>J1511+L1511+N1511</f>
        <v>0</v>
      </c>
      <c r="Q1511" s="1" t="s">
        <v>13</v>
      </c>
      <c r="S1511" t="s">
        <v>13</v>
      </c>
      <c r="T1511" t="s">
        <v>13</v>
      </c>
      <c r="U1511" t="s">
        <v>13</v>
      </c>
      <c r="V1511">
        <v>1</v>
      </c>
    </row>
    <row r="1512" spans="1:22" x14ac:dyDescent="0.2">
      <c r="A1512" s="1" t="s">
        <v>13</v>
      </c>
      <c r="B1512" s="6" t="s">
        <v>13</v>
      </c>
      <c r="C1512" s="1" t="s">
        <v>13</v>
      </c>
      <c r="D1512" s="1" t="s">
        <v>13</v>
      </c>
      <c r="E1512" s="1" t="s">
        <v>13</v>
      </c>
      <c r="F1512" s="1" t="s">
        <v>13</v>
      </c>
      <c r="G1512" s="6" t="s">
        <v>13</v>
      </c>
      <c r="H1512" s="3">
        <v>0</v>
      </c>
      <c r="I1512" s="1" t="s">
        <v>13</v>
      </c>
      <c r="J1512" s="1" t="s">
        <v>13</v>
      </c>
      <c r="K1512" s="1" t="s">
        <v>13</v>
      </c>
      <c r="L1512" s="1" t="s">
        <v>13</v>
      </c>
      <c r="M1512" s="1" t="s">
        <v>13</v>
      </c>
      <c r="N1512" s="1" t="s">
        <v>13</v>
      </c>
      <c r="O1512" s="1" t="s">
        <v>13</v>
      </c>
      <c r="P1512" s="1" t="s">
        <v>13</v>
      </c>
      <c r="Q1512" s="1" t="s">
        <v>13</v>
      </c>
      <c r="S1512" t="s">
        <v>13</v>
      </c>
      <c r="T1512" t="s">
        <v>13</v>
      </c>
      <c r="U1512" t="s">
        <v>13</v>
      </c>
      <c r="V1512">
        <v>1</v>
      </c>
    </row>
    <row r="1513" spans="1:22" x14ac:dyDescent="0.2">
      <c r="A1513" s="1" t="s">
        <v>526</v>
      </c>
      <c r="B1513" s="6" t="s">
        <v>13</v>
      </c>
      <c r="C1513" s="1" t="s">
        <v>13</v>
      </c>
      <c r="D1513" s="1" t="s">
        <v>13</v>
      </c>
      <c r="E1513" s="1" t="s">
        <v>527</v>
      </c>
      <c r="F1513" s="1" t="s">
        <v>528</v>
      </c>
      <c r="G1513" s="6" t="s">
        <v>483</v>
      </c>
      <c r="H1513" s="3">
        <v>0</v>
      </c>
      <c r="I1513" s="1" t="s">
        <v>13</v>
      </c>
      <c r="J1513" s="1" t="s">
        <v>13</v>
      </c>
      <c r="K1513" s="1" t="s">
        <v>13</v>
      </c>
      <c r="L1513" s="1" t="s">
        <v>13</v>
      </c>
      <c r="M1513" s="1" t="s">
        <v>13</v>
      </c>
      <c r="N1513" s="1" t="s">
        <v>13</v>
      </c>
      <c r="O1513" s="1" t="s">
        <v>13</v>
      </c>
      <c r="P1513" s="1" t="s">
        <v>13</v>
      </c>
      <c r="Q1513" s="1" t="s">
        <v>13</v>
      </c>
      <c r="S1513" t="s">
        <v>13</v>
      </c>
      <c r="T1513" t="s">
        <v>13</v>
      </c>
      <c r="U1513" t="s">
        <v>13</v>
      </c>
      <c r="V1513">
        <v>1</v>
      </c>
    </row>
    <row r="1514" spans="1:22" x14ac:dyDescent="0.2">
      <c r="A1514" s="1" t="s">
        <v>526</v>
      </c>
      <c r="B1514" s="6" t="s">
        <v>1312</v>
      </c>
      <c r="C1514" s="1" t="s">
        <v>1496</v>
      </c>
      <c r="D1514" s="1" t="s">
        <v>13</v>
      </c>
      <c r="E1514" s="1" t="s">
        <v>1497</v>
      </c>
      <c r="F1514" s="1" t="s">
        <v>1315</v>
      </c>
      <c r="G1514" s="6" t="s">
        <v>1316</v>
      </c>
      <c r="H1514" s="3">
        <v>0.08</v>
      </c>
      <c r="I1514" s="5">
        <v>0</v>
      </c>
      <c r="J1514" s="4">
        <f>TRUNC(H1514*I1514, 1)</f>
        <v>0</v>
      </c>
      <c r="K1514" s="4">
        <f>노무!E23</f>
        <v>0</v>
      </c>
      <c r="L1514" s="5">
        <f>TRUNC(H1514*K1514, 1)</f>
        <v>0</v>
      </c>
      <c r="M1514" s="4">
        <v>0</v>
      </c>
      <c r="N1514" s="5">
        <f>TRUNC(H1514*M1514, 1)</f>
        <v>0</v>
      </c>
      <c r="O1514" s="4">
        <f>I1514+K1514+M1514</f>
        <v>0</v>
      </c>
      <c r="P1514" s="5">
        <f>J1514+L1514+N1514</f>
        <v>0</v>
      </c>
      <c r="Q1514" s="1" t="s">
        <v>13</v>
      </c>
      <c r="S1514" t="s">
        <v>54</v>
      </c>
      <c r="T1514" t="s">
        <v>54</v>
      </c>
      <c r="U1514" t="s">
        <v>13</v>
      </c>
      <c r="V1514">
        <v>1</v>
      </c>
    </row>
    <row r="1515" spans="1:22" x14ac:dyDescent="0.2">
      <c r="A1515" s="1" t="s">
        <v>526</v>
      </c>
      <c r="B1515" s="6" t="s">
        <v>1312</v>
      </c>
      <c r="C1515" s="1" t="s">
        <v>1317</v>
      </c>
      <c r="D1515" s="1" t="s">
        <v>13</v>
      </c>
      <c r="E1515" s="1" t="s">
        <v>1318</v>
      </c>
      <c r="F1515" s="1" t="s">
        <v>1315</v>
      </c>
      <c r="G1515" s="6" t="s">
        <v>1316</v>
      </c>
      <c r="H1515" s="3">
        <v>0.02</v>
      </c>
      <c r="I1515" s="5">
        <v>0</v>
      </c>
      <c r="J1515" s="4">
        <f>TRUNC(H1515*I1515, 1)</f>
        <v>0</v>
      </c>
      <c r="K1515" s="4">
        <f>노무!E4</f>
        <v>0</v>
      </c>
      <c r="L1515" s="5">
        <f>TRUNC(H1515*K1515, 1)</f>
        <v>0</v>
      </c>
      <c r="M1515" s="4">
        <v>0</v>
      </c>
      <c r="N1515" s="5">
        <f>TRUNC(H1515*M1515, 1)</f>
        <v>0</v>
      </c>
      <c r="O1515" s="4">
        <f>I1515+K1515+M1515</f>
        <v>0</v>
      </c>
      <c r="P1515" s="5">
        <f>J1515+L1515+N1515</f>
        <v>0</v>
      </c>
      <c r="Q1515" s="1" t="s">
        <v>13</v>
      </c>
      <c r="S1515" t="s">
        <v>54</v>
      </c>
      <c r="T1515" t="s">
        <v>54</v>
      </c>
      <c r="U1515" t="s">
        <v>13</v>
      </c>
      <c r="V1515">
        <v>1</v>
      </c>
    </row>
    <row r="1516" spans="1:22" x14ac:dyDescent="0.2">
      <c r="A1516" s="1" t="s">
        <v>13</v>
      </c>
      <c r="B1516" s="6" t="s">
        <v>13</v>
      </c>
      <c r="C1516" s="1" t="s">
        <v>13</v>
      </c>
      <c r="D1516" s="1" t="s">
        <v>13</v>
      </c>
      <c r="E1516" s="1" t="s">
        <v>1311</v>
      </c>
      <c r="F1516" s="1" t="s">
        <v>13</v>
      </c>
      <c r="G1516" s="6" t="s">
        <v>13</v>
      </c>
      <c r="H1516" s="3">
        <v>0</v>
      </c>
      <c r="I1516" s="1" t="s">
        <v>13</v>
      </c>
      <c r="J1516" s="4">
        <f>TRUNC(SUMPRODUCT(J1514:J1515, V1514:V1515), 0)</f>
        <v>0</v>
      </c>
      <c r="K1516" s="1" t="s">
        <v>13</v>
      </c>
      <c r="L1516" s="5">
        <f>TRUNC(SUMPRODUCT(L1514:L1515, V1514:V1515), 0)</f>
        <v>0</v>
      </c>
      <c r="M1516" s="1" t="s">
        <v>13</v>
      </c>
      <c r="N1516" s="5">
        <f>TRUNC(SUMPRODUCT(N1514:N1515, V1514:V1515), 0)</f>
        <v>0</v>
      </c>
      <c r="O1516" s="1" t="s">
        <v>13</v>
      </c>
      <c r="P1516" s="5">
        <f>J1516+L1516+N1516</f>
        <v>0</v>
      </c>
      <c r="Q1516" s="1" t="s">
        <v>13</v>
      </c>
      <c r="S1516" t="s">
        <v>13</v>
      </c>
      <c r="T1516" t="s">
        <v>13</v>
      </c>
      <c r="U1516" t="s">
        <v>13</v>
      </c>
      <c r="V1516">
        <v>1</v>
      </c>
    </row>
    <row r="1517" spans="1:22" x14ac:dyDescent="0.2">
      <c r="A1517" s="1" t="s">
        <v>13</v>
      </c>
      <c r="B1517" s="6" t="s">
        <v>13</v>
      </c>
      <c r="C1517" s="1" t="s">
        <v>13</v>
      </c>
      <c r="D1517" s="1" t="s">
        <v>13</v>
      </c>
      <c r="E1517" s="1" t="s">
        <v>13</v>
      </c>
      <c r="F1517" s="1" t="s">
        <v>13</v>
      </c>
      <c r="G1517" s="6" t="s">
        <v>13</v>
      </c>
      <c r="H1517" s="3">
        <v>0</v>
      </c>
      <c r="I1517" s="1" t="s">
        <v>13</v>
      </c>
      <c r="J1517" s="1" t="s">
        <v>13</v>
      </c>
      <c r="K1517" s="1" t="s">
        <v>13</v>
      </c>
      <c r="L1517" s="1" t="s">
        <v>13</v>
      </c>
      <c r="M1517" s="1" t="s">
        <v>13</v>
      </c>
      <c r="N1517" s="1" t="s">
        <v>13</v>
      </c>
      <c r="O1517" s="1" t="s">
        <v>13</v>
      </c>
      <c r="P1517" s="1" t="s">
        <v>13</v>
      </c>
      <c r="Q1517" s="1" t="s">
        <v>13</v>
      </c>
      <c r="S1517" t="s">
        <v>13</v>
      </c>
      <c r="T1517" t="s">
        <v>13</v>
      </c>
      <c r="U1517" t="s">
        <v>13</v>
      </c>
      <c r="V1517">
        <v>1</v>
      </c>
    </row>
    <row r="1518" spans="1:22" x14ac:dyDescent="0.2">
      <c r="A1518" s="1" t="s">
        <v>529</v>
      </c>
      <c r="B1518" s="6" t="s">
        <v>13</v>
      </c>
      <c r="C1518" s="1" t="s">
        <v>13</v>
      </c>
      <c r="D1518" s="1" t="s">
        <v>13</v>
      </c>
      <c r="E1518" s="1" t="s">
        <v>527</v>
      </c>
      <c r="F1518" s="1" t="s">
        <v>530</v>
      </c>
      <c r="G1518" s="6" t="s">
        <v>483</v>
      </c>
      <c r="H1518" s="3">
        <v>0</v>
      </c>
      <c r="I1518" s="1" t="s">
        <v>13</v>
      </c>
      <c r="J1518" s="1" t="s">
        <v>13</v>
      </c>
      <c r="K1518" s="1" t="s">
        <v>13</v>
      </c>
      <c r="L1518" s="1" t="s">
        <v>13</v>
      </c>
      <c r="M1518" s="1" t="s">
        <v>13</v>
      </c>
      <c r="N1518" s="1" t="s">
        <v>13</v>
      </c>
      <c r="O1518" s="1" t="s">
        <v>13</v>
      </c>
      <c r="P1518" s="1" t="s">
        <v>13</v>
      </c>
      <c r="Q1518" s="1" t="s">
        <v>13</v>
      </c>
      <c r="S1518" t="s">
        <v>13</v>
      </c>
      <c r="T1518" t="s">
        <v>13</v>
      </c>
      <c r="U1518" t="s">
        <v>13</v>
      </c>
      <c r="V1518">
        <v>1</v>
      </c>
    </row>
    <row r="1519" spans="1:22" x14ac:dyDescent="0.2">
      <c r="A1519" s="1" t="s">
        <v>529</v>
      </c>
      <c r="B1519" s="6" t="s">
        <v>1312</v>
      </c>
      <c r="C1519" s="1" t="s">
        <v>1496</v>
      </c>
      <c r="D1519" s="1" t="s">
        <v>13</v>
      </c>
      <c r="E1519" s="1" t="s">
        <v>1497</v>
      </c>
      <c r="F1519" s="1" t="s">
        <v>1315</v>
      </c>
      <c r="G1519" s="6" t="s">
        <v>1316</v>
      </c>
      <c r="H1519" s="3">
        <v>0.1</v>
      </c>
      <c r="I1519" s="5">
        <v>0</v>
      </c>
      <c r="J1519" s="4">
        <f>TRUNC(H1519*I1519, 1)</f>
        <v>0</v>
      </c>
      <c r="K1519" s="4">
        <f>노무!E23</f>
        <v>0</v>
      </c>
      <c r="L1519" s="5">
        <f>TRUNC(H1519*K1519, 1)</f>
        <v>0</v>
      </c>
      <c r="M1519" s="4">
        <v>0</v>
      </c>
      <c r="N1519" s="5">
        <f>TRUNC(H1519*M1519, 1)</f>
        <v>0</v>
      </c>
      <c r="O1519" s="4">
        <f>I1519+K1519+M1519</f>
        <v>0</v>
      </c>
      <c r="P1519" s="5">
        <f>J1519+L1519+N1519</f>
        <v>0</v>
      </c>
      <c r="Q1519" s="1" t="s">
        <v>13</v>
      </c>
      <c r="S1519" t="s">
        <v>54</v>
      </c>
      <c r="T1519" t="s">
        <v>54</v>
      </c>
      <c r="U1519" t="s">
        <v>13</v>
      </c>
      <c r="V1519">
        <v>1</v>
      </c>
    </row>
    <row r="1520" spans="1:22" x14ac:dyDescent="0.2">
      <c r="A1520" s="1" t="s">
        <v>529</v>
      </c>
      <c r="B1520" s="6" t="s">
        <v>1312</v>
      </c>
      <c r="C1520" s="1" t="s">
        <v>1317</v>
      </c>
      <c r="D1520" s="1" t="s">
        <v>13</v>
      </c>
      <c r="E1520" s="1" t="s">
        <v>1318</v>
      </c>
      <c r="F1520" s="1" t="s">
        <v>1315</v>
      </c>
      <c r="G1520" s="6" t="s">
        <v>1316</v>
      </c>
      <c r="H1520" s="3">
        <v>0.03</v>
      </c>
      <c r="I1520" s="5">
        <v>0</v>
      </c>
      <c r="J1520" s="4">
        <f>TRUNC(H1520*I1520, 1)</f>
        <v>0</v>
      </c>
      <c r="K1520" s="4">
        <f>노무!E4</f>
        <v>0</v>
      </c>
      <c r="L1520" s="5">
        <f>TRUNC(H1520*K1520, 1)</f>
        <v>0</v>
      </c>
      <c r="M1520" s="4">
        <v>0</v>
      </c>
      <c r="N1520" s="5">
        <f>TRUNC(H1520*M1520, 1)</f>
        <v>0</v>
      </c>
      <c r="O1520" s="4">
        <f>I1520+K1520+M1520</f>
        <v>0</v>
      </c>
      <c r="P1520" s="5">
        <f>J1520+L1520+N1520</f>
        <v>0</v>
      </c>
      <c r="Q1520" s="1" t="s">
        <v>13</v>
      </c>
      <c r="S1520" t="s">
        <v>54</v>
      </c>
      <c r="T1520" t="s">
        <v>54</v>
      </c>
      <c r="U1520" t="s">
        <v>13</v>
      </c>
      <c r="V1520">
        <v>1</v>
      </c>
    </row>
    <row r="1521" spans="1:22" x14ac:dyDescent="0.2">
      <c r="A1521" s="1" t="s">
        <v>13</v>
      </c>
      <c r="B1521" s="6" t="s">
        <v>13</v>
      </c>
      <c r="C1521" s="1" t="s">
        <v>13</v>
      </c>
      <c r="D1521" s="1" t="s">
        <v>13</v>
      </c>
      <c r="E1521" s="1" t="s">
        <v>1311</v>
      </c>
      <c r="F1521" s="1" t="s">
        <v>13</v>
      </c>
      <c r="G1521" s="6" t="s">
        <v>13</v>
      </c>
      <c r="H1521" s="3">
        <v>0</v>
      </c>
      <c r="I1521" s="1" t="s">
        <v>13</v>
      </c>
      <c r="J1521" s="4">
        <f>TRUNC(SUMPRODUCT(J1519:J1520, V1519:V1520), 0)</f>
        <v>0</v>
      </c>
      <c r="K1521" s="1" t="s">
        <v>13</v>
      </c>
      <c r="L1521" s="5">
        <f>TRUNC(SUMPRODUCT(L1519:L1520, V1519:V1520), 0)</f>
        <v>0</v>
      </c>
      <c r="M1521" s="1" t="s">
        <v>13</v>
      </c>
      <c r="N1521" s="5">
        <f>TRUNC(SUMPRODUCT(N1519:N1520, V1519:V1520), 0)</f>
        <v>0</v>
      </c>
      <c r="O1521" s="1" t="s">
        <v>13</v>
      </c>
      <c r="P1521" s="5">
        <f>J1521+L1521+N1521</f>
        <v>0</v>
      </c>
      <c r="Q1521" s="1" t="s">
        <v>13</v>
      </c>
      <c r="S1521" t="s">
        <v>13</v>
      </c>
      <c r="T1521" t="s">
        <v>13</v>
      </c>
      <c r="U1521" t="s">
        <v>13</v>
      </c>
      <c r="V1521">
        <v>1</v>
      </c>
    </row>
    <row r="1522" spans="1:22" x14ac:dyDescent="0.2">
      <c r="A1522" s="1" t="s">
        <v>13</v>
      </c>
      <c r="B1522" s="6" t="s">
        <v>13</v>
      </c>
      <c r="C1522" s="1" t="s">
        <v>13</v>
      </c>
      <c r="D1522" s="1" t="s">
        <v>13</v>
      </c>
      <c r="E1522" s="1" t="s">
        <v>13</v>
      </c>
      <c r="F1522" s="1" t="s">
        <v>13</v>
      </c>
      <c r="G1522" s="6" t="s">
        <v>13</v>
      </c>
      <c r="H1522" s="3">
        <v>0</v>
      </c>
      <c r="I1522" s="1" t="s">
        <v>13</v>
      </c>
      <c r="J1522" s="1" t="s">
        <v>13</v>
      </c>
      <c r="K1522" s="1" t="s">
        <v>13</v>
      </c>
      <c r="L1522" s="1" t="s">
        <v>13</v>
      </c>
      <c r="M1522" s="1" t="s">
        <v>13</v>
      </c>
      <c r="N1522" s="1" t="s">
        <v>13</v>
      </c>
      <c r="O1522" s="1" t="s">
        <v>13</v>
      </c>
      <c r="P1522" s="1" t="s">
        <v>13</v>
      </c>
      <c r="Q1522" s="1" t="s">
        <v>13</v>
      </c>
      <c r="S1522" t="s">
        <v>13</v>
      </c>
      <c r="T1522" t="s">
        <v>13</v>
      </c>
      <c r="U1522" t="s">
        <v>13</v>
      </c>
      <c r="V1522">
        <v>1</v>
      </c>
    </row>
    <row r="1523" spans="1:22" x14ac:dyDescent="0.2">
      <c r="A1523" s="1" t="s">
        <v>531</v>
      </c>
      <c r="B1523" s="6" t="s">
        <v>13</v>
      </c>
      <c r="C1523" s="1" t="s">
        <v>13</v>
      </c>
      <c r="D1523" s="1" t="s">
        <v>13</v>
      </c>
      <c r="E1523" s="1" t="s">
        <v>527</v>
      </c>
      <c r="F1523" s="1" t="s">
        <v>532</v>
      </c>
      <c r="G1523" s="6" t="s">
        <v>483</v>
      </c>
      <c r="H1523" s="3">
        <v>0</v>
      </c>
      <c r="I1523" s="1" t="s">
        <v>13</v>
      </c>
      <c r="J1523" s="1" t="s">
        <v>13</v>
      </c>
      <c r="K1523" s="1" t="s">
        <v>13</v>
      </c>
      <c r="L1523" s="1" t="s">
        <v>13</v>
      </c>
      <c r="M1523" s="1" t="s">
        <v>13</v>
      </c>
      <c r="N1523" s="1" t="s">
        <v>13</v>
      </c>
      <c r="O1523" s="1" t="s">
        <v>13</v>
      </c>
      <c r="P1523" s="1" t="s">
        <v>13</v>
      </c>
      <c r="Q1523" s="1" t="s">
        <v>13</v>
      </c>
      <c r="S1523" t="s">
        <v>13</v>
      </c>
      <c r="T1523" t="s">
        <v>13</v>
      </c>
      <c r="U1523" t="s">
        <v>13</v>
      </c>
      <c r="V1523">
        <v>1</v>
      </c>
    </row>
    <row r="1524" spans="1:22" x14ac:dyDescent="0.2">
      <c r="A1524" s="1" t="s">
        <v>531</v>
      </c>
      <c r="B1524" s="6" t="s">
        <v>1312</v>
      </c>
      <c r="C1524" s="1" t="s">
        <v>1496</v>
      </c>
      <c r="D1524" s="1" t="s">
        <v>13</v>
      </c>
      <c r="E1524" s="1" t="s">
        <v>1497</v>
      </c>
      <c r="F1524" s="1" t="s">
        <v>1315</v>
      </c>
      <c r="G1524" s="6" t="s">
        <v>1316</v>
      </c>
      <c r="H1524" s="3">
        <v>0.17</v>
      </c>
      <c r="I1524" s="5">
        <v>0</v>
      </c>
      <c r="J1524" s="4">
        <f>TRUNC(H1524*I1524, 1)</f>
        <v>0</v>
      </c>
      <c r="K1524" s="4">
        <f>노무!E23</f>
        <v>0</v>
      </c>
      <c r="L1524" s="5">
        <f>TRUNC(H1524*K1524, 1)</f>
        <v>0</v>
      </c>
      <c r="M1524" s="4">
        <v>0</v>
      </c>
      <c r="N1524" s="5">
        <f>TRUNC(H1524*M1524, 1)</f>
        <v>0</v>
      </c>
      <c r="O1524" s="4">
        <f>I1524+K1524+M1524</f>
        <v>0</v>
      </c>
      <c r="P1524" s="5">
        <f>J1524+L1524+N1524</f>
        <v>0</v>
      </c>
      <c r="Q1524" s="1" t="s">
        <v>13</v>
      </c>
      <c r="S1524" t="s">
        <v>54</v>
      </c>
      <c r="T1524" t="s">
        <v>54</v>
      </c>
      <c r="U1524" t="s">
        <v>13</v>
      </c>
      <c r="V1524">
        <v>1</v>
      </c>
    </row>
    <row r="1525" spans="1:22" x14ac:dyDescent="0.2">
      <c r="A1525" s="1" t="s">
        <v>531</v>
      </c>
      <c r="B1525" s="6" t="s">
        <v>1312</v>
      </c>
      <c r="C1525" s="1" t="s">
        <v>1317</v>
      </c>
      <c r="D1525" s="1" t="s">
        <v>13</v>
      </c>
      <c r="E1525" s="1" t="s">
        <v>1318</v>
      </c>
      <c r="F1525" s="1" t="s">
        <v>1315</v>
      </c>
      <c r="G1525" s="6" t="s">
        <v>1316</v>
      </c>
      <c r="H1525" s="3">
        <v>0.04</v>
      </c>
      <c r="I1525" s="5">
        <v>0</v>
      </c>
      <c r="J1525" s="4">
        <f>TRUNC(H1525*I1525, 1)</f>
        <v>0</v>
      </c>
      <c r="K1525" s="4">
        <f>노무!E4</f>
        <v>0</v>
      </c>
      <c r="L1525" s="5">
        <f>TRUNC(H1525*K1525, 1)</f>
        <v>0</v>
      </c>
      <c r="M1525" s="4">
        <v>0</v>
      </c>
      <c r="N1525" s="5">
        <f>TRUNC(H1525*M1525, 1)</f>
        <v>0</v>
      </c>
      <c r="O1525" s="4">
        <f>I1525+K1525+M1525</f>
        <v>0</v>
      </c>
      <c r="P1525" s="5">
        <f>J1525+L1525+N1525</f>
        <v>0</v>
      </c>
      <c r="Q1525" s="1" t="s">
        <v>13</v>
      </c>
      <c r="S1525" t="s">
        <v>54</v>
      </c>
      <c r="T1525" t="s">
        <v>54</v>
      </c>
      <c r="U1525" t="s">
        <v>13</v>
      </c>
      <c r="V1525">
        <v>1</v>
      </c>
    </row>
    <row r="1526" spans="1:22" x14ac:dyDescent="0.2">
      <c r="A1526" s="1" t="s">
        <v>13</v>
      </c>
      <c r="B1526" s="6" t="s">
        <v>13</v>
      </c>
      <c r="C1526" s="1" t="s">
        <v>13</v>
      </c>
      <c r="D1526" s="1" t="s">
        <v>13</v>
      </c>
      <c r="E1526" s="1" t="s">
        <v>1311</v>
      </c>
      <c r="F1526" s="1" t="s">
        <v>13</v>
      </c>
      <c r="G1526" s="6" t="s">
        <v>13</v>
      </c>
      <c r="H1526" s="3">
        <v>0</v>
      </c>
      <c r="I1526" s="1" t="s">
        <v>13</v>
      </c>
      <c r="J1526" s="4">
        <f>TRUNC(SUMPRODUCT(J1524:J1525, V1524:V1525), 0)</f>
        <v>0</v>
      </c>
      <c r="K1526" s="1" t="s">
        <v>13</v>
      </c>
      <c r="L1526" s="5">
        <f>TRUNC(SUMPRODUCT(L1524:L1525, V1524:V1525), 0)</f>
        <v>0</v>
      </c>
      <c r="M1526" s="1" t="s">
        <v>13</v>
      </c>
      <c r="N1526" s="5">
        <f>TRUNC(SUMPRODUCT(N1524:N1525, V1524:V1525), 0)</f>
        <v>0</v>
      </c>
      <c r="O1526" s="1" t="s">
        <v>13</v>
      </c>
      <c r="P1526" s="5">
        <f>J1526+L1526+N1526</f>
        <v>0</v>
      </c>
      <c r="Q1526" s="1" t="s">
        <v>13</v>
      </c>
      <c r="S1526" t="s">
        <v>13</v>
      </c>
      <c r="T1526" t="s">
        <v>13</v>
      </c>
      <c r="U1526" t="s">
        <v>13</v>
      </c>
      <c r="V1526">
        <v>1</v>
      </c>
    </row>
    <row r="1527" spans="1:22" x14ac:dyDescent="0.2">
      <c r="A1527" s="1" t="s">
        <v>13</v>
      </c>
      <c r="B1527" s="6" t="s">
        <v>13</v>
      </c>
      <c r="C1527" s="1" t="s">
        <v>13</v>
      </c>
      <c r="D1527" s="1" t="s">
        <v>13</v>
      </c>
      <c r="E1527" s="1" t="s">
        <v>13</v>
      </c>
      <c r="F1527" s="1" t="s">
        <v>13</v>
      </c>
      <c r="G1527" s="6" t="s">
        <v>13</v>
      </c>
      <c r="H1527" s="3">
        <v>0</v>
      </c>
      <c r="I1527" s="1" t="s">
        <v>13</v>
      </c>
      <c r="J1527" s="1" t="s">
        <v>13</v>
      </c>
      <c r="K1527" s="1" t="s">
        <v>13</v>
      </c>
      <c r="L1527" s="1" t="s">
        <v>13</v>
      </c>
      <c r="M1527" s="1" t="s">
        <v>13</v>
      </c>
      <c r="N1527" s="1" t="s">
        <v>13</v>
      </c>
      <c r="O1527" s="1" t="s">
        <v>13</v>
      </c>
      <c r="P1527" s="1" t="s">
        <v>13</v>
      </c>
      <c r="Q1527" s="1" t="s">
        <v>13</v>
      </c>
      <c r="S1527" t="s">
        <v>13</v>
      </c>
      <c r="T1527" t="s">
        <v>13</v>
      </c>
      <c r="U1527" t="s">
        <v>13</v>
      </c>
      <c r="V1527">
        <v>1</v>
      </c>
    </row>
    <row r="1528" spans="1:22" x14ac:dyDescent="0.2">
      <c r="A1528" s="1" t="s">
        <v>533</v>
      </c>
      <c r="B1528" s="6" t="s">
        <v>13</v>
      </c>
      <c r="C1528" s="1" t="s">
        <v>13</v>
      </c>
      <c r="D1528" s="1" t="s">
        <v>13</v>
      </c>
      <c r="E1528" s="1" t="s">
        <v>527</v>
      </c>
      <c r="F1528" s="1" t="s">
        <v>534</v>
      </c>
      <c r="G1528" s="6" t="s">
        <v>483</v>
      </c>
      <c r="H1528" s="3">
        <v>0</v>
      </c>
      <c r="I1528" s="1" t="s">
        <v>13</v>
      </c>
      <c r="J1528" s="1" t="s">
        <v>13</v>
      </c>
      <c r="K1528" s="1" t="s">
        <v>13</v>
      </c>
      <c r="L1528" s="1" t="s">
        <v>13</v>
      </c>
      <c r="M1528" s="1" t="s">
        <v>13</v>
      </c>
      <c r="N1528" s="1" t="s">
        <v>13</v>
      </c>
      <c r="O1528" s="1" t="s">
        <v>13</v>
      </c>
      <c r="P1528" s="1" t="s">
        <v>13</v>
      </c>
      <c r="Q1528" s="1" t="s">
        <v>13</v>
      </c>
      <c r="S1528" t="s">
        <v>13</v>
      </c>
      <c r="T1528" t="s">
        <v>13</v>
      </c>
      <c r="U1528" t="s">
        <v>13</v>
      </c>
      <c r="V1528">
        <v>1</v>
      </c>
    </row>
    <row r="1529" spans="1:22" x14ac:dyDescent="0.2">
      <c r="A1529" s="1" t="s">
        <v>533</v>
      </c>
      <c r="B1529" s="6" t="s">
        <v>1312</v>
      </c>
      <c r="C1529" s="1" t="s">
        <v>1496</v>
      </c>
      <c r="D1529" s="1" t="s">
        <v>13</v>
      </c>
      <c r="E1529" s="1" t="s">
        <v>1497</v>
      </c>
      <c r="F1529" s="1" t="s">
        <v>1315</v>
      </c>
      <c r="G1529" s="6" t="s">
        <v>1316</v>
      </c>
      <c r="H1529" s="3">
        <v>0.27</v>
      </c>
      <c r="I1529" s="5">
        <v>0</v>
      </c>
      <c r="J1529" s="4">
        <f>TRUNC(H1529*I1529, 1)</f>
        <v>0</v>
      </c>
      <c r="K1529" s="4">
        <f>노무!E23</f>
        <v>0</v>
      </c>
      <c r="L1529" s="5">
        <f>TRUNC(H1529*K1529, 1)</f>
        <v>0</v>
      </c>
      <c r="M1529" s="4">
        <v>0</v>
      </c>
      <c r="N1529" s="5">
        <f>TRUNC(H1529*M1529, 1)</f>
        <v>0</v>
      </c>
      <c r="O1529" s="4">
        <f>I1529+K1529+M1529</f>
        <v>0</v>
      </c>
      <c r="P1529" s="5">
        <f>J1529+L1529+N1529</f>
        <v>0</v>
      </c>
      <c r="Q1529" s="1" t="s">
        <v>13</v>
      </c>
      <c r="S1529" t="s">
        <v>54</v>
      </c>
      <c r="T1529" t="s">
        <v>54</v>
      </c>
      <c r="U1529" t="s">
        <v>13</v>
      </c>
      <c r="V1529">
        <v>1</v>
      </c>
    </row>
    <row r="1530" spans="1:22" x14ac:dyDescent="0.2">
      <c r="A1530" s="1" t="s">
        <v>533</v>
      </c>
      <c r="B1530" s="6" t="s">
        <v>1312</v>
      </c>
      <c r="C1530" s="1" t="s">
        <v>1317</v>
      </c>
      <c r="D1530" s="1" t="s">
        <v>13</v>
      </c>
      <c r="E1530" s="1" t="s">
        <v>1318</v>
      </c>
      <c r="F1530" s="1" t="s">
        <v>1315</v>
      </c>
      <c r="G1530" s="6" t="s">
        <v>1316</v>
      </c>
      <c r="H1530" s="3">
        <v>7.0000000000000007E-2</v>
      </c>
      <c r="I1530" s="5">
        <v>0</v>
      </c>
      <c r="J1530" s="4">
        <f>TRUNC(H1530*I1530, 1)</f>
        <v>0</v>
      </c>
      <c r="K1530" s="4">
        <f>노무!E4</f>
        <v>0</v>
      </c>
      <c r="L1530" s="5">
        <f>TRUNC(H1530*K1530, 1)</f>
        <v>0</v>
      </c>
      <c r="M1530" s="4">
        <v>0</v>
      </c>
      <c r="N1530" s="5">
        <f>TRUNC(H1530*M1530, 1)</f>
        <v>0</v>
      </c>
      <c r="O1530" s="4">
        <f>I1530+K1530+M1530</f>
        <v>0</v>
      </c>
      <c r="P1530" s="5">
        <f>J1530+L1530+N1530</f>
        <v>0</v>
      </c>
      <c r="Q1530" s="1" t="s">
        <v>13</v>
      </c>
      <c r="S1530" t="s">
        <v>54</v>
      </c>
      <c r="T1530" t="s">
        <v>54</v>
      </c>
      <c r="U1530" t="s">
        <v>13</v>
      </c>
      <c r="V1530">
        <v>1</v>
      </c>
    </row>
    <row r="1531" spans="1:22" x14ac:dyDescent="0.2">
      <c r="A1531" s="1" t="s">
        <v>13</v>
      </c>
      <c r="B1531" s="6" t="s">
        <v>13</v>
      </c>
      <c r="C1531" s="1" t="s">
        <v>13</v>
      </c>
      <c r="D1531" s="1" t="s">
        <v>13</v>
      </c>
      <c r="E1531" s="1" t="s">
        <v>1311</v>
      </c>
      <c r="F1531" s="1" t="s">
        <v>13</v>
      </c>
      <c r="G1531" s="6" t="s">
        <v>13</v>
      </c>
      <c r="H1531" s="3">
        <v>0</v>
      </c>
      <c r="I1531" s="1" t="s">
        <v>13</v>
      </c>
      <c r="J1531" s="4">
        <f>TRUNC(SUMPRODUCT(J1529:J1530, V1529:V1530), 0)</f>
        <v>0</v>
      </c>
      <c r="K1531" s="1" t="s">
        <v>13</v>
      </c>
      <c r="L1531" s="5">
        <f>TRUNC(SUMPRODUCT(L1529:L1530, V1529:V1530), 0)</f>
        <v>0</v>
      </c>
      <c r="M1531" s="1" t="s">
        <v>13</v>
      </c>
      <c r="N1531" s="5">
        <f>TRUNC(SUMPRODUCT(N1529:N1530, V1529:V1530), 0)</f>
        <v>0</v>
      </c>
      <c r="O1531" s="1" t="s">
        <v>13</v>
      </c>
      <c r="P1531" s="5">
        <f>J1531+L1531+N1531</f>
        <v>0</v>
      </c>
      <c r="Q1531" s="1" t="s">
        <v>13</v>
      </c>
      <c r="S1531" t="s">
        <v>13</v>
      </c>
      <c r="T1531" t="s">
        <v>13</v>
      </c>
      <c r="U1531" t="s">
        <v>13</v>
      </c>
      <c r="V1531">
        <v>1</v>
      </c>
    </row>
    <row r="1532" spans="1:22" x14ac:dyDescent="0.2">
      <c r="A1532" s="1" t="s">
        <v>13</v>
      </c>
      <c r="B1532" s="6" t="s">
        <v>13</v>
      </c>
      <c r="C1532" s="1" t="s">
        <v>13</v>
      </c>
      <c r="D1532" s="1" t="s">
        <v>13</v>
      </c>
      <c r="E1532" s="1" t="s">
        <v>13</v>
      </c>
      <c r="F1532" s="1" t="s">
        <v>13</v>
      </c>
      <c r="G1532" s="6" t="s">
        <v>13</v>
      </c>
      <c r="H1532" s="3">
        <v>0</v>
      </c>
      <c r="I1532" s="1" t="s">
        <v>13</v>
      </c>
      <c r="J1532" s="1" t="s">
        <v>13</v>
      </c>
      <c r="K1532" s="1" t="s">
        <v>13</v>
      </c>
      <c r="L1532" s="1" t="s">
        <v>13</v>
      </c>
      <c r="M1532" s="1" t="s">
        <v>13</v>
      </c>
      <c r="N1532" s="1" t="s">
        <v>13</v>
      </c>
      <c r="O1532" s="1" t="s">
        <v>13</v>
      </c>
      <c r="P1532" s="1" t="s">
        <v>13</v>
      </c>
      <c r="Q1532" s="1" t="s">
        <v>13</v>
      </c>
      <c r="S1532" t="s">
        <v>13</v>
      </c>
      <c r="T1532" t="s">
        <v>13</v>
      </c>
      <c r="U1532" t="s">
        <v>13</v>
      </c>
      <c r="V1532">
        <v>1</v>
      </c>
    </row>
    <row r="1533" spans="1:22" x14ac:dyDescent="0.2">
      <c r="A1533" s="1" t="s">
        <v>535</v>
      </c>
      <c r="B1533" s="6" t="s">
        <v>13</v>
      </c>
      <c r="C1533" s="1" t="s">
        <v>13</v>
      </c>
      <c r="D1533" s="1" t="s">
        <v>13</v>
      </c>
      <c r="E1533" s="1" t="s">
        <v>527</v>
      </c>
      <c r="F1533" s="1" t="s">
        <v>536</v>
      </c>
      <c r="G1533" s="6" t="s">
        <v>483</v>
      </c>
      <c r="H1533" s="3">
        <v>0</v>
      </c>
      <c r="I1533" s="1" t="s">
        <v>13</v>
      </c>
      <c r="J1533" s="1" t="s">
        <v>13</v>
      </c>
      <c r="K1533" s="1" t="s">
        <v>13</v>
      </c>
      <c r="L1533" s="1" t="s">
        <v>13</v>
      </c>
      <c r="M1533" s="1" t="s">
        <v>13</v>
      </c>
      <c r="N1533" s="1" t="s">
        <v>13</v>
      </c>
      <c r="O1533" s="1" t="s">
        <v>13</v>
      </c>
      <c r="P1533" s="1" t="s">
        <v>13</v>
      </c>
      <c r="Q1533" s="1" t="s">
        <v>13</v>
      </c>
      <c r="S1533" t="s">
        <v>13</v>
      </c>
      <c r="T1533" t="s">
        <v>13</v>
      </c>
      <c r="U1533" t="s">
        <v>13</v>
      </c>
      <c r="V1533">
        <v>1</v>
      </c>
    </row>
    <row r="1534" spans="1:22" x14ac:dyDescent="0.2">
      <c r="A1534" s="1" t="s">
        <v>535</v>
      </c>
      <c r="B1534" s="6" t="s">
        <v>1312</v>
      </c>
      <c r="C1534" s="1" t="s">
        <v>1496</v>
      </c>
      <c r="D1534" s="1" t="s">
        <v>13</v>
      </c>
      <c r="E1534" s="1" t="s">
        <v>1497</v>
      </c>
      <c r="F1534" s="1" t="s">
        <v>1315</v>
      </c>
      <c r="G1534" s="6" t="s">
        <v>1316</v>
      </c>
      <c r="H1534" s="3">
        <v>0.15</v>
      </c>
      <c r="I1534" s="5">
        <v>0</v>
      </c>
      <c r="J1534" s="4">
        <f>TRUNC(H1534*I1534, 1)</f>
        <v>0</v>
      </c>
      <c r="K1534" s="4">
        <f>노무!E23</f>
        <v>0</v>
      </c>
      <c r="L1534" s="5">
        <f>TRUNC(H1534*K1534, 1)</f>
        <v>0</v>
      </c>
      <c r="M1534" s="4">
        <v>0</v>
      </c>
      <c r="N1534" s="5">
        <f>TRUNC(H1534*M1534, 1)</f>
        <v>0</v>
      </c>
      <c r="O1534" s="4">
        <f t="shared" ref="O1534:P1536" si="194">I1534+K1534+M1534</f>
        <v>0</v>
      </c>
      <c r="P1534" s="5">
        <f t="shared" si="194"/>
        <v>0</v>
      </c>
      <c r="Q1534" s="1" t="s">
        <v>13</v>
      </c>
      <c r="S1534" t="s">
        <v>54</v>
      </c>
      <c r="T1534" t="s">
        <v>54</v>
      </c>
      <c r="U1534" t="s">
        <v>13</v>
      </c>
      <c r="V1534">
        <v>1</v>
      </c>
    </row>
    <row r="1535" spans="1:22" x14ac:dyDescent="0.2">
      <c r="A1535" s="1" t="s">
        <v>535</v>
      </c>
      <c r="B1535" s="6" t="s">
        <v>1312</v>
      </c>
      <c r="C1535" s="1" t="s">
        <v>1317</v>
      </c>
      <c r="D1535" s="1" t="s">
        <v>13</v>
      </c>
      <c r="E1535" s="1" t="s">
        <v>1318</v>
      </c>
      <c r="F1535" s="1" t="s">
        <v>1315</v>
      </c>
      <c r="G1535" s="6" t="s">
        <v>1316</v>
      </c>
      <c r="H1535" s="3">
        <v>0.06</v>
      </c>
      <c r="I1535" s="5">
        <v>0</v>
      </c>
      <c r="J1535" s="4">
        <f>TRUNC(H1535*I1535, 1)</f>
        <v>0</v>
      </c>
      <c r="K1535" s="4">
        <f>노무!E4</f>
        <v>0</v>
      </c>
      <c r="L1535" s="5">
        <f>TRUNC(H1535*K1535, 1)</f>
        <v>0</v>
      </c>
      <c r="M1535" s="4">
        <v>0</v>
      </c>
      <c r="N1535" s="5">
        <f>TRUNC(H1535*M1535, 1)</f>
        <v>0</v>
      </c>
      <c r="O1535" s="4">
        <f t="shared" si="194"/>
        <v>0</v>
      </c>
      <c r="P1535" s="5">
        <f t="shared" si="194"/>
        <v>0</v>
      </c>
      <c r="Q1535" s="1" t="s">
        <v>13</v>
      </c>
      <c r="S1535" t="s">
        <v>54</v>
      </c>
      <c r="T1535" t="s">
        <v>54</v>
      </c>
      <c r="U1535" t="s">
        <v>13</v>
      </c>
      <c r="V1535">
        <v>1</v>
      </c>
    </row>
    <row r="1536" spans="1:22" x14ac:dyDescent="0.2">
      <c r="A1536" s="1" t="s">
        <v>535</v>
      </c>
      <c r="B1536" s="6" t="s">
        <v>1331</v>
      </c>
      <c r="C1536" s="1" t="s">
        <v>1498</v>
      </c>
      <c r="D1536" s="1" t="s">
        <v>13</v>
      </c>
      <c r="E1536" s="1" t="s">
        <v>1341</v>
      </c>
      <c r="F1536" s="1" t="s">
        <v>1499</v>
      </c>
      <c r="G1536" s="6" t="s">
        <v>1335</v>
      </c>
      <c r="H1536" s="3">
        <v>0.49</v>
      </c>
      <c r="I1536" s="4">
        <f>기계경비!H6</f>
        <v>0</v>
      </c>
      <c r="J1536" s="4">
        <f>TRUNC(H1536*I1536, 1)</f>
        <v>0</v>
      </c>
      <c r="K1536" s="4">
        <f>기계경비!I6</f>
        <v>0</v>
      </c>
      <c r="L1536" s="5">
        <f>TRUNC(H1536*K1536, 1)</f>
        <v>0</v>
      </c>
      <c r="M1536" s="4">
        <f>기계경비!J6</f>
        <v>0</v>
      </c>
      <c r="N1536" s="5">
        <f>TRUNC(H1536*M1536, 1)</f>
        <v>0</v>
      </c>
      <c r="O1536" s="4">
        <f t="shared" si="194"/>
        <v>0</v>
      </c>
      <c r="P1536" s="5">
        <f t="shared" si="194"/>
        <v>0</v>
      </c>
      <c r="Q1536" s="1" t="s">
        <v>13</v>
      </c>
      <c r="S1536" t="s">
        <v>54</v>
      </c>
      <c r="T1536" t="s">
        <v>54</v>
      </c>
      <c r="U1536" t="s">
        <v>13</v>
      </c>
      <c r="V1536">
        <v>1</v>
      </c>
    </row>
    <row r="1537" spans="1:22" x14ac:dyDescent="0.2">
      <c r="A1537" s="1" t="s">
        <v>13</v>
      </c>
      <c r="B1537" s="6" t="s">
        <v>13</v>
      </c>
      <c r="C1537" s="1" t="s">
        <v>13</v>
      </c>
      <c r="D1537" s="1" t="s">
        <v>13</v>
      </c>
      <c r="E1537" s="1" t="s">
        <v>1311</v>
      </c>
      <c r="F1537" s="1" t="s">
        <v>13</v>
      </c>
      <c r="G1537" s="6" t="s">
        <v>13</v>
      </c>
      <c r="H1537" s="3">
        <v>0</v>
      </c>
      <c r="I1537" s="1" t="s">
        <v>13</v>
      </c>
      <c r="J1537" s="4">
        <f>TRUNC(SUMPRODUCT(J1534:J1536, V1534:V1536), 0)</f>
        <v>0</v>
      </c>
      <c r="K1537" s="1" t="s">
        <v>13</v>
      </c>
      <c r="L1537" s="5">
        <f>TRUNC(SUMPRODUCT(L1534:L1536, V1534:V1536), 0)</f>
        <v>0</v>
      </c>
      <c r="M1537" s="1" t="s">
        <v>13</v>
      </c>
      <c r="N1537" s="5">
        <f>TRUNC(SUMPRODUCT(N1534:N1536, V1534:V1536), 0)</f>
        <v>0</v>
      </c>
      <c r="O1537" s="1" t="s">
        <v>13</v>
      </c>
      <c r="P1537" s="5">
        <f>J1537+L1537+N1537</f>
        <v>0</v>
      </c>
      <c r="Q1537" s="1" t="s">
        <v>13</v>
      </c>
      <c r="S1537" t="s">
        <v>13</v>
      </c>
      <c r="T1537" t="s">
        <v>13</v>
      </c>
      <c r="U1537" t="s">
        <v>13</v>
      </c>
      <c r="V1537">
        <v>1</v>
      </c>
    </row>
    <row r="1538" spans="1:22" x14ac:dyDescent="0.2">
      <c r="A1538" s="1" t="s">
        <v>13</v>
      </c>
      <c r="B1538" s="6" t="s">
        <v>13</v>
      </c>
      <c r="C1538" s="1" t="s">
        <v>13</v>
      </c>
      <c r="D1538" s="1" t="s">
        <v>13</v>
      </c>
      <c r="E1538" s="1" t="s">
        <v>13</v>
      </c>
      <c r="F1538" s="1" t="s">
        <v>13</v>
      </c>
      <c r="G1538" s="6" t="s">
        <v>13</v>
      </c>
      <c r="H1538" s="3">
        <v>0</v>
      </c>
      <c r="I1538" s="1" t="s">
        <v>13</v>
      </c>
      <c r="J1538" s="1" t="s">
        <v>13</v>
      </c>
      <c r="K1538" s="1" t="s">
        <v>13</v>
      </c>
      <c r="L1538" s="1" t="s">
        <v>13</v>
      </c>
      <c r="M1538" s="1" t="s">
        <v>13</v>
      </c>
      <c r="N1538" s="1" t="s">
        <v>13</v>
      </c>
      <c r="O1538" s="1" t="s">
        <v>13</v>
      </c>
      <c r="P1538" s="1" t="s">
        <v>13</v>
      </c>
      <c r="Q1538" s="1" t="s">
        <v>13</v>
      </c>
      <c r="S1538" t="s">
        <v>13</v>
      </c>
      <c r="T1538" t="s">
        <v>13</v>
      </c>
      <c r="U1538" t="s">
        <v>13</v>
      </c>
      <c r="V1538">
        <v>1</v>
      </c>
    </row>
    <row r="1539" spans="1:22" x14ac:dyDescent="0.2">
      <c r="A1539" s="1" t="s">
        <v>537</v>
      </c>
      <c r="B1539" s="6" t="s">
        <v>13</v>
      </c>
      <c r="C1539" s="1" t="s">
        <v>13</v>
      </c>
      <c r="D1539" s="1" t="s">
        <v>13</v>
      </c>
      <c r="E1539" s="1" t="s">
        <v>527</v>
      </c>
      <c r="F1539" s="1" t="s">
        <v>538</v>
      </c>
      <c r="G1539" s="6" t="s">
        <v>483</v>
      </c>
      <c r="H1539" s="3">
        <v>0</v>
      </c>
      <c r="I1539" s="1" t="s">
        <v>13</v>
      </c>
      <c r="J1539" s="1" t="s">
        <v>13</v>
      </c>
      <c r="K1539" s="1" t="s">
        <v>13</v>
      </c>
      <c r="L1539" s="1" t="s">
        <v>13</v>
      </c>
      <c r="M1539" s="1" t="s">
        <v>13</v>
      </c>
      <c r="N1539" s="1" t="s">
        <v>13</v>
      </c>
      <c r="O1539" s="1" t="s">
        <v>13</v>
      </c>
      <c r="P1539" s="1" t="s">
        <v>13</v>
      </c>
      <c r="Q1539" s="1" t="s">
        <v>13</v>
      </c>
      <c r="S1539" t="s">
        <v>13</v>
      </c>
      <c r="T1539" t="s">
        <v>13</v>
      </c>
      <c r="U1539" t="s">
        <v>13</v>
      </c>
      <c r="V1539">
        <v>1</v>
      </c>
    </row>
    <row r="1540" spans="1:22" x14ac:dyDescent="0.2">
      <c r="A1540" s="1" t="s">
        <v>537</v>
      </c>
      <c r="B1540" s="6" t="s">
        <v>1312</v>
      </c>
      <c r="C1540" s="1" t="s">
        <v>1496</v>
      </c>
      <c r="D1540" s="1" t="s">
        <v>13</v>
      </c>
      <c r="E1540" s="1" t="s">
        <v>1497</v>
      </c>
      <c r="F1540" s="1" t="s">
        <v>1315</v>
      </c>
      <c r="G1540" s="6" t="s">
        <v>1316</v>
      </c>
      <c r="H1540" s="3">
        <v>0.26</v>
      </c>
      <c r="I1540" s="5">
        <v>0</v>
      </c>
      <c r="J1540" s="4">
        <f>TRUNC(H1540*I1540, 1)</f>
        <v>0</v>
      </c>
      <c r="K1540" s="4">
        <f>노무!E23</f>
        <v>0</v>
      </c>
      <c r="L1540" s="5">
        <f>TRUNC(H1540*K1540, 1)</f>
        <v>0</v>
      </c>
      <c r="M1540" s="4">
        <v>0</v>
      </c>
      <c r="N1540" s="5">
        <f>TRUNC(H1540*M1540, 1)</f>
        <v>0</v>
      </c>
      <c r="O1540" s="4">
        <f t="shared" ref="O1540:P1542" si="195">I1540+K1540+M1540</f>
        <v>0</v>
      </c>
      <c r="P1540" s="5">
        <f t="shared" si="195"/>
        <v>0</v>
      </c>
      <c r="Q1540" s="1" t="s">
        <v>13</v>
      </c>
      <c r="S1540" t="s">
        <v>54</v>
      </c>
      <c r="T1540" t="s">
        <v>54</v>
      </c>
      <c r="U1540" t="s">
        <v>13</v>
      </c>
      <c r="V1540">
        <v>1</v>
      </c>
    </row>
    <row r="1541" spans="1:22" x14ac:dyDescent="0.2">
      <c r="A1541" s="1" t="s">
        <v>537</v>
      </c>
      <c r="B1541" s="6" t="s">
        <v>1312</v>
      </c>
      <c r="C1541" s="1" t="s">
        <v>1317</v>
      </c>
      <c r="D1541" s="1" t="s">
        <v>13</v>
      </c>
      <c r="E1541" s="1" t="s">
        <v>1318</v>
      </c>
      <c r="F1541" s="1" t="s">
        <v>1315</v>
      </c>
      <c r="G1541" s="6" t="s">
        <v>1316</v>
      </c>
      <c r="H1541" s="3">
        <v>0.08</v>
      </c>
      <c r="I1541" s="5">
        <v>0</v>
      </c>
      <c r="J1541" s="4">
        <f>TRUNC(H1541*I1541, 1)</f>
        <v>0</v>
      </c>
      <c r="K1541" s="4">
        <f>노무!E4</f>
        <v>0</v>
      </c>
      <c r="L1541" s="5">
        <f>TRUNC(H1541*K1541, 1)</f>
        <v>0</v>
      </c>
      <c r="M1541" s="4">
        <v>0</v>
      </c>
      <c r="N1541" s="5">
        <f>TRUNC(H1541*M1541, 1)</f>
        <v>0</v>
      </c>
      <c r="O1541" s="4">
        <f t="shared" si="195"/>
        <v>0</v>
      </c>
      <c r="P1541" s="5">
        <f t="shared" si="195"/>
        <v>0</v>
      </c>
      <c r="Q1541" s="1" t="s">
        <v>13</v>
      </c>
      <c r="S1541" t="s">
        <v>54</v>
      </c>
      <c r="T1541" t="s">
        <v>54</v>
      </c>
      <c r="U1541" t="s">
        <v>13</v>
      </c>
      <c r="V1541">
        <v>1</v>
      </c>
    </row>
    <row r="1542" spans="1:22" x14ac:dyDescent="0.2">
      <c r="A1542" s="1" t="s">
        <v>537</v>
      </c>
      <c r="B1542" s="6" t="s">
        <v>1331</v>
      </c>
      <c r="C1542" s="1" t="s">
        <v>1498</v>
      </c>
      <c r="D1542" s="1" t="s">
        <v>13</v>
      </c>
      <c r="E1542" s="1" t="s">
        <v>1341</v>
      </c>
      <c r="F1542" s="1" t="s">
        <v>1499</v>
      </c>
      <c r="G1542" s="6" t="s">
        <v>1335</v>
      </c>
      <c r="H1542" s="3">
        <v>0.59</v>
      </c>
      <c r="I1542" s="4">
        <f>기계경비!H6</f>
        <v>0</v>
      </c>
      <c r="J1542" s="4">
        <f>TRUNC(H1542*I1542, 1)</f>
        <v>0</v>
      </c>
      <c r="K1542" s="4">
        <f>기계경비!I6</f>
        <v>0</v>
      </c>
      <c r="L1542" s="5">
        <f>TRUNC(H1542*K1542, 1)</f>
        <v>0</v>
      </c>
      <c r="M1542" s="4">
        <f>기계경비!J6</f>
        <v>0</v>
      </c>
      <c r="N1542" s="5">
        <f>TRUNC(H1542*M1542, 1)</f>
        <v>0</v>
      </c>
      <c r="O1542" s="4">
        <f t="shared" si="195"/>
        <v>0</v>
      </c>
      <c r="P1542" s="5">
        <f t="shared" si="195"/>
        <v>0</v>
      </c>
      <c r="Q1542" s="1" t="s">
        <v>13</v>
      </c>
      <c r="S1542" t="s">
        <v>54</v>
      </c>
      <c r="T1542" t="s">
        <v>54</v>
      </c>
      <c r="U1542" t="s">
        <v>13</v>
      </c>
      <c r="V1542">
        <v>1</v>
      </c>
    </row>
    <row r="1543" spans="1:22" x14ac:dyDescent="0.2">
      <c r="A1543" s="1" t="s">
        <v>13</v>
      </c>
      <c r="B1543" s="6" t="s">
        <v>13</v>
      </c>
      <c r="C1543" s="1" t="s">
        <v>13</v>
      </c>
      <c r="D1543" s="1" t="s">
        <v>13</v>
      </c>
      <c r="E1543" s="1" t="s">
        <v>1311</v>
      </c>
      <c r="F1543" s="1" t="s">
        <v>13</v>
      </c>
      <c r="G1543" s="6" t="s">
        <v>13</v>
      </c>
      <c r="H1543" s="3">
        <v>0</v>
      </c>
      <c r="I1543" s="1" t="s">
        <v>13</v>
      </c>
      <c r="J1543" s="4">
        <f>TRUNC(SUMPRODUCT(J1540:J1542, V1540:V1542), 0)</f>
        <v>0</v>
      </c>
      <c r="K1543" s="1" t="s">
        <v>13</v>
      </c>
      <c r="L1543" s="5">
        <f>TRUNC(SUMPRODUCT(L1540:L1542, V1540:V1542), 0)</f>
        <v>0</v>
      </c>
      <c r="M1543" s="1" t="s">
        <v>13</v>
      </c>
      <c r="N1543" s="5">
        <f>TRUNC(SUMPRODUCT(N1540:N1542, V1540:V1542), 0)</f>
        <v>0</v>
      </c>
      <c r="O1543" s="1" t="s">
        <v>13</v>
      </c>
      <c r="P1543" s="5">
        <f>J1543+L1543+N1543</f>
        <v>0</v>
      </c>
      <c r="Q1543" s="1" t="s">
        <v>13</v>
      </c>
      <c r="S1543" t="s">
        <v>13</v>
      </c>
      <c r="T1543" t="s">
        <v>13</v>
      </c>
      <c r="U1543" t="s">
        <v>13</v>
      </c>
      <c r="V1543">
        <v>1</v>
      </c>
    </row>
    <row r="1544" spans="1:22" x14ac:dyDescent="0.2">
      <c r="A1544" s="1" t="s">
        <v>13</v>
      </c>
      <c r="B1544" s="6" t="s">
        <v>13</v>
      </c>
      <c r="C1544" s="1" t="s">
        <v>13</v>
      </c>
      <c r="D1544" s="1" t="s">
        <v>13</v>
      </c>
      <c r="E1544" s="1" t="s">
        <v>13</v>
      </c>
      <c r="F1544" s="1" t="s">
        <v>13</v>
      </c>
      <c r="G1544" s="6" t="s">
        <v>13</v>
      </c>
      <c r="H1544" s="3">
        <v>0</v>
      </c>
      <c r="I1544" s="1" t="s">
        <v>13</v>
      </c>
      <c r="J1544" s="1" t="s">
        <v>13</v>
      </c>
      <c r="K1544" s="1" t="s">
        <v>13</v>
      </c>
      <c r="L1544" s="1" t="s">
        <v>13</v>
      </c>
      <c r="M1544" s="1" t="s">
        <v>13</v>
      </c>
      <c r="N1544" s="1" t="s">
        <v>13</v>
      </c>
      <c r="O1544" s="1" t="s">
        <v>13</v>
      </c>
      <c r="P1544" s="1" t="s">
        <v>13</v>
      </c>
      <c r="Q1544" s="1" t="s">
        <v>13</v>
      </c>
      <c r="S1544" t="s">
        <v>13</v>
      </c>
      <c r="T1544" t="s">
        <v>13</v>
      </c>
      <c r="U1544" t="s">
        <v>13</v>
      </c>
      <c r="V1544">
        <v>1</v>
      </c>
    </row>
    <row r="1545" spans="1:22" x14ac:dyDescent="0.2">
      <c r="A1545" s="1" t="s">
        <v>539</v>
      </c>
      <c r="B1545" s="6" t="s">
        <v>13</v>
      </c>
      <c r="C1545" s="1" t="s">
        <v>13</v>
      </c>
      <c r="D1545" s="1" t="s">
        <v>13</v>
      </c>
      <c r="E1545" s="1" t="s">
        <v>527</v>
      </c>
      <c r="F1545" s="1" t="s">
        <v>540</v>
      </c>
      <c r="G1545" s="6" t="s">
        <v>483</v>
      </c>
      <c r="H1545" s="3">
        <v>0</v>
      </c>
      <c r="I1545" s="1" t="s">
        <v>13</v>
      </c>
      <c r="J1545" s="1" t="s">
        <v>13</v>
      </c>
      <c r="K1545" s="1" t="s">
        <v>13</v>
      </c>
      <c r="L1545" s="1" t="s">
        <v>13</v>
      </c>
      <c r="M1545" s="1" t="s">
        <v>13</v>
      </c>
      <c r="N1545" s="1" t="s">
        <v>13</v>
      </c>
      <c r="O1545" s="1" t="s">
        <v>13</v>
      </c>
      <c r="P1545" s="1" t="s">
        <v>13</v>
      </c>
      <c r="Q1545" s="1" t="s">
        <v>13</v>
      </c>
      <c r="S1545" t="s">
        <v>13</v>
      </c>
      <c r="T1545" t="s">
        <v>13</v>
      </c>
      <c r="U1545" t="s">
        <v>13</v>
      </c>
      <c r="V1545">
        <v>1</v>
      </c>
    </row>
    <row r="1546" spans="1:22" x14ac:dyDescent="0.2">
      <c r="A1546" s="1" t="s">
        <v>539</v>
      </c>
      <c r="B1546" s="6" t="s">
        <v>1312</v>
      </c>
      <c r="C1546" s="1" t="s">
        <v>1496</v>
      </c>
      <c r="D1546" s="1" t="s">
        <v>13</v>
      </c>
      <c r="E1546" s="1" t="s">
        <v>1497</v>
      </c>
      <c r="F1546" s="1" t="s">
        <v>1315</v>
      </c>
      <c r="G1546" s="6" t="s">
        <v>1316</v>
      </c>
      <c r="H1546" s="3">
        <v>0.4</v>
      </c>
      <c r="I1546" s="5">
        <v>0</v>
      </c>
      <c r="J1546" s="4">
        <f>TRUNC(H1546*I1546, 1)</f>
        <v>0</v>
      </c>
      <c r="K1546" s="4">
        <f>노무!E23</f>
        <v>0</v>
      </c>
      <c r="L1546" s="5">
        <f>TRUNC(H1546*K1546, 1)</f>
        <v>0</v>
      </c>
      <c r="M1546" s="4">
        <v>0</v>
      </c>
      <c r="N1546" s="5">
        <f>TRUNC(H1546*M1546, 1)</f>
        <v>0</v>
      </c>
      <c r="O1546" s="4">
        <f t="shared" ref="O1546:P1548" si="196">I1546+K1546+M1546</f>
        <v>0</v>
      </c>
      <c r="P1546" s="5">
        <f t="shared" si="196"/>
        <v>0</v>
      </c>
      <c r="Q1546" s="1" t="s">
        <v>13</v>
      </c>
      <c r="S1546" t="s">
        <v>54</v>
      </c>
      <c r="T1546" t="s">
        <v>54</v>
      </c>
      <c r="U1546" t="s">
        <v>13</v>
      </c>
      <c r="V1546">
        <v>1</v>
      </c>
    </row>
    <row r="1547" spans="1:22" x14ac:dyDescent="0.2">
      <c r="A1547" s="1" t="s">
        <v>539</v>
      </c>
      <c r="B1547" s="6" t="s">
        <v>1312</v>
      </c>
      <c r="C1547" s="1" t="s">
        <v>1317</v>
      </c>
      <c r="D1547" s="1" t="s">
        <v>13</v>
      </c>
      <c r="E1547" s="1" t="s">
        <v>1318</v>
      </c>
      <c r="F1547" s="1" t="s">
        <v>1315</v>
      </c>
      <c r="G1547" s="6" t="s">
        <v>1316</v>
      </c>
      <c r="H1547" s="3">
        <v>0.1</v>
      </c>
      <c r="I1547" s="5">
        <v>0</v>
      </c>
      <c r="J1547" s="4">
        <f>TRUNC(H1547*I1547, 1)</f>
        <v>0</v>
      </c>
      <c r="K1547" s="4">
        <f>노무!E4</f>
        <v>0</v>
      </c>
      <c r="L1547" s="5">
        <f>TRUNC(H1547*K1547, 1)</f>
        <v>0</v>
      </c>
      <c r="M1547" s="4">
        <v>0</v>
      </c>
      <c r="N1547" s="5">
        <f>TRUNC(H1547*M1547, 1)</f>
        <v>0</v>
      </c>
      <c r="O1547" s="4">
        <f t="shared" si="196"/>
        <v>0</v>
      </c>
      <c r="P1547" s="5">
        <f t="shared" si="196"/>
        <v>0</v>
      </c>
      <c r="Q1547" s="1" t="s">
        <v>13</v>
      </c>
      <c r="S1547" t="s">
        <v>54</v>
      </c>
      <c r="T1547" t="s">
        <v>54</v>
      </c>
      <c r="U1547" t="s">
        <v>13</v>
      </c>
      <c r="V1547">
        <v>1</v>
      </c>
    </row>
    <row r="1548" spans="1:22" x14ac:dyDescent="0.2">
      <c r="A1548" s="1" t="s">
        <v>539</v>
      </c>
      <c r="B1548" s="6" t="s">
        <v>1331</v>
      </c>
      <c r="C1548" s="1" t="s">
        <v>1498</v>
      </c>
      <c r="D1548" s="1" t="s">
        <v>13</v>
      </c>
      <c r="E1548" s="1" t="s">
        <v>1341</v>
      </c>
      <c r="F1548" s="1" t="s">
        <v>1499</v>
      </c>
      <c r="G1548" s="6" t="s">
        <v>1335</v>
      </c>
      <c r="H1548" s="3">
        <v>0.71</v>
      </c>
      <c r="I1548" s="4">
        <f>기계경비!H6</f>
        <v>0</v>
      </c>
      <c r="J1548" s="4">
        <f>TRUNC(H1548*I1548, 1)</f>
        <v>0</v>
      </c>
      <c r="K1548" s="4">
        <f>기계경비!I6</f>
        <v>0</v>
      </c>
      <c r="L1548" s="5">
        <f>TRUNC(H1548*K1548, 1)</f>
        <v>0</v>
      </c>
      <c r="M1548" s="4">
        <f>기계경비!J6</f>
        <v>0</v>
      </c>
      <c r="N1548" s="5">
        <f>TRUNC(H1548*M1548, 1)</f>
        <v>0</v>
      </c>
      <c r="O1548" s="4">
        <f t="shared" si="196"/>
        <v>0</v>
      </c>
      <c r="P1548" s="5">
        <f t="shared" si="196"/>
        <v>0</v>
      </c>
      <c r="Q1548" s="1" t="s">
        <v>13</v>
      </c>
      <c r="S1548" t="s">
        <v>54</v>
      </c>
      <c r="T1548" t="s">
        <v>54</v>
      </c>
      <c r="U1548" t="s">
        <v>13</v>
      </c>
      <c r="V1548">
        <v>1</v>
      </c>
    </row>
    <row r="1549" spans="1:22" x14ac:dyDescent="0.2">
      <c r="A1549" s="1" t="s">
        <v>13</v>
      </c>
      <c r="B1549" s="6" t="s">
        <v>13</v>
      </c>
      <c r="C1549" s="1" t="s">
        <v>13</v>
      </c>
      <c r="D1549" s="1" t="s">
        <v>13</v>
      </c>
      <c r="E1549" s="1" t="s">
        <v>1311</v>
      </c>
      <c r="F1549" s="1" t="s">
        <v>13</v>
      </c>
      <c r="G1549" s="6" t="s">
        <v>13</v>
      </c>
      <c r="H1549" s="3">
        <v>0</v>
      </c>
      <c r="I1549" s="1" t="s">
        <v>13</v>
      </c>
      <c r="J1549" s="4">
        <f>TRUNC(SUMPRODUCT(J1546:J1548, V1546:V1548), 0)</f>
        <v>0</v>
      </c>
      <c r="K1549" s="1" t="s">
        <v>13</v>
      </c>
      <c r="L1549" s="5">
        <f>TRUNC(SUMPRODUCT(L1546:L1548, V1546:V1548), 0)</f>
        <v>0</v>
      </c>
      <c r="M1549" s="1" t="s">
        <v>13</v>
      </c>
      <c r="N1549" s="5">
        <f>TRUNC(SUMPRODUCT(N1546:N1548, V1546:V1548), 0)</f>
        <v>0</v>
      </c>
      <c r="O1549" s="1" t="s">
        <v>13</v>
      </c>
      <c r="P1549" s="5">
        <f>J1549+L1549+N1549</f>
        <v>0</v>
      </c>
      <c r="Q1549" s="1" t="s">
        <v>13</v>
      </c>
      <c r="S1549" t="s">
        <v>13</v>
      </c>
      <c r="T1549" t="s">
        <v>13</v>
      </c>
      <c r="U1549" t="s">
        <v>13</v>
      </c>
      <c r="V1549">
        <v>1</v>
      </c>
    </row>
    <row r="1550" spans="1:22" x14ac:dyDescent="0.2">
      <c r="A1550" s="1" t="s">
        <v>13</v>
      </c>
      <c r="B1550" s="6" t="s">
        <v>13</v>
      </c>
      <c r="C1550" s="1" t="s">
        <v>13</v>
      </c>
      <c r="D1550" s="1" t="s">
        <v>13</v>
      </c>
      <c r="E1550" s="1" t="s">
        <v>13</v>
      </c>
      <c r="F1550" s="1" t="s">
        <v>13</v>
      </c>
      <c r="G1550" s="6" t="s">
        <v>13</v>
      </c>
      <c r="H1550" s="3">
        <v>0</v>
      </c>
      <c r="I1550" s="1" t="s">
        <v>13</v>
      </c>
      <c r="J1550" s="1" t="s">
        <v>13</v>
      </c>
      <c r="K1550" s="1" t="s">
        <v>13</v>
      </c>
      <c r="L1550" s="1" t="s">
        <v>13</v>
      </c>
      <c r="M1550" s="1" t="s">
        <v>13</v>
      </c>
      <c r="N1550" s="1" t="s">
        <v>13</v>
      </c>
      <c r="O1550" s="1" t="s">
        <v>13</v>
      </c>
      <c r="P1550" s="1" t="s">
        <v>13</v>
      </c>
      <c r="Q1550" s="1" t="s">
        <v>13</v>
      </c>
      <c r="S1550" t="s">
        <v>13</v>
      </c>
      <c r="T1550" t="s">
        <v>13</v>
      </c>
      <c r="U1550" t="s">
        <v>13</v>
      </c>
      <c r="V1550">
        <v>1</v>
      </c>
    </row>
    <row r="1551" spans="1:22" x14ac:dyDescent="0.2">
      <c r="A1551" s="1" t="s">
        <v>541</v>
      </c>
      <c r="B1551" s="6" t="s">
        <v>13</v>
      </c>
      <c r="C1551" s="1" t="s">
        <v>13</v>
      </c>
      <c r="D1551" s="1" t="s">
        <v>13</v>
      </c>
      <c r="E1551" s="1" t="s">
        <v>527</v>
      </c>
      <c r="F1551" s="1" t="s">
        <v>542</v>
      </c>
      <c r="G1551" s="6" t="s">
        <v>483</v>
      </c>
      <c r="H1551" s="3">
        <v>0</v>
      </c>
      <c r="I1551" s="1" t="s">
        <v>13</v>
      </c>
      <c r="J1551" s="1" t="s">
        <v>13</v>
      </c>
      <c r="K1551" s="1" t="s">
        <v>13</v>
      </c>
      <c r="L1551" s="1" t="s">
        <v>13</v>
      </c>
      <c r="M1551" s="1" t="s">
        <v>13</v>
      </c>
      <c r="N1551" s="1" t="s">
        <v>13</v>
      </c>
      <c r="O1551" s="1" t="s">
        <v>13</v>
      </c>
      <c r="P1551" s="1" t="s">
        <v>13</v>
      </c>
      <c r="Q1551" s="1" t="s">
        <v>13</v>
      </c>
      <c r="S1551" t="s">
        <v>13</v>
      </c>
      <c r="T1551" t="s">
        <v>13</v>
      </c>
      <c r="U1551" t="s">
        <v>13</v>
      </c>
      <c r="V1551">
        <v>1</v>
      </c>
    </row>
    <row r="1552" spans="1:22" x14ac:dyDescent="0.2">
      <c r="A1552" s="1" t="s">
        <v>541</v>
      </c>
      <c r="B1552" s="6" t="s">
        <v>1312</v>
      </c>
      <c r="C1552" s="1" t="s">
        <v>1496</v>
      </c>
      <c r="D1552" s="1" t="s">
        <v>13</v>
      </c>
      <c r="E1552" s="1" t="s">
        <v>1497</v>
      </c>
      <c r="F1552" s="1" t="s">
        <v>1315</v>
      </c>
      <c r="G1552" s="6" t="s">
        <v>1316</v>
      </c>
      <c r="H1552" s="3">
        <v>0.51</v>
      </c>
      <c r="I1552" s="5">
        <v>0</v>
      </c>
      <c r="J1552" s="4">
        <f>TRUNC(H1552*I1552, 1)</f>
        <v>0</v>
      </c>
      <c r="K1552" s="4">
        <f>노무!E23</f>
        <v>0</v>
      </c>
      <c r="L1552" s="5">
        <f>TRUNC(H1552*K1552, 1)</f>
        <v>0</v>
      </c>
      <c r="M1552" s="4">
        <v>0</v>
      </c>
      <c r="N1552" s="5">
        <f>TRUNC(H1552*M1552, 1)</f>
        <v>0</v>
      </c>
      <c r="O1552" s="4">
        <f t="shared" ref="O1552:P1554" si="197">I1552+K1552+M1552</f>
        <v>0</v>
      </c>
      <c r="P1552" s="5">
        <f t="shared" si="197"/>
        <v>0</v>
      </c>
      <c r="Q1552" s="1" t="s">
        <v>13</v>
      </c>
      <c r="S1552" t="s">
        <v>54</v>
      </c>
      <c r="T1552" t="s">
        <v>54</v>
      </c>
      <c r="U1552" t="s">
        <v>13</v>
      </c>
      <c r="V1552">
        <v>1</v>
      </c>
    </row>
    <row r="1553" spans="1:22" x14ac:dyDescent="0.2">
      <c r="A1553" s="1" t="s">
        <v>541</v>
      </c>
      <c r="B1553" s="6" t="s">
        <v>1312</v>
      </c>
      <c r="C1553" s="1" t="s">
        <v>1317</v>
      </c>
      <c r="D1553" s="1" t="s">
        <v>13</v>
      </c>
      <c r="E1553" s="1" t="s">
        <v>1318</v>
      </c>
      <c r="F1553" s="1" t="s">
        <v>1315</v>
      </c>
      <c r="G1553" s="6" t="s">
        <v>1316</v>
      </c>
      <c r="H1553" s="3">
        <v>0.11</v>
      </c>
      <c r="I1553" s="5">
        <v>0</v>
      </c>
      <c r="J1553" s="4">
        <f>TRUNC(H1553*I1553, 1)</f>
        <v>0</v>
      </c>
      <c r="K1553" s="4">
        <f>노무!E4</f>
        <v>0</v>
      </c>
      <c r="L1553" s="5">
        <f>TRUNC(H1553*K1553, 1)</f>
        <v>0</v>
      </c>
      <c r="M1553" s="4">
        <v>0</v>
      </c>
      <c r="N1553" s="5">
        <f>TRUNC(H1553*M1553, 1)</f>
        <v>0</v>
      </c>
      <c r="O1553" s="4">
        <f t="shared" si="197"/>
        <v>0</v>
      </c>
      <c r="P1553" s="5">
        <f t="shared" si="197"/>
        <v>0</v>
      </c>
      <c r="Q1553" s="1" t="s">
        <v>13</v>
      </c>
      <c r="S1553" t="s">
        <v>54</v>
      </c>
      <c r="T1553" t="s">
        <v>54</v>
      </c>
      <c r="U1553" t="s">
        <v>13</v>
      </c>
      <c r="V1553">
        <v>1</v>
      </c>
    </row>
    <row r="1554" spans="1:22" x14ac:dyDescent="0.2">
      <c r="A1554" s="1" t="s">
        <v>541</v>
      </c>
      <c r="B1554" s="6" t="s">
        <v>1331</v>
      </c>
      <c r="C1554" s="1" t="s">
        <v>1498</v>
      </c>
      <c r="D1554" s="1" t="s">
        <v>13</v>
      </c>
      <c r="E1554" s="1" t="s">
        <v>1341</v>
      </c>
      <c r="F1554" s="1" t="s">
        <v>1499</v>
      </c>
      <c r="G1554" s="6" t="s">
        <v>1335</v>
      </c>
      <c r="H1554" s="3">
        <v>0.81</v>
      </c>
      <c r="I1554" s="4">
        <f>기계경비!H6</f>
        <v>0</v>
      </c>
      <c r="J1554" s="4">
        <f>TRUNC(H1554*I1554, 1)</f>
        <v>0</v>
      </c>
      <c r="K1554" s="4">
        <f>기계경비!I6</f>
        <v>0</v>
      </c>
      <c r="L1554" s="5">
        <f>TRUNC(H1554*K1554, 1)</f>
        <v>0</v>
      </c>
      <c r="M1554" s="4">
        <f>기계경비!J6</f>
        <v>0</v>
      </c>
      <c r="N1554" s="5">
        <f>TRUNC(H1554*M1554, 1)</f>
        <v>0</v>
      </c>
      <c r="O1554" s="4">
        <f t="shared" si="197"/>
        <v>0</v>
      </c>
      <c r="P1554" s="5">
        <f t="shared" si="197"/>
        <v>0</v>
      </c>
      <c r="Q1554" s="1" t="s">
        <v>13</v>
      </c>
      <c r="S1554" t="s">
        <v>54</v>
      </c>
      <c r="T1554" t="s">
        <v>54</v>
      </c>
      <c r="U1554" t="s">
        <v>13</v>
      </c>
      <c r="V1554">
        <v>1</v>
      </c>
    </row>
    <row r="1555" spans="1:22" x14ac:dyDescent="0.2">
      <c r="A1555" s="1" t="s">
        <v>13</v>
      </c>
      <c r="B1555" s="6" t="s">
        <v>13</v>
      </c>
      <c r="C1555" s="1" t="s">
        <v>13</v>
      </c>
      <c r="D1555" s="1" t="s">
        <v>13</v>
      </c>
      <c r="E1555" s="1" t="s">
        <v>1311</v>
      </c>
      <c r="F1555" s="1" t="s">
        <v>13</v>
      </c>
      <c r="G1555" s="6" t="s">
        <v>13</v>
      </c>
      <c r="H1555" s="3">
        <v>0</v>
      </c>
      <c r="I1555" s="1" t="s">
        <v>13</v>
      </c>
      <c r="J1555" s="4">
        <f>TRUNC(SUMPRODUCT(J1552:J1554, V1552:V1554), 0)</f>
        <v>0</v>
      </c>
      <c r="K1555" s="1" t="s">
        <v>13</v>
      </c>
      <c r="L1555" s="5">
        <f>TRUNC(SUMPRODUCT(L1552:L1554, V1552:V1554), 0)</f>
        <v>0</v>
      </c>
      <c r="M1555" s="1" t="s">
        <v>13</v>
      </c>
      <c r="N1555" s="5">
        <f>TRUNC(SUMPRODUCT(N1552:N1554, V1552:V1554), 0)</f>
        <v>0</v>
      </c>
      <c r="O1555" s="1" t="s">
        <v>13</v>
      </c>
      <c r="P1555" s="5">
        <f>J1555+L1555+N1555</f>
        <v>0</v>
      </c>
      <c r="Q1555" s="1" t="s">
        <v>13</v>
      </c>
      <c r="S1555" t="s">
        <v>13</v>
      </c>
      <c r="T1555" t="s">
        <v>13</v>
      </c>
      <c r="U1555" t="s">
        <v>13</v>
      </c>
      <c r="V1555">
        <v>1</v>
      </c>
    </row>
    <row r="1556" spans="1:22" x14ac:dyDescent="0.2">
      <c r="A1556" s="1" t="s">
        <v>13</v>
      </c>
      <c r="B1556" s="6" t="s">
        <v>13</v>
      </c>
      <c r="C1556" s="1" t="s">
        <v>13</v>
      </c>
      <c r="D1556" s="1" t="s">
        <v>13</v>
      </c>
      <c r="E1556" s="1" t="s">
        <v>13</v>
      </c>
      <c r="F1556" s="1" t="s">
        <v>13</v>
      </c>
      <c r="G1556" s="6" t="s">
        <v>13</v>
      </c>
      <c r="H1556" s="3">
        <v>0</v>
      </c>
      <c r="I1556" s="1" t="s">
        <v>13</v>
      </c>
      <c r="J1556" s="1" t="s">
        <v>13</v>
      </c>
      <c r="K1556" s="1" t="s">
        <v>13</v>
      </c>
      <c r="L1556" s="1" t="s">
        <v>13</v>
      </c>
      <c r="M1556" s="1" t="s">
        <v>13</v>
      </c>
      <c r="N1556" s="1" t="s">
        <v>13</v>
      </c>
      <c r="O1556" s="1" t="s">
        <v>13</v>
      </c>
      <c r="P1556" s="1" t="s">
        <v>13</v>
      </c>
      <c r="Q1556" s="1" t="s">
        <v>13</v>
      </c>
      <c r="S1556" t="s">
        <v>13</v>
      </c>
      <c r="T1556" t="s">
        <v>13</v>
      </c>
      <c r="U1556" t="s">
        <v>13</v>
      </c>
      <c r="V1556">
        <v>1</v>
      </c>
    </row>
    <row r="1557" spans="1:22" x14ac:dyDescent="0.2">
      <c r="A1557" s="1" t="s">
        <v>543</v>
      </c>
      <c r="B1557" s="6" t="s">
        <v>13</v>
      </c>
      <c r="C1557" s="1" t="s">
        <v>13</v>
      </c>
      <c r="D1557" s="1" t="s">
        <v>13</v>
      </c>
      <c r="E1557" s="1" t="s">
        <v>527</v>
      </c>
      <c r="F1557" s="1" t="s">
        <v>544</v>
      </c>
      <c r="G1557" s="6" t="s">
        <v>483</v>
      </c>
      <c r="H1557" s="3">
        <v>0</v>
      </c>
      <c r="I1557" s="1" t="s">
        <v>13</v>
      </c>
      <c r="J1557" s="1" t="s">
        <v>13</v>
      </c>
      <c r="K1557" s="1" t="s">
        <v>13</v>
      </c>
      <c r="L1557" s="1" t="s">
        <v>13</v>
      </c>
      <c r="M1557" s="1" t="s">
        <v>13</v>
      </c>
      <c r="N1557" s="1" t="s">
        <v>13</v>
      </c>
      <c r="O1557" s="1" t="s">
        <v>13</v>
      </c>
      <c r="P1557" s="1" t="s">
        <v>13</v>
      </c>
      <c r="Q1557" s="1" t="s">
        <v>13</v>
      </c>
      <c r="S1557" t="s">
        <v>13</v>
      </c>
      <c r="T1557" t="s">
        <v>13</v>
      </c>
      <c r="U1557" t="s">
        <v>13</v>
      </c>
      <c r="V1557">
        <v>1</v>
      </c>
    </row>
    <row r="1558" spans="1:22" x14ac:dyDescent="0.2">
      <c r="A1558" s="1" t="s">
        <v>543</v>
      </c>
      <c r="B1558" s="6" t="s">
        <v>1312</v>
      </c>
      <c r="C1558" s="1" t="s">
        <v>1496</v>
      </c>
      <c r="D1558" s="1" t="s">
        <v>13</v>
      </c>
      <c r="E1558" s="1" t="s">
        <v>1497</v>
      </c>
      <c r="F1558" s="1" t="s">
        <v>1315</v>
      </c>
      <c r="G1558" s="6" t="s">
        <v>1316</v>
      </c>
      <c r="H1558" s="3">
        <v>0.67</v>
      </c>
      <c r="I1558" s="5">
        <v>0</v>
      </c>
      <c r="J1558" s="4">
        <f>TRUNC(H1558*I1558, 1)</f>
        <v>0</v>
      </c>
      <c r="K1558" s="4">
        <f>노무!E23</f>
        <v>0</v>
      </c>
      <c r="L1558" s="5">
        <f>TRUNC(H1558*K1558, 1)</f>
        <v>0</v>
      </c>
      <c r="M1558" s="4">
        <v>0</v>
      </c>
      <c r="N1558" s="5">
        <f>TRUNC(H1558*M1558, 1)</f>
        <v>0</v>
      </c>
      <c r="O1558" s="4">
        <f t="shared" ref="O1558:P1561" si="198">I1558+K1558+M1558</f>
        <v>0</v>
      </c>
      <c r="P1558" s="5">
        <f t="shared" si="198"/>
        <v>0</v>
      </c>
      <c r="Q1558" s="1" t="s">
        <v>13</v>
      </c>
      <c r="S1558" t="s">
        <v>54</v>
      </c>
      <c r="T1558" t="s">
        <v>54</v>
      </c>
      <c r="U1558" t="s">
        <v>13</v>
      </c>
      <c r="V1558">
        <v>1</v>
      </c>
    </row>
    <row r="1559" spans="1:22" x14ac:dyDescent="0.2">
      <c r="A1559" s="1" t="s">
        <v>543</v>
      </c>
      <c r="B1559" s="6" t="s">
        <v>1312</v>
      </c>
      <c r="C1559" s="1" t="s">
        <v>1317</v>
      </c>
      <c r="D1559" s="1" t="s">
        <v>13</v>
      </c>
      <c r="E1559" s="1" t="s">
        <v>1318</v>
      </c>
      <c r="F1559" s="1" t="s">
        <v>1315</v>
      </c>
      <c r="G1559" s="6" t="s">
        <v>1316</v>
      </c>
      <c r="H1559" s="3">
        <v>0.13</v>
      </c>
      <c r="I1559" s="5">
        <v>0</v>
      </c>
      <c r="J1559" s="4">
        <f>TRUNC(H1559*I1559, 1)</f>
        <v>0</v>
      </c>
      <c r="K1559" s="4">
        <f>노무!E4</f>
        <v>0</v>
      </c>
      <c r="L1559" s="5">
        <f>TRUNC(H1559*K1559, 1)</f>
        <v>0</v>
      </c>
      <c r="M1559" s="4">
        <v>0</v>
      </c>
      <c r="N1559" s="5">
        <f>TRUNC(H1559*M1559, 1)</f>
        <v>0</v>
      </c>
      <c r="O1559" s="4">
        <f t="shared" si="198"/>
        <v>0</v>
      </c>
      <c r="P1559" s="5">
        <f t="shared" si="198"/>
        <v>0</v>
      </c>
      <c r="Q1559" s="1" t="s">
        <v>13</v>
      </c>
      <c r="S1559" t="s">
        <v>54</v>
      </c>
      <c r="T1559" t="s">
        <v>54</v>
      </c>
      <c r="U1559" t="s">
        <v>13</v>
      </c>
      <c r="V1559">
        <v>1</v>
      </c>
    </row>
    <row r="1560" spans="1:22" x14ac:dyDescent="0.2">
      <c r="A1560" s="1" t="s">
        <v>543</v>
      </c>
      <c r="B1560" s="6" t="s">
        <v>1331</v>
      </c>
      <c r="C1560" s="1" t="s">
        <v>1422</v>
      </c>
      <c r="D1560" s="1" t="s">
        <v>13</v>
      </c>
      <c r="E1560" s="1" t="s">
        <v>1341</v>
      </c>
      <c r="F1560" s="1" t="s">
        <v>1423</v>
      </c>
      <c r="G1560" s="6" t="s">
        <v>1335</v>
      </c>
      <c r="H1560" s="3">
        <v>0.95</v>
      </c>
      <c r="I1560" s="4">
        <f>기계경비!H7</f>
        <v>0</v>
      </c>
      <c r="J1560" s="4">
        <f>TRUNC(H1560*I1560, 1)</f>
        <v>0</v>
      </c>
      <c r="K1560" s="4">
        <f>기계경비!I7</f>
        <v>0</v>
      </c>
      <c r="L1560" s="5">
        <f>TRUNC(H1560*K1560, 1)</f>
        <v>0</v>
      </c>
      <c r="M1560" s="4">
        <f>기계경비!J7</f>
        <v>0</v>
      </c>
      <c r="N1560" s="5">
        <f>TRUNC(H1560*M1560, 1)</f>
        <v>0</v>
      </c>
      <c r="O1560" s="4">
        <f t="shared" si="198"/>
        <v>0</v>
      </c>
      <c r="P1560" s="5">
        <f t="shared" si="198"/>
        <v>0</v>
      </c>
      <c r="Q1560" s="1" t="s">
        <v>13</v>
      </c>
      <c r="S1560" t="s">
        <v>54</v>
      </c>
      <c r="T1560" t="s">
        <v>54</v>
      </c>
      <c r="U1560" t="s">
        <v>13</v>
      </c>
      <c r="V1560">
        <v>1</v>
      </c>
    </row>
    <row r="1561" spans="1:22" x14ac:dyDescent="0.2">
      <c r="A1561" s="1" t="s">
        <v>543</v>
      </c>
      <c r="B1561" s="6" t="s">
        <v>1331</v>
      </c>
      <c r="C1561" s="1" t="s">
        <v>1500</v>
      </c>
      <c r="D1561" s="1" t="s">
        <v>13</v>
      </c>
      <c r="E1561" s="1" t="s">
        <v>1358</v>
      </c>
      <c r="F1561" s="1" t="s">
        <v>1337</v>
      </c>
      <c r="G1561" s="6" t="s">
        <v>1335</v>
      </c>
      <c r="H1561" s="3">
        <v>0.19</v>
      </c>
      <c r="I1561" s="4">
        <f>기계경비!H38</f>
        <v>0</v>
      </c>
      <c r="J1561" s="4">
        <f>TRUNC(H1561*I1561, 1)</f>
        <v>0</v>
      </c>
      <c r="K1561" s="4">
        <f>기계경비!I38</f>
        <v>0</v>
      </c>
      <c r="L1561" s="5">
        <f>TRUNC(H1561*K1561, 1)</f>
        <v>0</v>
      </c>
      <c r="M1561" s="4">
        <f>기계경비!J38</f>
        <v>0</v>
      </c>
      <c r="N1561" s="5">
        <f>TRUNC(H1561*M1561, 1)</f>
        <v>0</v>
      </c>
      <c r="O1561" s="4">
        <f t="shared" si="198"/>
        <v>0</v>
      </c>
      <c r="P1561" s="5">
        <f t="shared" si="198"/>
        <v>0</v>
      </c>
      <c r="Q1561" s="1" t="s">
        <v>13</v>
      </c>
      <c r="S1561" t="s">
        <v>54</v>
      </c>
      <c r="T1561" t="s">
        <v>54</v>
      </c>
      <c r="U1561" t="s">
        <v>13</v>
      </c>
      <c r="V1561">
        <v>1</v>
      </c>
    </row>
    <row r="1562" spans="1:22" x14ac:dyDescent="0.2">
      <c r="A1562" s="1" t="s">
        <v>13</v>
      </c>
      <c r="B1562" s="6" t="s">
        <v>13</v>
      </c>
      <c r="C1562" s="1" t="s">
        <v>13</v>
      </c>
      <c r="D1562" s="1" t="s">
        <v>13</v>
      </c>
      <c r="E1562" s="1" t="s">
        <v>1311</v>
      </c>
      <c r="F1562" s="1" t="s">
        <v>13</v>
      </c>
      <c r="G1562" s="6" t="s">
        <v>13</v>
      </c>
      <c r="H1562" s="3">
        <v>0</v>
      </c>
      <c r="I1562" s="1" t="s">
        <v>13</v>
      </c>
      <c r="J1562" s="4">
        <f>TRUNC(SUMPRODUCT(J1558:J1561, V1558:V1561), 0)</f>
        <v>0</v>
      </c>
      <c r="K1562" s="1" t="s">
        <v>13</v>
      </c>
      <c r="L1562" s="5">
        <f>TRUNC(SUMPRODUCT(L1558:L1561, V1558:V1561), 0)</f>
        <v>0</v>
      </c>
      <c r="M1562" s="1" t="s">
        <v>13</v>
      </c>
      <c r="N1562" s="5">
        <f>TRUNC(SUMPRODUCT(N1558:N1561, V1558:V1561), 0)</f>
        <v>0</v>
      </c>
      <c r="O1562" s="1" t="s">
        <v>13</v>
      </c>
      <c r="P1562" s="5">
        <f>J1562+L1562+N1562</f>
        <v>0</v>
      </c>
      <c r="Q1562" s="1" t="s">
        <v>13</v>
      </c>
      <c r="S1562" t="s">
        <v>13</v>
      </c>
      <c r="T1562" t="s">
        <v>13</v>
      </c>
      <c r="U1562" t="s">
        <v>13</v>
      </c>
      <c r="V1562">
        <v>1</v>
      </c>
    </row>
    <row r="1563" spans="1:22" x14ac:dyDescent="0.2">
      <c r="A1563" s="1" t="s">
        <v>13</v>
      </c>
      <c r="B1563" s="6" t="s">
        <v>13</v>
      </c>
      <c r="C1563" s="1" t="s">
        <v>13</v>
      </c>
      <c r="D1563" s="1" t="s">
        <v>13</v>
      </c>
      <c r="E1563" s="1" t="s">
        <v>13</v>
      </c>
      <c r="F1563" s="1" t="s">
        <v>13</v>
      </c>
      <c r="G1563" s="6" t="s">
        <v>13</v>
      </c>
      <c r="H1563" s="3">
        <v>0</v>
      </c>
      <c r="I1563" s="1" t="s">
        <v>13</v>
      </c>
      <c r="J1563" s="1" t="s">
        <v>13</v>
      </c>
      <c r="K1563" s="1" t="s">
        <v>13</v>
      </c>
      <c r="L1563" s="1" t="s">
        <v>13</v>
      </c>
      <c r="M1563" s="1" t="s">
        <v>13</v>
      </c>
      <c r="N1563" s="1" t="s">
        <v>13</v>
      </c>
      <c r="O1563" s="1" t="s">
        <v>13</v>
      </c>
      <c r="P1563" s="1" t="s">
        <v>13</v>
      </c>
      <c r="Q1563" s="1" t="s">
        <v>13</v>
      </c>
      <c r="S1563" t="s">
        <v>13</v>
      </c>
      <c r="T1563" t="s">
        <v>13</v>
      </c>
      <c r="U1563" t="s">
        <v>13</v>
      </c>
      <c r="V1563">
        <v>1</v>
      </c>
    </row>
    <row r="1564" spans="1:22" x14ac:dyDescent="0.2">
      <c r="A1564" s="1" t="s">
        <v>545</v>
      </c>
      <c r="B1564" s="6" t="s">
        <v>13</v>
      </c>
      <c r="C1564" s="1" t="s">
        <v>13</v>
      </c>
      <c r="D1564" s="1" t="s">
        <v>13</v>
      </c>
      <c r="E1564" s="1" t="s">
        <v>527</v>
      </c>
      <c r="F1564" s="1" t="s">
        <v>546</v>
      </c>
      <c r="G1564" s="6" t="s">
        <v>483</v>
      </c>
      <c r="H1564" s="3">
        <v>0</v>
      </c>
      <c r="I1564" s="1" t="s">
        <v>13</v>
      </c>
      <c r="J1564" s="1" t="s">
        <v>13</v>
      </c>
      <c r="K1564" s="1" t="s">
        <v>13</v>
      </c>
      <c r="L1564" s="1" t="s">
        <v>13</v>
      </c>
      <c r="M1564" s="1" t="s">
        <v>13</v>
      </c>
      <c r="N1564" s="1" t="s">
        <v>13</v>
      </c>
      <c r="O1564" s="1" t="s">
        <v>13</v>
      </c>
      <c r="P1564" s="1" t="s">
        <v>13</v>
      </c>
      <c r="Q1564" s="1" t="s">
        <v>13</v>
      </c>
      <c r="S1564" t="s">
        <v>13</v>
      </c>
      <c r="T1564" t="s">
        <v>13</v>
      </c>
      <c r="U1564" t="s">
        <v>13</v>
      </c>
      <c r="V1564">
        <v>1</v>
      </c>
    </row>
    <row r="1565" spans="1:22" x14ac:dyDescent="0.2">
      <c r="A1565" s="1" t="s">
        <v>545</v>
      </c>
      <c r="B1565" s="6" t="s">
        <v>1312</v>
      </c>
      <c r="C1565" s="1" t="s">
        <v>1496</v>
      </c>
      <c r="D1565" s="1" t="s">
        <v>13</v>
      </c>
      <c r="E1565" s="1" t="s">
        <v>1497</v>
      </c>
      <c r="F1565" s="1" t="s">
        <v>1315</v>
      </c>
      <c r="G1565" s="6" t="s">
        <v>1316</v>
      </c>
      <c r="H1565" s="3">
        <v>0.9</v>
      </c>
      <c r="I1565" s="5">
        <v>0</v>
      </c>
      <c r="J1565" s="4">
        <f>TRUNC(H1565*I1565, 1)</f>
        <v>0</v>
      </c>
      <c r="K1565" s="4">
        <f>노무!E23</f>
        <v>0</v>
      </c>
      <c r="L1565" s="5">
        <f>TRUNC(H1565*K1565, 1)</f>
        <v>0</v>
      </c>
      <c r="M1565" s="4">
        <v>0</v>
      </c>
      <c r="N1565" s="5">
        <f>TRUNC(H1565*M1565, 1)</f>
        <v>0</v>
      </c>
      <c r="O1565" s="4">
        <f t="shared" ref="O1565:P1568" si="199">I1565+K1565+M1565</f>
        <v>0</v>
      </c>
      <c r="P1565" s="5">
        <f t="shared" si="199"/>
        <v>0</v>
      </c>
      <c r="Q1565" s="1" t="s">
        <v>13</v>
      </c>
      <c r="S1565" t="s">
        <v>54</v>
      </c>
      <c r="T1565" t="s">
        <v>54</v>
      </c>
      <c r="U1565" t="s">
        <v>13</v>
      </c>
      <c r="V1565">
        <v>1</v>
      </c>
    </row>
    <row r="1566" spans="1:22" x14ac:dyDescent="0.2">
      <c r="A1566" s="1" t="s">
        <v>545</v>
      </c>
      <c r="B1566" s="6" t="s">
        <v>1312</v>
      </c>
      <c r="C1566" s="1" t="s">
        <v>1317</v>
      </c>
      <c r="D1566" s="1" t="s">
        <v>13</v>
      </c>
      <c r="E1566" s="1" t="s">
        <v>1318</v>
      </c>
      <c r="F1566" s="1" t="s">
        <v>1315</v>
      </c>
      <c r="G1566" s="6" t="s">
        <v>1316</v>
      </c>
      <c r="H1566" s="3">
        <v>0.16</v>
      </c>
      <c r="I1566" s="5">
        <v>0</v>
      </c>
      <c r="J1566" s="4">
        <f>TRUNC(H1566*I1566, 1)</f>
        <v>0</v>
      </c>
      <c r="K1566" s="4">
        <f>노무!E4</f>
        <v>0</v>
      </c>
      <c r="L1566" s="5">
        <f>TRUNC(H1566*K1566, 1)</f>
        <v>0</v>
      </c>
      <c r="M1566" s="4">
        <v>0</v>
      </c>
      <c r="N1566" s="5">
        <f>TRUNC(H1566*M1566, 1)</f>
        <v>0</v>
      </c>
      <c r="O1566" s="4">
        <f t="shared" si="199"/>
        <v>0</v>
      </c>
      <c r="P1566" s="5">
        <f t="shared" si="199"/>
        <v>0</v>
      </c>
      <c r="Q1566" s="1" t="s">
        <v>13</v>
      </c>
      <c r="S1566" t="s">
        <v>54</v>
      </c>
      <c r="T1566" t="s">
        <v>54</v>
      </c>
      <c r="U1566" t="s">
        <v>13</v>
      </c>
      <c r="V1566">
        <v>1</v>
      </c>
    </row>
    <row r="1567" spans="1:22" x14ac:dyDescent="0.2">
      <c r="A1567" s="1" t="s">
        <v>545</v>
      </c>
      <c r="B1567" s="6" t="s">
        <v>1331</v>
      </c>
      <c r="C1567" s="1" t="s">
        <v>1422</v>
      </c>
      <c r="D1567" s="1" t="s">
        <v>13</v>
      </c>
      <c r="E1567" s="1" t="s">
        <v>1341</v>
      </c>
      <c r="F1567" s="1" t="s">
        <v>1423</v>
      </c>
      <c r="G1567" s="6" t="s">
        <v>1335</v>
      </c>
      <c r="H1567" s="3">
        <v>1.1499999999999999</v>
      </c>
      <c r="I1567" s="4">
        <f>기계경비!H7</f>
        <v>0</v>
      </c>
      <c r="J1567" s="4">
        <f>TRUNC(H1567*I1567, 1)</f>
        <v>0</v>
      </c>
      <c r="K1567" s="4">
        <f>기계경비!I7</f>
        <v>0</v>
      </c>
      <c r="L1567" s="5">
        <f>TRUNC(H1567*K1567, 1)</f>
        <v>0</v>
      </c>
      <c r="M1567" s="4">
        <f>기계경비!J7</f>
        <v>0</v>
      </c>
      <c r="N1567" s="5">
        <f>TRUNC(H1567*M1567, 1)</f>
        <v>0</v>
      </c>
      <c r="O1567" s="4">
        <f t="shared" si="199"/>
        <v>0</v>
      </c>
      <c r="P1567" s="5">
        <f t="shared" si="199"/>
        <v>0</v>
      </c>
      <c r="Q1567" s="1" t="s">
        <v>13</v>
      </c>
      <c r="S1567" t="s">
        <v>54</v>
      </c>
      <c r="T1567" t="s">
        <v>54</v>
      </c>
      <c r="U1567" t="s">
        <v>13</v>
      </c>
      <c r="V1567">
        <v>1</v>
      </c>
    </row>
    <row r="1568" spans="1:22" x14ac:dyDescent="0.2">
      <c r="A1568" s="1" t="s">
        <v>545</v>
      </c>
      <c r="B1568" s="6" t="s">
        <v>1331</v>
      </c>
      <c r="C1568" s="1" t="s">
        <v>1500</v>
      </c>
      <c r="D1568" s="1" t="s">
        <v>13</v>
      </c>
      <c r="E1568" s="1" t="s">
        <v>1358</v>
      </c>
      <c r="F1568" s="1" t="s">
        <v>1337</v>
      </c>
      <c r="G1568" s="6" t="s">
        <v>1335</v>
      </c>
      <c r="H1568" s="3">
        <v>0.23</v>
      </c>
      <c r="I1568" s="4">
        <f>기계경비!H38</f>
        <v>0</v>
      </c>
      <c r="J1568" s="4">
        <f>TRUNC(H1568*I1568, 1)</f>
        <v>0</v>
      </c>
      <c r="K1568" s="4">
        <f>기계경비!I38</f>
        <v>0</v>
      </c>
      <c r="L1568" s="5">
        <f>TRUNC(H1568*K1568, 1)</f>
        <v>0</v>
      </c>
      <c r="M1568" s="4">
        <f>기계경비!J38</f>
        <v>0</v>
      </c>
      <c r="N1568" s="5">
        <f>TRUNC(H1568*M1568, 1)</f>
        <v>0</v>
      </c>
      <c r="O1568" s="4">
        <f t="shared" si="199"/>
        <v>0</v>
      </c>
      <c r="P1568" s="5">
        <f t="shared" si="199"/>
        <v>0</v>
      </c>
      <c r="Q1568" s="1" t="s">
        <v>13</v>
      </c>
      <c r="S1568" t="s">
        <v>54</v>
      </c>
      <c r="T1568" t="s">
        <v>54</v>
      </c>
      <c r="U1568" t="s">
        <v>13</v>
      </c>
      <c r="V1568">
        <v>1</v>
      </c>
    </row>
    <row r="1569" spans="1:22" x14ac:dyDescent="0.2">
      <c r="A1569" s="1" t="s">
        <v>13</v>
      </c>
      <c r="B1569" s="6" t="s">
        <v>13</v>
      </c>
      <c r="C1569" s="1" t="s">
        <v>13</v>
      </c>
      <c r="D1569" s="1" t="s">
        <v>13</v>
      </c>
      <c r="E1569" s="1" t="s">
        <v>1311</v>
      </c>
      <c r="F1569" s="1" t="s">
        <v>13</v>
      </c>
      <c r="G1569" s="6" t="s">
        <v>13</v>
      </c>
      <c r="H1569" s="3">
        <v>0</v>
      </c>
      <c r="I1569" s="1" t="s">
        <v>13</v>
      </c>
      <c r="J1569" s="4">
        <f>TRUNC(SUMPRODUCT(J1565:J1568, V1565:V1568), 0)</f>
        <v>0</v>
      </c>
      <c r="K1569" s="1" t="s">
        <v>13</v>
      </c>
      <c r="L1569" s="5">
        <f>TRUNC(SUMPRODUCT(L1565:L1568, V1565:V1568), 0)</f>
        <v>0</v>
      </c>
      <c r="M1569" s="1" t="s">
        <v>13</v>
      </c>
      <c r="N1569" s="5">
        <f>TRUNC(SUMPRODUCT(N1565:N1568, V1565:V1568), 0)</f>
        <v>0</v>
      </c>
      <c r="O1569" s="1" t="s">
        <v>13</v>
      </c>
      <c r="P1569" s="5">
        <f>J1569+L1569+N1569</f>
        <v>0</v>
      </c>
      <c r="Q1569" s="1" t="s">
        <v>13</v>
      </c>
      <c r="S1569" t="s">
        <v>13</v>
      </c>
      <c r="T1569" t="s">
        <v>13</v>
      </c>
      <c r="U1569" t="s">
        <v>13</v>
      </c>
      <c r="V1569">
        <v>1</v>
      </c>
    </row>
    <row r="1570" spans="1:22" x14ac:dyDescent="0.2">
      <c r="A1570" s="1" t="s">
        <v>13</v>
      </c>
      <c r="B1570" s="6" t="s">
        <v>13</v>
      </c>
      <c r="C1570" s="1" t="s">
        <v>13</v>
      </c>
      <c r="D1570" s="1" t="s">
        <v>13</v>
      </c>
      <c r="E1570" s="1" t="s">
        <v>13</v>
      </c>
      <c r="F1570" s="1" t="s">
        <v>13</v>
      </c>
      <c r="G1570" s="6" t="s">
        <v>13</v>
      </c>
      <c r="H1570" s="3">
        <v>0</v>
      </c>
      <c r="I1570" s="1" t="s">
        <v>13</v>
      </c>
      <c r="J1570" s="1" t="s">
        <v>13</v>
      </c>
      <c r="K1570" s="1" t="s">
        <v>13</v>
      </c>
      <c r="L1570" s="1" t="s">
        <v>13</v>
      </c>
      <c r="M1570" s="1" t="s">
        <v>13</v>
      </c>
      <c r="N1570" s="1" t="s">
        <v>13</v>
      </c>
      <c r="O1570" s="1" t="s">
        <v>13</v>
      </c>
      <c r="P1570" s="1" t="s">
        <v>13</v>
      </c>
      <c r="Q1570" s="1" t="s">
        <v>13</v>
      </c>
      <c r="S1570" t="s">
        <v>13</v>
      </c>
      <c r="T1570" t="s">
        <v>13</v>
      </c>
      <c r="U1570" t="s">
        <v>13</v>
      </c>
      <c r="V1570">
        <v>1</v>
      </c>
    </row>
    <row r="1571" spans="1:22" x14ac:dyDescent="0.2">
      <c r="A1571" s="1" t="s">
        <v>547</v>
      </c>
      <c r="B1571" s="6" t="s">
        <v>13</v>
      </c>
      <c r="C1571" s="1" t="s">
        <v>13</v>
      </c>
      <c r="D1571" s="1" t="s">
        <v>13</v>
      </c>
      <c r="E1571" s="1" t="s">
        <v>527</v>
      </c>
      <c r="F1571" s="1" t="s">
        <v>548</v>
      </c>
      <c r="G1571" s="6" t="s">
        <v>483</v>
      </c>
      <c r="H1571" s="3">
        <v>0</v>
      </c>
      <c r="I1571" s="1" t="s">
        <v>13</v>
      </c>
      <c r="J1571" s="1" t="s">
        <v>13</v>
      </c>
      <c r="K1571" s="1" t="s">
        <v>13</v>
      </c>
      <c r="L1571" s="1" t="s">
        <v>13</v>
      </c>
      <c r="M1571" s="1" t="s">
        <v>13</v>
      </c>
      <c r="N1571" s="1" t="s">
        <v>13</v>
      </c>
      <c r="O1571" s="1" t="s">
        <v>13</v>
      </c>
      <c r="P1571" s="1" t="s">
        <v>13</v>
      </c>
      <c r="Q1571" s="1" t="s">
        <v>13</v>
      </c>
      <c r="S1571" t="s">
        <v>13</v>
      </c>
      <c r="T1571" t="s">
        <v>13</v>
      </c>
      <c r="U1571" t="s">
        <v>13</v>
      </c>
      <c r="V1571">
        <v>1</v>
      </c>
    </row>
    <row r="1572" spans="1:22" x14ac:dyDescent="0.2">
      <c r="A1572" s="1" t="s">
        <v>547</v>
      </c>
      <c r="B1572" s="6" t="s">
        <v>1312</v>
      </c>
      <c r="C1572" s="1" t="s">
        <v>1496</v>
      </c>
      <c r="D1572" s="1" t="s">
        <v>13</v>
      </c>
      <c r="E1572" s="1" t="s">
        <v>1497</v>
      </c>
      <c r="F1572" s="1" t="s">
        <v>1315</v>
      </c>
      <c r="G1572" s="6" t="s">
        <v>1316</v>
      </c>
      <c r="H1572" s="3">
        <v>1.1200000000000001</v>
      </c>
      <c r="I1572" s="5">
        <v>0</v>
      </c>
      <c r="J1572" s="4">
        <f>TRUNC(H1572*I1572, 1)</f>
        <v>0</v>
      </c>
      <c r="K1572" s="4">
        <f>노무!E23</f>
        <v>0</v>
      </c>
      <c r="L1572" s="5">
        <f>TRUNC(H1572*K1572, 1)</f>
        <v>0</v>
      </c>
      <c r="M1572" s="4">
        <v>0</v>
      </c>
      <c r="N1572" s="5">
        <f>TRUNC(H1572*M1572, 1)</f>
        <v>0</v>
      </c>
      <c r="O1572" s="4">
        <f t="shared" ref="O1572:P1575" si="200">I1572+K1572+M1572</f>
        <v>0</v>
      </c>
      <c r="P1572" s="5">
        <f t="shared" si="200"/>
        <v>0</v>
      </c>
      <c r="Q1572" s="1" t="s">
        <v>13</v>
      </c>
      <c r="S1572" t="s">
        <v>54</v>
      </c>
      <c r="T1572" t="s">
        <v>54</v>
      </c>
      <c r="U1572" t="s">
        <v>13</v>
      </c>
      <c r="V1572">
        <v>1</v>
      </c>
    </row>
    <row r="1573" spans="1:22" x14ac:dyDescent="0.2">
      <c r="A1573" s="1" t="s">
        <v>547</v>
      </c>
      <c r="B1573" s="6" t="s">
        <v>1312</v>
      </c>
      <c r="C1573" s="1" t="s">
        <v>1317</v>
      </c>
      <c r="D1573" s="1" t="s">
        <v>13</v>
      </c>
      <c r="E1573" s="1" t="s">
        <v>1318</v>
      </c>
      <c r="F1573" s="1" t="s">
        <v>1315</v>
      </c>
      <c r="G1573" s="6" t="s">
        <v>1316</v>
      </c>
      <c r="H1573" s="3">
        <v>0.19</v>
      </c>
      <c r="I1573" s="5">
        <v>0</v>
      </c>
      <c r="J1573" s="4">
        <f>TRUNC(H1573*I1573, 1)</f>
        <v>0</v>
      </c>
      <c r="K1573" s="4">
        <f>노무!E4</f>
        <v>0</v>
      </c>
      <c r="L1573" s="5">
        <f>TRUNC(H1573*K1573, 1)</f>
        <v>0</v>
      </c>
      <c r="M1573" s="4">
        <v>0</v>
      </c>
      <c r="N1573" s="5">
        <f>TRUNC(H1573*M1573, 1)</f>
        <v>0</v>
      </c>
      <c r="O1573" s="4">
        <f t="shared" si="200"/>
        <v>0</v>
      </c>
      <c r="P1573" s="5">
        <f t="shared" si="200"/>
        <v>0</v>
      </c>
      <c r="Q1573" s="1" t="s">
        <v>13</v>
      </c>
      <c r="S1573" t="s">
        <v>54</v>
      </c>
      <c r="T1573" t="s">
        <v>54</v>
      </c>
      <c r="U1573" t="s">
        <v>13</v>
      </c>
      <c r="V1573">
        <v>1</v>
      </c>
    </row>
    <row r="1574" spans="1:22" x14ac:dyDescent="0.2">
      <c r="A1574" s="1" t="s">
        <v>547</v>
      </c>
      <c r="B1574" s="6" t="s">
        <v>1331</v>
      </c>
      <c r="C1574" s="1" t="s">
        <v>1422</v>
      </c>
      <c r="D1574" s="1" t="s">
        <v>13</v>
      </c>
      <c r="E1574" s="1" t="s">
        <v>1341</v>
      </c>
      <c r="F1574" s="1" t="s">
        <v>1423</v>
      </c>
      <c r="G1574" s="6" t="s">
        <v>1335</v>
      </c>
      <c r="H1574" s="3">
        <v>1.35</v>
      </c>
      <c r="I1574" s="4">
        <f>기계경비!H7</f>
        <v>0</v>
      </c>
      <c r="J1574" s="4">
        <f>TRUNC(H1574*I1574, 1)</f>
        <v>0</v>
      </c>
      <c r="K1574" s="4">
        <f>기계경비!I7</f>
        <v>0</v>
      </c>
      <c r="L1574" s="5">
        <f>TRUNC(H1574*K1574, 1)</f>
        <v>0</v>
      </c>
      <c r="M1574" s="4">
        <f>기계경비!J7</f>
        <v>0</v>
      </c>
      <c r="N1574" s="5">
        <f>TRUNC(H1574*M1574, 1)</f>
        <v>0</v>
      </c>
      <c r="O1574" s="4">
        <f t="shared" si="200"/>
        <v>0</v>
      </c>
      <c r="P1574" s="5">
        <f t="shared" si="200"/>
        <v>0</v>
      </c>
      <c r="Q1574" s="1" t="s">
        <v>13</v>
      </c>
      <c r="S1574" t="s">
        <v>54</v>
      </c>
      <c r="T1574" t="s">
        <v>54</v>
      </c>
      <c r="U1574" t="s">
        <v>13</v>
      </c>
      <c r="V1574">
        <v>1</v>
      </c>
    </row>
    <row r="1575" spans="1:22" x14ac:dyDescent="0.2">
      <c r="A1575" s="1" t="s">
        <v>547</v>
      </c>
      <c r="B1575" s="6" t="s">
        <v>1331</v>
      </c>
      <c r="C1575" s="1" t="s">
        <v>1501</v>
      </c>
      <c r="D1575" s="1" t="s">
        <v>13</v>
      </c>
      <c r="E1575" s="1" t="s">
        <v>1358</v>
      </c>
      <c r="F1575" s="1" t="s">
        <v>1349</v>
      </c>
      <c r="G1575" s="6" t="s">
        <v>1335</v>
      </c>
      <c r="H1575" s="3">
        <v>0.27</v>
      </c>
      <c r="I1575" s="4">
        <f>기계경비!H39</f>
        <v>0</v>
      </c>
      <c r="J1575" s="4">
        <f>TRUNC(H1575*I1575, 1)</f>
        <v>0</v>
      </c>
      <c r="K1575" s="4">
        <f>기계경비!I39</f>
        <v>0</v>
      </c>
      <c r="L1575" s="5">
        <f>TRUNC(H1575*K1575, 1)</f>
        <v>0</v>
      </c>
      <c r="M1575" s="4">
        <f>기계경비!J39</f>
        <v>0</v>
      </c>
      <c r="N1575" s="5">
        <f>TRUNC(H1575*M1575, 1)</f>
        <v>0</v>
      </c>
      <c r="O1575" s="4">
        <f t="shared" si="200"/>
        <v>0</v>
      </c>
      <c r="P1575" s="5">
        <f t="shared" si="200"/>
        <v>0</v>
      </c>
      <c r="Q1575" s="1" t="s">
        <v>13</v>
      </c>
      <c r="S1575" t="s">
        <v>54</v>
      </c>
      <c r="T1575" t="s">
        <v>54</v>
      </c>
      <c r="U1575" t="s">
        <v>13</v>
      </c>
      <c r="V1575">
        <v>1</v>
      </c>
    </row>
    <row r="1576" spans="1:22" x14ac:dyDescent="0.2">
      <c r="A1576" s="1" t="s">
        <v>13</v>
      </c>
      <c r="B1576" s="6" t="s">
        <v>13</v>
      </c>
      <c r="C1576" s="1" t="s">
        <v>13</v>
      </c>
      <c r="D1576" s="1" t="s">
        <v>13</v>
      </c>
      <c r="E1576" s="1" t="s">
        <v>1311</v>
      </c>
      <c r="F1576" s="1" t="s">
        <v>13</v>
      </c>
      <c r="G1576" s="6" t="s">
        <v>13</v>
      </c>
      <c r="H1576" s="3">
        <v>0</v>
      </c>
      <c r="I1576" s="1" t="s">
        <v>13</v>
      </c>
      <c r="J1576" s="4">
        <f>TRUNC(SUMPRODUCT(J1572:J1575, V1572:V1575), 0)</f>
        <v>0</v>
      </c>
      <c r="K1576" s="1" t="s">
        <v>13</v>
      </c>
      <c r="L1576" s="5">
        <f>TRUNC(SUMPRODUCT(L1572:L1575, V1572:V1575), 0)</f>
        <v>0</v>
      </c>
      <c r="M1576" s="1" t="s">
        <v>13</v>
      </c>
      <c r="N1576" s="5">
        <f>TRUNC(SUMPRODUCT(N1572:N1575, V1572:V1575), 0)</f>
        <v>0</v>
      </c>
      <c r="O1576" s="1" t="s">
        <v>13</v>
      </c>
      <c r="P1576" s="5">
        <f>J1576+L1576+N1576</f>
        <v>0</v>
      </c>
      <c r="Q1576" s="1" t="s">
        <v>13</v>
      </c>
      <c r="S1576" t="s">
        <v>13</v>
      </c>
      <c r="T1576" t="s">
        <v>13</v>
      </c>
      <c r="U1576" t="s">
        <v>13</v>
      </c>
      <c r="V1576">
        <v>1</v>
      </c>
    </row>
    <row r="1577" spans="1:22" x14ac:dyDescent="0.2">
      <c r="A1577" s="1" t="s">
        <v>13</v>
      </c>
      <c r="B1577" s="6" t="s">
        <v>13</v>
      </c>
      <c r="C1577" s="1" t="s">
        <v>13</v>
      </c>
      <c r="D1577" s="1" t="s">
        <v>13</v>
      </c>
      <c r="E1577" s="1" t="s">
        <v>13</v>
      </c>
      <c r="F1577" s="1" t="s">
        <v>13</v>
      </c>
      <c r="G1577" s="6" t="s">
        <v>13</v>
      </c>
      <c r="H1577" s="3">
        <v>0</v>
      </c>
      <c r="I1577" s="1" t="s">
        <v>13</v>
      </c>
      <c r="J1577" s="1" t="s">
        <v>13</v>
      </c>
      <c r="K1577" s="1" t="s">
        <v>13</v>
      </c>
      <c r="L1577" s="1" t="s">
        <v>13</v>
      </c>
      <c r="M1577" s="1" t="s">
        <v>13</v>
      </c>
      <c r="N1577" s="1" t="s">
        <v>13</v>
      </c>
      <c r="O1577" s="1" t="s">
        <v>13</v>
      </c>
      <c r="P1577" s="1" t="s">
        <v>13</v>
      </c>
      <c r="Q1577" s="1" t="s">
        <v>13</v>
      </c>
      <c r="S1577" t="s">
        <v>13</v>
      </c>
      <c r="T1577" t="s">
        <v>13</v>
      </c>
      <c r="U1577" t="s">
        <v>13</v>
      </c>
      <c r="V1577">
        <v>1</v>
      </c>
    </row>
    <row r="1578" spans="1:22" x14ac:dyDescent="0.2">
      <c r="A1578" s="1" t="s">
        <v>549</v>
      </c>
      <c r="B1578" s="6" t="s">
        <v>13</v>
      </c>
      <c r="C1578" s="1" t="s">
        <v>13</v>
      </c>
      <c r="D1578" s="1" t="s">
        <v>13</v>
      </c>
      <c r="E1578" s="1" t="s">
        <v>527</v>
      </c>
      <c r="F1578" s="1" t="s">
        <v>550</v>
      </c>
      <c r="G1578" s="6" t="s">
        <v>483</v>
      </c>
      <c r="H1578" s="3">
        <v>0</v>
      </c>
      <c r="I1578" s="1" t="s">
        <v>13</v>
      </c>
      <c r="J1578" s="1" t="s">
        <v>13</v>
      </c>
      <c r="K1578" s="1" t="s">
        <v>13</v>
      </c>
      <c r="L1578" s="1" t="s">
        <v>13</v>
      </c>
      <c r="M1578" s="1" t="s">
        <v>13</v>
      </c>
      <c r="N1578" s="1" t="s">
        <v>13</v>
      </c>
      <c r="O1578" s="1" t="s">
        <v>13</v>
      </c>
      <c r="P1578" s="1" t="s">
        <v>13</v>
      </c>
      <c r="Q1578" s="1" t="s">
        <v>13</v>
      </c>
      <c r="S1578" t="s">
        <v>13</v>
      </c>
      <c r="T1578" t="s">
        <v>13</v>
      </c>
      <c r="U1578" t="s">
        <v>13</v>
      </c>
      <c r="V1578">
        <v>1</v>
      </c>
    </row>
    <row r="1579" spans="1:22" x14ac:dyDescent="0.2">
      <c r="A1579" s="1" t="s">
        <v>549</v>
      </c>
      <c r="B1579" s="6" t="s">
        <v>1312</v>
      </c>
      <c r="C1579" s="1" t="s">
        <v>1496</v>
      </c>
      <c r="D1579" s="1" t="s">
        <v>13</v>
      </c>
      <c r="E1579" s="1" t="s">
        <v>1497</v>
      </c>
      <c r="F1579" s="1" t="s">
        <v>1315</v>
      </c>
      <c r="G1579" s="6" t="s">
        <v>1316</v>
      </c>
      <c r="H1579" s="3">
        <v>1.35</v>
      </c>
      <c r="I1579" s="5">
        <v>0</v>
      </c>
      <c r="J1579" s="4">
        <f>TRUNC(H1579*I1579, 1)</f>
        <v>0</v>
      </c>
      <c r="K1579" s="4">
        <f>노무!E23</f>
        <v>0</v>
      </c>
      <c r="L1579" s="5">
        <f>TRUNC(H1579*K1579, 1)</f>
        <v>0</v>
      </c>
      <c r="M1579" s="4">
        <v>0</v>
      </c>
      <c r="N1579" s="5">
        <f>TRUNC(H1579*M1579, 1)</f>
        <v>0</v>
      </c>
      <c r="O1579" s="4">
        <f t="shared" ref="O1579:P1582" si="201">I1579+K1579+M1579</f>
        <v>0</v>
      </c>
      <c r="P1579" s="5">
        <f t="shared" si="201"/>
        <v>0</v>
      </c>
      <c r="Q1579" s="1" t="s">
        <v>13</v>
      </c>
      <c r="S1579" t="s">
        <v>54</v>
      </c>
      <c r="T1579" t="s">
        <v>54</v>
      </c>
      <c r="U1579" t="s">
        <v>13</v>
      </c>
      <c r="V1579">
        <v>1</v>
      </c>
    </row>
    <row r="1580" spans="1:22" x14ac:dyDescent="0.2">
      <c r="A1580" s="1" t="s">
        <v>549</v>
      </c>
      <c r="B1580" s="6" t="s">
        <v>1312</v>
      </c>
      <c r="C1580" s="1" t="s">
        <v>1317</v>
      </c>
      <c r="D1580" s="1" t="s">
        <v>13</v>
      </c>
      <c r="E1580" s="1" t="s">
        <v>1318</v>
      </c>
      <c r="F1580" s="1" t="s">
        <v>1315</v>
      </c>
      <c r="G1580" s="6" t="s">
        <v>1316</v>
      </c>
      <c r="H1580" s="3">
        <v>0.22</v>
      </c>
      <c r="I1580" s="5">
        <v>0</v>
      </c>
      <c r="J1580" s="4">
        <f>TRUNC(H1580*I1580, 1)</f>
        <v>0</v>
      </c>
      <c r="K1580" s="4">
        <f>노무!E4</f>
        <v>0</v>
      </c>
      <c r="L1580" s="5">
        <f>TRUNC(H1580*K1580, 1)</f>
        <v>0</v>
      </c>
      <c r="M1580" s="4">
        <v>0</v>
      </c>
      <c r="N1580" s="5">
        <f>TRUNC(H1580*M1580, 1)</f>
        <v>0</v>
      </c>
      <c r="O1580" s="4">
        <f t="shared" si="201"/>
        <v>0</v>
      </c>
      <c r="P1580" s="5">
        <f t="shared" si="201"/>
        <v>0</v>
      </c>
      <c r="Q1580" s="1" t="s">
        <v>13</v>
      </c>
      <c r="S1580" t="s">
        <v>54</v>
      </c>
      <c r="T1580" t="s">
        <v>54</v>
      </c>
      <c r="U1580" t="s">
        <v>13</v>
      </c>
      <c r="V1580">
        <v>1</v>
      </c>
    </row>
    <row r="1581" spans="1:22" x14ac:dyDescent="0.2">
      <c r="A1581" s="1" t="s">
        <v>549</v>
      </c>
      <c r="B1581" s="6" t="s">
        <v>1331</v>
      </c>
      <c r="C1581" s="1" t="s">
        <v>1422</v>
      </c>
      <c r="D1581" s="1" t="s">
        <v>13</v>
      </c>
      <c r="E1581" s="1" t="s">
        <v>1341</v>
      </c>
      <c r="F1581" s="1" t="s">
        <v>1423</v>
      </c>
      <c r="G1581" s="6" t="s">
        <v>1335</v>
      </c>
      <c r="H1581" s="3">
        <v>1.55</v>
      </c>
      <c r="I1581" s="4">
        <f>기계경비!H7</f>
        <v>0</v>
      </c>
      <c r="J1581" s="4">
        <f>TRUNC(H1581*I1581, 1)</f>
        <v>0</v>
      </c>
      <c r="K1581" s="4">
        <f>기계경비!I7</f>
        <v>0</v>
      </c>
      <c r="L1581" s="5">
        <f>TRUNC(H1581*K1581, 1)</f>
        <v>0</v>
      </c>
      <c r="M1581" s="4">
        <f>기계경비!J7</f>
        <v>0</v>
      </c>
      <c r="N1581" s="5">
        <f>TRUNC(H1581*M1581, 1)</f>
        <v>0</v>
      </c>
      <c r="O1581" s="4">
        <f t="shared" si="201"/>
        <v>0</v>
      </c>
      <c r="P1581" s="5">
        <f t="shared" si="201"/>
        <v>0</v>
      </c>
      <c r="Q1581" s="1" t="s">
        <v>13</v>
      </c>
      <c r="S1581" t="s">
        <v>54</v>
      </c>
      <c r="T1581" t="s">
        <v>54</v>
      </c>
      <c r="U1581" t="s">
        <v>13</v>
      </c>
      <c r="V1581">
        <v>1</v>
      </c>
    </row>
    <row r="1582" spans="1:22" x14ac:dyDescent="0.2">
      <c r="A1582" s="1" t="s">
        <v>549</v>
      </c>
      <c r="B1582" s="6" t="s">
        <v>1331</v>
      </c>
      <c r="C1582" s="1" t="s">
        <v>1501</v>
      </c>
      <c r="D1582" s="1" t="s">
        <v>13</v>
      </c>
      <c r="E1582" s="1" t="s">
        <v>1358</v>
      </c>
      <c r="F1582" s="1" t="s">
        <v>1349</v>
      </c>
      <c r="G1582" s="6" t="s">
        <v>1335</v>
      </c>
      <c r="H1582" s="3">
        <v>0.31</v>
      </c>
      <c r="I1582" s="4">
        <f>기계경비!H39</f>
        <v>0</v>
      </c>
      <c r="J1582" s="4">
        <f>TRUNC(H1582*I1582, 1)</f>
        <v>0</v>
      </c>
      <c r="K1582" s="4">
        <f>기계경비!I39</f>
        <v>0</v>
      </c>
      <c r="L1582" s="5">
        <f>TRUNC(H1582*K1582, 1)</f>
        <v>0</v>
      </c>
      <c r="M1582" s="4">
        <f>기계경비!J39</f>
        <v>0</v>
      </c>
      <c r="N1582" s="5">
        <f>TRUNC(H1582*M1582, 1)</f>
        <v>0</v>
      </c>
      <c r="O1582" s="4">
        <f t="shared" si="201"/>
        <v>0</v>
      </c>
      <c r="P1582" s="5">
        <f t="shared" si="201"/>
        <v>0</v>
      </c>
      <c r="Q1582" s="1" t="s">
        <v>13</v>
      </c>
      <c r="S1582" t="s">
        <v>54</v>
      </c>
      <c r="T1582" t="s">
        <v>54</v>
      </c>
      <c r="U1582" t="s">
        <v>13</v>
      </c>
      <c r="V1582">
        <v>1</v>
      </c>
    </row>
    <row r="1583" spans="1:22" x14ac:dyDescent="0.2">
      <c r="A1583" s="1" t="s">
        <v>13</v>
      </c>
      <c r="B1583" s="6" t="s">
        <v>13</v>
      </c>
      <c r="C1583" s="1" t="s">
        <v>13</v>
      </c>
      <c r="D1583" s="1" t="s">
        <v>13</v>
      </c>
      <c r="E1583" s="1" t="s">
        <v>1311</v>
      </c>
      <c r="F1583" s="1" t="s">
        <v>13</v>
      </c>
      <c r="G1583" s="6" t="s">
        <v>13</v>
      </c>
      <c r="H1583" s="3">
        <v>0</v>
      </c>
      <c r="I1583" s="1" t="s">
        <v>13</v>
      </c>
      <c r="J1583" s="4">
        <f>TRUNC(SUMPRODUCT(J1579:J1582, V1579:V1582), 0)</f>
        <v>0</v>
      </c>
      <c r="K1583" s="1" t="s">
        <v>13</v>
      </c>
      <c r="L1583" s="5">
        <f>TRUNC(SUMPRODUCT(L1579:L1582, V1579:V1582), 0)</f>
        <v>0</v>
      </c>
      <c r="M1583" s="1" t="s">
        <v>13</v>
      </c>
      <c r="N1583" s="5">
        <f>TRUNC(SUMPRODUCT(N1579:N1582, V1579:V1582), 0)</f>
        <v>0</v>
      </c>
      <c r="O1583" s="1" t="s">
        <v>13</v>
      </c>
      <c r="P1583" s="5">
        <f>J1583+L1583+N1583</f>
        <v>0</v>
      </c>
      <c r="Q1583" s="1" t="s">
        <v>13</v>
      </c>
      <c r="S1583" t="s">
        <v>13</v>
      </c>
      <c r="T1583" t="s">
        <v>13</v>
      </c>
      <c r="U1583" t="s">
        <v>13</v>
      </c>
      <c r="V1583">
        <v>1</v>
      </c>
    </row>
    <row r="1584" spans="1:22" x14ac:dyDescent="0.2">
      <c r="A1584" s="1" t="s">
        <v>13</v>
      </c>
      <c r="B1584" s="6" t="s">
        <v>13</v>
      </c>
      <c r="C1584" s="1" t="s">
        <v>13</v>
      </c>
      <c r="D1584" s="1" t="s">
        <v>13</v>
      </c>
      <c r="E1584" s="1" t="s">
        <v>13</v>
      </c>
      <c r="F1584" s="1" t="s">
        <v>13</v>
      </c>
      <c r="G1584" s="6" t="s">
        <v>13</v>
      </c>
      <c r="H1584" s="3">
        <v>0</v>
      </c>
      <c r="I1584" s="1" t="s">
        <v>13</v>
      </c>
      <c r="J1584" s="1" t="s">
        <v>13</v>
      </c>
      <c r="K1584" s="1" t="s">
        <v>13</v>
      </c>
      <c r="L1584" s="1" t="s">
        <v>13</v>
      </c>
      <c r="M1584" s="1" t="s">
        <v>13</v>
      </c>
      <c r="N1584" s="1" t="s">
        <v>13</v>
      </c>
      <c r="O1584" s="1" t="s">
        <v>13</v>
      </c>
      <c r="P1584" s="1" t="s">
        <v>13</v>
      </c>
      <c r="Q1584" s="1" t="s">
        <v>13</v>
      </c>
      <c r="S1584" t="s">
        <v>13</v>
      </c>
      <c r="T1584" t="s">
        <v>13</v>
      </c>
      <c r="U1584" t="s">
        <v>13</v>
      </c>
      <c r="V1584">
        <v>1</v>
      </c>
    </row>
    <row r="1585" spans="1:22" x14ac:dyDescent="0.2">
      <c r="A1585" s="1" t="s">
        <v>551</v>
      </c>
      <c r="B1585" s="6" t="s">
        <v>13</v>
      </c>
      <c r="C1585" s="1" t="s">
        <v>13</v>
      </c>
      <c r="D1585" s="1" t="s">
        <v>13</v>
      </c>
      <c r="E1585" s="1" t="s">
        <v>527</v>
      </c>
      <c r="F1585" s="1" t="s">
        <v>552</v>
      </c>
      <c r="G1585" s="6" t="s">
        <v>483</v>
      </c>
      <c r="H1585" s="3">
        <v>0</v>
      </c>
      <c r="I1585" s="1" t="s">
        <v>13</v>
      </c>
      <c r="J1585" s="1" t="s">
        <v>13</v>
      </c>
      <c r="K1585" s="1" t="s">
        <v>13</v>
      </c>
      <c r="L1585" s="1" t="s">
        <v>13</v>
      </c>
      <c r="M1585" s="1" t="s">
        <v>13</v>
      </c>
      <c r="N1585" s="1" t="s">
        <v>13</v>
      </c>
      <c r="O1585" s="1" t="s">
        <v>13</v>
      </c>
      <c r="P1585" s="1" t="s">
        <v>13</v>
      </c>
      <c r="Q1585" s="1" t="s">
        <v>13</v>
      </c>
      <c r="S1585" t="s">
        <v>13</v>
      </c>
      <c r="T1585" t="s">
        <v>13</v>
      </c>
      <c r="U1585" t="s">
        <v>13</v>
      </c>
      <c r="V1585">
        <v>1</v>
      </c>
    </row>
    <row r="1586" spans="1:22" x14ac:dyDescent="0.2">
      <c r="A1586" s="1" t="s">
        <v>551</v>
      </c>
      <c r="B1586" s="6" t="s">
        <v>1312</v>
      </c>
      <c r="C1586" s="1" t="s">
        <v>1496</v>
      </c>
      <c r="D1586" s="1" t="s">
        <v>13</v>
      </c>
      <c r="E1586" s="1" t="s">
        <v>1497</v>
      </c>
      <c r="F1586" s="1" t="s">
        <v>1315</v>
      </c>
      <c r="G1586" s="6" t="s">
        <v>1316</v>
      </c>
      <c r="H1586" s="3">
        <v>1.57</v>
      </c>
      <c r="I1586" s="5">
        <v>0</v>
      </c>
      <c r="J1586" s="4">
        <f>TRUNC(H1586*I1586, 1)</f>
        <v>0</v>
      </c>
      <c r="K1586" s="4">
        <f>노무!E23</f>
        <v>0</v>
      </c>
      <c r="L1586" s="5">
        <f>TRUNC(H1586*K1586, 1)</f>
        <v>0</v>
      </c>
      <c r="M1586" s="4">
        <v>0</v>
      </c>
      <c r="N1586" s="5">
        <f>TRUNC(H1586*M1586, 1)</f>
        <v>0</v>
      </c>
      <c r="O1586" s="4">
        <f t="shared" ref="O1586:P1589" si="202">I1586+K1586+M1586</f>
        <v>0</v>
      </c>
      <c r="P1586" s="5">
        <f t="shared" si="202"/>
        <v>0</v>
      </c>
      <c r="Q1586" s="1" t="s">
        <v>13</v>
      </c>
      <c r="S1586" t="s">
        <v>54</v>
      </c>
      <c r="T1586" t="s">
        <v>54</v>
      </c>
      <c r="U1586" t="s">
        <v>13</v>
      </c>
      <c r="V1586">
        <v>1</v>
      </c>
    </row>
    <row r="1587" spans="1:22" x14ac:dyDescent="0.2">
      <c r="A1587" s="1" t="s">
        <v>551</v>
      </c>
      <c r="B1587" s="6" t="s">
        <v>1312</v>
      </c>
      <c r="C1587" s="1" t="s">
        <v>1317</v>
      </c>
      <c r="D1587" s="1" t="s">
        <v>13</v>
      </c>
      <c r="E1587" s="1" t="s">
        <v>1318</v>
      </c>
      <c r="F1587" s="1" t="s">
        <v>1315</v>
      </c>
      <c r="G1587" s="6" t="s">
        <v>1316</v>
      </c>
      <c r="H1587" s="3">
        <v>0.25</v>
      </c>
      <c r="I1587" s="5">
        <v>0</v>
      </c>
      <c r="J1587" s="4">
        <f>TRUNC(H1587*I1587, 1)</f>
        <v>0</v>
      </c>
      <c r="K1587" s="4">
        <f>노무!E4</f>
        <v>0</v>
      </c>
      <c r="L1587" s="5">
        <f>TRUNC(H1587*K1587, 1)</f>
        <v>0</v>
      </c>
      <c r="M1587" s="4">
        <v>0</v>
      </c>
      <c r="N1587" s="5">
        <f>TRUNC(H1587*M1587, 1)</f>
        <v>0</v>
      </c>
      <c r="O1587" s="4">
        <f t="shared" si="202"/>
        <v>0</v>
      </c>
      <c r="P1587" s="5">
        <f t="shared" si="202"/>
        <v>0</v>
      </c>
      <c r="Q1587" s="1" t="s">
        <v>13</v>
      </c>
      <c r="S1587" t="s">
        <v>54</v>
      </c>
      <c r="T1587" t="s">
        <v>54</v>
      </c>
      <c r="U1587" t="s">
        <v>13</v>
      </c>
      <c r="V1587">
        <v>1</v>
      </c>
    </row>
    <row r="1588" spans="1:22" x14ac:dyDescent="0.2">
      <c r="A1588" s="1" t="s">
        <v>551</v>
      </c>
      <c r="B1588" s="6" t="s">
        <v>1331</v>
      </c>
      <c r="C1588" s="1" t="s">
        <v>1422</v>
      </c>
      <c r="D1588" s="1" t="s">
        <v>13</v>
      </c>
      <c r="E1588" s="1" t="s">
        <v>1341</v>
      </c>
      <c r="F1588" s="1" t="s">
        <v>1423</v>
      </c>
      <c r="G1588" s="6" t="s">
        <v>1335</v>
      </c>
      <c r="H1588" s="3">
        <v>1.74</v>
      </c>
      <c r="I1588" s="4">
        <f>기계경비!H7</f>
        <v>0</v>
      </c>
      <c r="J1588" s="4">
        <f>TRUNC(H1588*I1588, 1)</f>
        <v>0</v>
      </c>
      <c r="K1588" s="4">
        <f>기계경비!I7</f>
        <v>0</v>
      </c>
      <c r="L1588" s="5">
        <f>TRUNC(H1588*K1588, 1)</f>
        <v>0</v>
      </c>
      <c r="M1588" s="4">
        <f>기계경비!J7</f>
        <v>0</v>
      </c>
      <c r="N1588" s="5">
        <f>TRUNC(H1588*M1588, 1)</f>
        <v>0</v>
      </c>
      <c r="O1588" s="4">
        <f t="shared" si="202"/>
        <v>0</v>
      </c>
      <c r="P1588" s="5">
        <f t="shared" si="202"/>
        <v>0</v>
      </c>
      <c r="Q1588" s="1" t="s">
        <v>13</v>
      </c>
      <c r="S1588" t="s">
        <v>54</v>
      </c>
      <c r="T1588" t="s">
        <v>54</v>
      </c>
      <c r="U1588" t="s">
        <v>13</v>
      </c>
      <c r="V1588">
        <v>1</v>
      </c>
    </row>
    <row r="1589" spans="1:22" x14ac:dyDescent="0.2">
      <c r="A1589" s="1" t="s">
        <v>551</v>
      </c>
      <c r="B1589" s="6" t="s">
        <v>1331</v>
      </c>
      <c r="C1589" s="1" t="s">
        <v>1379</v>
      </c>
      <c r="D1589" s="1" t="s">
        <v>13</v>
      </c>
      <c r="E1589" s="1" t="s">
        <v>1333</v>
      </c>
      <c r="F1589" s="1" t="s">
        <v>1380</v>
      </c>
      <c r="G1589" s="6" t="s">
        <v>1335</v>
      </c>
      <c r="H1589" s="3">
        <v>0.35</v>
      </c>
      <c r="I1589" s="4">
        <f>기계경비!H33</f>
        <v>0</v>
      </c>
      <c r="J1589" s="4">
        <f>TRUNC(H1589*I1589, 1)</f>
        <v>0</v>
      </c>
      <c r="K1589" s="4">
        <f>기계경비!I33</f>
        <v>0</v>
      </c>
      <c r="L1589" s="5">
        <f>TRUNC(H1589*K1589, 1)</f>
        <v>0</v>
      </c>
      <c r="M1589" s="4">
        <f>기계경비!J33</f>
        <v>0</v>
      </c>
      <c r="N1589" s="5">
        <f>TRUNC(H1589*M1589, 1)</f>
        <v>0</v>
      </c>
      <c r="O1589" s="4">
        <f t="shared" si="202"/>
        <v>0</v>
      </c>
      <c r="P1589" s="5">
        <f t="shared" si="202"/>
        <v>0</v>
      </c>
      <c r="Q1589" s="1" t="s">
        <v>13</v>
      </c>
      <c r="S1589" t="s">
        <v>54</v>
      </c>
      <c r="T1589" t="s">
        <v>54</v>
      </c>
      <c r="U1589" t="s">
        <v>13</v>
      </c>
      <c r="V1589">
        <v>1</v>
      </c>
    </row>
    <row r="1590" spans="1:22" x14ac:dyDescent="0.2">
      <c r="A1590" s="1" t="s">
        <v>13</v>
      </c>
      <c r="B1590" s="6" t="s">
        <v>13</v>
      </c>
      <c r="C1590" s="1" t="s">
        <v>13</v>
      </c>
      <c r="D1590" s="1" t="s">
        <v>13</v>
      </c>
      <c r="E1590" s="1" t="s">
        <v>1311</v>
      </c>
      <c r="F1590" s="1" t="s">
        <v>13</v>
      </c>
      <c r="G1590" s="6" t="s">
        <v>13</v>
      </c>
      <c r="H1590" s="3">
        <v>0</v>
      </c>
      <c r="I1590" s="1" t="s">
        <v>13</v>
      </c>
      <c r="J1590" s="4">
        <f>TRUNC(SUMPRODUCT(J1586:J1589, V1586:V1589), 0)</f>
        <v>0</v>
      </c>
      <c r="K1590" s="1" t="s">
        <v>13</v>
      </c>
      <c r="L1590" s="5">
        <f>TRUNC(SUMPRODUCT(L1586:L1589, V1586:V1589), 0)</f>
        <v>0</v>
      </c>
      <c r="M1590" s="1" t="s">
        <v>13</v>
      </c>
      <c r="N1590" s="5">
        <f>TRUNC(SUMPRODUCT(N1586:N1589, V1586:V1589), 0)</f>
        <v>0</v>
      </c>
      <c r="O1590" s="1" t="s">
        <v>13</v>
      </c>
      <c r="P1590" s="5">
        <f>J1590+L1590+N1590</f>
        <v>0</v>
      </c>
      <c r="Q1590" s="1" t="s">
        <v>13</v>
      </c>
      <c r="S1590" t="s">
        <v>13</v>
      </c>
      <c r="T1590" t="s">
        <v>13</v>
      </c>
      <c r="U1590" t="s">
        <v>13</v>
      </c>
      <c r="V1590">
        <v>1</v>
      </c>
    </row>
    <row r="1591" spans="1:22" x14ac:dyDescent="0.2">
      <c r="A1591" s="1" t="s">
        <v>13</v>
      </c>
      <c r="B1591" s="6" t="s">
        <v>13</v>
      </c>
      <c r="C1591" s="1" t="s">
        <v>13</v>
      </c>
      <c r="D1591" s="1" t="s">
        <v>13</v>
      </c>
      <c r="E1591" s="1" t="s">
        <v>13</v>
      </c>
      <c r="F1591" s="1" t="s">
        <v>13</v>
      </c>
      <c r="G1591" s="6" t="s">
        <v>13</v>
      </c>
      <c r="H1591" s="3">
        <v>0</v>
      </c>
      <c r="I1591" s="1" t="s">
        <v>13</v>
      </c>
      <c r="J1591" s="1" t="s">
        <v>13</v>
      </c>
      <c r="K1591" s="1" t="s">
        <v>13</v>
      </c>
      <c r="L1591" s="1" t="s">
        <v>13</v>
      </c>
      <c r="M1591" s="1" t="s">
        <v>13</v>
      </c>
      <c r="N1591" s="1" t="s">
        <v>13</v>
      </c>
      <c r="O1591" s="1" t="s">
        <v>13</v>
      </c>
      <c r="P1591" s="1" t="s">
        <v>13</v>
      </c>
      <c r="Q1591" s="1" t="s">
        <v>13</v>
      </c>
      <c r="S1591" t="s">
        <v>13</v>
      </c>
      <c r="T1591" t="s">
        <v>13</v>
      </c>
      <c r="U1591" t="s">
        <v>13</v>
      </c>
      <c r="V1591">
        <v>1</v>
      </c>
    </row>
    <row r="1592" spans="1:22" x14ac:dyDescent="0.2">
      <c r="A1592" s="1" t="s">
        <v>553</v>
      </c>
      <c r="B1592" s="6" t="s">
        <v>13</v>
      </c>
      <c r="C1592" s="1" t="s">
        <v>13</v>
      </c>
      <c r="D1592" s="1" t="s">
        <v>13</v>
      </c>
      <c r="E1592" s="1" t="s">
        <v>527</v>
      </c>
      <c r="F1592" s="1" t="s">
        <v>554</v>
      </c>
      <c r="G1592" s="6" t="s">
        <v>483</v>
      </c>
      <c r="H1592" s="3">
        <v>0</v>
      </c>
      <c r="I1592" s="1" t="s">
        <v>13</v>
      </c>
      <c r="J1592" s="1" t="s">
        <v>13</v>
      </c>
      <c r="K1592" s="1" t="s">
        <v>13</v>
      </c>
      <c r="L1592" s="1" t="s">
        <v>13</v>
      </c>
      <c r="M1592" s="1" t="s">
        <v>13</v>
      </c>
      <c r="N1592" s="1" t="s">
        <v>13</v>
      </c>
      <c r="O1592" s="1" t="s">
        <v>13</v>
      </c>
      <c r="P1592" s="1" t="s">
        <v>13</v>
      </c>
      <c r="Q1592" s="1" t="s">
        <v>13</v>
      </c>
      <c r="S1592" t="s">
        <v>13</v>
      </c>
      <c r="T1592" t="s">
        <v>13</v>
      </c>
      <c r="U1592" t="s">
        <v>13</v>
      </c>
      <c r="V1592">
        <v>1</v>
      </c>
    </row>
    <row r="1593" spans="1:22" x14ac:dyDescent="0.2">
      <c r="A1593" s="1" t="s">
        <v>553</v>
      </c>
      <c r="B1593" s="6" t="s">
        <v>1312</v>
      </c>
      <c r="C1593" s="1" t="s">
        <v>1496</v>
      </c>
      <c r="D1593" s="1" t="s">
        <v>13</v>
      </c>
      <c r="E1593" s="1" t="s">
        <v>1497</v>
      </c>
      <c r="F1593" s="1" t="s">
        <v>1315</v>
      </c>
      <c r="G1593" s="6" t="s">
        <v>1316</v>
      </c>
      <c r="H1593" s="3">
        <v>1.8</v>
      </c>
      <c r="I1593" s="5">
        <v>0</v>
      </c>
      <c r="J1593" s="4">
        <f>TRUNC(H1593*I1593, 1)</f>
        <v>0</v>
      </c>
      <c r="K1593" s="4">
        <f>노무!E23</f>
        <v>0</v>
      </c>
      <c r="L1593" s="5">
        <f>TRUNC(H1593*K1593, 1)</f>
        <v>0</v>
      </c>
      <c r="M1593" s="4">
        <v>0</v>
      </c>
      <c r="N1593" s="5">
        <f>TRUNC(H1593*M1593, 1)</f>
        <v>0</v>
      </c>
      <c r="O1593" s="4">
        <f t="shared" ref="O1593:P1596" si="203">I1593+K1593+M1593</f>
        <v>0</v>
      </c>
      <c r="P1593" s="5">
        <f t="shared" si="203"/>
        <v>0</v>
      </c>
      <c r="Q1593" s="1" t="s">
        <v>13</v>
      </c>
      <c r="S1593" t="s">
        <v>54</v>
      </c>
      <c r="T1593" t="s">
        <v>54</v>
      </c>
      <c r="U1593" t="s">
        <v>13</v>
      </c>
      <c r="V1593">
        <v>1</v>
      </c>
    </row>
    <row r="1594" spans="1:22" x14ac:dyDescent="0.2">
      <c r="A1594" s="1" t="s">
        <v>553</v>
      </c>
      <c r="B1594" s="6" t="s">
        <v>1312</v>
      </c>
      <c r="C1594" s="1" t="s">
        <v>1317</v>
      </c>
      <c r="D1594" s="1" t="s">
        <v>13</v>
      </c>
      <c r="E1594" s="1" t="s">
        <v>1318</v>
      </c>
      <c r="F1594" s="1" t="s">
        <v>1315</v>
      </c>
      <c r="G1594" s="6" t="s">
        <v>1316</v>
      </c>
      <c r="H1594" s="3">
        <v>0.28000000000000003</v>
      </c>
      <c r="I1594" s="5">
        <v>0</v>
      </c>
      <c r="J1594" s="4">
        <f>TRUNC(H1594*I1594, 1)</f>
        <v>0</v>
      </c>
      <c r="K1594" s="4">
        <f>노무!E4</f>
        <v>0</v>
      </c>
      <c r="L1594" s="5">
        <f>TRUNC(H1594*K1594, 1)</f>
        <v>0</v>
      </c>
      <c r="M1594" s="4">
        <v>0</v>
      </c>
      <c r="N1594" s="5">
        <f>TRUNC(H1594*M1594, 1)</f>
        <v>0</v>
      </c>
      <c r="O1594" s="4">
        <f t="shared" si="203"/>
        <v>0</v>
      </c>
      <c r="P1594" s="5">
        <f t="shared" si="203"/>
        <v>0</v>
      </c>
      <c r="Q1594" s="1" t="s">
        <v>13</v>
      </c>
      <c r="S1594" t="s">
        <v>54</v>
      </c>
      <c r="T1594" t="s">
        <v>54</v>
      </c>
      <c r="U1594" t="s">
        <v>13</v>
      </c>
      <c r="V1594">
        <v>1</v>
      </c>
    </row>
    <row r="1595" spans="1:22" x14ac:dyDescent="0.2">
      <c r="A1595" s="1" t="s">
        <v>553</v>
      </c>
      <c r="B1595" s="6" t="s">
        <v>1331</v>
      </c>
      <c r="C1595" s="1" t="s">
        <v>1422</v>
      </c>
      <c r="D1595" s="1" t="s">
        <v>13</v>
      </c>
      <c r="E1595" s="1" t="s">
        <v>1341</v>
      </c>
      <c r="F1595" s="1" t="s">
        <v>1423</v>
      </c>
      <c r="G1595" s="6" t="s">
        <v>1335</v>
      </c>
      <c r="H1595" s="3">
        <v>1.94</v>
      </c>
      <c r="I1595" s="4">
        <f>기계경비!H7</f>
        <v>0</v>
      </c>
      <c r="J1595" s="4">
        <f>TRUNC(H1595*I1595, 1)</f>
        <v>0</v>
      </c>
      <c r="K1595" s="4">
        <f>기계경비!I7</f>
        <v>0</v>
      </c>
      <c r="L1595" s="5">
        <f>TRUNC(H1595*K1595, 1)</f>
        <v>0</v>
      </c>
      <c r="M1595" s="4">
        <f>기계경비!J7</f>
        <v>0</v>
      </c>
      <c r="N1595" s="5">
        <f>TRUNC(H1595*M1595, 1)</f>
        <v>0</v>
      </c>
      <c r="O1595" s="4">
        <f t="shared" si="203"/>
        <v>0</v>
      </c>
      <c r="P1595" s="5">
        <f t="shared" si="203"/>
        <v>0</v>
      </c>
      <c r="Q1595" s="1" t="s">
        <v>13</v>
      </c>
      <c r="S1595" t="s">
        <v>54</v>
      </c>
      <c r="T1595" t="s">
        <v>54</v>
      </c>
      <c r="U1595" t="s">
        <v>13</v>
      </c>
      <c r="V1595">
        <v>1</v>
      </c>
    </row>
    <row r="1596" spans="1:22" x14ac:dyDescent="0.2">
      <c r="A1596" s="1" t="s">
        <v>553</v>
      </c>
      <c r="B1596" s="6" t="s">
        <v>1331</v>
      </c>
      <c r="C1596" s="1" t="s">
        <v>1379</v>
      </c>
      <c r="D1596" s="1" t="s">
        <v>13</v>
      </c>
      <c r="E1596" s="1" t="s">
        <v>1333</v>
      </c>
      <c r="F1596" s="1" t="s">
        <v>1380</v>
      </c>
      <c r="G1596" s="6" t="s">
        <v>1335</v>
      </c>
      <c r="H1596" s="3">
        <v>0.39</v>
      </c>
      <c r="I1596" s="4">
        <f>기계경비!H33</f>
        <v>0</v>
      </c>
      <c r="J1596" s="4">
        <f>TRUNC(H1596*I1596, 1)</f>
        <v>0</v>
      </c>
      <c r="K1596" s="4">
        <f>기계경비!I33</f>
        <v>0</v>
      </c>
      <c r="L1596" s="5">
        <f>TRUNC(H1596*K1596, 1)</f>
        <v>0</v>
      </c>
      <c r="M1596" s="4">
        <f>기계경비!J33</f>
        <v>0</v>
      </c>
      <c r="N1596" s="5">
        <f>TRUNC(H1596*M1596, 1)</f>
        <v>0</v>
      </c>
      <c r="O1596" s="4">
        <f t="shared" si="203"/>
        <v>0</v>
      </c>
      <c r="P1596" s="5">
        <f t="shared" si="203"/>
        <v>0</v>
      </c>
      <c r="Q1596" s="1" t="s">
        <v>13</v>
      </c>
      <c r="S1596" t="s">
        <v>54</v>
      </c>
      <c r="T1596" t="s">
        <v>54</v>
      </c>
      <c r="U1596" t="s">
        <v>13</v>
      </c>
      <c r="V1596">
        <v>1</v>
      </c>
    </row>
    <row r="1597" spans="1:22" x14ac:dyDescent="0.2">
      <c r="A1597" s="1" t="s">
        <v>13</v>
      </c>
      <c r="B1597" s="6" t="s">
        <v>13</v>
      </c>
      <c r="C1597" s="1" t="s">
        <v>13</v>
      </c>
      <c r="D1597" s="1" t="s">
        <v>13</v>
      </c>
      <c r="E1597" s="1" t="s">
        <v>1311</v>
      </c>
      <c r="F1597" s="1" t="s">
        <v>13</v>
      </c>
      <c r="G1597" s="6" t="s">
        <v>13</v>
      </c>
      <c r="H1597" s="3">
        <v>0</v>
      </c>
      <c r="I1597" s="1" t="s">
        <v>13</v>
      </c>
      <c r="J1597" s="4">
        <f>TRUNC(SUMPRODUCT(J1593:J1596, V1593:V1596), 0)</f>
        <v>0</v>
      </c>
      <c r="K1597" s="1" t="s">
        <v>13</v>
      </c>
      <c r="L1597" s="5">
        <f>TRUNC(SUMPRODUCT(L1593:L1596, V1593:V1596), 0)</f>
        <v>0</v>
      </c>
      <c r="M1597" s="1" t="s">
        <v>13</v>
      </c>
      <c r="N1597" s="5">
        <f>TRUNC(SUMPRODUCT(N1593:N1596, V1593:V1596), 0)</f>
        <v>0</v>
      </c>
      <c r="O1597" s="1" t="s">
        <v>13</v>
      </c>
      <c r="P1597" s="5">
        <f>J1597+L1597+N1597</f>
        <v>0</v>
      </c>
      <c r="Q1597" s="1" t="s">
        <v>13</v>
      </c>
      <c r="S1597" t="s">
        <v>13</v>
      </c>
      <c r="T1597" t="s">
        <v>13</v>
      </c>
      <c r="U1597" t="s">
        <v>13</v>
      </c>
      <c r="V1597">
        <v>1</v>
      </c>
    </row>
    <row r="1598" spans="1:22" x14ac:dyDescent="0.2">
      <c r="A1598" s="1" t="s">
        <v>13</v>
      </c>
      <c r="B1598" s="6" t="s">
        <v>13</v>
      </c>
      <c r="C1598" s="1" t="s">
        <v>13</v>
      </c>
      <c r="D1598" s="1" t="s">
        <v>13</v>
      </c>
      <c r="E1598" s="1" t="s">
        <v>13</v>
      </c>
      <c r="F1598" s="1" t="s">
        <v>13</v>
      </c>
      <c r="G1598" s="6" t="s">
        <v>13</v>
      </c>
      <c r="H1598" s="3">
        <v>0</v>
      </c>
      <c r="I1598" s="1" t="s">
        <v>13</v>
      </c>
      <c r="J1598" s="1" t="s">
        <v>13</v>
      </c>
      <c r="K1598" s="1" t="s">
        <v>13</v>
      </c>
      <c r="L1598" s="1" t="s">
        <v>13</v>
      </c>
      <c r="M1598" s="1" t="s">
        <v>13</v>
      </c>
      <c r="N1598" s="1" t="s">
        <v>13</v>
      </c>
      <c r="O1598" s="1" t="s">
        <v>13</v>
      </c>
      <c r="P1598" s="1" t="s">
        <v>13</v>
      </c>
      <c r="Q1598" s="1" t="s">
        <v>13</v>
      </c>
      <c r="S1598" t="s">
        <v>13</v>
      </c>
      <c r="T1598" t="s">
        <v>13</v>
      </c>
      <c r="U1598" t="s">
        <v>13</v>
      </c>
      <c r="V1598">
        <v>1</v>
      </c>
    </row>
    <row r="1599" spans="1:22" x14ac:dyDescent="0.2">
      <c r="A1599" s="1" t="s">
        <v>555</v>
      </c>
      <c r="B1599" s="6" t="s">
        <v>13</v>
      </c>
      <c r="C1599" s="1" t="s">
        <v>13</v>
      </c>
      <c r="D1599" s="1" t="s">
        <v>13</v>
      </c>
      <c r="E1599" s="1" t="s">
        <v>527</v>
      </c>
      <c r="F1599" s="1" t="s">
        <v>556</v>
      </c>
      <c r="G1599" s="6" t="s">
        <v>483</v>
      </c>
      <c r="H1599" s="3">
        <v>0</v>
      </c>
      <c r="I1599" s="1" t="s">
        <v>13</v>
      </c>
      <c r="J1599" s="1" t="s">
        <v>13</v>
      </c>
      <c r="K1599" s="1" t="s">
        <v>13</v>
      </c>
      <c r="L1599" s="1" t="s">
        <v>13</v>
      </c>
      <c r="M1599" s="1" t="s">
        <v>13</v>
      </c>
      <c r="N1599" s="1" t="s">
        <v>13</v>
      </c>
      <c r="O1599" s="1" t="s">
        <v>13</v>
      </c>
      <c r="P1599" s="1" t="s">
        <v>13</v>
      </c>
      <c r="Q1599" s="1" t="s">
        <v>13</v>
      </c>
      <c r="S1599" t="s">
        <v>13</v>
      </c>
      <c r="T1599" t="s">
        <v>13</v>
      </c>
      <c r="U1599" t="s">
        <v>13</v>
      </c>
      <c r="V1599">
        <v>1</v>
      </c>
    </row>
    <row r="1600" spans="1:22" x14ac:dyDescent="0.2">
      <c r="A1600" s="1" t="s">
        <v>555</v>
      </c>
      <c r="B1600" s="6" t="s">
        <v>1312</v>
      </c>
      <c r="C1600" s="1" t="s">
        <v>1496</v>
      </c>
      <c r="D1600" s="1" t="s">
        <v>13</v>
      </c>
      <c r="E1600" s="1" t="s">
        <v>1497</v>
      </c>
      <c r="F1600" s="1" t="s">
        <v>1315</v>
      </c>
      <c r="G1600" s="6" t="s">
        <v>1316</v>
      </c>
      <c r="H1600" s="3">
        <v>2.02</v>
      </c>
      <c r="I1600" s="5">
        <v>0</v>
      </c>
      <c r="J1600" s="4">
        <f>TRUNC(H1600*I1600, 1)</f>
        <v>0</v>
      </c>
      <c r="K1600" s="4">
        <f>노무!E23</f>
        <v>0</v>
      </c>
      <c r="L1600" s="5">
        <f>TRUNC(H1600*K1600, 1)</f>
        <v>0</v>
      </c>
      <c r="M1600" s="4">
        <v>0</v>
      </c>
      <c r="N1600" s="5">
        <f>TRUNC(H1600*M1600, 1)</f>
        <v>0</v>
      </c>
      <c r="O1600" s="4">
        <f t="shared" ref="O1600:P1603" si="204">I1600+K1600+M1600</f>
        <v>0</v>
      </c>
      <c r="P1600" s="5">
        <f t="shared" si="204"/>
        <v>0</v>
      </c>
      <c r="Q1600" s="1" t="s">
        <v>13</v>
      </c>
      <c r="S1600" t="s">
        <v>54</v>
      </c>
      <c r="T1600" t="s">
        <v>54</v>
      </c>
      <c r="U1600" t="s">
        <v>13</v>
      </c>
      <c r="V1600">
        <v>1</v>
      </c>
    </row>
    <row r="1601" spans="1:22" x14ac:dyDescent="0.2">
      <c r="A1601" s="1" t="s">
        <v>555</v>
      </c>
      <c r="B1601" s="6" t="s">
        <v>1312</v>
      </c>
      <c r="C1601" s="1" t="s">
        <v>1317</v>
      </c>
      <c r="D1601" s="1" t="s">
        <v>13</v>
      </c>
      <c r="E1601" s="1" t="s">
        <v>1318</v>
      </c>
      <c r="F1601" s="1" t="s">
        <v>1315</v>
      </c>
      <c r="G1601" s="6" t="s">
        <v>1316</v>
      </c>
      <c r="H1601" s="3">
        <v>0.31</v>
      </c>
      <c r="I1601" s="5">
        <v>0</v>
      </c>
      <c r="J1601" s="4">
        <f>TRUNC(H1601*I1601, 1)</f>
        <v>0</v>
      </c>
      <c r="K1601" s="4">
        <f>노무!E4</f>
        <v>0</v>
      </c>
      <c r="L1601" s="5">
        <f>TRUNC(H1601*K1601, 1)</f>
        <v>0</v>
      </c>
      <c r="M1601" s="4">
        <v>0</v>
      </c>
      <c r="N1601" s="5">
        <f>TRUNC(H1601*M1601, 1)</f>
        <v>0</v>
      </c>
      <c r="O1601" s="4">
        <f t="shared" si="204"/>
        <v>0</v>
      </c>
      <c r="P1601" s="5">
        <f t="shared" si="204"/>
        <v>0</v>
      </c>
      <c r="Q1601" s="1" t="s">
        <v>13</v>
      </c>
      <c r="S1601" t="s">
        <v>54</v>
      </c>
      <c r="T1601" t="s">
        <v>54</v>
      </c>
      <c r="U1601" t="s">
        <v>13</v>
      </c>
      <c r="V1601">
        <v>1</v>
      </c>
    </row>
    <row r="1602" spans="1:22" x14ac:dyDescent="0.2">
      <c r="A1602" s="1" t="s">
        <v>555</v>
      </c>
      <c r="B1602" s="6" t="s">
        <v>1331</v>
      </c>
      <c r="C1602" s="1" t="s">
        <v>1422</v>
      </c>
      <c r="D1602" s="1" t="s">
        <v>13</v>
      </c>
      <c r="E1602" s="1" t="s">
        <v>1341</v>
      </c>
      <c r="F1602" s="1" t="s">
        <v>1423</v>
      </c>
      <c r="G1602" s="6" t="s">
        <v>1335</v>
      </c>
      <c r="H1602" s="3">
        <v>2.14</v>
      </c>
      <c r="I1602" s="4">
        <f>기계경비!H7</f>
        <v>0</v>
      </c>
      <c r="J1602" s="4">
        <f>TRUNC(H1602*I1602, 1)</f>
        <v>0</v>
      </c>
      <c r="K1602" s="4">
        <f>기계경비!I7</f>
        <v>0</v>
      </c>
      <c r="L1602" s="5">
        <f>TRUNC(H1602*K1602, 1)</f>
        <v>0</v>
      </c>
      <c r="M1602" s="4">
        <f>기계경비!J7</f>
        <v>0</v>
      </c>
      <c r="N1602" s="5">
        <f>TRUNC(H1602*M1602, 1)</f>
        <v>0</v>
      </c>
      <c r="O1602" s="4">
        <f t="shared" si="204"/>
        <v>0</v>
      </c>
      <c r="P1602" s="5">
        <f t="shared" si="204"/>
        <v>0</v>
      </c>
      <c r="Q1602" s="1" t="s">
        <v>13</v>
      </c>
      <c r="S1602" t="s">
        <v>54</v>
      </c>
      <c r="T1602" t="s">
        <v>54</v>
      </c>
      <c r="U1602" t="s">
        <v>13</v>
      </c>
      <c r="V1602">
        <v>1</v>
      </c>
    </row>
    <row r="1603" spans="1:22" x14ac:dyDescent="0.2">
      <c r="A1603" s="1" t="s">
        <v>555</v>
      </c>
      <c r="B1603" s="6" t="s">
        <v>1331</v>
      </c>
      <c r="C1603" s="1" t="s">
        <v>1379</v>
      </c>
      <c r="D1603" s="1" t="s">
        <v>13</v>
      </c>
      <c r="E1603" s="1" t="s">
        <v>1333</v>
      </c>
      <c r="F1603" s="1" t="s">
        <v>1380</v>
      </c>
      <c r="G1603" s="6" t="s">
        <v>1335</v>
      </c>
      <c r="H1603" s="3">
        <v>0.43</v>
      </c>
      <c r="I1603" s="4">
        <f>기계경비!H33</f>
        <v>0</v>
      </c>
      <c r="J1603" s="4">
        <f>TRUNC(H1603*I1603, 1)</f>
        <v>0</v>
      </c>
      <c r="K1603" s="4">
        <f>기계경비!I33</f>
        <v>0</v>
      </c>
      <c r="L1603" s="5">
        <f>TRUNC(H1603*K1603, 1)</f>
        <v>0</v>
      </c>
      <c r="M1603" s="4">
        <f>기계경비!J33</f>
        <v>0</v>
      </c>
      <c r="N1603" s="5">
        <f>TRUNC(H1603*M1603, 1)</f>
        <v>0</v>
      </c>
      <c r="O1603" s="4">
        <f t="shared" si="204"/>
        <v>0</v>
      </c>
      <c r="P1603" s="5">
        <f t="shared" si="204"/>
        <v>0</v>
      </c>
      <c r="Q1603" s="1" t="s">
        <v>13</v>
      </c>
      <c r="S1603" t="s">
        <v>54</v>
      </c>
      <c r="T1603" t="s">
        <v>54</v>
      </c>
      <c r="U1603" t="s">
        <v>13</v>
      </c>
      <c r="V1603">
        <v>1</v>
      </c>
    </row>
    <row r="1604" spans="1:22" x14ac:dyDescent="0.2">
      <c r="A1604" s="1" t="s">
        <v>13</v>
      </c>
      <c r="B1604" s="6" t="s">
        <v>13</v>
      </c>
      <c r="C1604" s="1" t="s">
        <v>13</v>
      </c>
      <c r="D1604" s="1" t="s">
        <v>13</v>
      </c>
      <c r="E1604" s="1" t="s">
        <v>1311</v>
      </c>
      <c r="F1604" s="1" t="s">
        <v>13</v>
      </c>
      <c r="G1604" s="6" t="s">
        <v>13</v>
      </c>
      <c r="H1604" s="3">
        <v>0</v>
      </c>
      <c r="I1604" s="1" t="s">
        <v>13</v>
      </c>
      <c r="J1604" s="4">
        <f>TRUNC(SUMPRODUCT(J1600:J1603, V1600:V1603), 0)</f>
        <v>0</v>
      </c>
      <c r="K1604" s="1" t="s">
        <v>13</v>
      </c>
      <c r="L1604" s="5">
        <f>TRUNC(SUMPRODUCT(L1600:L1603, V1600:V1603), 0)</f>
        <v>0</v>
      </c>
      <c r="M1604" s="1" t="s">
        <v>13</v>
      </c>
      <c r="N1604" s="5">
        <f>TRUNC(SUMPRODUCT(N1600:N1603, V1600:V1603), 0)</f>
        <v>0</v>
      </c>
      <c r="O1604" s="1" t="s">
        <v>13</v>
      </c>
      <c r="P1604" s="5">
        <f>J1604+L1604+N1604</f>
        <v>0</v>
      </c>
      <c r="Q1604" s="1" t="s">
        <v>13</v>
      </c>
      <c r="S1604" t="s">
        <v>13</v>
      </c>
      <c r="T1604" t="s">
        <v>13</v>
      </c>
      <c r="U1604" t="s">
        <v>13</v>
      </c>
      <c r="V1604">
        <v>1</v>
      </c>
    </row>
    <row r="1605" spans="1:22" x14ac:dyDescent="0.2">
      <c r="A1605" s="1" t="s">
        <v>13</v>
      </c>
      <c r="B1605" s="6" t="s">
        <v>13</v>
      </c>
      <c r="C1605" s="1" t="s">
        <v>13</v>
      </c>
      <c r="D1605" s="1" t="s">
        <v>13</v>
      </c>
      <c r="E1605" s="1" t="s">
        <v>13</v>
      </c>
      <c r="F1605" s="1" t="s">
        <v>13</v>
      </c>
      <c r="G1605" s="6" t="s">
        <v>13</v>
      </c>
      <c r="H1605" s="3">
        <v>0</v>
      </c>
      <c r="I1605" s="1" t="s">
        <v>13</v>
      </c>
      <c r="J1605" s="1" t="s">
        <v>13</v>
      </c>
      <c r="K1605" s="1" t="s">
        <v>13</v>
      </c>
      <c r="L1605" s="1" t="s">
        <v>13</v>
      </c>
      <c r="M1605" s="1" t="s">
        <v>13</v>
      </c>
      <c r="N1605" s="1" t="s">
        <v>13</v>
      </c>
      <c r="O1605" s="1" t="s">
        <v>13</v>
      </c>
      <c r="P1605" s="1" t="s">
        <v>13</v>
      </c>
      <c r="Q1605" s="1" t="s">
        <v>13</v>
      </c>
      <c r="S1605" t="s">
        <v>13</v>
      </c>
      <c r="T1605" t="s">
        <v>13</v>
      </c>
      <c r="U1605" t="s">
        <v>13</v>
      </c>
      <c r="V1605">
        <v>1</v>
      </c>
    </row>
    <row r="1606" spans="1:22" x14ac:dyDescent="0.2">
      <c r="A1606" s="1" t="s">
        <v>557</v>
      </c>
      <c r="B1606" s="6" t="s">
        <v>13</v>
      </c>
      <c r="C1606" s="1" t="s">
        <v>13</v>
      </c>
      <c r="D1606" s="1" t="s">
        <v>13</v>
      </c>
      <c r="E1606" s="1" t="s">
        <v>527</v>
      </c>
      <c r="F1606" s="1" t="s">
        <v>558</v>
      </c>
      <c r="G1606" s="6" t="s">
        <v>483</v>
      </c>
      <c r="H1606" s="3">
        <v>0</v>
      </c>
      <c r="I1606" s="1" t="s">
        <v>13</v>
      </c>
      <c r="J1606" s="1" t="s">
        <v>13</v>
      </c>
      <c r="K1606" s="1" t="s">
        <v>13</v>
      </c>
      <c r="L1606" s="1" t="s">
        <v>13</v>
      </c>
      <c r="M1606" s="1" t="s">
        <v>13</v>
      </c>
      <c r="N1606" s="1" t="s">
        <v>13</v>
      </c>
      <c r="O1606" s="1" t="s">
        <v>13</v>
      </c>
      <c r="P1606" s="1" t="s">
        <v>13</v>
      </c>
      <c r="Q1606" s="1" t="s">
        <v>13</v>
      </c>
      <c r="S1606" t="s">
        <v>13</v>
      </c>
      <c r="T1606" t="s">
        <v>13</v>
      </c>
      <c r="U1606" t="s">
        <v>13</v>
      </c>
      <c r="V1606">
        <v>1</v>
      </c>
    </row>
    <row r="1607" spans="1:22" x14ac:dyDescent="0.2">
      <c r="A1607" s="1" t="s">
        <v>557</v>
      </c>
      <c r="B1607" s="6" t="s">
        <v>1312</v>
      </c>
      <c r="C1607" s="1" t="s">
        <v>1496</v>
      </c>
      <c r="D1607" s="1" t="s">
        <v>13</v>
      </c>
      <c r="E1607" s="1" t="s">
        <v>1497</v>
      </c>
      <c r="F1607" s="1" t="s">
        <v>1315</v>
      </c>
      <c r="G1607" s="6" t="s">
        <v>1316</v>
      </c>
      <c r="H1607" s="3">
        <v>2.25</v>
      </c>
      <c r="I1607" s="5">
        <v>0</v>
      </c>
      <c r="J1607" s="4">
        <f>TRUNC(H1607*I1607, 1)</f>
        <v>0</v>
      </c>
      <c r="K1607" s="4">
        <f>노무!E23</f>
        <v>0</v>
      </c>
      <c r="L1607" s="5">
        <f>TRUNC(H1607*K1607, 1)</f>
        <v>0</v>
      </c>
      <c r="M1607" s="4">
        <v>0</v>
      </c>
      <c r="N1607" s="5">
        <f>TRUNC(H1607*M1607, 1)</f>
        <v>0</v>
      </c>
      <c r="O1607" s="4">
        <f t="shared" ref="O1607:P1610" si="205">I1607+K1607+M1607</f>
        <v>0</v>
      </c>
      <c r="P1607" s="5">
        <f t="shared" si="205"/>
        <v>0</v>
      </c>
      <c r="Q1607" s="1" t="s">
        <v>13</v>
      </c>
      <c r="S1607" t="s">
        <v>54</v>
      </c>
      <c r="T1607" t="s">
        <v>54</v>
      </c>
      <c r="U1607" t="s">
        <v>13</v>
      </c>
      <c r="V1607">
        <v>1</v>
      </c>
    </row>
    <row r="1608" spans="1:22" x14ac:dyDescent="0.2">
      <c r="A1608" s="1" t="s">
        <v>557</v>
      </c>
      <c r="B1608" s="6" t="s">
        <v>1312</v>
      </c>
      <c r="C1608" s="1" t="s">
        <v>1317</v>
      </c>
      <c r="D1608" s="1" t="s">
        <v>13</v>
      </c>
      <c r="E1608" s="1" t="s">
        <v>1318</v>
      </c>
      <c r="F1608" s="1" t="s">
        <v>1315</v>
      </c>
      <c r="G1608" s="6" t="s">
        <v>1316</v>
      </c>
      <c r="H1608" s="3">
        <v>0.34</v>
      </c>
      <c r="I1608" s="5">
        <v>0</v>
      </c>
      <c r="J1608" s="4">
        <f>TRUNC(H1608*I1608, 1)</f>
        <v>0</v>
      </c>
      <c r="K1608" s="4">
        <f>노무!E4</f>
        <v>0</v>
      </c>
      <c r="L1608" s="5">
        <f>TRUNC(H1608*K1608, 1)</f>
        <v>0</v>
      </c>
      <c r="M1608" s="4">
        <v>0</v>
      </c>
      <c r="N1608" s="5">
        <f>TRUNC(H1608*M1608, 1)</f>
        <v>0</v>
      </c>
      <c r="O1608" s="4">
        <f t="shared" si="205"/>
        <v>0</v>
      </c>
      <c r="P1608" s="5">
        <f t="shared" si="205"/>
        <v>0</v>
      </c>
      <c r="Q1608" s="1" t="s">
        <v>13</v>
      </c>
      <c r="S1608" t="s">
        <v>54</v>
      </c>
      <c r="T1608" t="s">
        <v>54</v>
      </c>
      <c r="U1608" t="s">
        <v>13</v>
      </c>
      <c r="V1608">
        <v>1</v>
      </c>
    </row>
    <row r="1609" spans="1:22" x14ac:dyDescent="0.2">
      <c r="A1609" s="1" t="s">
        <v>557</v>
      </c>
      <c r="B1609" s="6" t="s">
        <v>1331</v>
      </c>
      <c r="C1609" s="1" t="s">
        <v>1422</v>
      </c>
      <c r="D1609" s="1" t="s">
        <v>13</v>
      </c>
      <c r="E1609" s="1" t="s">
        <v>1341</v>
      </c>
      <c r="F1609" s="1" t="s">
        <v>1423</v>
      </c>
      <c r="G1609" s="6" t="s">
        <v>1335</v>
      </c>
      <c r="H1609" s="3">
        <v>2.34</v>
      </c>
      <c r="I1609" s="4">
        <f>기계경비!H7</f>
        <v>0</v>
      </c>
      <c r="J1609" s="4">
        <f>TRUNC(H1609*I1609, 1)</f>
        <v>0</v>
      </c>
      <c r="K1609" s="4">
        <f>기계경비!I7</f>
        <v>0</v>
      </c>
      <c r="L1609" s="5">
        <f>TRUNC(H1609*K1609, 1)</f>
        <v>0</v>
      </c>
      <c r="M1609" s="4">
        <f>기계경비!J7</f>
        <v>0</v>
      </c>
      <c r="N1609" s="5">
        <f>TRUNC(H1609*M1609, 1)</f>
        <v>0</v>
      </c>
      <c r="O1609" s="4">
        <f t="shared" si="205"/>
        <v>0</v>
      </c>
      <c r="P1609" s="5">
        <f t="shared" si="205"/>
        <v>0</v>
      </c>
      <c r="Q1609" s="1" t="s">
        <v>13</v>
      </c>
      <c r="S1609" t="s">
        <v>54</v>
      </c>
      <c r="T1609" t="s">
        <v>54</v>
      </c>
      <c r="U1609" t="s">
        <v>13</v>
      </c>
      <c r="V1609">
        <v>1</v>
      </c>
    </row>
    <row r="1610" spans="1:22" x14ac:dyDescent="0.2">
      <c r="A1610" s="1" t="s">
        <v>557</v>
      </c>
      <c r="B1610" s="6" t="s">
        <v>1331</v>
      </c>
      <c r="C1610" s="1" t="s">
        <v>1379</v>
      </c>
      <c r="D1610" s="1" t="s">
        <v>13</v>
      </c>
      <c r="E1610" s="1" t="s">
        <v>1333</v>
      </c>
      <c r="F1610" s="1" t="s">
        <v>1380</v>
      </c>
      <c r="G1610" s="6" t="s">
        <v>1335</v>
      </c>
      <c r="H1610" s="3">
        <v>0.47</v>
      </c>
      <c r="I1610" s="4">
        <f>기계경비!H33</f>
        <v>0</v>
      </c>
      <c r="J1610" s="4">
        <f>TRUNC(H1610*I1610, 1)</f>
        <v>0</v>
      </c>
      <c r="K1610" s="4">
        <f>기계경비!I33</f>
        <v>0</v>
      </c>
      <c r="L1610" s="5">
        <f>TRUNC(H1610*K1610, 1)</f>
        <v>0</v>
      </c>
      <c r="M1610" s="4">
        <f>기계경비!J33</f>
        <v>0</v>
      </c>
      <c r="N1610" s="5">
        <f>TRUNC(H1610*M1610, 1)</f>
        <v>0</v>
      </c>
      <c r="O1610" s="4">
        <f t="shared" si="205"/>
        <v>0</v>
      </c>
      <c r="P1610" s="5">
        <f t="shared" si="205"/>
        <v>0</v>
      </c>
      <c r="Q1610" s="1" t="s">
        <v>13</v>
      </c>
      <c r="S1610" t="s">
        <v>54</v>
      </c>
      <c r="T1610" t="s">
        <v>54</v>
      </c>
      <c r="U1610" t="s">
        <v>13</v>
      </c>
      <c r="V1610">
        <v>1</v>
      </c>
    </row>
    <row r="1611" spans="1:22" x14ac:dyDescent="0.2">
      <c r="A1611" s="1" t="s">
        <v>13</v>
      </c>
      <c r="B1611" s="6" t="s">
        <v>13</v>
      </c>
      <c r="C1611" s="1" t="s">
        <v>13</v>
      </c>
      <c r="D1611" s="1" t="s">
        <v>13</v>
      </c>
      <c r="E1611" s="1" t="s">
        <v>1311</v>
      </c>
      <c r="F1611" s="1" t="s">
        <v>13</v>
      </c>
      <c r="G1611" s="6" t="s">
        <v>13</v>
      </c>
      <c r="H1611" s="3">
        <v>0</v>
      </c>
      <c r="I1611" s="1" t="s">
        <v>13</v>
      </c>
      <c r="J1611" s="4">
        <f>TRUNC(SUMPRODUCT(J1607:J1610, V1607:V1610), 0)</f>
        <v>0</v>
      </c>
      <c r="K1611" s="1" t="s">
        <v>13</v>
      </c>
      <c r="L1611" s="5">
        <f>TRUNC(SUMPRODUCT(L1607:L1610, V1607:V1610), 0)</f>
        <v>0</v>
      </c>
      <c r="M1611" s="1" t="s">
        <v>13</v>
      </c>
      <c r="N1611" s="5">
        <f>TRUNC(SUMPRODUCT(N1607:N1610, V1607:V1610), 0)</f>
        <v>0</v>
      </c>
      <c r="O1611" s="1" t="s">
        <v>13</v>
      </c>
      <c r="P1611" s="5">
        <f>J1611+L1611+N1611</f>
        <v>0</v>
      </c>
      <c r="Q1611" s="1" t="s">
        <v>13</v>
      </c>
      <c r="S1611" t="s">
        <v>13</v>
      </c>
      <c r="T1611" t="s">
        <v>13</v>
      </c>
      <c r="U1611" t="s">
        <v>13</v>
      </c>
      <c r="V1611">
        <v>1</v>
      </c>
    </row>
    <row r="1612" spans="1:22" x14ac:dyDescent="0.2">
      <c r="A1612" s="1" t="s">
        <v>13</v>
      </c>
      <c r="B1612" s="6" t="s">
        <v>13</v>
      </c>
      <c r="C1612" s="1" t="s">
        <v>13</v>
      </c>
      <c r="D1612" s="1" t="s">
        <v>13</v>
      </c>
      <c r="E1612" s="1" t="s">
        <v>13</v>
      </c>
      <c r="F1612" s="1" t="s">
        <v>13</v>
      </c>
      <c r="G1612" s="6" t="s">
        <v>13</v>
      </c>
      <c r="H1612" s="3">
        <v>0</v>
      </c>
      <c r="I1612" s="1" t="s">
        <v>13</v>
      </c>
      <c r="J1612" s="1" t="s">
        <v>13</v>
      </c>
      <c r="K1612" s="1" t="s">
        <v>13</v>
      </c>
      <c r="L1612" s="1" t="s">
        <v>13</v>
      </c>
      <c r="M1612" s="1" t="s">
        <v>13</v>
      </c>
      <c r="N1612" s="1" t="s">
        <v>13</v>
      </c>
      <c r="O1612" s="1" t="s">
        <v>13</v>
      </c>
      <c r="P1612" s="1" t="s">
        <v>13</v>
      </c>
      <c r="Q1612" s="1" t="s">
        <v>13</v>
      </c>
      <c r="S1612" t="s">
        <v>13</v>
      </c>
      <c r="T1612" t="s">
        <v>13</v>
      </c>
      <c r="U1612" t="s">
        <v>13</v>
      </c>
      <c r="V1612">
        <v>1</v>
      </c>
    </row>
    <row r="1613" spans="1:22" x14ac:dyDescent="0.2">
      <c r="A1613" s="1" t="s">
        <v>559</v>
      </c>
      <c r="B1613" s="6" t="s">
        <v>13</v>
      </c>
      <c r="C1613" s="1" t="s">
        <v>13</v>
      </c>
      <c r="D1613" s="1" t="s">
        <v>13</v>
      </c>
      <c r="E1613" s="1" t="s">
        <v>527</v>
      </c>
      <c r="F1613" s="1" t="s">
        <v>560</v>
      </c>
      <c r="G1613" s="6" t="s">
        <v>483</v>
      </c>
      <c r="H1613" s="3">
        <v>0</v>
      </c>
      <c r="I1613" s="1" t="s">
        <v>13</v>
      </c>
      <c r="J1613" s="1" t="s">
        <v>13</v>
      </c>
      <c r="K1613" s="1" t="s">
        <v>13</v>
      </c>
      <c r="L1613" s="1" t="s">
        <v>13</v>
      </c>
      <c r="M1613" s="1" t="s">
        <v>13</v>
      </c>
      <c r="N1613" s="1" t="s">
        <v>13</v>
      </c>
      <c r="O1613" s="1" t="s">
        <v>13</v>
      </c>
      <c r="P1613" s="1" t="s">
        <v>13</v>
      </c>
      <c r="Q1613" s="1" t="s">
        <v>13</v>
      </c>
      <c r="S1613" t="s">
        <v>13</v>
      </c>
      <c r="T1613" t="s">
        <v>13</v>
      </c>
      <c r="U1613" t="s">
        <v>13</v>
      </c>
      <c r="V1613">
        <v>1</v>
      </c>
    </row>
    <row r="1614" spans="1:22" x14ac:dyDescent="0.2">
      <c r="A1614" s="1" t="s">
        <v>559</v>
      </c>
      <c r="B1614" s="6" t="s">
        <v>1312</v>
      </c>
      <c r="C1614" s="1" t="s">
        <v>1496</v>
      </c>
      <c r="D1614" s="1" t="s">
        <v>13</v>
      </c>
      <c r="E1614" s="1" t="s">
        <v>1497</v>
      </c>
      <c r="F1614" s="1" t="s">
        <v>1315</v>
      </c>
      <c r="G1614" s="6" t="s">
        <v>1316</v>
      </c>
      <c r="H1614" s="3">
        <v>2.38</v>
      </c>
      <c r="I1614" s="5">
        <v>0</v>
      </c>
      <c r="J1614" s="4">
        <f>TRUNC(H1614*I1614, 1)</f>
        <v>0</v>
      </c>
      <c r="K1614" s="4">
        <f>노무!E23</f>
        <v>0</v>
      </c>
      <c r="L1614" s="5">
        <f>TRUNC(H1614*K1614, 1)</f>
        <v>0</v>
      </c>
      <c r="M1614" s="4">
        <v>0</v>
      </c>
      <c r="N1614" s="5">
        <f>TRUNC(H1614*M1614, 1)</f>
        <v>0</v>
      </c>
      <c r="O1614" s="4">
        <f t="shared" ref="O1614:P1617" si="206">I1614+K1614+M1614</f>
        <v>0</v>
      </c>
      <c r="P1614" s="5">
        <f t="shared" si="206"/>
        <v>0</v>
      </c>
      <c r="Q1614" s="1" t="s">
        <v>13</v>
      </c>
      <c r="S1614" t="s">
        <v>54</v>
      </c>
      <c r="T1614" t="s">
        <v>54</v>
      </c>
      <c r="U1614" t="s">
        <v>13</v>
      </c>
      <c r="V1614">
        <v>1</v>
      </c>
    </row>
    <row r="1615" spans="1:22" x14ac:dyDescent="0.2">
      <c r="A1615" s="1" t="s">
        <v>559</v>
      </c>
      <c r="B1615" s="6" t="s">
        <v>1312</v>
      </c>
      <c r="C1615" s="1" t="s">
        <v>1317</v>
      </c>
      <c r="D1615" s="1" t="s">
        <v>13</v>
      </c>
      <c r="E1615" s="1" t="s">
        <v>1318</v>
      </c>
      <c r="F1615" s="1" t="s">
        <v>1315</v>
      </c>
      <c r="G1615" s="6" t="s">
        <v>1316</v>
      </c>
      <c r="H1615" s="3">
        <v>0.36</v>
      </c>
      <c r="I1615" s="5">
        <v>0</v>
      </c>
      <c r="J1615" s="4">
        <f>TRUNC(H1615*I1615, 1)</f>
        <v>0</v>
      </c>
      <c r="K1615" s="4">
        <f>노무!E4</f>
        <v>0</v>
      </c>
      <c r="L1615" s="5">
        <f>TRUNC(H1615*K1615, 1)</f>
        <v>0</v>
      </c>
      <c r="M1615" s="4">
        <v>0</v>
      </c>
      <c r="N1615" s="5">
        <f>TRUNC(H1615*M1615, 1)</f>
        <v>0</v>
      </c>
      <c r="O1615" s="4">
        <f t="shared" si="206"/>
        <v>0</v>
      </c>
      <c r="P1615" s="5">
        <f t="shared" si="206"/>
        <v>0</v>
      </c>
      <c r="Q1615" s="1" t="s">
        <v>13</v>
      </c>
      <c r="S1615" t="s">
        <v>54</v>
      </c>
      <c r="T1615" t="s">
        <v>54</v>
      </c>
      <c r="U1615" t="s">
        <v>13</v>
      </c>
      <c r="V1615">
        <v>1</v>
      </c>
    </row>
    <row r="1616" spans="1:22" x14ac:dyDescent="0.2">
      <c r="A1616" s="1" t="s">
        <v>559</v>
      </c>
      <c r="B1616" s="6" t="s">
        <v>1331</v>
      </c>
      <c r="C1616" s="1" t="s">
        <v>1422</v>
      </c>
      <c r="D1616" s="1" t="s">
        <v>13</v>
      </c>
      <c r="E1616" s="1" t="s">
        <v>1341</v>
      </c>
      <c r="F1616" s="1" t="s">
        <v>1423</v>
      </c>
      <c r="G1616" s="6" t="s">
        <v>1335</v>
      </c>
      <c r="H1616" s="3">
        <v>2.46</v>
      </c>
      <c r="I1616" s="4">
        <f>기계경비!H7</f>
        <v>0</v>
      </c>
      <c r="J1616" s="4">
        <f>TRUNC(H1616*I1616, 1)</f>
        <v>0</v>
      </c>
      <c r="K1616" s="4">
        <f>기계경비!I7</f>
        <v>0</v>
      </c>
      <c r="L1616" s="5">
        <f>TRUNC(H1616*K1616, 1)</f>
        <v>0</v>
      </c>
      <c r="M1616" s="4">
        <f>기계경비!J7</f>
        <v>0</v>
      </c>
      <c r="N1616" s="5">
        <f>TRUNC(H1616*M1616, 1)</f>
        <v>0</v>
      </c>
      <c r="O1616" s="4">
        <f t="shared" si="206"/>
        <v>0</v>
      </c>
      <c r="P1616" s="5">
        <f t="shared" si="206"/>
        <v>0</v>
      </c>
      <c r="Q1616" s="1" t="s">
        <v>13</v>
      </c>
      <c r="S1616" t="s">
        <v>54</v>
      </c>
      <c r="T1616" t="s">
        <v>54</v>
      </c>
      <c r="U1616" t="s">
        <v>13</v>
      </c>
      <c r="V1616">
        <v>1</v>
      </c>
    </row>
    <row r="1617" spans="1:22" x14ac:dyDescent="0.2">
      <c r="A1617" s="1" t="s">
        <v>559</v>
      </c>
      <c r="B1617" s="6" t="s">
        <v>1331</v>
      </c>
      <c r="C1617" s="1" t="s">
        <v>1379</v>
      </c>
      <c r="D1617" s="1" t="s">
        <v>13</v>
      </c>
      <c r="E1617" s="1" t="s">
        <v>1333</v>
      </c>
      <c r="F1617" s="1" t="s">
        <v>1380</v>
      </c>
      <c r="G1617" s="6" t="s">
        <v>1335</v>
      </c>
      <c r="H1617" s="3">
        <v>0.5</v>
      </c>
      <c r="I1617" s="4">
        <f>기계경비!H33</f>
        <v>0</v>
      </c>
      <c r="J1617" s="4">
        <f>TRUNC(H1617*I1617, 1)</f>
        <v>0</v>
      </c>
      <c r="K1617" s="4">
        <f>기계경비!I33</f>
        <v>0</v>
      </c>
      <c r="L1617" s="5">
        <f>TRUNC(H1617*K1617, 1)</f>
        <v>0</v>
      </c>
      <c r="M1617" s="4">
        <f>기계경비!J33</f>
        <v>0</v>
      </c>
      <c r="N1617" s="5">
        <f>TRUNC(H1617*M1617, 1)</f>
        <v>0</v>
      </c>
      <c r="O1617" s="4">
        <f t="shared" si="206"/>
        <v>0</v>
      </c>
      <c r="P1617" s="5">
        <f t="shared" si="206"/>
        <v>0</v>
      </c>
      <c r="Q1617" s="1" t="s">
        <v>13</v>
      </c>
      <c r="S1617" t="s">
        <v>54</v>
      </c>
      <c r="T1617" t="s">
        <v>54</v>
      </c>
      <c r="U1617" t="s">
        <v>13</v>
      </c>
      <c r="V1617">
        <v>1</v>
      </c>
    </row>
    <row r="1618" spans="1:22" x14ac:dyDescent="0.2">
      <c r="A1618" s="1" t="s">
        <v>13</v>
      </c>
      <c r="B1618" s="6" t="s">
        <v>13</v>
      </c>
      <c r="C1618" s="1" t="s">
        <v>13</v>
      </c>
      <c r="D1618" s="1" t="s">
        <v>13</v>
      </c>
      <c r="E1618" s="1" t="s">
        <v>1311</v>
      </c>
      <c r="F1618" s="1" t="s">
        <v>13</v>
      </c>
      <c r="G1618" s="6" t="s">
        <v>13</v>
      </c>
      <c r="H1618" s="3">
        <v>0</v>
      </c>
      <c r="I1618" s="1" t="s">
        <v>13</v>
      </c>
      <c r="J1618" s="4">
        <f>TRUNC(SUMPRODUCT(J1614:J1617, V1614:V1617), 0)</f>
        <v>0</v>
      </c>
      <c r="K1618" s="1" t="s">
        <v>13</v>
      </c>
      <c r="L1618" s="5">
        <f>TRUNC(SUMPRODUCT(L1614:L1617, V1614:V1617), 0)</f>
        <v>0</v>
      </c>
      <c r="M1618" s="1" t="s">
        <v>13</v>
      </c>
      <c r="N1618" s="5">
        <f>TRUNC(SUMPRODUCT(N1614:N1617, V1614:V1617), 0)</f>
        <v>0</v>
      </c>
      <c r="O1618" s="1" t="s">
        <v>13</v>
      </c>
      <c r="P1618" s="5">
        <f>J1618+L1618+N1618</f>
        <v>0</v>
      </c>
      <c r="Q1618" s="1" t="s">
        <v>13</v>
      </c>
      <c r="S1618" t="s">
        <v>13</v>
      </c>
      <c r="T1618" t="s">
        <v>13</v>
      </c>
      <c r="U1618" t="s">
        <v>13</v>
      </c>
      <c r="V1618">
        <v>1</v>
      </c>
    </row>
    <row r="1619" spans="1:22" x14ac:dyDescent="0.2">
      <c r="A1619" s="1" t="s">
        <v>13</v>
      </c>
      <c r="B1619" s="6" t="s">
        <v>13</v>
      </c>
      <c r="C1619" s="1" t="s">
        <v>13</v>
      </c>
      <c r="D1619" s="1" t="s">
        <v>13</v>
      </c>
      <c r="E1619" s="1" t="s">
        <v>13</v>
      </c>
      <c r="F1619" s="1" t="s">
        <v>13</v>
      </c>
      <c r="G1619" s="6" t="s">
        <v>13</v>
      </c>
      <c r="H1619" s="3">
        <v>0</v>
      </c>
      <c r="I1619" s="1" t="s">
        <v>13</v>
      </c>
      <c r="J1619" s="1" t="s">
        <v>13</v>
      </c>
      <c r="K1619" s="1" t="s">
        <v>13</v>
      </c>
      <c r="L1619" s="1" t="s">
        <v>13</v>
      </c>
      <c r="M1619" s="1" t="s">
        <v>13</v>
      </c>
      <c r="N1619" s="1" t="s">
        <v>13</v>
      </c>
      <c r="O1619" s="1" t="s">
        <v>13</v>
      </c>
      <c r="P1619" s="1" t="s">
        <v>13</v>
      </c>
      <c r="Q1619" s="1" t="s">
        <v>13</v>
      </c>
      <c r="S1619" t="s">
        <v>13</v>
      </c>
      <c r="T1619" t="s">
        <v>13</v>
      </c>
      <c r="U1619" t="s">
        <v>13</v>
      </c>
      <c r="V1619">
        <v>1</v>
      </c>
    </row>
    <row r="1620" spans="1:22" x14ac:dyDescent="0.2">
      <c r="A1620" s="1" t="s">
        <v>561</v>
      </c>
      <c r="B1620" s="6" t="s">
        <v>13</v>
      </c>
      <c r="C1620" s="1" t="s">
        <v>13</v>
      </c>
      <c r="D1620" s="1" t="s">
        <v>13</v>
      </c>
      <c r="E1620" s="1" t="s">
        <v>562</v>
      </c>
      <c r="F1620" s="1" t="s">
        <v>563</v>
      </c>
      <c r="G1620" s="6" t="s">
        <v>564</v>
      </c>
      <c r="H1620" s="3">
        <v>0</v>
      </c>
      <c r="I1620" s="1" t="s">
        <v>13</v>
      </c>
      <c r="J1620" s="1" t="s">
        <v>13</v>
      </c>
      <c r="K1620" s="1" t="s">
        <v>13</v>
      </c>
      <c r="L1620" s="1" t="s">
        <v>13</v>
      </c>
      <c r="M1620" s="1" t="s">
        <v>13</v>
      </c>
      <c r="N1620" s="1" t="s">
        <v>13</v>
      </c>
      <c r="O1620" s="1" t="s">
        <v>13</v>
      </c>
      <c r="P1620" s="1" t="s">
        <v>13</v>
      </c>
      <c r="Q1620" s="1" t="s">
        <v>13</v>
      </c>
      <c r="S1620" t="s">
        <v>13</v>
      </c>
      <c r="T1620" t="s">
        <v>13</v>
      </c>
      <c r="U1620" t="s">
        <v>13</v>
      </c>
      <c r="V1620">
        <v>1</v>
      </c>
    </row>
    <row r="1621" spans="1:22" x14ac:dyDescent="0.2">
      <c r="A1621" s="1" t="s">
        <v>561</v>
      </c>
      <c r="B1621" s="6" t="s">
        <v>1312</v>
      </c>
      <c r="C1621" s="1" t="s">
        <v>1496</v>
      </c>
      <c r="D1621" s="1" t="s">
        <v>13</v>
      </c>
      <c r="E1621" s="1" t="s">
        <v>1497</v>
      </c>
      <c r="F1621" s="1" t="s">
        <v>1315</v>
      </c>
      <c r="G1621" s="6" t="s">
        <v>1316</v>
      </c>
      <c r="H1621" s="3">
        <v>7.0000000000000007E-2</v>
      </c>
      <c r="I1621" s="5">
        <v>0</v>
      </c>
      <c r="J1621" s="4">
        <f>TRUNC(H1621*I1621, 1)</f>
        <v>0</v>
      </c>
      <c r="K1621" s="4">
        <f>노무!E23</f>
        <v>0</v>
      </c>
      <c r="L1621" s="5">
        <f>TRUNC(H1621*K1621, 1)</f>
        <v>0</v>
      </c>
      <c r="M1621" s="4">
        <v>0</v>
      </c>
      <c r="N1621" s="5">
        <f>TRUNC(H1621*M1621, 1)</f>
        <v>0</v>
      </c>
      <c r="O1621" s="4">
        <f>I1621+K1621+M1621</f>
        <v>0</v>
      </c>
      <c r="P1621" s="5">
        <f>J1621+L1621+N1621</f>
        <v>0</v>
      </c>
      <c r="Q1621" s="1" t="s">
        <v>13</v>
      </c>
      <c r="S1621" t="s">
        <v>54</v>
      </c>
      <c r="T1621" t="s">
        <v>54</v>
      </c>
      <c r="U1621" t="s">
        <v>13</v>
      </c>
      <c r="V1621">
        <v>1</v>
      </c>
    </row>
    <row r="1622" spans="1:22" x14ac:dyDescent="0.2">
      <c r="A1622" s="1" t="s">
        <v>561</v>
      </c>
      <c r="B1622" s="6" t="s">
        <v>1312</v>
      </c>
      <c r="C1622" s="1" t="s">
        <v>1317</v>
      </c>
      <c r="D1622" s="1" t="s">
        <v>13</v>
      </c>
      <c r="E1622" s="1" t="s">
        <v>1318</v>
      </c>
      <c r="F1622" s="1" t="s">
        <v>1315</v>
      </c>
      <c r="G1622" s="6" t="s">
        <v>1316</v>
      </c>
      <c r="H1622" s="3">
        <v>0.01</v>
      </c>
      <c r="I1622" s="5">
        <v>0</v>
      </c>
      <c r="J1622" s="4">
        <f>TRUNC(H1622*I1622, 1)</f>
        <v>0</v>
      </c>
      <c r="K1622" s="4">
        <f>노무!E4</f>
        <v>0</v>
      </c>
      <c r="L1622" s="5">
        <f>TRUNC(H1622*K1622, 1)</f>
        <v>0</v>
      </c>
      <c r="M1622" s="4">
        <v>0</v>
      </c>
      <c r="N1622" s="5">
        <f>TRUNC(H1622*M1622, 1)</f>
        <v>0</v>
      </c>
      <c r="O1622" s="4">
        <f>I1622+K1622+M1622</f>
        <v>0</v>
      </c>
      <c r="P1622" s="5">
        <f>J1622+L1622+N1622</f>
        <v>0</v>
      </c>
      <c r="Q1622" s="1" t="s">
        <v>13</v>
      </c>
      <c r="S1622" t="s">
        <v>54</v>
      </c>
      <c r="T1622" t="s">
        <v>54</v>
      </c>
      <c r="U1622" t="s">
        <v>13</v>
      </c>
      <c r="V1622">
        <v>1</v>
      </c>
    </row>
    <row r="1623" spans="1:22" x14ac:dyDescent="0.2">
      <c r="A1623" s="1" t="s">
        <v>13</v>
      </c>
      <c r="B1623" s="6" t="s">
        <v>13</v>
      </c>
      <c r="C1623" s="1" t="s">
        <v>13</v>
      </c>
      <c r="D1623" s="1" t="s">
        <v>13</v>
      </c>
      <c r="E1623" s="1" t="s">
        <v>1311</v>
      </c>
      <c r="F1623" s="1" t="s">
        <v>13</v>
      </c>
      <c r="G1623" s="6" t="s">
        <v>13</v>
      </c>
      <c r="H1623" s="3">
        <v>0</v>
      </c>
      <c r="I1623" s="1" t="s">
        <v>13</v>
      </c>
      <c r="J1623" s="4">
        <f>TRUNC(SUMPRODUCT(J1621:J1622, V1621:V1622), 0)</f>
        <v>0</v>
      </c>
      <c r="K1623" s="1" t="s">
        <v>13</v>
      </c>
      <c r="L1623" s="5">
        <f>TRUNC(SUMPRODUCT(L1621:L1622, V1621:V1622), 0)</f>
        <v>0</v>
      </c>
      <c r="M1623" s="1" t="s">
        <v>13</v>
      </c>
      <c r="N1623" s="5">
        <f>TRUNC(SUMPRODUCT(N1621:N1622, V1621:V1622), 0)</f>
        <v>0</v>
      </c>
      <c r="O1623" s="1" t="s">
        <v>13</v>
      </c>
      <c r="P1623" s="5">
        <f>J1623+L1623+N1623</f>
        <v>0</v>
      </c>
      <c r="Q1623" s="1" t="s">
        <v>13</v>
      </c>
      <c r="S1623" t="s">
        <v>13</v>
      </c>
      <c r="T1623" t="s">
        <v>13</v>
      </c>
      <c r="U1623" t="s">
        <v>13</v>
      </c>
      <c r="V1623">
        <v>1</v>
      </c>
    </row>
    <row r="1624" spans="1:22" x14ac:dyDescent="0.2">
      <c r="A1624" s="1" t="s">
        <v>13</v>
      </c>
      <c r="B1624" s="6" t="s">
        <v>13</v>
      </c>
      <c r="C1624" s="1" t="s">
        <v>13</v>
      </c>
      <c r="D1624" s="1" t="s">
        <v>13</v>
      </c>
      <c r="E1624" s="1" t="s">
        <v>13</v>
      </c>
      <c r="F1624" s="1" t="s">
        <v>13</v>
      </c>
      <c r="G1624" s="6" t="s">
        <v>13</v>
      </c>
      <c r="H1624" s="3">
        <v>0</v>
      </c>
      <c r="I1624" s="1" t="s">
        <v>13</v>
      </c>
      <c r="J1624" s="1" t="s">
        <v>13</v>
      </c>
      <c r="K1624" s="1" t="s">
        <v>13</v>
      </c>
      <c r="L1624" s="1" t="s">
        <v>13</v>
      </c>
      <c r="M1624" s="1" t="s">
        <v>13</v>
      </c>
      <c r="N1624" s="1" t="s">
        <v>13</v>
      </c>
      <c r="O1624" s="1" t="s">
        <v>13</v>
      </c>
      <c r="P1624" s="1" t="s">
        <v>13</v>
      </c>
      <c r="Q1624" s="1" t="s">
        <v>13</v>
      </c>
      <c r="S1624" t="s">
        <v>13</v>
      </c>
      <c r="T1624" t="s">
        <v>13</v>
      </c>
      <c r="U1624" t="s">
        <v>13</v>
      </c>
      <c r="V1624">
        <v>1</v>
      </c>
    </row>
    <row r="1625" spans="1:22" x14ac:dyDescent="0.2">
      <c r="A1625" s="1" t="s">
        <v>565</v>
      </c>
      <c r="B1625" s="6" t="s">
        <v>13</v>
      </c>
      <c r="C1625" s="1" t="s">
        <v>13</v>
      </c>
      <c r="D1625" s="1" t="s">
        <v>13</v>
      </c>
      <c r="E1625" s="1" t="s">
        <v>562</v>
      </c>
      <c r="F1625" s="1" t="s">
        <v>566</v>
      </c>
      <c r="G1625" s="6" t="s">
        <v>564</v>
      </c>
      <c r="H1625" s="3">
        <v>0</v>
      </c>
      <c r="I1625" s="1" t="s">
        <v>13</v>
      </c>
      <c r="J1625" s="1" t="s">
        <v>13</v>
      </c>
      <c r="K1625" s="1" t="s">
        <v>13</v>
      </c>
      <c r="L1625" s="1" t="s">
        <v>13</v>
      </c>
      <c r="M1625" s="1" t="s">
        <v>13</v>
      </c>
      <c r="N1625" s="1" t="s">
        <v>13</v>
      </c>
      <c r="O1625" s="1" t="s">
        <v>13</v>
      </c>
      <c r="P1625" s="1" t="s">
        <v>13</v>
      </c>
      <c r="Q1625" s="1" t="s">
        <v>13</v>
      </c>
      <c r="S1625" t="s">
        <v>13</v>
      </c>
      <c r="T1625" t="s">
        <v>13</v>
      </c>
      <c r="U1625" t="s">
        <v>13</v>
      </c>
      <c r="V1625">
        <v>1</v>
      </c>
    </row>
    <row r="1626" spans="1:22" x14ac:dyDescent="0.2">
      <c r="A1626" s="1" t="s">
        <v>565</v>
      </c>
      <c r="B1626" s="6" t="s">
        <v>1312</v>
      </c>
      <c r="C1626" s="1" t="s">
        <v>1496</v>
      </c>
      <c r="D1626" s="1" t="s">
        <v>13</v>
      </c>
      <c r="E1626" s="1" t="s">
        <v>1497</v>
      </c>
      <c r="F1626" s="1" t="s">
        <v>1315</v>
      </c>
      <c r="G1626" s="6" t="s">
        <v>1316</v>
      </c>
      <c r="H1626" s="3">
        <v>0.14000000000000001</v>
      </c>
      <c r="I1626" s="5">
        <v>0</v>
      </c>
      <c r="J1626" s="4">
        <f>TRUNC(H1626*I1626, 1)</f>
        <v>0</v>
      </c>
      <c r="K1626" s="4">
        <f>노무!E23</f>
        <v>0</v>
      </c>
      <c r="L1626" s="5">
        <f>TRUNC(H1626*K1626, 1)</f>
        <v>0</v>
      </c>
      <c r="M1626" s="4">
        <v>0</v>
      </c>
      <c r="N1626" s="5">
        <f>TRUNC(H1626*M1626, 1)</f>
        <v>0</v>
      </c>
      <c r="O1626" s="4">
        <f>I1626+K1626+M1626</f>
        <v>0</v>
      </c>
      <c r="P1626" s="5">
        <f>J1626+L1626+N1626</f>
        <v>0</v>
      </c>
      <c r="Q1626" s="1" t="s">
        <v>13</v>
      </c>
      <c r="S1626" t="s">
        <v>54</v>
      </c>
      <c r="T1626" t="s">
        <v>54</v>
      </c>
      <c r="U1626" t="s">
        <v>13</v>
      </c>
      <c r="V1626">
        <v>1</v>
      </c>
    </row>
    <row r="1627" spans="1:22" x14ac:dyDescent="0.2">
      <c r="A1627" s="1" t="s">
        <v>565</v>
      </c>
      <c r="B1627" s="6" t="s">
        <v>1312</v>
      </c>
      <c r="C1627" s="1" t="s">
        <v>1317</v>
      </c>
      <c r="D1627" s="1" t="s">
        <v>13</v>
      </c>
      <c r="E1627" s="1" t="s">
        <v>1318</v>
      </c>
      <c r="F1627" s="1" t="s">
        <v>1315</v>
      </c>
      <c r="G1627" s="6" t="s">
        <v>1316</v>
      </c>
      <c r="H1627" s="3">
        <v>0.03</v>
      </c>
      <c r="I1627" s="5">
        <v>0</v>
      </c>
      <c r="J1627" s="4">
        <f>TRUNC(H1627*I1627, 1)</f>
        <v>0</v>
      </c>
      <c r="K1627" s="4">
        <f>노무!E4</f>
        <v>0</v>
      </c>
      <c r="L1627" s="5">
        <f>TRUNC(H1627*K1627, 1)</f>
        <v>0</v>
      </c>
      <c r="M1627" s="4">
        <v>0</v>
      </c>
      <c r="N1627" s="5">
        <f>TRUNC(H1627*M1627, 1)</f>
        <v>0</v>
      </c>
      <c r="O1627" s="4">
        <f>I1627+K1627+M1627</f>
        <v>0</v>
      </c>
      <c r="P1627" s="5">
        <f>J1627+L1627+N1627</f>
        <v>0</v>
      </c>
      <c r="Q1627" s="1" t="s">
        <v>13</v>
      </c>
      <c r="S1627" t="s">
        <v>54</v>
      </c>
      <c r="T1627" t="s">
        <v>54</v>
      </c>
      <c r="U1627" t="s">
        <v>13</v>
      </c>
      <c r="V1627">
        <v>1</v>
      </c>
    </row>
    <row r="1628" spans="1:22" x14ac:dyDescent="0.2">
      <c r="A1628" s="1" t="s">
        <v>13</v>
      </c>
      <c r="B1628" s="6" t="s">
        <v>13</v>
      </c>
      <c r="C1628" s="1" t="s">
        <v>13</v>
      </c>
      <c r="D1628" s="1" t="s">
        <v>13</v>
      </c>
      <c r="E1628" s="1" t="s">
        <v>1311</v>
      </c>
      <c r="F1628" s="1" t="s">
        <v>13</v>
      </c>
      <c r="G1628" s="6" t="s">
        <v>13</v>
      </c>
      <c r="H1628" s="3">
        <v>0</v>
      </c>
      <c r="I1628" s="1" t="s">
        <v>13</v>
      </c>
      <c r="J1628" s="4">
        <f>TRUNC(SUMPRODUCT(J1626:J1627, V1626:V1627), 0)</f>
        <v>0</v>
      </c>
      <c r="K1628" s="1" t="s">
        <v>13</v>
      </c>
      <c r="L1628" s="5">
        <f>TRUNC(SUMPRODUCT(L1626:L1627, V1626:V1627), 0)</f>
        <v>0</v>
      </c>
      <c r="M1628" s="1" t="s">
        <v>13</v>
      </c>
      <c r="N1628" s="5">
        <f>TRUNC(SUMPRODUCT(N1626:N1627, V1626:V1627), 0)</f>
        <v>0</v>
      </c>
      <c r="O1628" s="1" t="s">
        <v>13</v>
      </c>
      <c r="P1628" s="5">
        <f>J1628+L1628+N1628</f>
        <v>0</v>
      </c>
      <c r="Q1628" s="1" t="s">
        <v>13</v>
      </c>
      <c r="S1628" t="s">
        <v>13</v>
      </c>
      <c r="T1628" t="s">
        <v>13</v>
      </c>
      <c r="U1628" t="s">
        <v>13</v>
      </c>
      <c r="V1628">
        <v>1</v>
      </c>
    </row>
    <row r="1629" spans="1:22" x14ac:dyDescent="0.2">
      <c r="A1629" s="1" t="s">
        <v>13</v>
      </c>
      <c r="B1629" s="6" t="s">
        <v>13</v>
      </c>
      <c r="C1629" s="1" t="s">
        <v>13</v>
      </c>
      <c r="D1629" s="1" t="s">
        <v>13</v>
      </c>
      <c r="E1629" s="1" t="s">
        <v>13</v>
      </c>
      <c r="F1629" s="1" t="s">
        <v>13</v>
      </c>
      <c r="G1629" s="6" t="s">
        <v>13</v>
      </c>
      <c r="H1629" s="3">
        <v>0</v>
      </c>
      <c r="I1629" s="1" t="s">
        <v>13</v>
      </c>
      <c r="J1629" s="1" t="s">
        <v>13</v>
      </c>
      <c r="K1629" s="1" t="s">
        <v>13</v>
      </c>
      <c r="L1629" s="1" t="s">
        <v>13</v>
      </c>
      <c r="M1629" s="1" t="s">
        <v>13</v>
      </c>
      <c r="N1629" s="1" t="s">
        <v>13</v>
      </c>
      <c r="O1629" s="1" t="s">
        <v>13</v>
      </c>
      <c r="P1629" s="1" t="s">
        <v>13</v>
      </c>
      <c r="Q1629" s="1" t="s">
        <v>13</v>
      </c>
      <c r="S1629" t="s">
        <v>13</v>
      </c>
      <c r="T1629" t="s">
        <v>13</v>
      </c>
      <c r="U1629" t="s">
        <v>13</v>
      </c>
      <c r="V1629">
        <v>1</v>
      </c>
    </row>
    <row r="1630" spans="1:22" x14ac:dyDescent="0.2">
      <c r="A1630" s="1" t="s">
        <v>567</v>
      </c>
      <c r="B1630" s="6" t="s">
        <v>13</v>
      </c>
      <c r="C1630" s="1" t="s">
        <v>13</v>
      </c>
      <c r="D1630" s="1" t="s">
        <v>13</v>
      </c>
      <c r="E1630" s="1" t="s">
        <v>562</v>
      </c>
      <c r="F1630" s="1" t="s">
        <v>568</v>
      </c>
      <c r="G1630" s="6" t="s">
        <v>564</v>
      </c>
      <c r="H1630" s="3">
        <v>0</v>
      </c>
      <c r="I1630" s="1" t="s">
        <v>13</v>
      </c>
      <c r="J1630" s="1" t="s">
        <v>13</v>
      </c>
      <c r="K1630" s="1" t="s">
        <v>13</v>
      </c>
      <c r="L1630" s="1" t="s">
        <v>13</v>
      </c>
      <c r="M1630" s="1" t="s">
        <v>13</v>
      </c>
      <c r="N1630" s="1" t="s">
        <v>13</v>
      </c>
      <c r="O1630" s="1" t="s">
        <v>13</v>
      </c>
      <c r="P1630" s="1" t="s">
        <v>13</v>
      </c>
      <c r="Q1630" s="1" t="s">
        <v>13</v>
      </c>
      <c r="S1630" t="s">
        <v>13</v>
      </c>
      <c r="T1630" t="s">
        <v>13</v>
      </c>
      <c r="U1630" t="s">
        <v>13</v>
      </c>
      <c r="V1630">
        <v>1</v>
      </c>
    </row>
    <row r="1631" spans="1:22" x14ac:dyDescent="0.2">
      <c r="A1631" s="1" t="s">
        <v>567</v>
      </c>
      <c r="B1631" s="6" t="s">
        <v>1312</v>
      </c>
      <c r="C1631" s="1" t="s">
        <v>1496</v>
      </c>
      <c r="D1631" s="1" t="s">
        <v>13</v>
      </c>
      <c r="E1631" s="1" t="s">
        <v>1497</v>
      </c>
      <c r="F1631" s="1" t="s">
        <v>1315</v>
      </c>
      <c r="G1631" s="6" t="s">
        <v>1316</v>
      </c>
      <c r="H1631" s="3">
        <v>0.22</v>
      </c>
      <c r="I1631" s="5">
        <v>0</v>
      </c>
      <c r="J1631" s="4">
        <f>TRUNC(H1631*I1631, 1)</f>
        <v>0</v>
      </c>
      <c r="K1631" s="4">
        <f>노무!E23</f>
        <v>0</v>
      </c>
      <c r="L1631" s="5">
        <f>TRUNC(H1631*K1631, 1)</f>
        <v>0</v>
      </c>
      <c r="M1631" s="4">
        <v>0</v>
      </c>
      <c r="N1631" s="5">
        <f>TRUNC(H1631*M1631, 1)</f>
        <v>0</v>
      </c>
      <c r="O1631" s="4">
        <f>I1631+K1631+M1631</f>
        <v>0</v>
      </c>
      <c r="P1631" s="5">
        <f>J1631+L1631+N1631</f>
        <v>0</v>
      </c>
      <c r="Q1631" s="1" t="s">
        <v>13</v>
      </c>
      <c r="S1631" t="s">
        <v>54</v>
      </c>
      <c r="T1631" t="s">
        <v>54</v>
      </c>
      <c r="U1631" t="s">
        <v>13</v>
      </c>
      <c r="V1631">
        <v>1</v>
      </c>
    </row>
    <row r="1632" spans="1:22" x14ac:dyDescent="0.2">
      <c r="A1632" s="1" t="s">
        <v>567</v>
      </c>
      <c r="B1632" s="6" t="s">
        <v>1312</v>
      </c>
      <c r="C1632" s="1" t="s">
        <v>1317</v>
      </c>
      <c r="D1632" s="1" t="s">
        <v>13</v>
      </c>
      <c r="E1632" s="1" t="s">
        <v>1318</v>
      </c>
      <c r="F1632" s="1" t="s">
        <v>1315</v>
      </c>
      <c r="G1632" s="6" t="s">
        <v>1316</v>
      </c>
      <c r="H1632" s="3">
        <v>0.04</v>
      </c>
      <c r="I1632" s="5">
        <v>0</v>
      </c>
      <c r="J1632" s="4">
        <f>TRUNC(H1632*I1632, 1)</f>
        <v>0</v>
      </c>
      <c r="K1632" s="4">
        <f>노무!E4</f>
        <v>0</v>
      </c>
      <c r="L1632" s="5">
        <f>TRUNC(H1632*K1632, 1)</f>
        <v>0</v>
      </c>
      <c r="M1632" s="4">
        <v>0</v>
      </c>
      <c r="N1632" s="5">
        <f>TRUNC(H1632*M1632, 1)</f>
        <v>0</v>
      </c>
      <c r="O1632" s="4">
        <f>I1632+K1632+M1632</f>
        <v>0</v>
      </c>
      <c r="P1632" s="5">
        <f>J1632+L1632+N1632</f>
        <v>0</v>
      </c>
      <c r="Q1632" s="1" t="s">
        <v>13</v>
      </c>
      <c r="S1632" t="s">
        <v>54</v>
      </c>
      <c r="T1632" t="s">
        <v>54</v>
      </c>
      <c r="U1632" t="s">
        <v>13</v>
      </c>
      <c r="V1632">
        <v>1</v>
      </c>
    </row>
    <row r="1633" spans="1:22" x14ac:dyDescent="0.2">
      <c r="A1633" s="1" t="s">
        <v>13</v>
      </c>
      <c r="B1633" s="6" t="s">
        <v>13</v>
      </c>
      <c r="C1633" s="1" t="s">
        <v>13</v>
      </c>
      <c r="D1633" s="1" t="s">
        <v>13</v>
      </c>
      <c r="E1633" s="1" t="s">
        <v>1311</v>
      </c>
      <c r="F1633" s="1" t="s">
        <v>13</v>
      </c>
      <c r="G1633" s="6" t="s">
        <v>13</v>
      </c>
      <c r="H1633" s="3">
        <v>0</v>
      </c>
      <c r="I1633" s="1" t="s">
        <v>13</v>
      </c>
      <c r="J1633" s="4">
        <f>TRUNC(SUMPRODUCT(J1631:J1632, V1631:V1632), 0)</f>
        <v>0</v>
      </c>
      <c r="K1633" s="1" t="s">
        <v>13</v>
      </c>
      <c r="L1633" s="5">
        <f>TRUNC(SUMPRODUCT(L1631:L1632, V1631:V1632), 0)</f>
        <v>0</v>
      </c>
      <c r="M1633" s="1" t="s">
        <v>13</v>
      </c>
      <c r="N1633" s="5">
        <f>TRUNC(SUMPRODUCT(N1631:N1632, V1631:V1632), 0)</f>
        <v>0</v>
      </c>
      <c r="O1633" s="1" t="s">
        <v>13</v>
      </c>
      <c r="P1633" s="5">
        <f>J1633+L1633+N1633</f>
        <v>0</v>
      </c>
      <c r="Q1633" s="1" t="s">
        <v>13</v>
      </c>
      <c r="S1633" t="s">
        <v>13</v>
      </c>
      <c r="T1633" t="s">
        <v>13</v>
      </c>
      <c r="U1633" t="s">
        <v>13</v>
      </c>
      <c r="V1633">
        <v>1</v>
      </c>
    </row>
    <row r="1634" spans="1:22" x14ac:dyDescent="0.2">
      <c r="A1634" s="1" t="s">
        <v>13</v>
      </c>
      <c r="B1634" s="6" t="s">
        <v>13</v>
      </c>
      <c r="C1634" s="1" t="s">
        <v>13</v>
      </c>
      <c r="D1634" s="1" t="s">
        <v>13</v>
      </c>
      <c r="E1634" s="1" t="s">
        <v>13</v>
      </c>
      <c r="F1634" s="1" t="s">
        <v>13</v>
      </c>
      <c r="G1634" s="6" t="s">
        <v>13</v>
      </c>
      <c r="H1634" s="3">
        <v>0</v>
      </c>
      <c r="I1634" s="1" t="s">
        <v>13</v>
      </c>
      <c r="J1634" s="1" t="s">
        <v>13</v>
      </c>
      <c r="K1634" s="1" t="s">
        <v>13</v>
      </c>
      <c r="L1634" s="1" t="s">
        <v>13</v>
      </c>
      <c r="M1634" s="1" t="s">
        <v>13</v>
      </c>
      <c r="N1634" s="1" t="s">
        <v>13</v>
      </c>
      <c r="O1634" s="1" t="s">
        <v>13</v>
      </c>
      <c r="P1634" s="1" t="s">
        <v>13</v>
      </c>
      <c r="Q1634" s="1" t="s">
        <v>13</v>
      </c>
      <c r="S1634" t="s">
        <v>13</v>
      </c>
      <c r="T1634" t="s">
        <v>13</v>
      </c>
      <c r="U1634" t="s">
        <v>13</v>
      </c>
      <c r="V1634">
        <v>1</v>
      </c>
    </row>
    <row r="1635" spans="1:22" x14ac:dyDescent="0.2">
      <c r="A1635" s="1" t="s">
        <v>569</v>
      </c>
      <c r="B1635" s="6" t="s">
        <v>13</v>
      </c>
      <c r="C1635" s="1" t="s">
        <v>13</v>
      </c>
      <c r="D1635" s="1" t="s">
        <v>13</v>
      </c>
      <c r="E1635" s="1" t="s">
        <v>562</v>
      </c>
      <c r="F1635" s="1" t="s">
        <v>570</v>
      </c>
      <c r="G1635" s="6" t="s">
        <v>564</v>
      </c>
      <c r="H1635" s="3">
        <v>0</v>
      </c>
      <c r="I1635" s="1" t="s">
        <v>13</v>
      </c>
      <c r="J1635" s="1" t="s">
        <v>13</v>
      </c>
      <c r="K1635" s="1" t="s">
        <v>13</v>
      </c>
      <c r="L1635" s="1" t="s">
        <v>13</v>
      </c>
      <c r="M1635" s="1" t="s">
        <v>13</v>
      </c>
      <c r="N1635" s="1" t="s">
        <v>13</v>
      </c>
      <c r="O1635" s="1" t="s">
        <v>13</v>
      </c>
      <c r="P1635" s="1" t="s">
        <v>13</v>
      </c>
      <c r="Q1635" s="1" t="s">
        <v>13</v>
      </c>
      <c r="S1635" t="s">
        <v>13</v>
      </c>
      <c r="T1635" t="s">
        <v>13</v>
      </c>
      <c r="U1635" t="s">
        <v>13</v>
      </c>
      <c r="V1635">
        <v>1</v>
      </c>
    </row>
    <row r="1636" spans="1:22" x14ac:dyDescent="0.2">
      <c r="A1636" s="1" t="s">
        <v>569</v>
      </c>
      <c r="B1636" s="6" t="s">
        <v>1312</v>
      </c>
      <c r="C1636" s="1" t="s">
        <v>1496</v>
      </c>
      <c r="D1636" s="1" t="s">
        <v>13</v>
      </c>
      <c r="E1636" s="1" t="s">
        <v>1497</v>
      </c>
      <c r="F1636" s="1" t="s">
        <v>1315</v>
      </c>
      <c r="G1636" s="6" t="s">
        <v>1316</v>
      </c>
      <c r="H1636" s="3">
        <v>0.34</v>
      </c>
      <c r="I1636" s="5">
        <v>0</v>
      </c>
      <c r="J1636" s="4">
        <f>TRUNC(H1636*I1636, 1)</f>
        <v>0</v>
      </c>
      <c r="K1636" s="4">
        <f>노무!E23</f>
        <v>0</v>
      </c>
      <c r="L1636" s="5">
        <f>TRUNC(H1636*K1636, 1)</f>
        <v>0</v>
      </c>
      <c r="M1636" s="4">
        <v>0</v>
      </c>
      <c r="N1636" s="5">
        <f>TRUNC(H1636*M1636, 1)</f>
        <v>0</v>
      </c>
      <c r="O1636" s="4">
        <f>I1636+K1636+M1636</f>
        <v>0</v>
      </c>
      <c r="P1636" s="5">
        <f>J1636+L1636+N1636</f>
        <v>0</v>
      </c>
      <c r="Q1636" s="1" t="s">
        <v>13</v>
      </c>
      <c r="S1636" t="s">
        <v>54</v>
      </c>
      <c r="T1636" t="s">
        <v>54</v>
      </c>
      <c r="U1636" t="s">
        <v>13</v>
      </c>
      <c r="V1636">
        <v>1</v>
      </c>
    </row>
    <row r="1637" spans="1:22" x14ac:dyDescent="0.2">
      <c r="A1637" s="1" t="s">
        <v>569</v>
      </c>
      <c r="B1637" s="6" t="s">
        <v>1312</v>
      </c>
      <c r="C1637" s="1" t="s">
        <v>1317</v>
      </c>
      <c r="D1637" s="1" t="s">
        <v>13</v>
      </c>
      <c r="E1637" s="1" t="s">
        <v>1318</v>
      </c>
      <c r="F1637" s="1" t="s">
        <v>1315</v>
      </c>
      <c r="G1637" s="6" t="s">
        <v>1316</v>
      </c>
      <c r="H1637" s="3">
        <v>0.06</v>
      </c>
      <c r="I1637" s="5">
        <v>0</v>
      </c>
      <c r="J1637" s="4">
        <f>TRUNC(H1637*I1637, 1)</f>
        <v>0</v>
      </c>
      <c r="K1637" s="4">
        <f>노무!E4</f>
        <v>0</v>
      </c>
      <c r="L1637" s="5">
        <f>TRUNC(H1637*K1637, 1)</f>
        <v>0</v>
      </c>
      <c r="M1637" s="4">
        <v>0</v>
      </c>
      <c r="N1637" s="5">
        <f>TRUNC(H1637*M1637, 1)</f>
        <v>0</v>
      </c>
      <c r="O1637" s="4">
        <f>I1637+K1637+M1637</f>
        <v>0</v>
      </c>
      <c r="P1637" s="5">
        <f>J1637+L1637+N1637</f>
        <v>0</v>
      </c>
      <c r="Q1637" s="1" t="s">
        <v>13</v>
      </c>
      <c r="S1637" t="s">
        <v>54</v>
      </c>
      <c r="T1637" t="s">
        <v>54</v>
      </c>
      <c r="U1637" t="s">
        <v>13</v>
      </c>
      <c r="V1637">
        <v>1</v>
      </c>
    </row>
    <row r="1638" spans="1:22" x14ac:dyDescent="0.2">
      <c r="A1638" s="1" t="s">
        <v>13</v>
      </c>
      <c r="B1638" s="6" t="s">
        <v>13</v>
      </c>
      <c r="C1638" s="1" t="s">
        <v>13</v>
      </c>
      <c r="D1638" s="1" t="s">
        <v>13</v>
      </c>
      <c r="E1638" s="1" t="s">
        <v>1311</v>
      </c>
      <c r="F1638" s="1" t="s">
        <v>13</v>
      </c>
      <c r="G1638" s="6" t="s">
        <v>13</v>
      </c>
      <c r="H1638" s="3">
        <v>0</v>
      </c>
      <c r="I1638" s="1" t="s">
        <v>13</v>
      </c>
      <c r="J1638" s="4">
        <f>TRUNC(SUMPRODUCT(J1636:J1637, V1636:V1637), 0)</f>
        <v>0</v>
      </c>
      <c r="K1638" s="1" t="s">
        <v>13</v>
      </c>
      <c r="L1638" s="5">
        <f>TRUNC(SUMPRODUCT(L1636:L1637, V1636:V1637), 0)</f>
        <v>0</v>
      </c>
      <c r="M1638" s="1" t="s">
        <v>13</v>
      </c>
      <c r="N1638" s="5">
        <f>TRUNC(SUMPRODUCT(N1636:N1637, V1636:V1637), 0)</f>
        <v>0</v>
      </c>
      <c r="O1638" s="1" t="s">
        <v>13</v>
      </c>
      <c r="P1638" s="5">
        <f>J1638+L1638+N1638</f>
        <v>0</v>
      </c>
      <c r="Q1638" s="1" t="s">
        <v>13</v>
      </c>
      <c r="S1638" t="s">
        <v>13</v>
      </c>
      <c r="T1638" t="s">
        <v>13</v>
      </c>
      <c r="U1638" t="s">
        <v>13</v>
      </c>
      <c r="V1638">
        <v>1</v>
      </c>
    </row>
    <row r="1639" spans="1:22" x14ac:dyDescent="0.2">
      <c r="A1639" s="1" t="s">
        <v>13</v>
      </c>
      <c r="B1639" s="6" t="s">
        <v>13</v>
      </c>
      <c r="C1639" s="1" t="s">
        <v>13</v>
      </c>
      <c r="D1639" s="1" t="s">
        <v>13</v>
      </c>
      <c r="E1639" s="1" t="s">
        <v>13</v>
      </c>
      <c r="F1639" s="1" t="s">
        <v>13</v>
      </c>
      <c r="G1639" s="6" t="s">
        <v>13</v>
      </c>
      <c r="H1639" s="3">
        <v>0</v>
      </c>
      <c r="I1639" s="1" t="s">
        <v>13</v>
      </c>
      <c r="J1639" s="1" t="s">
        <v>13</v>
      </c>
      <c r="K1639" s="1" t="s">
        <v>13</v>
      </c>
      <c r="L1639" s="1" t="s">
        <v>13</v>
      </c>
      <c r="M1639" s="1" t="s">
        <v>13</v>
      </c>
      <c r="N1639" s="1" t="s">
        <v>13</v>
      </c>
      <c r="O1639" s="1" t="s">
        <v>13</v>
      </c>
      <c r="P1639" s="1" t="s">
        <v>13</v>
      </c>
      <c r="Q1639" s="1" t="s">
        <v>13</v>
      </c>
      <c r="S1639" t="s">
        <v>13</v>
      </c>
      <c r="T1639" t="s">
        <v>13</v>
      </c>
      <c r="U1639" t="s">
        <v>13</v>
      </c>
      <c r="V1639">
        <v>1</v>
      </c>
    </row>
    <row r="1640" spans="1:22" x14ac:dyDescent="0.2">
      <c r="A1640" s="1" t="s">
        <v>571</v>
      </c>
      <c r="B1640" s="6" t="s">
        <v>13</v>
      </c>
      <c r="C1640" s="1" t="s">
        <v>13</v>
      </c>
      <c r="D1640" s="1" t="s">
        <v>13</v>
      </c>
      <c r="E1640" s="1" t="s">
        <v>572</v>
      </c>
      <c r="F1640" s="1" t="s">
        <v>573</v>
      </c>
      <c r="G1640" s="6" t="s">
        <v>483</v>
      </c>
      <c r="H1640" s="3">
        <v>0</v>
      </c>
      <c r="I1640" s="1" t="s">
        <v>13</v>
      </c>
      <c r="J1640" s="1" t="s">
        <v>13</v>
      </c>
      <c r="K1640" s="1" t="s">
        <v>13</v>
      </c>
      <c r="L1640" s="1" t="s">
        <v>13</v>
      </c>
      <c r="M1640" s="1" t="s">
        <v>13</v>
      </c>
      <c r="N1640" s="1" t="s">
        <v>13</v>
      </c>
      <c r="O1640" s="1" t="s">
        <v>13</v>
      </c>
      <c r="P1640" s="1" t="s">
        <v>13</v>
      </c>
      <c r="Q1640" s="1" t="s">
        <v>13</v>
      </c>
      <c r="S1640" t="s">
        <v>13</v>
      </c>
      <c r="T1640" t="s">
        <v>13</v>
      </c>
      <c r="U1640" t="s">
        <v>13</v>
      </c>
      <c r="V1640">
        <v>1</v>
      </c>
    </row>
    <row r="1641" spans="1:22" x14ac:dyDescent="0.2">
      <c r="A1641" s="1" t="s">
        <v>571</v>
      </c>
      <c r="B1641" s="6" t="s">
        <v>1312</v>
      </c>
      <c r="C1641" s="1" t="s">
        <v>1496</v>
      </c>
      <c r="D1641" s="1" t="s">
        <v>13</v>
      </c>
      <c r="E1641" s="1" t="s">
        <v>1497</v>
      </c>
      <c r="F1641" s="1" t="s">
        <v>1315</v>
      </c>
      <c r="G1641" s="6" t="s">
        <v>1316</v>
      </c>
      <c r="H1641" s="3">
        <v>0.06</v>
      </c>
      <c r="I1641" s="5">
        <v>0</v>
      </c>
      <c r="J1641" s="4">
        <f>TRUNC(H1641*I1641, 1)</f>
        <v>0</v>
      </c>
      <c r="K1641" s="4">
        <f>노무!E23</f>
        <v>0</v>
      </c>
      <c r="L1641" s="5">
        <f>TRUNC(H1641*K1641, 1)</f>
        <v>0</v>
      </c>
      <c r="M1641" s="4">
        <v>0</v>
      </c>
      <c r="N1641" s="5">
        <f>TRUNC(H1641*M1641, 1)</f>
        <v>0</v>
      </c>
      <c r="O1641" s="4">
        <f>I1641+K1641+M1641</f>
        <v>0</v>
      </c>
      <c r="P1641" s="5">
        <f>J1641+L1641+N1641</f>
        <v>0</v>
      </c>
      <c r="Q1641" s="1" t="s">
        <v>13</v>
      </c>
      <c r="S1641" t="s">
        <v>54</v>
      </c>
      <c r="T1641" t="s">
        <v>54</v>
      </c>
      <c r="U1641" t="s">
        <v>13</v>
      </c>
      <c r="V1641">
        <v>1</v>
      </c>
    </row>
    <row r="1642" spans="1:22" x14ac:dyDescent="0.2">
      <c r="A1642" s="1" t="s">
        <v>571</v>
      </c>
      <c r="B1642" s="6" t="s">
        <v>1312</v>
      </c>
      <c r="C1642" s="1" t="s">
        <v>1317</v>
      </c>
      <c r="D1642" s="1" t="s">
        <v>13</v>
      </c>
      <c r="E1642" s="1" t="s">
        <v>1318</v>
      </c>
      <c r="F1642" s="1" t="s">
        <v>1315</v>
      </c>
      <c r="G1642" s="6" t="s">
        <v>1316</v>
      </c>
      <c r="H1642" s="3">
        <v>0.01</v>
      </c>
      <c r="I1642" s="5">
        <v>0</v>
      </c>
      <c r="J1642" s="4">
        <f>TRUNC(H1642*I1642, 1)</f>
        <v>0</v>
      </c>
      <c r="K1642" s="4">
        <f>노무!E4</f>
        <v>0</v>
      </c>
      <c r="L1642" s="5">
        <f>TRUNC(H1642*K1642, 1)</f>
        <v>0</v>
      </c>
      <c r="M1642" s="4">
        <v>0</v>
      </c>
      <c r="N1642" s="5">
        <f>TRUNC(H1642*M1642, 1)</f>
        <v>0</v>
      </c>
      <c r="O1642" s="4">
        <f>I1642+K1642+M1642</f>
        <v>0</v>
      </c>
      <c r="P1642" s="5">
        <f>J1642+L1642+N1642</f>
        <v>0</v>
      </c>
      <c r="Q1642" s="1" t="s">
        <v>13</v>
      </c>
      <c r="S1642" t="s">
        <v>54</v>
      </c>
      <c r="T1642" t="s">
        <v>54</v>
      </c>
      <c r="U1642" t="s">
        <v>13</v>
      </c>
      <c r="V1642">
        <v>1</v>
      </c>
    </row>
    <row r="1643" spans="1:22" x14ac:dyDescent="0.2">
      <c r="A1643" s="1" t="s">
        <v>13</v>
      </c>
      <c r="B1643" s="6" t="s">
        <v>13</v>
      </c>
      <c r="C1643" s="1" t="s">
        <v>13</v>
      </c>
      <c r="D1643" s="1" t="s">
        <v>13</v>
      </c>
      <c r="E1643" s="1" t="s">
        <v>1311</v>
      </c>
      <c r="F1643" s="1" t="s">
        <v>13</v>
      </c>
      <c r="G1643" s="6" t="s">
        <v>13</v>
      </c>
      <c r="H1643" s="3">
        <v>0</v>
      </c>
      <c r="I1643" s="1" t="s">
        <v>13</v>
      </c>
      <c r="J1643" s="4">
        <f>TRUNC(SUMPRODUCT(J1641:J1642, V1641:V1642), 0)</f>
        <v>0</v>
      </c>
      <c r="K1643" s="1" t="s">
        <v>13</v>
      </c>
      <c r="L1643" s="5">
        <f>TRUNC(SUMPRODUCT(L1641:L1642, V1641:V1642), 0)</f>
        <v>0</v>
      </c>
      <c r="M1643" s="1" t="s">
        <v>13</v>
      </c>
      <c r="N1643" s="5">
        <f>TRUNC(SUMPRODUCT(N1641:N1642, V1641:V1642), 0)</f>
        <v>0</v>
      </c>
      <c r="O1643" s="1" t="s">
        <v>13</v>
      </c>
      <c r="P1643" s="5">
        <f>J1643+L1643+N1643</f>
        <v>0</v>
      </c>
      <c r="Q1643" s="1" t="s">
        <v>13</v>
      </c>
      <c r="S1643" t="s">
        <v>13</v>
      </c>
      <c r="T1643" t="s">
        <v>13</v>
      </c>
      <c r="U1643" t="s">
        <v>13</v>
      </c>
      <c r="V1643">
        <v>1</v>
      </c>
    </row>
    <row r="1644" spans="1:22" x14ac:dyDescent="0.2">
      <c r="A1644" s="1" t="s">
        <v>13</v>
      </c>
      <c r="B1644" s="6" t="s">
        <v>13</v>
      </c>
      <c r="C1644" s="1" t="s">
        <v>13</v>
      </c>
      <c r="D1644" s="1" t="s">
        <v>13</v>
      </c>
      <c r="E1644" s="1" t="s">
        <v>13</v>
      </c>
      <c r="F1644" s="1" t="s">
        <v>13</v>
      </c>
      <c r="G1644" s="6" t="s">
        <v>13</v>
      </c>
      <c r="H1644" s="3">
        <v>0</v>
      </c>
      <c r="I1644" s="1" t="s">
        <v>13</v>
      </c>
      <c r="J1644" s="1" t="s">
        <v>13</v>
      </c>
      <c r="K1644" s="1" t="s">
        <v>13</v>
      </c>
      <c r="L1644" s="1" t="s">
        <v>13</v>
      </c>
      <c r="M1644" s="1" t="s">
        <v>13</v>
      </c>
      <c r="N1644" s="1" t="s">
        <v>13</v>
      </c>
      <c r="O1644" s="1" t="s">
        <v>13</v>
      </c>
      <c r="P1644" s="1" t="s">
        <v>13</v>
      </c>
      <c r="Q1644" s="1" t="s">
        <v>13</v>
      </c>
      <c r="S1644" t="s">
        <v>13</v>
      </c>
      <c r="T1644" t="s">
        <v>13</v>
      </c>
      <c r="U1644" t="s">
        <v>13</v>
      </c>
      <c r="V1644">
        <v>1</v>
      </c>
    </row>
    <row r="1645" spans="1:22" x14ac:dyDescent="0.2">
      <c r="A1645" s="1" t="s">
        <v>574</v>
      </c>
      <c r="B1645" s="6" t="s">
        <v>13</v>
      </c>
      <c r="C1645" s="1" t="s">
        <v>13</v>
      </c>
      <c r="D1645" s="1" t="s">
        <v>13</v>
      </c>
      <c r="E1645" s="1" t="s">
        <v>572</v>
      </c>
      <c r="F1645" s="1" t="s">
        <v>575</v>
      </c>
      <c r="G1645" s="6" t="s">
        <v>483</v>
      </c>
      <c r="H1645" s="3">
        <v>0</v>
      </c>
      <c r="I1645" s="1" t="s">
        <v>13</v>
      </c>
      <c r="J1645" s="1" t="s">
        <v>13</v>
      </c>
      <c r="K1645" s="1" t="s">
        <v>13</v>
      </c>
      <c r="L1645" s="1" t="s">
        <v>13</v>
      </c>
      <c r="M1645" s="1" t="s">
        <v>13</v>
      </c>
      <c r="N1645" s="1" t="s">
        <v>13</v>
      </c>
      <c r="O1645" s="1" t="s">
        <v>13</v>
      </c>
      <c r="P1645" s="1" t="s">
        <v>13</v>
      </c>
      <c r="Q1645" s="1" t="s">
        <v>13</v>
      </c>
      <c r="S1645" t="s">
        <v>13</v>
      </c>
      <c r="T1645" t="s">
        <v>13</v>
      </c>
      <c r="U1645" t="s">
        <v>13</v>
      </c>
      <c r="V1645">
        <v>1</v>
      </c>
    </row>
    <row r="1646" spans="1:22" x14ac:dyDescent="0.2">
      <c r="A1646" s="1" t="s">
        <v>574</v>
      </c>
      <c r="B1646" s="6" t="s">
        <v>1312</v>
      </c>
      <c r="C1646" s="1" t="s">
        <v>1496</v>
      </c>
      <c r="D1646" s="1" t="s">
        <v>13</v>
      </c>
      <c r="E1646" s="1" t="s">
        <v>1497</v>
      </c>
      <c r="F1646" s="1" t="s">
        <v>1315</v>
      </c>
      <c r="G1646" s="6" t="s">
        <v>1316</v>
      </c>
      <c r="H1646" s="3">
        <v>7.0000000000000007E-2</v>
      </c>
      <c r="I1646" s="5">
        <v>0</v>
      </c>
      <c r="J1646" s="4">
        <f>TRUNC(H1646*I1646, 1)</f>
        <v>0</v>
      </c>
      <c r="K1646" s="4">
        <f>노무!E23</f>
        <v>0</v>
      </c>
      <c r="L1646" s="5">
        <f>TRUNC(H1646*K1646, 1)</f>
        <v>0</v>
      </c>
      <c r="M1646" s="4">
        <v>0</v>
      </c>
      <c r="N1646" s="5">
        <f>TRUNC(H1646*M1646, 1)</f>
        <v>0</v>
      </c>
      <c r="O1646" s="4">
        <f>I1646+K1646+M1646</f>
        <v>0</v>
      </c>
      <c r="P1646" s="5">
        <f>J1646+L1646+N1646</f>
        <v>0</v>
      </c>
      <c r="Q1646" s="1" t="s">
        <v>13</v>
      </c>
      <c r="S1646" t="s">
        <v>54</v>
      </c>
      <c r="T1646" t="s">
        <v>54</v>
      </c>
      <c r="U1646" t="s">
        <v>13</v>
      </c>
      <c r="V1646">
        <v>1</v>
      </c>
    </row>
    <row r="1647" spans="1:22" x14ac:dyDescent="0.2">
      <c r="A1647" s="1" t="s">
        <v>574</v>
      </c>
      <c r="B1647" s="6" t="s">
        <v>1312</v>
      </c>
      <c r="C1647" s="1" t="s">
        <v>1317</v>
      </c>
      <c r="D1647" s="1" t="s">
        <v>13</v>
      </c>
      <c r="E1647" s="1" t="s">
        <v>1318</v>
      </c>
      <c r="F1647" s="1" t="s">
        <v>1315</v>
      </c>
      <c r="G1647" s="6" t="s">
        <v>1316</v>
      </c>
      <c r="H1647" s="3">
        <v>0.02</v>
      </c>
      <c r="I1647" s="5">
        <v>0</v>
      </c>
      <c r="J1647" s="4">
        <f>TRUNC(H1647*I1647, 1)</f>
        <v>0</v>
      </c>
      <c r="K1647" s="4">
        <f>노무!E4</f>
        <v>0</v>
      </c>
      <c r="L1647" s="5">
        <f>TRUNC(H1647*K1647, 1)</f>
        <v>0</v>
      </c>
      <c r="M1647" s="4">
        <v>0</v>
      </c>
      <c r="N1647" s="5">
        <f>TRUNC(H1647*M1647, 1)</f>
        <v>0</v>
      </c>
      <c r="O1647" s="4">
        <f>I1647+K1647+M1647</f>
        <v>0</v>
      </c>
      <c r="P1647" s="5">
        <f>J1647+L1647+N1647</f>
        <v>0</v>
      </c>
      <c r="Q1647" s="1" t="s">
        <v>13</v>
      </c>
      <c r="S1647" t="s">
        <v>54</v>
      </c>
      <c r="T1647" t="s">
        <v>54</v>
      </c>
      <c r="U1647" t="s">
        <v>13</v>
      </c>
      <c r="V1647">
        <v>1</v>
      </c>
    </row>
    <row r="1648" spans="1:22" x14ac:dyDescent="0.2">
      <c r="A1648" s="1" t="s">
        <v>13</v>
      </c>
      <c r="B1648" s="6" t="s">
        <v>13</v>
      </c>
      <c r="C1648" s="1" t="s">
        <v>13</v>
      </c>
      <c r="D1648" s="1" t="s">
        <v>13</v>
      </c>
      <c r="E1648" s="1" t="s">
        <v>1311</v>
      </c>
      <c r="F1648" s="1" t="s">
        <v>13</v>
      </c>
      <c r="G1648" s="6" t="s">
        <v>13</v>
      </c>
      <c r="H1648" s="3">
        <v>0</v>
      </c>
      <c r="I1648" s="1" t="s">
        <v>13</v>
      </c>
      <c r="J1648" s="4">
        <f>TRUNC(SUMPRODUCT(J1646:J1647, V1646:V1647), 0)</f>
        <v>0</v>
      </c>
      <c r="K1648" s="1" t="s">
        <v>13</v>
      </c>
      <c r="L1648" s="5">
        <f>TRUNC(SUMPRODUCT(L1646:L1647, V1646:V1647), 0)</f>
        <v>0</v>
      </c>
      <c r="M1648" s="1" t="s">
        <v>13</v>
      </c>
      <c r="N1648" s="5">
        <f>TRUNC(SUMPRODUCT(N1646:N1647, V1646:V1647), 0)</f>
        <v>0</v>
      </c>
      <c r="O1648" s="1" t="s">
        <v>13</v>
      </c>
      <c r="P1648" s="5">
        <f>J1648+L1648+N1648</f>
        <v>0</v>
      </c>
      <c r="Q1648" s="1" t="s">
        <v>13</v>
      </c>
      <c r="S1648" t="s">
        <v>13</v>
      </c>
      <c r="T1648" t="s">
        <v>13</v>
      </c>
      <c r="U1648" t="s">
        <v>13</v>
      </c>
      <c r="V1648">
        <v>1</v>
      </c>
    </row>
    <row r="1649" spans="1:22" x14ac:dyDescent="0.2">
      <c r="A1649" s="1" t="s">
        <v>13</v>
      </c>
      <c r="B1649" s="6" t="s">
        <v>13</v>
      </c>
      <c r="C1649" s="1" t="s">
        <v>13</v>
      </c>
      <c r="D1649" s="1" t="s">
        <v>13</v>
      </c>
      <c r="E1649" s="1" t="s">
        <v>13</v>
      </c>
      <c r="F1649" s="1" t="s">
        <v>13</v>
      </c>
      <c r="G1649" s="6" t="s">
        <v>13</v>
      </c>
      <c r="H1649" s="3">
        <v>0</v>
      </c>
      <c r="I1649" s="1" t="s">
        <v>13</v>
      </c>
      <c r="J1649" s="1" t="s">
        <v>13</v>
      </c>
      <c r="K1649" s="1" t="s">
        <v>13</v>
      </c>
      <c r="L1649" s="1" t="s">
        <v>13</v>
      </c>
      <c r="M1649" s="1" t="s">
        <v>13</v>
      </c>
      <c r="N1649" s="1" t="s">
        <v>13</v>
      </c>
      <c r="O1649" s="1" t="s">
        <v>13</v>
      </c>
      <c r="P1649" s="1" t="s">
        <v>13</v>
      </c>
      <c r="Q1649" s="1" t="s">
        <v>13</v>
      </c>
      <c r="S1649" t="s">
        <v>13</v>
      </c>
      <c r="T1649" t="s">
        <v>13</v>
      </c>
      <c r="U1649" t="s">
        <v>13</v>
      </c>
      <c r="V1649">
        <v>1</v>
      </c>
    </row>
    <row r="1650" spans="1:22" x14ac:dyDescent="0.2">
      <c r="A1650" s="1" t="s">
        <v>576</v>
      </c>
      <c r="B1650" s="6" t="s">
        <v>13</v>
      </c>
      <c r="C1650" s="1" t="s">
        <v>13</v>
      </c>
      <c r="D1650" s="1" t="s">
        <v>13</v>
      </c>
      <c r="E1650" s="1" t="s">
        <v>572</v>
      </c>
      <c r="F1650" s="1" t="s">
        <v>577</v>
      </c>
      <c r="G1650" s="6" t="s">
        <v>483</v>
      </c>
      <c r="H1650" s="3">
        <v>0</v>
      </c>
      <c r="I1650" s="1" t="s">
        <v>13</v>
      </c>
      <c r="J1650" s="1" t="s">
        <v>13</v>
      </c>
      <c r="K1650" s="1" t="s">
        <v>13</v>
      </c>
      <c r="L1650" s="1" t="s">
        <v>13</v>
      </c>
      <c r="M1650" s="1" t="s">
        <v>13</v>
      </c>
      <c r="N1650" s="1" t="s">
        <v>13</v>
      </c>
      <c r="O1650" s="1" t="s">
        <v>13</v>
      </c>
      <c r="P1650" s="1" t="s">
        <v>13</v>
      </c>
      <c r="Q1650" s="1" t="s">
        <v>13</v>
      </c>
      <c r="S1650" t="s">
        <v>13</v>
      </c>
      <c r="T1650" t="s">
        <v>13</v>
      </c>
      <c r="U1650" t="s">
        <v>13</v>
      </c>
      <c r="V1650">
        <v>1</v>
      </c>
    </row>
    <row r="1651" spans="1:22" x14ac:dyDescent="0.2">
      <c r="A1651" s="1" t="s">
        <v>576</v>
      </c>
      <c r="B1651" s="6" t="s">
        <v>1312</v>
      </c>
      <c r="C1651" s="1" t="s">
        <v>1496</v>
      </c>
      <c r="D1651" s="1" t="s">
        <v>13</v>
      </c>
      <c r="E1651" s="1" t="s">
        <v>1497</v>
      </c>
      <c r="F1651" s="1" t="s">
        <v>1315</v>
      </c>
      <c r="G1651" s="6" t="s">
        <v>1316</v>
      </c>
      <c r="H1651" s="3">
        <v>0.08</v>
      </c>
      <c r="I1651" s="5">
        <v>0</v>
      </c>
      <c r="J1651" s="4">
        <f>TRUNC(H1651*I1651, 1)</f>
        <v>0</v>
      </c>
      <c r="K1651" s="4">
        <f>노무!E23</f>
        <v>0</v>
      </c>
      <c r="L1651" s="5">
        <f>TRUNC(H1651*K1651, 1)</f>
        <v>0</v>
      </c>
      <c r="M1651" s="4">
        <v>0</v>
      </c>
      <c r="N1651" s="5">
        <f>TRUNC(H1651*M1651, 1)</f>
        <v>0</v>
      </c>
      <c r="O1651" s="4">
        <f>I1651+K1651+M1651</f>
        <v>0</v>
      </c>
      <c r="P1651" s="5">
        <f>J1651+L1651+N1651</f>
        <v>0</v>
      </c>
      <c r="Q1651" s="1" t="s">
        <v>13</v>
      </c>
      <c r="S1651" t="s">
        <v>54</v>
      </c>
      <c r="T1651" t="s">
        <v>54</v>
      </c>
      <c r="U1651" t="s">
        <v>13</v>
      </c>
      <c r="V1651">
        <v>1</v>
      </c>
    </row>
    <row r="1652" spans="1:22" x14ac:dyDescent="0.2">
      <c r="A1652" s="1" t="s">
        <v>576</v>
      </c>
      <c r="B1652" s="6" t="s">
        <v>1312</v>
      </c>
      <c r="C1652" s="1" t="s">
        <v>1317</v>
      </c>
      <c r="D1652" s="1" t="s">
        <v>13</v>
      </c>
      <c r="E1652" s="1" t="s">
        <v>1318</v>
      </c>
      <c r="F1652" s="1" t="s">
        <v>1315</v>
      </c>
      <c r="G1652" s="6" t="s">
        <v>1316</v>
      </c>
      <c r="H1652" s="3">
        <v>0.02</v>
      </c>
      <c r="I1652" s="5">
        <v>0</v>
      </c>
      <c r="J1652" s="4">
        <f>TRUNC(H1652*I1652, 1)</f>
        <v>0</v>
      </c>
      <c r="K1652" s="4">
        <f>노무!E4</f>
        <v>0</v>
      </c>
      <c r="L1652" s="5">
        <f>TRUNC(H1652*K1652, 1)</f>
        <v>0</v>
      </c>
      <c r="M1652" s="4">
        <v>0</v>
      </c>
      <c r="N1652" s="5">
        <f>TRUNC(H1652*M1652, 1)</f>
        <v>0</v>
      </c>
      <c r="O1652" s="4">
        <f>I1652+K1652+M1652</f>
        <v>0</v>
      </c>
      <c r="P1652" s="5">
        <f>J1652+L1652+N1652</f>
        <v>0</v>
      </c>
      <c r="Q1652" s="1" t="s">
        <v>13</v>
      </c>
      <c r="S1652" t="s">
        <v>54</v>
      </c>
      <c r="T1652" t="s">
        <v>54</v>
      </c>
      <c r="U1652" t="s">
        <v>13</v>
      </c>
      <c r="V1652">
        <v>1</v>
      </c>
    </row>
    <row r="1653" spans="1:22" x14ac:dyDescent="0.2">
      <c r="A1653" s="1" t="s">
        <v>13</v>
      </c>
      <c r="B1653" s="6" t="s">
        <v>13</v>
      </c>
      <c r="C1653" s="1" t="s">
        <v>13</v>
      </c>
      <c r="D1653" s="1" t="s">
        <v>13</v>
      </c>
      <c r="E1653" s="1" t="s">
        <v>1311</v>
      </c>
      <c r="F1653" s="1" t="s">
        <v>13</v>
      </c>
      <c r="G1653" s="6" t="s">
        <v>13</v>
      </c>
      <c r="H1653" s="3">
        <v>0</v>
      </c>
      <c r="I1653" s="1" t="s">
        <v>13</v>
      </c>
      <c r="J1653" s="4">
        <f>TRUNC(SUMPRODUCT(J1651:J1652, V1651:V1652), 0)</f>
        <v>0</v>
      </c>
      <c r="K1653" s="1" t="s">
        <v>13</v>
      </c>
      <c r="L1653" s="5">
        <f>TRUNC(SUMPRODUCT(L1651:L1652, V1651:V1652), 0)</f>
        <v>0</v>
      </c>
      <c r="M1653" s="1" t="s">
        <v>13</v>
      </c>
      <c r="N1653" s="5">
        <f>TRUNC(SUMPRODUCT(N1651:N1652, V1651:V1652), 0)</f>
        <v>0</v>
      </c>
      <c r="O1653" s="1" t="s">
        <v>13</v>
      </c>
      <c r="P1653" s="5">
        <f>J1653+L1653+N1653</f>
        <v>0</v>
      </c>
      <c r="Q1653" s="1" t="s">
        <v>13</v>
      </c>
      <c r="S1653" t="s">
        <v>13</v>
      </c>
      <c r="T1653" t="s">
        <v>13</v>
      </c>
      <c r="U1653" t="s">
        <v>13</v>
      </c>
      <c r="V1653">
        <v>1</v>
      </c>
    </row>
    <row r="1654" spans="1:22" x14ac:dyDescent="0.2">
      <c r="A1654" s="1" t="s">
        <v>13</v>
      </c>
      <c r="B1654" s="6" t="s">
        <v>13</v>
      </c>
      <c r="C1654" s="1" t="s">
        <v>13</v>
      </c>
      <c r="D1654" s="1" t="s">
        <v>13</v>
      </c>
      <c r="E1654" s="1" t="s">
        <v>13</v>
      </c>
      <c r="F1654" s="1" t="s">
        <v>13</v>
      </c>
      <c r="G1654" s="6" t="s">
        <v>13</v>
      </c>
      <c r="H1654" s="3">
        <v>0</v>
      </c>
      <c r="I1654" s="1" t="s">
        <v>13</v>
      </c>
      <c r="J1654" s="1" t="s">
        <v>13</v>
      </c>
      <c r="K1654" s="1" t="s">
        <v>13</v>
      </c>
      <c r="L1654" s="1" t="s">
        <v>13</v>
      </c>
      <c r="M1654" s="1" t="s">
        <v>13</v>
      </c>
      <c r="N1654" s="1" t="s">
        <v>13</v>
      </c>
      <c r="O1654" s="1" t="s">
        <v>13</v>
      </c>
      <c r="P1654" s="1" t="s">
        <v>13</v>
      </c>
      <c r="Q1654" s="1" t="s">
        <v>13</v>
      </c>
      <c r="S1654" t="s">
        <v>13</v>
      </c>
      <c r="T1654" t="s">
        <v>13</v>
      </c>
      <c r="U1654" t="s">
        <v>13</v>
      </c>
      <c r="V1654">
        <v>1</v>
      </c>
    </row>
    <row r="1655" spans="1:22" x14ac:dyDescent="0.2">
      <c r="A1655" s="1" t="s">
        <v>578</v>
      </c>
      <c r="B1655" s="6" t="s">
        <v>13</v>
      </c>
      <c r="C1655" s="1" t="s">
        <v>13</v>
      </c>
      <c r="D1655" s="1" t="s">
        <v>13</v>
      </c>
      <c r="E1655" s="1" t="s">
        <v>572</v>
      </c>
      <c r="F1655" s="1" t="s">
        <v>579</v>
      </c>
      <c r="G1655" s="6" t="s">
        <v>483</v>
      </c>
      <c r="H1655" s="3">
        <v>0</v>
      </c>
      <c r="I1655" s="1" t="s">
        <v>13</v>
      </c>
      <c r="J1655" s="1" t="s">
        <v>13</v>
      </c>
      <c r="K1655" s="1" t="s">
        <v>13</v>
      </c>
      <c r="L1655" s="1" t="s">
        <v>13</v>
      </c>
      <c r="M1655" s="1" t="s">
        <v>13</v>
      </c>
      <c r="N1655" s="1" t="s">
        <v>13</v>
      </c>
      <c r="O1655" s="1" t="s">
        <v>13</v>
      </c>
      <c r="P1655" s="1" t="s">
        <v>13</v>
      </c>
      <c r="Q1655" s="1" t="s">
        <v>13</v>
      </c>
      <c r="S1655" t="s">
        <v>13</v>
      </c>
      <c r="T1655" t="s">
        <v>13</v>
      </c>
      <c r="U1655" t="s">
        <v>13</v>
      </c>
      <c r="V1655">
        <v>1</v>
      </c>
    </row>
    <row r="1656" spans="1:22" x14ac:dyDescent="0.2">
      <c r="A1656" s="1" t="s">
        <v>578</v>
      </c>
      <c r="B1656" s="6" t="s">
        <v>1312</v>
      </c>
      <c r="C1656" s="1" t="s">
        <v>1496</v>
      </c>
      <c r="D1656" s="1" t="s">
        <v>13</v>
      </c>
      <c r="E1656" s="1" t="s">
        <v>1497</v>
      </c>
      <c r="F1656" s="1" t="s">
        <v>1315</v>
      </c>
      <c r="G1656" s="6" t="s">
        <v>1316</v>
      </c>
      <c r="H1656" s="3">
        <v>0.1</v>
      </c>
      <c r="I1656" s="5">
        <v>0</v>
      </c>
      <c r="J1656" s="4">
        <f>TRUNC(H1656*I1656, 1)</f>
        <v>0</v>
      </c>
      <c r="K1656" s="4">
        <f>노무!E23</f>
        <v>0</v>
      </c>
      <c r="L1656" s="5">
        <f>TRUNC(H1656*K1656, 1)</f>
        <v>0</v>
      </c>
      <c r="M1656" s="4">
        <v>0</v>
      </c>
      <c r="N1656" s="5">
        <f>TRUNC(H1656*M1656, 1)</f>
        <v>0</v>
      </c>
      <c r="O1656" s="4">
        <f>I1656+K1656+M1656</f>
        <v>0</v>
      </c>
      <c r="P1656" s="5">
        <f>J1656+L1656+N1656</f>
        <v>0</v>
      </c>
      <c r="Q1656" s="1" t="s">
        <v>13</v>
      </c>
      <c r="S1656" t="s">
        <v>54</v>
      </c>
      <c r="T1656" t="s">
        <v>54</v>
      </c>
      <c r="U1656" t="s">
        <v>13</v>
      </c>
      <c r="V1656">
        <v>1</v>
      </c>
    </row>
    <row r="1657" spans="1:22" x14ac:dyDescent="0.2">
      <c r="A1657" s="1" t="s">
        <v>578</v>
      </c>
      <c r="B1657" s="6" t="s">
        <v>1312</v>
      </c>
      <c r="C1657" s="1" t="s">
        <v>1317</v>
      </c>
      <c r="D1657" s="1" t="s">
        <v>13</v>
      </c>
      <c r="E1657" s="1" t="s">
        <v>1318</v>
      </c>
      <c r="F1657" s="1" t="s">
        <v>1315</v>
      </c>
      <c r="G1657" s="6" t="s">
        <v>1316</v>
      </c>
      <c r="H1657" s="3">
        <v>0.03</v>
      </c>
      <c r="I1657" s="5">
        <v>0</v>
      </c>
      <c r="J1657" s="4">
        <f>TRUNC(H1657*I1657, 1)</f>
        <v>0</v>
      </c>
      <c r="K1657" s="4">
        <f>노무!E4</f>
        <v>0</v>
      </c>
      <c r="L1657" s="5">
        <f>TRUNC(H1657*K1657, 1)</f>
        <v>0</v>
      </c>
      <c r="M1657" s="4">
        <v>0</v>
      </c>
      <c r="N1657" s="5">
        <f>TRUNC(H1657*M1657, 1)</f>
        <v>0</v>
      </c>
      <c r="O1657" s="4">
        <f>I1657+K1657+M1657</f>
        <v>0</v>
      </c>
      <c r="P1657" s="5">
        <f>J1657+L1657+N1657</f>
        <v>0</v>
      </c>
      <c r="Q1657" s="1" t="s">
        <v>13</v>
      </c>
      <c r="S1657" t="s">
        <v>54</v>
      </c>
      <c r="T1657" t="s">
        <v>54</v>
      </c>
      <c r="U1657" t="s">
        <v>13</v>
      </c>
      <c r="V1657">
        <v>1</v>
      </c>
    </row>
    <row r="1658" spans="1:22" x14ac:dyDescent="0.2">
      <c r="A1658" s="1" t="s">
        <v>13</v>
      </c>
      <c r="B1658" s="6" t="s">
        <v>13</v>
      </c>
      <c r="C1658" s="1" t="s">
        <v>13</v>
      </c>
      <c r="D1658" s="1" t="s">
        <v>13</v>
      </c>
      <c r="E1658" s="1" t="s">
        <v>1311</v>
      </c>
      <c r="F1658" s="1" t="s">
        <v>13</v>
      </c>
      <c r="G1658" s="6" t="s">
        <v>13</v>
      </c>
      <c r="H1658" s="3">
        <v>0</v>
      </c>
      <c r="I1658" s="1" t="s">
        <v>13</v>
      </c>
      <c r="J1658" s="4">
        <f>TRUNC(SUMPRODUCT(J1656:J1657, V1656:V1657), 0)</f>
        <v>0</v>
      </c>
      <c r="K1658" s="1" t="s">
        <v>13</v>
      </c>
      <c r="L1658" s="5">
        <f>TRUNC(SUMPRODUCT(L1656:L1657, V1656:V1657), 0)</f>
        <v>0</v>
      </c>
      <c r="M1658" s="1" t="s">
        <v>13</v>
      </c>
      <c r="N1658" s="5">
        <f>TRUNC(SUMPRODUCT(N1656:N1657, V1656:V1657), 0)</f>
        <v>0</v>
      </c>
      <c r="O1658" s="1" t="s">
        <v>13</v>
      </c>
      <c r="P1658" s="5">
        <f>J1658+L1658+N1658</f>
        <v>0</v>
      </c>
      <c r="Q1658" s="1" t="s">
        <v>13</v>
      </c>
      <c r="S1658" t="s">
        <v>13</v>
      </c>
      <c r="T1658" t="s">
        <v>13</v>
      </c>
      <c r="U1658" t="s">
        <v>13</v>
      </c>
      <c r="V1658">
        <v>1</v>
      </c>
    </row>
    <row r="1659" spans="1:22" x14ac:dyDescent="0.2">
      <c r="A1659" s="1" t="s">
        <v>13</v>
      </c>
      <c r="B1659" s="6" t="s">
        <v>13</v>
      </c>
      <c r="C1659" s="1" t="s">
        <v>13</v>
      </c>
      <c r="D1659" s="1" t="s">
        <v>13</v>
      </c>
      <c r="E1659" s="1" t="s">
        <v>13</v>
      </c>
      <c r="F1659" s="1" t="s">
        <v>13</v>
      </c>
      <c r="G1659" s="6" t="s">
        <v>13</v>
      </c>
      <c r="H1659" s="3">
        <v>0</v>
      </c>
      <c r="I1659" s="1" t="s">
        <v>13</v>
      </c>
      <c r="J1659" s="1" t="s">
        <v>13</v>
      </c>
      <c r="K1659" s="1" t="s">
        <v>13</v>
      </c>
      <c r="L1659" s="1" t="s">
        <v>13</v>
      </c>
      <c r="M1659" s="1" t="s">
        <v>13</v>
      </c>
      <c r="N1659" s="1" t="s">
        <v>13</v>
      </c>
      <c r="O1659" s="1" t="s">
        <v>13</v>
      </c>
      <c r="P1659" s="1" t="s">
        <v>13</v>
      </c>
      <c r="Q1659" s="1" t="s">
        <v>13</v>
      </c>
      <c r="S1659" t="s">
        <v>13</v>
      </c>
      <c r="T1659" t="s">
        <v>13</v>
      </c>
      <c r="U1659" t="s">
        <v>13</v>
      </c>
      <c r="V1659">
        <v>1</v>
      </c>
    </row>
    <row r="1660" spans="1:22" x14ac:dyDescent="0.2">
      <c r="A1660" s="1" t="s">
        <v>580</v>
      </c>
      <c r="B1660" s="6" t="s">
        <v>13</v>
      </c>
      <c r="C1660" s="1" t="s">
        <v>13</v>
      </c>
      <c r="D1660" s="1" t="s">
        <v>13</v>
      </c>
      <c r="E1660" s="1" t="s">
        <v>572</v>
      </c>
      <c r="F1660" s="1" t="s">
        <v>581</v>
      </c>
      <c r="G1660" s="6" t="s">
        <v>483</v>
      </c>
      <c r="H1660" s="3">
        <v>0</v>
      </c>
      <c r="I1660" s="1" t="s">
        <v>13</v>
      </c>
      <c r="J1660" s="1" t="s">
        <v>13</v>
      </c>
      <c r="K1660" s="1" t="s">
        <v>13</v>
      </c>
      <c r="L1660" s="1" t="s">
        <v>13</v>
      </c>
      <c r="M1660" s="1" t="s">
        <v>13</v>
      </c>
      <c r="N1660" s="1" t="s">
        <v>13</v>
      </c>
      <c r="O1660" s="1" t="s">
        <v>13</v>
      </c>
      <c r="P1660" s="1" t="s">
        <v>13</v>
      </c>
      <c r="Q1660" s="1" t="s">
        <v>13</v>
      </c>
      <c r="S1660" t="s">
        <v>13</v>
      </c>
      <c r="T1660" t="s">
        <v>13</v>
      </c>
      <c r="U1660" t="s">
        <v>13</v>
      </c>
      <c r="V1660">
        <v>1</v>
      </c>
    </row>
    <row r="1661" spans="1:22" x14ac:dyDescent="0.2">
      <c r="A1661" s="1" t="s">
        <v>580</v>
      </c>
      <c r="B1661" s="6" t="s">
        <v>1312</v>
      </c>
      <c r="C1661" s="1" t="s">
        <v>1496</v>
      </c>
      <c r="D1661" s="1" t="s">
        <v>13</v>
      </c>
      <c r="E1661" s="1" t="s">
        <v>1497</v>
      </c>
      <c r="F1661" s="1" t="s">
        <v>1315</v>
      </c>
      <c r="G1661" s="6" t="s">
        <v>1316</v>
      </c>
      <c r="H1661" s="3">
        <v>0.11</v>
      </c>
      <c r="I1661" s="5">
        <v>0</v>
      </c>
      <c r="J1661" s="4">
        <f>TRUNC(H1661*I1661, 1)</f>
        <v>0</v>
      </c>
      <c r="K1661" s="4">
        <f>노무!E23</f>
        <v>0</v>
      </c>
      <c r="L1661" s="5">
        <f>TRUNC(H1661*K1661, 1)</f>
        <v>0</v>
      </c>
      <c r="M1661" s="4">
        <v>0</v>
      </c>
      <c r="N1661" s="5">
        <f>TRUNC(H1661*M1661, 1)</f>
        <v>0</v>
      </c>
      <c r="O1661" s="4">
        <f>I1661+K1661+M1661</f>
        <v>0</v>
      </c>
      <c r="P1661" s="5">
        <f>J1661+L1661+N1661</f>
        <v>0</v>
      </c>
      <c r="Q1661" s="1" t="s">
        <v>13</v>
      </c>
      <c r="S1661" t="s">
        <v>54</v>
      </c>
      <c r="T1661" t="s">
        <v>54</v>
      </c>
      <c r="U1661" t="s">
        <v>13</v>
      </c>
      <c r="V1661">
        <v>1</v>
      </c>
    </row>
    <row r="1662" spans="1:22" x14ac:dyDescent="0.2">
      <c r="A1662" s="1" t="s">
        <v>580</v>
      </c>
      <c r="B1662" s="6" t="s">
        <v>1312</v>
      </c>
      <c r="C1662" s="1" t="s">
        <v>1317</v>
      </c>
      <c r="D1662" s="1" t="s">
        <v>13</v>
      </c>
      <c r="E1662" s="1" t="s">
        <v>1318</v>
      </c>
      <c r="F1662" s="1" t="s">
        <v>1315</v>
      </c>
      <c r="G1662" s="6" t="s">
        <v>1316</v>
      </c>
      <c r="H1662" s="3">
        <v>0.03</v>
      </c>
      <c r="I1662" s="5">
        <v>0</v>
      </c>
      <c r="J1662" s="4">
        <f>TRUNC(H1662*I1662, 1)</f>
        <v>0</v>
      </c>
      <c r="K1662" s="4">
        <f>노무!E4</f>
        <v>0</v>
      </c>
      <c r="L1662" s="5">
        <f>TRUNC(H1662*K1662, 1)</f>
        <v>0</v>
      </c>
      <c r="M1662" s="4">
        <v>0</v>
      </c>
      <c r="N1662" s="5">
        <f>TRUNC(H1662*M1662, 1)</f>
        <v>0</v>
      </c>
      <c r="O1662" s="4">
        <f>I1662+K1662+M1662</f>
        <v>0</v>
      </c>
      <c r="P1662" s="5">
        <f>J1662+L1662+N1662</f>
        <v>0</v>
      </c>
      <c r="Q1662" s="1" t="s">
        <v>13</v>
      </c>
      <c r="S1662" t="s">
        <v>54</v>
      </c>
      <c r="T1662" t="s">
        <v>54</v>
      </c>
      <c r="U1662" t="s">
        <v>13</v>
      </c>
      <c r="V1662">
        <v>1</v>
      </c>
    </row>
    <row r="1663" spans="1:22" x14ac:dyDescent="0.2">
      <c r="A1663" s="1" t="s">
        <v>13</v>
      </c>
      <c r="B1663" s="6" t="s">
        <v>13</v>
      </c>
      <c r="C1663" s="1" t="s">
        <v>13</v>
      </c>
      <c r="D1663" s="1" t="s">
        <v>13</v>
      </c>
      <c r="E1663" s="1" t="s">
        <v>1311</v>
      </c>
      <c r="F1663" s="1" t="s">
        <v>13</v>
      </c>
      <c r="G1663" s="6" t="s">
        <v>13</v>
      </c>
      <c r="H1663" s="3">
        <v>0</v>
      </c>
      <c r="I1663" s="1" t="s">
        <v>13</v>
      </c>
      <c r="J1663" s="4">
        <f>TRUNC(SUMPRODUCT(J1661:J1662, V1661:V1662), 0)</f>
        <v>0</v>
      </c>
      <c r="K1663" s="1" t="s">
        <v>13</v>
      </c>
      <c r="L1663" s="5">
        <f>TRUNC(SUMPRODUCT(L1661:L1662, V1661:V1662), 0)</f>
        <v>0</v>
      </c>
      <c r="M1663" s="1" t="s">
        <v>13</v>
      </c>
      <c r="N1663" s="5">
        <f>TRUNC(SUMPRODUCT(N1661:N1662, V1661:V1662), 0)</f>
        <v>0</v>
      </c>
      <c r="O1663" s="1" t="s">
        <v>13</v>
      </c>
      <c r="P1663" s="5">
        <f>J1663+L1663+N1663</f>
        <v>0</v>
      </c>
      <c r="Q1663" s="1" t="s">
        <v>13</v>
      </c>
      <c r="S1663" t="s">
        <v>13</v>
      </c>
      <c r="T1663" t="s">
        <v>13</v>
      </c>
      <c r="U1663" t="s">
        <v>13</v>
      </c>
      <c r="V1663">
        <v>1</v>
      </c>
    </row>
    <row r="1664" spans="1:22" x14ac:dyDescent="0.2">
      <c r="A1664" s="1" t="s">
        <v>13</v>
      </c>
      <c r="B1664" s="6" t="s">
        <v>13</v>
      </c>
      <c r="C1664" s="1" t="s">
        <v>13</v>
      </c>
      <c r="D1664" s="1" t="s">
        <v>13</v>
      </c>
      <c r="E1664" s="1" t="s">
        <v>13</v>
      </c>
      <c r="F1664" s="1" t="s">
        <v>13</v>
      </c>
      <c r="G1664" s="6" t="s">
        <v>13</v>
      </c>
      <c r="H1664" s="3">
        <v>0</v>
      </c>
      <c r="I1664" s="1" t="s">
        <v>13</v>
      </c>
      <c r="J1664" s="1" t="s">
        <v>13</v>
      </c>
      <c r="K1664" s="1" t="s">
        <v>13</v>
      </c>
      <c r="L1664" s="1" t="s">
        <v>13</v>
      </c>
      <c r="M1664" s="1" t="s">
        <v>13</v>
      </c>
      <c r="N1664" s="1" t="s">
        <v>13</v>
      </c>
      <c r="O1664" s="1" t="s">
        <v>13</v>
      </c>
      <c r="P1664" s="1" t="s">
        <v>13</v>
      </c>
      <c r="Q1664" s="1" t="s">
        <v>13</v>
      </c>
      <c r="S1664" t="s">
        <v>13</v>
      </c>
      <c r="T1664" t="s">
        <v>13</v>
      </c>
      <c r="U1664" t="s">
        <v>13</v>
      </c>
      <c r="V1664">
        <v>1</v>
      </c>
    </row>
    <row r="1665" spans="1:22" x14ac:dyDescent="0.2">
      <c r="A1665" s="1" t="s">
        <v>582</v>
      </c>
      <c r="B1665" s="6" t="s">
        <v>13</v>
      </c>
      <c r="C1665" s="1" t="s">
        <v>13</v>
      </c>
      <c r="D1665" s="1" t="s">
        <v>13</v>
      </c>
      <c r="E1665" s="1" t="s">
        <v>572</v>
      </c>
      <c r="F1665" s="1" t="s">
        <v>583</v>
      </c>
      <c r="G1665" s="6" t="s">
        <v>483</v>
      </c>
      <c r="H1665" s="3">
        <v>0</v>
      </c>
      <c r="I1665" s="1" t="s">
        <v>13</v>
      </c>
      <c r="J1665" s="1" t="s">
        <v>13</v>
      </c>
      <c r="K1665" s="1" t="s">
        <v>13</v>
      </c>
      <c r="L1665" s="1" t="s">
        <v>13</v>
      </c>
      <c r="M1665" s="1" t="s">
        <v>13</v>
      </c>
      <c r="N1665" s="1" t="s">
        <v>13</v>
      </c>
      <c r="O1665" s="1" t="s">
        <v>13</v>
      </c>
      <c r="P1665" s="1" t="s">
        <v>13</v>
      </c>
      <c r="Q1665" s="1" t="s">
        <v>13</v>
      </c>
      <c r="S1665" t="s">
        <v>13</v>
      </c>
      <c r="T1665" t="s">
        <v>13</v>
      </c>
      <c r="U1665" t="s">
        <v>13</v>
      </c>
      <c r="V1665">
        <v>1</v>
      </c>
    </row>
    <row r="1666" spans="1:22" x14ac:dyDescent="0.2">
      <c r="A1666" s="1" t="s">
        <v>582</v>
      </c>
      <c r="B1666" s="6" t="s">
        <v>1312</v>
      </c>
      <c r="C1666" s="1" t="s">
        <v>1496</v>
      </c>
      <c r="D1666" s="1" t="s">
        <v>13</v>
      </c>
      <c r="E1666" s="1" t="s">
        <v>1497</v>
      </c>
      <c r="F1666" s="1" t="s">
        <v>1315</v>
      </c>
      <c r="G1666" s="6" t="s">
        <v>1316</v>
      </c>
      <c r="H1666" s="3">
        <v>0.13</v>
      </c>
      <c r="I1666" s="5">
        <v>0</v>
      </c>
      <c r="J1666" s="4">
        <f>TRUNC(H1666*I1666, 1)</f>
        <v>0</v>
      </c>
      <c r="K1666" s="4">
        <f>노무!E23</f>
        <v>0</v>
      </c>
      <c r="L1666" s="5">
        <f>TRUNC(H1666*K1666, 1)</f>
        <v>0</v>
      </c>
      <c r="M1666" s="4">
        <v>0</v>
      </c>
      <c r="N1666" s="5">
        <f>TRUNC(H1666*M1666, 1)</f>
        <v>0</v>
      </c>
      <c r="O1666" s="4">
        <f>I1666+K1666+M1666</f>
        <v>0</v>
      </c>
      <c r="P1666" s="5">
        <f>J1666+L1666+N1666</f>
        <v>0</v>
      </c>
      <c r="Q1666" s="1" t="s">
        <v>13</v>
      </c>
      <c r="S1666" t="s">
        <v>54</v>
      </c>
      <c r="T1666" t="s">
        <v>54</v>
      </c>
      <c r="U1666" t="s">
        <v>13</v>
      </c>
      <c r="V1666">
        <v>1</v>
      </c>
    </row>
    <row r="1667" spans="1:22" x14ac:dyDescent="0.2">
      <c r="A1667" s="1" t="s">
        <v>582</v>
      </c>
      <c r="B1667" s="6" t="s">
        <v>1312</v>
      </c>
      <c r="C1667" s="1" t="s">
        <v>1317</v>
      </c>
      <c r="D1667" s="1" t="s">
        <v>13</v>
      </c>
      <c r="E1667" s="1" t="s">
        <v>1318</v>
      </c>
      <c r="F1667" s="1" t="s">
        <v>1315</v>
      </c>
      <c r="G1667" s="6" t="s">
        <v>1316</v>
      </c>
      <c r="H1667" s="3">
        <v>0.03</v>
      </c>
      <c r="I1667" s="5">
        <v>0</v>
      </c>
      <c r="J1667" s="4">
        <f>TRUNC(H1667*I1667, 1)</f>
        <v>0</v>
      </c>
      <c r="K1667" s="4">
        <f>노무!E4</f>
        <v>0</v>
      </c>
      <c r="L1667" s="5">
        <f>TRUNC(H1667*K1667, 1)</f>
        <v>0</v>
      </c>
      <c r="M1667" s="4">
        <v>0</v>
      </c>
      <c r="N1667" s="5">
        <f>TRUNC(H1667*M1667, 1)</f>
        <v>0</v>
      </c>
      <c r="O1667" s="4">
        <f>I1667+K1667+M1667</f>
        <v>0</v>
      </c>
      <c r="P1667" s="5">
        <f>J1667+L1667+N1667</f>
        <v>0</v>
      </c>
      <c r="Q1667" s="1" t="s">
        <v>13</v>
      </c>
      <c r="S1667" t="s">
        <v>54</v>
      </c>
      <c r="T1667" t="s">
        <v>54</v>
      </c>
      <c r="U1667" t="s">
        <v>13</v>
      </c>
      <c r="V1667">
        <v>1</v>
      </c>
    </row>
    <row r="1668" spans="1:22" x14ac:dyDescent="0.2">
      <c r="A1668" s="1" t="s">
        <v>13</v>
      </c>
      <c r="B1668" s="6" t="s">
        <v>13</v>
      </c>
      <c r="C1668" s="1" t="s">
        <v>13</v>
      </c>
      <c r="D1668" s="1" t="s">
        <v>13</v>
      </c>
      <c r="E1668" s="1" t="s">
        <v>1311</v>
      </c>
      <c r="F1668" s="1" t="s">
        <v>13</v>
      </c>
      <c r="G1668" s="6" t="s">
        <v>13</v>
      </c>
      <c r="H1668" s="3">
        <v>0</v>
      </c>
      <c r="I1668" s="1" t="s">
        <v>13</v>
      </c>
      <c r="J1668" s="4">
        <f>TRUNC(SUMPRODUCT(J1666:J1667, V1666:V1667), 0)</f>
        <v>0</v>
      </c>
      <c r="K1668" s="1" t="s">
        <v>13</v>
      </c>
      <c r="L1668" s="5">
        <f>TRUNC(SUMPRODUCT(L1666:L1667, V1666:V1667), 0)</f>
        <v>0</v>
      </c>
      <c r="M1668" s="1" t="s">
        <v>13</v>
      </c>
      <c r="N1668" s="5">
        <f>TRUNC(SUMPRODUCT(N1666:N1667, V1666:V1667), 0)</f>
        <v>0</v>
      </c>
      <c r="O1668" s="1" t="s">
        <v>13</v>
      </c>
      <c r="P1668" s="5">
        <f>J1668+L1668+N1668</f>
        <v>0</v>
      </c>
      <c r="Q1668" s="1" t="s">
        <v>13</v>
      </c>
      <c r="S1668" t="s">
        <v>13</v>
      </c>
      <c r="T1668" t="s">
        <v>13</v>
      </c>
      <c r="U1668" t="s">
        <v>13</v>
      </c>
      <c r="V1668">
        <v>1</v>
      </c>
    </row>
    <row r="1669" spans="1:22" x14ac:dyDescent="0.2">
      <c r="A1669" s="1" t="s">
        <v>13</v>
      </c>
      <c r="B1669" s="6" t="s">
        <v>13</v>
      </c>
      <c r="C1669" s="1" t="s">
        <v>13</v>
      </c>
      <c r="D1669" s="1" t="s">
        <v>13</v>
      </c>
      <c r="E1669" s="1" t="s">
        <v>13</v>
      </c>
      <c r="F1669" s="1" t="s">
        <v>13</v>
      </c>
      <c r="G1669" s="6" t="s">
        <v>13</v>
      </c>
      <c r="H1669" s="3">
        <v>0</v>
      </c>
      <c r="I1669" s="1" t="s">
        <v>13</v>
      </c>
      <c r="J1669" s="1" t="s">
        <v>13</v>
      </c>
      <c r="K1669" s="1" t="s">
        <v>13</v>
      </c>
      <c r="L1669" s="1" t="s">
        <v>13</v>
      </c>
      <c r="M1669" s="1" t="s">
        <v>13</v>
      </c>
      <c r="N1669" s="1" t="s">
        <v>13</v>
      </c>
      <c r="O1669" s="1" t="s">
        <v>13</v>
      </c>
      <c r="P1669" s="1" t="s">
        <v>13</v>
      </c>
      <c r="Q1669" s="1" t="s">
        <v>13</v>
      </c>
      <c r="S1669" t="s">
        <v>13</v>
      </c>
      <c r="T1669" t="s">
        <v>13</v>
      </c>
      <c r="U1669" t="s">
        <v>13</v>
      </c>
      <c r="V1669">
        <v>1</v>
      </c>
    </row>
    <row r="1670" spans="1:22" x14ac:dyDescent="0.2">
      <c r="A1670" s="1" t="s">
        <v>584</v>
      </c>
      <c r="B1670" s="6" t="s">
        <v>13</v>
      </c>
      <c r="C1670" s="1" t="s">
        <v>13</v>
      </c>
      <c r="D1670" s="1" t="s">
        <v>13</v>
      </c>
      <c r="E1670" s="1" t="s">
        <v>572</v>
      </c>
      <c r="F1670" s="1" t="s">
        <v>585</v>
      </c>
      <c r="G1670" s="6" t="s">
        <v>483</v>
      </c>
      <c r="H1670" s="3">
        <v>0</v>
      </c>
      <c r="I1670" s="1" t="s">
        <v>13</v>
      </c>
      <c r="J1670" s="1" t="s">
        <v>13</v>
      </c>
      <c r="K1670" s="1" t="s">
        <v>13</v>
      </c>
      <c r="L1670" s="1" t="s">
        <v>13</v>
      </c>
      <c r="M1670" s="1" t="s">
        <v>13</v>
      </c>
      <c r="N1670" s="1" t="s">
        <v>13</v>
      </c>
      <c r="O1670" s="1" t="s">
        <v>13</v>
      </c>
      <c r="P1670" s="1" t="s">
        <v>13</v>
      </c>
      <c r="Q1670" s="1" t="s">
        <v>13</v>
      </c>
      <c r="S1670" t="s">
        <v>13</v>
      </c>
      <c r="T1670" t="s">
        <v>13</v>
      </c>
      <c r="U1670" t="s">
        <v>13</v>
      </c>
      <c r="V1670">
        <v>1</v>
      </c>
    </row>
    <row r="1671" spans="1:22" x14ac:dyDescent="0.2">
      <c r="A1671" s="1" t="s">
        <v>584</v>
      </c>
      <c r="B1671" s="6" t="s">
        <v>1312</v>
      </c>
      <c r="C1671" s="1" t="s">
        <v>1496</v>
      </c>
      <c r="D1671" s="1" t="s">
        <v>13</v>
      </c>
      <c r="E1671" s="1" t="s">
        <v>1497</v>
      </c>
      <c r="F1671" s="1" t="s">
        <v>1315</v>
      </c>
      <c r="G1671" s="6" t="s">
        <v>1316</v>
      </c>
      <c r="H1671" s="3">
        <v>0.15</v>
      </c>
      <c r="I1671" s="5">
        <v>0</v>
      </c>
      <c r="J1671" s="4">
        <f>TRUNC(H1671*I1671, 1)</f>
        <v>0</v>
      </c>
      <c r="K1671" s="4">
        <f>노무!E23</f>
        <v>0</v>
      </c>
      <c r="L1671" s="5">
        <f>TRUNC(H1671*K1671, 1)</f>
        <v>0</v>
      </c>
      <c r="M1671" s="4">
        <v>0</v>
      </c>
      <c r="N1671" s="5">
        <f>TRUNC(H1671*M1671, 1)</f>
        <v>0</v>
      </c>
      <c r="O1671" s="4">
        <f>I1671+K1671+M1671</f>
        <v>0</v>
      </c>
      <c r="P1671" s="5">
        <f>J1671+L1671+N1671</f>
        <v>0</v>
      </c>
      <c r="Q1671" s="1" t="s">
        <v>13</v>
      </c>
      <c r="S1671" t="s">
        <v>54</v>
      </c>
      <c r="T1671" t="s">
        <v>54</v>
      </c>
      <c r="U1671" t="s">
        <v>13</v>
      </c>
      <c r="V1671">
        <v>1</v>
      </c>
    </row>
    <row r="1672" spans="1:22" x14ac:dyDescent="0.2">
      <c r="A1672" s="1" t="s">
        <v>584</v>
      </c>
      <c r="B1672" s="6" t="s">
        <v>1312</v>
      </c>
      <c r="C1672" s="1" t="s">
        <v>1317</v>
      </c>
      <c r="D1672" s="1" t="s">
        <v>13</v>
      </c>
      <c r="E1672" s="1" t="s">
        <v>1318</v>
      </c>
      <c r="F1672" s="1" t="s">
        <v>1315</v>
      </c>
      <c r="G1672" s="6" t="s">
        <v>1316</v>
      </c>
      <c r="H1672" s="3">
        <v>0.04</v>
      </c>
      <c r="I1672" s="5">
        <v>0</v>
      </c>
      <c r="J1672" s="4">
        <f>TRUNC(H1672*I1672, 1)</f>
        <v>0</v>
      </c>
      <c r="K1672" s="4">
        <f>노무!E4</f>
        <v>0</v>
      </c>
      <c r="L1672" s="5">
        <f>TRUNC(H1672*K1672, 1)</f>
        <v>0</v>
      </c>
      <c r="M1672" s="4">
        <v>0</v>
      </c>
      <c r="N1672" s="5">
        <f>TRUNC(H1672*M1672, 1)</f>
        <v>0</v>
      </c>
      <c r="O1672" s="4">
        <f>I1672+K1672+M1672</f>
        <v>0</v>
      </c>
      <c r="P1672" s="5">
        <f>J1672+L1672+N1672</f>
        <v>0</v>
      </c>
      <c r="Q1672" s="1" t="s">
        <v>13</v>
      </c>
      <c r="S1672" t="s">
        <v>54</v>
      </c>
      <c r="T1672" t="s">
        <v>54</v>
      </c>
      <c r="U1672" t="s">
        <v>13</v>
      </c>
      <c r="V1672">
        <v>1</v>
      </c>
    </row>
    <row r="1673" spans="1:22" x14ac:dyDescent="0.2">
      <c r="A1673" s="1" t="s">
        <v>13</v>
      </c>
      <c r="B1673" s="6" t="s">
        <v>13</v>
      </c>
      <c r="C1673" s="1" t="s">
        <v>13</v>
      </c>
      <c r="D1673" s="1" t="s">
        <v>13</v>
      </c>
      <c r="E1673" s="1" t="s">
        <v>1311</v>
      </c>
      <c r="F1673" s="1" t="s">
        <v>13</v>
      </c>
      <c r="G1673" s="6" t="s">
        <v>13</v>
      </c>
      <c r="H1673" s="3">
        <v>0</v>
      </c>
      <c r="I1673" s="1" t="s">
        <v>13</v>
      </c>
      <c r="J1673" s="4">
        <f>TRUNC(SUMPRODUCT(J1671:J1672, V1671:V1672), 0)</f>
        <v>0</v>
      </c>
      <c r="K1673" s="1" t="s">
        <v>13</v>
      </c>
      <c r="L1673" s="5">
        <f>TRUNC(SUMPRODUCT(L1671:L1672, V1671:V1672), 0)</f>
        <v>0</v>
      </c>
      <c r="M1673" s="1" t="s">
        <v>13</v>
      </c>
      <c r="N1673" s="5">
        <f>TRUNC(SUMPRODUCT(N1671:N1672, V1671:V1672), 0)</f>
        <v>0</v>
      </c>
      <c r="O1673" s="1" t="s">
        <v>13</v>
      </c>
      <c r="P1673" s="5">
        <f>J1673+L1673+N1673</f>
        <v>0</v>
      </c>
      <c r="Q1673" s="1" t="s">
        <v>13</v>
      </c>
      <c r="S1673" t="s">
        <v>13</v>
      </c>
      <c r="T1673" t="s">
        <v>13</v>
      </c>
      <c r="U1673" t="s">
        <v>13</v>
      </c>
      <c r="V1673">
        <v>1</v>
      </c>
    </row>
    <row r="1674" spans="1:22" x14ac:dyDescent="0.2">
      <c r="A1674" s="1" t="s">
        <v>13</v>
      </c>
      <c r="B1674" s="6" t="s">
        <v>13</v>
      </c>
      <c r="C1674" s="1" t="s">
        <v>13</v>
      </c>
      <c r="D1674" s="1" t="s">
        <v>13</v>
      </c>
      <c r="E1674" s="1" t="s">
        <v>13</v>
      </c>
      <c r="F1674" s="1" t="s">
        <v>13</v>
      </c>
      <c r="G1674" s="6" t="s">
        <v>13</v>
      </c>
      <c r="H1674" s="3">
        <v>0</v>
      </c>
      <c r="I1674" s="1" t="s">
        <v>13</v>
      </c>
      <c r="J1674" s="1" t="s">
        <v>13</v>
      </c>
      <c r="K1674" s="1" t="s">
        <v>13</v>
      </c>
      <c r="L1674" s="1" t="s">
        <v>13</v>
      </c>
      <c r="M1674" s="1" t="s">
        <v>13</v>
      </c>
      <c r="N1674" s="1" t="s">
        <v>13</v>
      </c>
      <c r="O1674" s="1" t="s">
        <v>13</v>
      </c>
      <c r="P1674" s="1" t="s">
        <v>13</v>
      </c>
      <c r="Q1674" s="1" t="s">
        <v>13</v>
      </c>
      <c r="S1674" t="s">
        <v>13</v>
      </c>
      <c r="T1674" t="s">
        <v>13</v>
      </c>
      <c r="U1674" t="s">
        <v>13</v>
      </c>
      <c r="V1674">
        <v>1</v>
      </c>
    </row>
    <row r="1675" spans="1:22" x14ac:dyDescent="0.2">
      <c r="A1675" s="1" t="s">
        <v>586</v>
      </c>
      <c r="B1675" s="6" t="s">
        <v>13</v>
      </c>
      <c r="C1675" s="1" t="s">
        <v>13</v>
      </c>
      <c r="D1675" s="1" t="s">
        <v>13</v>
      </c>
      <c r="E1675" s="1" t="s">
        <v>572</v>
      </c>
      <c r="F1675" s="1" t="s">
        <v>587</v>
      </c>
      <c r="G1675" s="6" t="s">
        <v>483</v>
      </c>
      <c r="H1675" s="3">
        <v>0</v>
      </c>
      <c r="I1675" s="1" t="s">
        <v>13</v>
      </c>
      <c r="J1675" s="1" t="s">
        <v>13</v>
      </c>
      <c r="K1675" s="1" t="s">
        <v>13</v>
      </c>
      <c r="L1675" s="1" t="s">
        <v>13</v>
      </c>
      <c r="M1675" s="1" t="s">
        <v>13</v>
      </c>
      <c r="N1675" s="1" t="s">
        <v>13</v>
      </c>
      <c r="O1675" s="1" t="s">
        <v>13</v>
      </c>
      <c r="P1675" s="1" t="s">
        <v>13</v>
      </c>
      <c r="Q1675" s="1" t="s">
        <v>13</v>
      </c>
      <c r="S1675" t="s">
        <v>13</v>
      </c>
      <c r="T1675" t="s">
        <v>13</v>
      </c>
      <c r="U1675" t="s">
        <v>13</v>
      </c>
      <c r="V1675">
        <v>1</v>
      </c>
    </row>
    <row r="1676" spans="1:22" x14ac:dyDescent="0.2">
      <c r="A1676" s="1" t="s">
        <v>586</v>
      </c>
      <c r="B1676" s="6" t="s">
        <v>1312</v>
      </c>
      <c r="C1676" s="1" t="s">
        <v>1496</v>
      </c>
      <c r="D1676" s="1" t="s">
        <v>13</v>
      </c>
      <c r="E1676" s="1" t="s">
        <v>1497</v>
      </c>
      <c r="F1676" s="1" t="s">
        <v>1315</v>
      </c>
      <c r="G1676" s="6" t="s">
        <v>1316</v>
      </c>
      <c r="H1676" s="3">
        <v>0.17</v>
      </c>
      <c r="I1676" s="5">
        <v>0</v>
      </c>
      <c r="J1676" s="4">
        <f>TRUNC(H1676*I1676, 1)</f>
        <v>0</v>
      </c>
      <c r="K1676" s="4">
        <f>노무!E23</f>
        <v>0</v>
      </c>
      <c r="L1676" s="5">
        <f>TRUNC(H1676*K1676, 1)</f>
        <v>0</v>
      </c>
      <c r="M1676" s="4">
        <v>0</v>
      </c>
      <c r="N1676" s="5">
        <f>TRUNC(H1676*M1676, 1)</f>
        <v>0</v>
      </c>
      <c r="O1676" s="4">
        <f>I1676+K1676+M1676</f>
        <v>0</v>
      </c>
      <c r="P1676" s="5">
        <f>J1676+L1676+N1676</f>
        <v>0</v>
      </c>
      <c r="Q1676" s="1" t="s">
        <v>13</v>
      </c>
      <c r="S1676" t="s">
        <v>54</v>
      </c>
      <c r="T1676" t="s">
        <v>54</v>
      </c>
      <c r="U1676" t="s">
        <v>13</v>
      </c>
      <c r="V1676">
        <v>1</v>
      </c>
    </row>
    <row r="1677" spans="1:22" x14ac:dyDescent="0.2">
      <c r="A1677" s="1" t="s">
        <v>586</v>
      </c>
      <c r="B1677" s="6" t="s">
        <v>1312</v>
      </c>
      <c r="C1677" s="1" t="s">
        <v>1317</v>
      </c>
      <c r="D1677" s="1" t="s">
        <v>13</v>
      </c>
      <c r="E1677" s="1" t="s">
        <v>1318</v>
      </c>
      <c r="F1677" s="1" t="s">
        <v>1315</v>
      </c>
      <c r="G1677" s="6" t="s">
        <v>1316</v>
      </c>
      <c r="H1677" s="3">
        <v>0.04</v>
      </c>
      <c r="I1677" s="5">
        <v>0</v>
      </c>
      <c r="J1677" s="4">
        <f>TRUNC(H1677*I1677, 1)</f>
        <v>0</v>
      </c>
      <c r="K1677" s="4">
        <f>노무!E4</f>
        <v>0</v>
      </c>
      <c r="L1677" s="5">
        <f>TRUNC(H1677*K1677, 1)</f>
        <v>0</v>
      </c>
      <c r="M1677" s="4">
        <v>0</v>
      </c>
      <c r="N1677" s="5">
        <f>TRUNC(H1677*M1677, 1)</f>
        <v>0</v>
      </c>
      <c r="O1677" s="4">
        <f>I1677+K1677+M1677</f>
        <v>0</v>
      </c>
      <c r="P1677" s="5">
        <f>J1677+L1677+N1677</f>
        <v>0</v>
      </c>
      <c r="Q1677" s="1" t="s">
        <v>13</v>
      </c>
      <c r="S1677" t="s">
        <v>54</v>
      </c>
      <c r="T1677" t="s">
        <v>54</v>
      </c>
      <c r="U1677" t="s">
        <v>13</v>
      </c>
      <c r="V1677">
        <v>1</v>
      </c>
    </row>
    <row r="1678" spans="1:22" x14ac:dyDescent="0.2">
      <c r="A1678" s="1" t="s">
        <v>13</v>
      </c>
      <c r="B1678" s="6" t="s">
        <v>13</v>
      </c>
      <c r="C1678" s="1" t="s">
        <v>13</v>
      </c>
      <c r="D1678" s="1" t="s">
        <v>13</v>
      </c>
      <c r="E1678" s="1" t="s">
        <v>1311</v>
      </c>
      <c r="F1678" s="1" t="s">
        <v>13</v>
      </c>
      <c r="G1678" s="6" t="s">
        <v>13</v>
      </c>
      <c r="H1678" s="3">
        <v>0</v>
      </c>
      <c r="I1678" s="1" t="s">
        <v>13</v>
      </c>
      <c r="J1678" s="4">
        <f>TRUNC(SUMPRODUCT(J1676:J1677, V1676:V1677), 0)</f>
        <v>0</v>
      </c>
      <c r="K1678" s="1" t="s">
        <v>13</v>
      </c>
      <c r="L1678" s="5">
        <f>TRUNC(SUMPRODUCT(L1676:L1677, V1676:V1677), 0)</f>
        <v>0</v>
      </c>
      <c r="M1678" s="1" t="s">
        <v>13</v>
      </c>
      <c r="N1678" s="5">
        <f>TRUNC(SUMPRODUCT(N1676:N1677, V1676:V1677), 0)</f>
        <v>0</v>
      </c>
      <c r="O1678" s="1" t="s">
        <v>13</v>
      </c>
      <c r="P1678" s="5">
        <f>J1678+L1678+N1678</f>
        <v>0</v>
      </c>
      <c r="Q1678" s="1" t="s">
        <v>13</v>
      </c>
      <c r="S1678" t="s">
        <v>13</v>
      </c>
      <c r="T1678" t="s">
        <v>13</v>
      </c>
      <c r="U1678" t="s">
        <v>13</v>
      </c>
      <c r="V1678">
        <v>1</v>
      </c>
    </row>
    <row r="1679" spans="1:22" x14ac:dyDescent="0.2">
      <c r="A1679" s="1" t="s">
        <v>13</v>
      </c>
      <c r="B1679" s="6" t="s">
        <v>13</v>
      </c>
      <c r="C1679" s="1" t="s">
        <v>13</v>
      </c>
      <c r="D1679" s="1" t="s">
        <v>13</v>
      </c>
      <c r="E1679" s="1" t="s">
        <v>13</v>
      </c>
      <c r="F1679" s="1" t="s">
        <v>13</v>
      </c>
      <c r="G1679" s="6" t="s">
        <v>13</v>
      </c>
      <c r="H1679" s="3">
        <v>0</v>
      </c>
      <c r="I1679" s="1" t="s">
        <v>13</v>
      </c>
      <c r="J1679" s="1" t="s">
        <v>13</v>
      </c>
      <c r="K1679" s="1" t="s">
        <v>13</v>
      </c>
      <c r="L1679" s="1" t="s">
        <v>13</v>
      </c>
      <c r="M1679" s="1" t="s">
        <v>13</v>
      </c>
      <c r="N1679" s="1" t="s">
        <v>13</v>
      </c>
      <c r="O1679" s="1" t="s">
        <v>13</v>
      </c>
      <c r="P1679" s="1" t="s">
        <v>13</v>
      </c>
      <c r="Q1679" s="1" t="s">
        <v>13</v>
      </c>
      <c r="S1679" t="s">
        <v>13</v>
      </c>
      <c r="T1679" t="s">
        <v>13</v>
      </c>
      <c r="U1679" t="s">
        <v>13</v>
      </c>
      <c r="V1679">
        <v>1</v>
      </c>
    </row>
    <row r="1680" spans="1:22" x14ac:dyDescent="0.2">
      <c r="A1680" s="1" t="s">
        <v>588</v>
      </c>
      <c r="B1680" s="6" t="s">
        <v>13</v>
      </c>
      <c r="C1680" s="1" t="s">
        <v>13</v>
      </c>
      <c r="D1680" s="1" t="s">
        <v>13</v>
      </c>
      <c r="E1680" s="1" t="s">
        <v>572</v>
      </c>
      <c r="F1680" s="1" t="s">
        <v>589</v>
      </c>
      <c r="G1680" s="6" t="s">
        <v>483</v>
      </c>
      <c r="H1680" s="3">
        <v>0</v>
      </c>
      <c r="I1680" s="1" t="s">
        <v>13</v>
      </c>
      <c r="J1680" s="1" t="s">
        <v>13</v>
      </c>
      <c r="K1680" s="1" t="s">
        <v>13</v>
      </c>
      <c r="L1680" s="1" t="s">
        <v>13</v>
      </c>
      <c r="M1680" s="1" t="s">
        <v>13</v>
      </c>
      <c r="N1680" s="1" t="s">
        <v>13</v>
      </c>
      <c r="O1680" s="1" t="s">
        <v>13</v>
      </c>
      <c r="P1680" s="1" t="s">
        <v>13</v>
      </c>
      <c r="Q1680" s="1" t="s">
        <v>13</v>
      </c>
      <c r="S1680" t="s">
        <v>13</v>
      </c>
      <c r="T1680" t="s">
        <v>13</v>
      </c>
      <c r="U1680" t="s">
        <v>13</v>
      </c>
      <c r="V1680">
        <v>1</v>
      </c>
    </row>
    <row r="1681" spans="1:22" x14ac:dyDescent="0.2">
      <c r="A1681" s="1" t="s">
        <v>588</v>
      </c>
      <c r="B1681" s="6" t="s">
        <v>1312</v>
      </c>
      <c r="C1681" s="1" t="s">
        <v>1496</v>
      </c>
      <c r="D1681" s="1" t="s">
        <v>13</v>
      </c>
      <c r="E1681" s="1" t="s">
        <v>1497</v>
      </c>
      <c r="F1681" s="1" t="s">
        <v>1315</v>
      </c>
      <c r="G1681" s="6" t="s">
        <v>1316</v>
      </c>
      <c r="H1681" s="3">
        <v>0.19</v>
      </c>
      <c r="I1681" s="5">
        <v>0</v>
      </c>
      <c r="J1681" s="4">
        <f>TRUNC(H1681*I1681, 1)</f>
        <v>0</v>
      </c>
      <c r="K1681" s="4">
        <f>노무!E23</f>
        <v>0</v>
      </c>
      <c r="L1681" s="5">
        <f>TRUNC(H1681*K1681, 1)</f>
        <v>0</v>
      </c>
      <c r="M1681" s="4">
        <v>0</v>
      </c>
      <c r="N1681" s="5">
        <f>TRUNC(H1681*M1681, 1)</f>
        <v>0</v>
      </c>
      <c r="O1681" s="4">
        <f>I1681+K1681+M1681</f>
        <v>0</v>
      </c>
      <c r="P1681" s="5">
        <f>J1681+L1681+N1681</f>
        <v>0</v>
      </c>
      <c r="Q1681" s="1" t="s">
        <v>13</v>
      </c>
      <c r="S1681" t="s">
        <v>54</v>
      </c>
      <c r="T1681" t="s">
        <v>54</v>
      </c>
      <c r="U1681" t="s">
        <v>13</v>
      </c>
      <c r="V1681">
        <v>1</v>
      </c>
    </row>
    <row r="1682" spans="1:22" x14ac:dyDescent="0.2">
      <c r="A1682" s="1" t="s">
        <v>588</v>
      </c>
      <c r="B1682" s="6" t="s">
        <v>1312</v>
      </c>
      <c r="C1682" s="1" t="s">
        <v>1317</v>
      </c>
      <c r="D1682" s="1" t="s">
        <v>13</v>
      </c>
      <c r="E1682" s="1" t="s">
        <v>1318</v>
      </c>
      <c r="F1682" s="1" t="s">
        <v>1315</v>
      </c>
      <c r="G1682" s="6" t="s">
        <v>1316</v>
      </c>
      <c r="H1682" s="3">
        <v>0.05</v>
      </c>
      <c r="I1682" s="5">
        <v>0</v>
      </c>
      <c r="J1682" s="4">
        <f>TRUNC(H1682*I1682, 1)</f>
        <v>0</v>
      </c>
      <c r="K1682" s="4">
        <f>노무!E4</f>
        <v>0</v>
      </c>
      <c r="L1682" s="5">
        <f>TRUNC(H1682*K1682, 1)</f>
        <v>0</v>
      </c>
      <c r="M1682" s="4">
        <v>0</v>
      </c>
      <c r="N1682" s="5">
        <f>TRUNC(H1682*M1682, 1)</f>
        <v>0</v>
      </c>
      <c r="O1682" s="4">
        <f>I1682+K1682+M1682</f>
        <v>0</v>
      </c>
      <c r="P1682" s="5">
        <f>J1682+L1682+N1682</f>
        <v>0</v>
      </c>
      <c r="Q1682" s="1" t="s">
        <v>13</v>
      </c>
      <c r="S1682" t="s">
        <v>54</v>
      </c>
      <c r="T1682" t="s">
        <v>54</v>
      </c>
      <c r="U1682" t="s">
        <v>13</v>
      </c>
      <c r="V1682">
        <v>1</v>
      </c>
    </row>
    <row r="1683" spans="1:22" x14ac:dyDescent="0.2">
      <c r="A1683" s="1" t="s">
        <v>13</v>
      </c>
      <c r="B1683" s="6" t="s">
        <v>13</v>
      </c>
      <c r="C1683" s="1" t="s">
        <v>13</v>
      </c>
      <c r="D1683" s="1" t="s">
        <v>13</v>
      </c>
      <c r="E1683" s="1" t="s">
        <v>1311</v>
      </c>
      <c r="F1683" s="1" t="s">
        <v>13</v>
      </c>
      <c r="G1683" s="6" t="s">
        <v>13</v>
      </c>
      <c r="H1683" s="3">
        <v>0</v>
      </c>
      <c r="I1683" s="1" t="s">
        <v>13</v>
      </c>
      <c r="J1683" s="4">
        <f>TRUNC(SUMPRODUCT(J1681:J1682, V1681:V1682), 0)</f>
        <v>0</v>
      </c>
      <c r="K1683" s="1" t="s">
        <v>13</v>
      </c>
      <c r="L1683" s="5">
        <f>TRUNC(SUMPRODUCT(L1681:L1682, V1681:V1682), 0)</f>
        <v>0</v>
      </c>
      <c r="M1683" s="1" t="s">
        <v>13</v>
      </c>
      <c r="N1683" s="5">
        <f>TRUNC(SUMPRODUCT(N1681:N1682, V1681:V1682), 0)</f>
        <v>0</v>
      </c>
      <c r="O1683" s="1" t="s">
        <v>13</v>
      </c>
      <c r="P1683" s="5">
        <f>J1683+L1683+N1683</f>
        <v>0</v>
      </c>
      <c r="Q1683" s="1" t="s">
        <v>13</v>
      </c>
      <c r="S1683" t="s">
        <v>13</v>
      </c>
      <c r="T1683" t="s">
        <v>13</v>
      </c>
      <c r="U1683" t="s">
        <v>13</v>
      </c>
      <c r="V1683">
        <v>1</v>
      </c>
    </row>
    <row r="1684" spans="1:22" x14ac:dyDescent="0.2">
      <c r="A1684" s="1" t="s">
        <v>13</v>
      </c>
      <c r="B1684" s="6" t="s">
        <v>13</v>
      </c>
      <c r="C1684" s="1" t="s">
        <v>13</v>
      </c>
      <c r="D1684" s="1" t="s">
        <v>13</v>
      </c>
      <c r="E1684" s="1" t="s">
        <v>13</v>
      </c>
      <c r="F1684" s="1" t="s">
        <v>13</v>
      </c>
      <c r="G1684" s="6" t="s">
        <v>13</v>
      </c>
      <c r="H1684" s="3">
        <v>0</v>
      </c>
      <c r="I1684" s="1" t="s">
        <v>13</v>
      </c>
      <c r="J1684" s="1" t="s">
        <v>13</v>
      </c>
      <c r="K1684" s="1" t="s">
        <v>13</v>
      </c>
      <c r="L1684" s="1" t="s">
        <v>13</v>
      </c>
      <c r="M1684" s="1" t="s">
        <v>13</v>
      </c>
      <c r="N1684" s="1" t="s">
        <v>13</v>
      </c>
      <c r="O1684" s="1" t="s">
        <v>13</v>
      </c>
      <c r="P1684" s="1" t="s">
        <v>13</v>
      </c>
      <c r="Q1684" s="1" t="s">
        <v>13</v>
      </c>
      <c r="S1684" t="s">
        <v>13</v>
      </c>
      <c r="T1684" t="s">
        <v>13</v>
      </c>
      <c r="U1684" t="s">
        <v>13</v>
      </c>
      <c r="V1684">
        <v>1</v>
      </c>
    </row>
    <row r="1685" spans="1:22" x14ac:dyDescent="0.2">
      <c r="A1685" s="1" t="s">
        <v>590</v>
      </c>
      <c r="B1685" s="6" t="s">
        <v>13</v>
      </c>
      <c r="C1685" s="1" t="s">
        <v>13</v>
      </c>
      <c r="D1685" s="1" t="s">
        <v>13</v>
      </c>
      <c r="E1685" s="1" t="s">
        <v>591</v>
      </c>
      <c r="F1685" s="1" t="s">
        <v>592</v>
      </c>
      <c r="G1685" s="6" t="s">
        <v>564</v>
      </c>
      <c r="H1685" s="3">
        <v>0</v>
      </c>
      <c r="I1685" s="1" t="s">
        <v>13</v>
      </c>
      <c r="J1685" s="1" t="s">
        <v>13</v>
      </c>
      <c r="K1685" s="1" t="s">
        <v>13</v>
      </c>
      <c r="L1685" s="1" t="s">
        <v>13</v>
      </c>
      <c r="M1685" s="1" t="s">
        <v>13</v>
      </c>
      <c r="N1685" s="1" t="s">
        <v>13</v>
      </c>
      <c r="O1685" s="1" t="s">
        <v>13</v>
      </c>
      <c r="P1685" s="1" t="s">
        <v>13</v>
      </c>
      <c r="Q1685" s="1" t="s">
        <v>13</v>
      </c>
      <c r="S1685" t="s">
        <v>13</v>
      </c>
      <c r="T1685" t="s">
        <v>13</v>
      </c>
      <c r="U1685" t="s">
        <v>13</v>
      </c>
      <c r="V1685">
        <v>1</v>
      </c>
    </row>
    <row r="1686" spans="1:22" x14ac:dyDescent="0.2">
      <c r="A1686" s="1" t="s">
        <v>590</v>
      </c>
      <c r="B1686" s="6" t="s">
        <v>1312</v>
      </c>
      <c r="C1686" s="1" t="s">
        <v>1496</v>
      </c>
      <c r="D1686" s="1" t="s">
        <v>13</v>
      </c>
      <c r="E1686" s="1" t="s">
        <v>1497</v>
      </c>
      <c r="F1686" s="1" t="s">
        <v>1315</v>
      </c>
      <c r="G1686" s="6" t="s">
        <v>1316</v>
      </c>
      <c r="H1686" s="3">
        <v>0.19</v>
      </c>
      <c r="I1686" s="5">
        <v>0</v>
      </c>
      <c r="J1686" s="4">
        <f>TRUNC(H1686*I1686, 1)</f>
        <v>0</v>
      </c>
      <c r="K1686" s="4">
        <f>노무!E23</f>
        <v>0</v>
      </c>
      <c r="L1686" s="5">
        <f>TRUNC(H1686*K1686, 1)</f>
        <v>0</v>
      </c>
      <c r="M1686" s="4">
        <v>0</v>
      </c>
      <c r="N1686" s="5">
        <f>TRUNC(H1686*M1686, 1)</f>
        <v>0</v>
      </c>
      <c r="O1686" s="4">
        <f>I1686+K1686+M1686</f>
        <v>0</v>
      </c>
      <c r="P1686" s="5">
        <f>J1686+L1686+N1686</f>
        <v>0</v>
      </c>
      <c r="Q1686" s="1" t="s">
        <v>13</v>
      </c>
      <c r="S1686" t="s">
        <v>54</v>
      </c>
      <c r="T1686" t="s">
        <v>54</v>
      </c>
      <c r="U1686" t="s">
        <v>13</v>
      </c>
      <c r="V1686">
        <v>1</v>
      </c>
    </row>
    <row r="1687" spans="1:22" x14ac:dyDescent="0.2">
      <c r="A1687" s="1" t="s">
        <v>590</v>
      </c>
      <c r="B1687" s="6" t="s">
        <v>1312</v>
      </c>
      <c r="C1687" s="1" t="s">
        <v>1317</v>
      </c>
      <c r="D1687" s="1" t="s">
        <v>13</v>
      </c>
      <c r="E1687" s="1" t="s">
        <v>1318</v>
      </c>
      <c r="F1687" s="1" t="s">
        <v>1315</v>
      </c>
      <c r="G1687" s="6" t="s">
        <v>1316</v>
      </c>
      <c r="H1687" s="3">
        <v>0.06</v>
      </c>
      <c r="I1687" s="5">
        <v>0</v>
      </c>
      <c r="J1687" s="4">
        <f>TRUNC(H1687*I1687, 1)</f>
        <v>0</v>
      </c>
      <c r="K1687" s="4">
        <f>노무!E4</f>
        <v>0</v>
      </c>
      <c r="L1687" s="5">
        <f>TRUNC(H1687*K1687, 1)</f>
        <v>0</v>
      </c>
      <c r="M1687" s="4">
        <v>0</v>
      </c>
      <c r="N1687" s="5">
        <f>TRUNC(H1687*M1687, 1)</f>
        <v>0</v>
      </c>
      <c r="O1687" s="4">
        <f>I1687+K1687+M1687</f>
        <v>0</v>
      </c>
      <c r="P1687" s="5">
        <f>J1687+L1687+N1687</f>
        <v>0</v>
      </c>
      <c r="Q1687" s="1" t="s">
        <v>13</v>
      </c>
      <c r="S1687" t="s">
        <v>54</v>
      </c>
      <c r="T1687" t="s">
        <v>54</v>
      </c>
      <c r="U1687" t="s">
        <v>13</v>
      </c>
      <c r="V1687">
        <v>1</v>
      </c>
    </row>
    <row r="1688" spans="1:22" x14ac:dyDescent="0.2">
      <c r="A1688" s="1" t="s">
        <v>13</v>
      </c>
      <c r="B1688" s="6" t="s">
        <v>13</v>
      </c>
      <c r="C1688" s="1" t="s">
        <v>13</v>
      </c>
      <c r="D1688" s="1" t="s">
        <v>13</v>
      </c>
      <c r="E1688" s="1" t="s">
        <v>1311</v>
      </c>
      <c r="F1688" s="1" t="s">
        <v>13</v>
      </c>
      <c r="G1688" s="6" t="s">
        <v>13</v>
      </c>
      <c r="H1688" s="3">
        <v>0</v>
      </c>
      <c r="I1688" s="1" t="s">
        <v>13</v>
      </c>
      <c r="J1688" s="4">
        <f>TRUNC(SUMPRODUCT(J1686:J1687, V1686:V1687), 0)</f>
        <v>0</v>
      </c>
      <c r="K1688" s="1" t="s">
        <v>13</v>
      </c>
      <c r="L1688" s="5">
        <f>TRUNC(SUMPRODUCT(L1686:L1687, V1686:V1687), 0)</f>
        <v>0</v>
      </c>
      <c r="M1688" s="1" t="s">
        <v>13</v>
      </c>
      <c r="N1688" s="5">
        <f>TRUNC(SUMPRODUCT(N1686:N1687, V1686:V1687), 0)</f>
        <v>0</v>
      </c>
      <c r="O1688" s="1" t="s">
        <v>13</v>
      </c>
      <c r="P1688" s="5">
        <f>J1688+L1688+N1688</f>
        <v>0</v>
      </c>
      <c r="Q1688" s="1" t="s">
        <v>13</v>
      </c>
      <c r="S1688" t="s">
        <v>13</v>
      </c>
      <c r="T1688" t="s">
        <v>13</v>
      </c>
      <c r="U1688" t="s">
        <v>13</v>
      </c>
      <c r="V1688">
        <v>1</v>
      </c>
    </row>
    <row r="1689" spans="1:22" x14ac:dyDescent="0.2">
      <c r="A1689" s="1" t="s">
        <v>13</v>
      </c>
      <c r="B1689" s="6" t="s">
        <v>13</v>
      </c>
      <c r="C1689" s="1" t="s">
        <v>13</v>
      </c>
      <c r="D1689" s="1" t="s">
        <v>13</v>
      </c>
      <c r="E1689" s="1" t="s">
        <v>13</v>
      </c>
      <c r="F1689" s="1" t="s">
        <v>13</v>
      </c>
      <c r="G1689" s="6" t="s">
        <v>13</v>
      </c>
      <c r="H1689" s="3">
        <v>0</v>
      </c>
      <c r="I1689" s="1" t="s">
        <v>13</v>
      </c>
      <c r="J1689" s="1" t="s">
        <v>13</v>
      </c>
      <c r="K1689" s="1" t="s">
        <v>13</v>
      </c>
      <c r="L1689" s="1" t="s">
        <v>13</v>
      </c>
      <c r="M1689" s="1" t="s">
        <v>13</v>
      </c>
      <c r="N1689" s="1" t="s">
        <v>13</v>
      </c>
      <c r="O1689" s="1" t="s">
        <v>13</v>
      </c>
      <c r="P1689" s="1" t="s">
        <v>13</v>
      </c>
      <c r="Q1689" s="1" t="s">
        <v>13</v>
      </c>
      <c r="S1689" t="s">
        <v>13</v>
      </c>
      <c r="T1689" t="s">
        <v>13</v>
      </c>
      <c r="U1689" t="s">
        <v>13</v>
      </c>
      <c r="V1689">
        <v>1</v>
      </c>
    </row>
    <row r="1690" spans="1:22" x14ac:dyDescent="0.2">
      <c r="A1690" s="1" t="s">
        <v>593</v>
      </c>
      <c r="B1690" s="6" t="s">
        <v>13</v>
      </c>
      <c r="C1690" s="1" t="s">
        <v>13</v>
      </c>
      <c r="D1690" s="1" t="s">
        <v>13</v>
      </c>
      <c r="E1690" s="1" t="s">
        <v>591</v>
      </c>
      <c r="F1690" s="1" t="s">
        <v>594</v>
      </c>
      <c r="G1690" s="6" t="s">
        <v>564</v>
      </c>
      <c r="H1690" s="3">
        <v>0</v>
      </c>
      <c r="I1690" s="1" t="s">
        <v>13</v>
      </c>
      <c r="J1690" s="1" t="s">
        <v>13</v>
      </c>
      <c r="K1690" s="1" t="s">
        <v>13</v>
      </c>
      <c r="L1690" s="1" t="s">
        <v>13</v>
      </c>
      <c r="M1690" s="1" t="s">
        <v>13</v>
      </c>
      <c r="N1690" s="1" t="s">
        <v>13</v>
      </c>
      <c r="O1690" s="1" t="s">
        <v>13</v>
      </c>
      <c r="P1690" s="1" t="s">
        <v>13</v>
      </c>
      <c r="Q1690" s="1" t="s">
        <v>13</v>
      </c>
      <c r="S1690" t="s">
        <v>13</v>
      </c>
      <c r="T1690" t="s">
        <v>13</v>
      </c>
      <c r="U1690" t="s">
        <v>13</v>
      </c>
      <c r="V1690">
        <v>1</v>
      </c>
    </row>
    <row r="1691" spans="1:22" x14ac:dyDescent="0.2">
      <c r="A1691" s="1" t="s">
        <v>593</v>
      </c>
      <c r="B1691" s="6" t="s">
        <v>1312</v>
      </c>
      <c r="C1691" s="1" t="s">
        <v>1496</v>
      </c>
      <c r="D1691" s="1" t="s">
        <v>13</v>
      </c>
      <c r="E1691" s="1" t="s">
        <v>1497</v>
      </c>
      <c r="F1691" s="1" t="s">
        <v>1315</v>
      </c>
      <c r="G1691" s="6" t="s">
        <v>1316</v>
      </c>
      <c r="H1691" s="3">
        <v>0.24</v>
      </c>
      <c r="I1691" s="5">
        <v>0</v>
      </c>
      <c r="J1691" s="4">
        <f>TRUNC(H1691*I1691, 1)</f>
        <v>0</v>
      </c>
      <c r="K1691" s="4">
        <f>노무!E23</f>
        <v>0</v>
      </c>
      <c r="L1691" s="5">
        <f>TRUNC(H1691*K1691, 1)</f>
        <v>0</v>
      </c>
      <c r="M1691" s="4">
        <v>0</v>
      </c>
      <c r="N1691" s="5">
        <f>TRUNC(H1691*M1691, 1)</f>
        <v>0</v>
      </c>
      <c r="O1691" s="4">
        <f>I1691+K1691+M1691</f>
        <v>0</v>
      </c>
      <c r="P1691" s="5">
        <f>J1691+L1691+N1691</f>
        <v>0</v>
      </c>
      <c r="Q1691" s="1" t="s">
        <v>13</v>
      </c>
      <c r="S1691" t="s">
        <v>54</v>
      </c>
      <c r="T1691" t="s">
        <v>54</v>
      </c>
      <c r="U1691" t="s">
        <v>13</v>
      </c>
      <c r="V1691">
        <v>1</v>
      </c>
    </row>
    <row r="1692" spans="1:22" x14ac:dyDescent="0.2">
      <c r="A1692" s="1" t="s">
        <v>593</v>
      </c>
      <c r="B1692" s="6" t="s">
        <v>1312</v>
      </c>
      <c r="C1692" s="1" t="s">
        <v>1317</v>
      </c>
      <c r="D1692" s="1" t="s">
        <v>13</v>
      </c>
      <c r="E1692" s="1" t="s">
        <v>1318</v>
      </c>
      <c r="F1692" s="1" t="s">
        <v>1315</v>
      </c>
      <c r="G1692" s="6" t="s">
        <v>1316</v>
      </c>
      <c r="H1692" s="3">
        <v>0.08</v>
      </c>
      <c r="I1692" s="5">
        <v>0</v>
      </c>
      <c r="J1692" s="4">
        <f>TRUNC(H1692*I1692, 1)</f>
        <v>0</v>
      </c>
      <c r="K1692" s="4">
        <f>노무!E4</f>
        <v>0</v>
      </c>
      <c r="L1692" s="5">
        <f>TRUNC(H1692*K1692, 1)</f>
        <v>0</v>
      </c>
      <c r="M1692" s="4">
        <v>0</v>
      </c>
      <c r="N1692" s="5">
        <f>TRUNC(H1692*M1692, 1)</f>
        <v>0</v>
      </c>
      <c r="O1692" s="4">
        <f>I1692+K1692+M1692</f>
        <v>0</v>
      </c>
      <c r="P1692" s="5">
        <f>J1692+L1692+N1692</f>
        <v>0</v>
      </c>
      <c r="Q1692" s="1" t="s">
        <v>13</v>
      </c>
      <c r="S1692" t="s">
        <v>54</v>
      </c>
      <c r="T1692" t="s">
        <v>54</v>
      </c>
      <c r="U1692" t="s">
        <v>13</v>
      </c>
      <c r="V1692">
        <v>1</v>
      </c>
    </row>
    <row r="1693" spans="1:22" x14ac:dyDescent="0.2">
      <c r="A1693" s="1" t="s">
        <v>13</v>
      </c>
      <c r="B1693" s="6" t="s">
        <v>13</v>
      </c>
      <c r="C1693" s="1" t="s">
        <v>13</v>
      </c>
      <c r="D1693" s="1" t="s">
        <v>13</v>
      </c>
      <c r="E1693" s="1" t="s">
        <v>1311</v>
      </c>
      <c r="F1693" s="1" t="s">
        <v>13</v>
      </c>
      <c r="G1693" s="6" t="s">
        <v>13</v>
      </c>
      <c r="H1693" s="3">
        <v>0</v>
      </c>
      <c r="I1693" s="1" t="s">
        <v>13</v>
      </c>
      <c r="J1693" s="4">
        <f>TRUNC(SUMPRODUCT(J1691:J1692, V1691:V1692), 0)</f>
        <v>0</v>
      </c>
      <c r="K1693" s="1" t="s">
        <v>13</v>
      </c>
      <c r="L1693" s="5">
        <f>TRUNC(SUMPRODUCT(L1691:L1692, V1691:V1692), 0)</f>
        <v>0</v>
      </c>
      <c r="M1693" s="1" t="s">
        <v>13</v>
      </c>
      <c r="N1693" s="5">
        <f>TRUNC(SUMPRODUCT(N1691:N1692, V1691:V1692), 0)</f>
        <v>0</v>
      </c>
      <c r="O1693" s="1" t="s">
        <v>13</v>
      </c>
      <c r="P1693" s="5">
        <f>J1693+L1693+N1693</f>
        <v>0</v>
      </c>
      <c r="Q1693" s="1" t="s">
        <v>13</v>
      </c>
      <c r="S1693" t="s">
        <v>13</v>
      </c>
      <c r="T1693" t="s">
        <v>13</v>
      </c>
      <c r="U1693" t="s">
        <v>13</v>
      </c>
      <c r="V1693">
        <v>1</v>
      </c>
    </row>
    <row r="1694" spans="1:22" x14ac:dyDescent="0.2">
      <c r="A1694" s="1" t="s">
        <v>13</v>
      </c>
      <c r="B1694" s="6" t="s">
        <v>13</v>
      </c>
      <c r="C1694" s="1" t="s">
        <v>13</v>
      </c>
      <c r="D1694" s="1" t="s">
        <v>13</v>
      </c>
      <c r="E1694" s="1" t="s">
        <v>13</v>
      </c>
      <c r="F1694" s="1" t="s">
        <v>13</v>
      </c>
      <c r="G1694" s="6" t="s">
        <v>13</v>
      </c>
      <c r="H1694" s="3">
        <v>0</v>
      </c>
      <c r="I1694" s="1" t="s">
        <v>13</v>
      </c>
      <c r="J1694" s="1" t="s">
        <v>13</v>
      </c>
      <c r="K1694" s="1" t="s">
        <v>13</v>
      </c>
      <c r="L1694" s="1" t="s">
        <v>13</v>
      </c>
      <c r="M1694" s="1" t="s">
        <v>13</v>
      </c>
      <c r="N1694" s="1" t="s">
        <v>13</v>
      </c>
      <c r="O1694" s="1" t="s">
        <v>13</v>
      </c>
      <c r="P1694" s="1" t="s">
        <v>13</v>
      </c>
      <c r="Q1694" s="1" t="s">
        <v>13</v>
      </c>
      <c r="S1694" t="s">
        <v>13</v>
      </c>
      <c r="T1694" t="s">
        <v>13</v>
      </c>
      <c r="U1694" t="s">
        <v>13</v>
      </c>
      <c r="V1694">
        <v>1</v>
      </c>
    </row>
    <row r="1695" spans="1:22" x14ac:dyDescent="0.2">
      <c r="A1695" s="1" t="s">
        <v>595</v>
      </c>
      <c r="B1695" s="6" t="s">
        <v>13</v>
      </c>
      <c r="C1695" s="1" t="s">
        <v>13</v>
      </c>
      <c r="D1695" s="1" t="s">
        <v>13</v>
      </c>
      <c r="E1695" s="1" t="s">
        <v>591</v>
      </c>
      <c r="F1695" s="1" t="s">
        <v>596</v>
      </c>
      <c r="G1695" s="6" t="s">
        <v>564</v>
      </c>
      <c r="H1695" s="3">
        <v>0</v>
      </c>
      <c r="I1695" s="1" t="s">
        <v>13</v>
      </c>
      <c r="J1695" s="1" t="s">
        <v>13</v>
      </c>
      <c r="K1695" s="1" t="s">
        <v>13</v>
      </c>
      <c r="L1695" s="1" t="s">
        <v>13</v>
      </c>
      <c r="M1695" s="1" t="s">
        <v>13</v>
      </c>
      <c r="N1695" s="1" t="s">
        <v>13</v>
      </c>
      <c r="O1695" s="1" t="s">
        <v>13</v>
      </c>
      <c r="P1695" s="1" t="s">
        <v>13</v>
      </c>
      <c r="Q1695" s="1" t="s">
        <v>13</v>
      </c>
      <c r="S1695" t="s">
        <v>13</v>
      </c>
      <c r="T1695" t="s">
        <v>13</v>
      </c>
      <c r="U1695" t="s">
        <v>13</v>
      </c>
      <c r="V1695">
        <v>1</v>
      </c>
    </row>
    <row r="1696" spans="1:22" x14ac:dyDescent="0.2">
      <c r="A1696" s="1" t="s">
        <v>595</v>
      </c>
      <c r="B1696" s="6" t="s">
        <v>1312</v>
      </c>
      <c r="C1696" s="1" t="s">
        <v>1496</v>
      </c>
      <c r="D1696" s="1" t="s">
        <v>13</v>
      </c>
      <c r="E1696" s="1" t="s">
        <v>1497</v>
      </c>
      <c r="F1696" s="1" t="s">
        <v>1315</v>
      </c>
      <c r="G1696" s="6" t="s">
        <v>1316</v>
      </c>
      <c r="H1696" s="3">
        <v>0.4</v>
      </c>
      <c r="I1696" s="5">
        <v>0</v>
      </c>
      <c r="J1696" s="4">
        <f>TRUNC(H1696*I1696, 1)</f>
        <v>0</v>
      </c>
      <c r="K1696" s="4">
        <f>노무!E23</f>
        <v>0</v>
      </c>
      <c r="L1696" s="5">
        <f>TRUNC(H1696*K1696, 1)</f>
        <v>0</v>
      </c>
      <c r="M1696" s="4">
        <v>0</v>
      </c>
      <c r="N1696" s="5">
        <f>TRUNC(H1696*M1696, 1)</f>
        <v>0</v>
      </c>
      <c r="O1696" s="4">
        <f>I1696+K1696+M1696</f>
        <v>0</v>
      </c>
      <c r="P1696" s="5">
        <f>J1696+L1696+N1696</f>
        <v>0</v>
      </c>
      <c r="Q1696" s="1" t="s">
        <v>13</v>
      </c>
      <c r="S1696" t="s">
        <v>54</v>
      </c>
      <c r="T1696" t="s">
        <v>54</v>
      </c>
      <c r="U1696" t="s">
        <v>13</v>
      </c>
      <c r="V1696">
        <v>1</v>
      </c>
    </row>
    <row r="1697" spans="1:22" x14ac:dyDescent="0.2">
      <c r="A1697" s="1" t="s">
        <v>595</v>
      </c>
      <c r="B1697" s="6" t="s">
        <v>1312</v>
      </c>
      <c r="C1697" s="1" t="s">
        <v>1317</v>
      </c>
      <c r="D1697" s="1" t="s">
        <v>13</v>
      </c>
      <c r="E1697" s="1" t="s">
        <v>1318</v>
      </c>
      <c r="F1697" s="1" t="s">
        <v>1315</v>
      </c>
      <c r="G1697" s="6" t="s">
        <v>1316</v>
      </c>
      <c r="H1697" s="3">
        <v>0.13</v>
      </c>
      <c r="I1697" s="5">
        <v>0</v>
      </c>
      <c r="J1697" s="4">
        <f>TRUNC(H1697*I1697, 1)</f>
        <v>0</v>
      </c>
      <c r="K1697" s="4">
        <f>노무!E4</f>
        <v>0</v>
      </c>
      <c r="L1697" s="5">
        <f>TRUNC(H1697*K1697, 1)</f>
        <v>0</v>
      </c>
      <c r="M1697" s="4">
        <v>0</v>
      </c>
      <c r="N1697" s="5">
        <f>TRUNC(H1697*M1697, 1)</f>
        <v>0</v>
      </c>
      <c r="O1697" s="4">
        <f>I1697+K1697+M1697</f>
        <v>0</v>
      </c>
      <c r="P1697" s="5">
        <f>J1697+L1697+N1697</f>
        <v>0</v>
      </c>
      <c r="Q1697" s="1" t="s">
        <v>13</v>
      </c>
      <c r="S1697" t="s">
        <v>54</v>
      </c>
      <c r="T1697" t="s">
        <v>54</v>
      </c>
      <c r="U1697" t="s">
        <v>13</v>
      </c>
      <c r="V1697">
        <v>1</v>
      </c>
    </row>
    <row r="1698" spans="1:22" x14ac:dyDescent="0.2">
      <c r="A1698" s="1" t="s">
        <v>13</v>
      </c>
      <c r="B1698" s="6" t="s">
        <v>13</v>
      </c>
      <c r="C1698" s="1" t="s">
        <v>13</v>
      </c>
      <c r="D1698" s="1" t="s">
        <v>13</v>
      </c>
      <c r="E1698" s="1" t="s">
        <v>1311</v>
      </c>
      <c r="F1698" s="1" t="s">
        <v>13</v>
      </c>
      <c r="G1698" s="6" t="s">
        <v>13</v>
      </c>
      <c r="H1698" s="3">
        <v>0</v>
      </c>
      <c r="I1698" s="1" t="s">
        <v>13</v>
      </c>
      <c r="J1698" s="4">
        <f>TRUNC(SUMPRODUCT(J1696:J1697, V1696:V1697), 0)</f>
        <v>0</v>
      </c>
      <c r="K1698" s="1" t="s">
        <v>13</v>
      </c>
      <c r="L1698" s="5">
        <f>TRUNC(SUMPRODUCT(L1696:L1697, V1696:V1697), 0)</f>
        <v>0</v>
      </c>
      <c r="M1698" s="1" t="s">
        <v>13</v>
      </c>
      <c r="N1698" s="5">
        <f>TRUNC(SUMPRODUCT(N1696:N1697, V1696:V1697), 0)</f>
        <v>0</v>
      </c>
      <c r="O1698" s="1" t="s">
        <v>13</v>
      </c>
      <c r="P1698" s="5">
        <f>J1698+L1698+N1698</f>
        <v>0</v>
      </c>
      <c r="Q1698" s="1" t="s">
        <v>13</v>
      </c>
      <c r="S1698" t="s">
        <v>13</v>
      </c>
      <c r="T1698" t="s">
        <v>13</v>
      </c>
      <c r="U1698" t="s">
        <v>13</v>
      </c>
      <c r="V1698">
        <v>1</v>
      </c>
    </row>
    <row r="1699" spans="1:22" x14ac:dyDescent="0.2">
      <c r="A1699" s="1" t="s">
        <v>13</v>
      </c>
      <c r="B1699" s="6" t="s">
        <v>13</v>
      </c>
      <c r="C1699" s="1" t="s">
        <v>13</v>
      </c>
      <c r="D1699" s="1" t="s">
        <v>13</v>
      </c>
      <c r="E1699" s="1" t="s">
        <v>13</v>
      </c>
      <c r="F1699" s="1" t="s">
        <v>13</v>
      </c>
      <c r="G1699" s="6" t="s">
        <v>13</v>
      </c>
      <c r="H1699" s="3">
        <v>0</v>
      </c>
      <c r="I1699" s="1" t="s">
        <v>13</v>
      </c>
      <c r="J1699" s="1" t="s">
        <v>13</v>
      </c>
      <c r="K1699" s="1" t="s">
        <v>13</v>
      </c>
      <c r="L1699" s="1" t="s">
        <v>13</v>
      </c>
      <c r="M1699" s="1" t="s">
        <v>13</v>
      </c>
      <c r="N1699" s="1" t="s">
        <v>13</v>
      </c>
      <c r="O1699" s="1" t="s">
        <v>13</v>
      </c>
      <c r="P1699" s="1" t="s">
        <v>13</v>
      </c>
      <c r="Q1699" s="1" t="s">
        <v>13</v>
      </c>
      <c r="S1699" t="s">
        <v>13</v>
      </c>
      <c r="T1699" t="s">
        <v>13</v>
      </c>
      <c r="U1699" t="s">
        <v>13</v>
      </c>
      <c r="V1699">
        <v>1</v>
      </c>
    </row>
    <row r="1700" spans="1:22" x14ac:dyDescent="0.2">
      <c r="A1700" s="1" t="s">
        <v>597</v>
      </c>
      <c r="B1700" s="6" t="s">
        <v>13</v>
      </c>
      <c r="C1700" s="1" t="s">
        <v>13</v>
      </c>
      <c r="D1700" s="1" t="s">
        <v>13</v>
      </c>
      <c r="E1700" s="1" t="s">
        <v>591</v>
      </c>
      <c r="F1700" s="1" t="s">
        <v>598</v>
      </c>
      <c r="G1700" s="6" t="s">
        <v>564</v>
      </c>
      <c r="H1700" s="3">
        <v>0</v>
      </c>
      <c r="I1700" s="1" t="s">
        <v>13</v>
      </c>
      <c r="J1700" s="1" t="s">
        <v>13</v>
      </c>
      <c r="K1700" s="1" t="s">
        <v>13</v>
      </c>
      <c r="L1700" s="1" t="s">
        <v>13</v>
      </c>
      <c r="M1700" s="1" t="s">
        <v>13</v>
      </c>
      <c r="N1700" s="1" t="s">
        <v>13</v>
      </c>
      <c r="O1700" s="1" t="s">
        <v>13</v>
      </c>
      <c r="P1700" s="1" t="s">
        <v>13</v>
      </c>
      <c r="Q1700" s="1" t="s">
        <v>13</v>
      </c>
      <c r="S1700" t="s">
        <v>13</v>
      </c>
      <c r="T1700" t="s">
        <v>13</v>
      </c>
      <c r="U1700" t="s">
        <v>13</v>
      </c>
      <c r="V1700">
        <v>1</v>
      </c>
    </row>
    <row r="1701" spans="1:22" x14ac:dyDescent="0.2">
      <c r="A1701" s="1" t="s">
        <v>597</v>
      </c>
      <c r="B1701" s="6" t="s">
        <v>1312</v>
      </c>
      <c r="C1701" s="1" t="s">
        <v>1496</v>
      </c>
      <c r="D1701" s="1" t="s">
        <v>13</v>
      </c>
      <c r="E1701" s="1" t="s">
        <v>1497</v>
      </c>
      <c r="F1701" s="1" t="s">
        <v>1315</v>
      </c>
      <c r="G1701" s="6" t="s">
        <v>1316</v>
      </c>
      <c r="H1701" s="3">
        <v>0.56999999999999995</v>
      </c>
      <c r="I1701" s="5">
        <v>0</v>
      </c>
      <c r="J1701" s="4">
        <f>TRUNC(H1701*I1701, 1)</f>
        <v>0</v>
      </c>
      <c r="K1701" s="4">
        <f>노무!E23</f>
        <v>0</v>
      </c>
      <c r="L1701" s="5">
        <f>TRUNC(H1701*K1701, 1)</f>
        <v>0</v>
      </c>
      <c r="M1701" s="4">
        <v>0</v>
      </c>
      <c r="N1701" s="5">
        <f>TRUNC(H1701*M1701, 1)</f>
        <v>0</v>
      </c>
      <c r="O1701" s="4">
        <f>I1701+K1701+M1701</f>
        <v>0</v>
      </c>
      <c r="P1701" s="5">
        <f>J1701+L1701+N1701</f>
        <v>0</v>
      </c>
      <c r="Q1701" s="1" t="s">
        <v>13</v>
      </c>
      <c r="S1701" t="s">
        <v>54</v>
      </c>
      <c r="T1701" t="s">
        <v>54</v>
      </c>
      <c r="U1701" t="s">
        <v>13</v>
      </c>
      <c r="V1701">
        <v>1</v>
      </c>
    </row>
    <row r="1702" spans="1:22" x14ac:dyDescent="0.2">
      <c r="A1702" s="1" t="s">
        <v>597</v>
      </c>
      <c r="B1702" s="6" t="s">
        <v>1312</v>
      </c>
      <c r="C1702" s="1" t="s">
        <v>1317</v>
      </c>
      <c r="D1702" s="1" t="s">
        <v>13</v>
      </c>
      <c r="E1702" s="1" t="s">
        <v>1318</v>
      </c>
      <c r="F1702" s="1" t="s">
        <v>1315</v>
      </c>
      <c r="G1702" s="6" t="s">
        <v>1316</v>
      </c>
      <c r="H1702" s="3">
        <v>0.18</v>
      </c>
      <c r="I1702" s="5">
        <v>0</v>
      </c>
      <c r="J1702" s="4">
        <f>TRUNC(H1702*I1702, 1)</f>
        <v>0</v>
      </c>
      <c r="K1702" s="4">
        <f>노무!E4</f>
        <v>0</v>
      </c>
      <c r="L1702" s="5">
        <f>TRUNC(H1702*K1702, 1)</f>
        <v>0</v>
      </c>
      <c r="M1702" s="4">
        <v>0</v>
      </c>
      <c r="N1702" s="5">
        <f>TRUNC(H1702*M1702, 1)</f>
        <v>0</v>
      </c>
      <c r="O1702" s="4">
        <f>I1702+K1702+M1702</f>
        <v>0</v>
      </c>
      <c r="P1702" s="5">
        <f>J1702+L1702+N1702</f>
        <v>0</v>
      </c>
      <c r="Q1702" s="1" t="s">
        <v>13</v>
      </c>
      <c r="S1702" t="s">
        <v>54</v>
      </c>
      <c r="T1702" t="s">
        <v>54</v>
      </c>
      <c r="U1702" t="s">
        <v>13</v>
      </c>
      <c r="V1702">
        <v>1</v>
      </c>
    </row>
    <row r="1703" spans="1:22" x14ac:dyDescent="0.2">
      <c r="A1703" s="1" t="s">
        <v>13</v>
      </c>
      <c r="B1703" s="6" t="s">
        <v>13</v>
      </c>
      <c r="C1703" s="1" t="s">
        <v>13</v>
      </c>
      <c r="D1703" s="1" t="s">
        <v>13</v>
      </c>
      <c r="E1703" s="1" t="s">
        <v>1311</v>
      </c>
      <c r="F1703" s="1" t="s">
        <v>13</v>
      </c>
      <c r="G1703" s="6" t="s">
        <v>13</v>
      </c>
      <c r="H1703" s="3">
        <v>0</v>
      </c>
      <c r="I1703" s="1" t="s">
        <v>13</v>
      </c>
      <c r="J1703" s="4">
        <f>TRUNC(SUMPRODUCT(J1701:J1702, V1701:V1702), 0)</f>
        <v>0</v>
      </c>
      <c r="K1703" s="1" t="s">
        <v>13</v>
      </c>
      <c r="L1703" s="5">
        <f>TRUNC(SUMPRODUCT(L1701:L1702, V1701:V1702), 0)</f>
        <v>0</v>
      </c>
      <c r="M1703" s="1" t="s">
        <v>13</v>
      </c>
      <c r="N1703" s="5">
        <f>TRUNC(SUMPRODUCT(N1701:N1702, V1701:V1702), 0)</f>
        <v>0</v>
      </c>
      <c r="O1703" s="1" t="s">
        <v>13</v>
      </c>
      <c r="P1703" s="5">
        <f>J1703+L1703+N1703</f>
        <v>0</v>
      </c>
      <c r="Q1703" s="1" t="s">
        <v>13</v>
      </c>
      <c r="S1703" t="s">
        <v>13</v>
      </c>
      <c r="T1703" t="s">
        <v>13</v>
      </c>
      <c r="U1703" t="s">
        <v>13</v>
      </c>
      <c r="V1703">
        <v>1</v>
      </c>
    </row>
    <row r="1704" spans="1:22" x14ac:dyDescent="0.2">
      <c r="A1704" s="1" t="s">
        <v>13</v>
      </c>
      <c r="B1704" s="6" t="s">
        <v>13</v>
      </c>
      <c r="C1704" s="1" t="s">
        <v>13</v>
      </c>
      <c r="D1704" s="1" t="s">
        <v>13</v>
      </c>
      <c r="E1704" s="1" t="s">
        <v>13</v>
      </c>
      <c r="F1704" s="1" t="s">
        <v>13</v>
      </c>
      <c r="G1704" s="6" t="s">
        <v>13</v>
      </c>
      <c r="H1704" s="3">
        <v>0</v>
      </c>
      <c r="I1704" s="1" t="s">
        <v>13</v>
      </c>
      <c r="J1704" s="1" t="s">
        <v>13</v>
      </c>
      <c r="K1704" s="1" t="s">
        <v>13</v>
      </c>
      <c r="L1704" s="1" t="s">
        <v>13</v>
      </c>
      <c r="M1704" s="1" t="s">
        <v>13</v>
      </c>
      <c r="N1704" s="1" t="s">
        <v>13</v>
      </c>
      <c r="O1704" s="1" t="s">
        <v>13</v>
      </c>
      <c r="P1704" s="1" t="s">
        <v>13</v>
      </c>
      <c r="Q1704" s="1" t="s">
        <v>13</v>
      </c>
      <c r="S1704" t="s">
        <v>13</v>
      </c>
      <c r="T1704" t="s">
        <v>13</v>
      </c>
      <c r="U1704" t="s">
        <v>13</v>
      </c>
      <c r="V1704">
        <v>1</v>
      </c>
    </row>
    <row r="1705" spans="1:22" x14ac:dyDescent="0.2">
      <c r="A1705" s="1" t="s">
        <v>599</v>
      </c>
      <c r="B1705" s="6" t="s">
        <v>13</v>
      </c>
      <c r="C1705" s="1" t="s">
        <v>13</v>
      </c>
      <c r="D1705" s="1" t="s">
        <v>13</v>
      </c>
      <c r="E1705" s="1" t="s">
        <v>591</v>
      </c>
      <c r="F1705" s="1" t="s">
        <v>600</v>
      </c>
      <c r="G1705" s="6" t="s">
        <v>564</v>
      </c>
      <c r="H1705" s="3">
        <v>0</v>
      </c>
      <c r="I1705" s="1" t="s">
        <v>13</v>
      </c>
      <c r="J1705" s="1" t="s">
        <v>13</v>
      </c>
      <c r="K1705" s="1" t="s">
        <v>13</v>
      </c>
      <c r="L1705" s="1" t="s">
        <v>13</v>
      </c>
      <c r="M1705" s="1" t="s">
        <v>13</v>
      </c>
      <c r="N1705" s="1" t="s">
        <v>13</v>
      </c>
      <c r="O1705" s="1" t="s">
        <v>13</v>
      </c>
      <c r="P1705" s="1" t="s">
        <v>13</v>
      </c>
      <c r="Q1705" s="1" t="s">
        <v>13</v>
      </c>
      <c r="S1705" t="s">
        <v>13</v>
      </c>
      <c r="T1705" t="s">
        <v>13</v>
      </c>
      <c r="U1705" t="s">
        <v>13</v>
      </c>
      <c r="V1705">
        <v>1</v>
      </c>
    </row>
    <row r="1706" spans="1:22" x14ac:dyDescent="0.2">
      <c r="A1706" s="1" t="s">
        <v>599</v>
      </c>
      <c r="B1706" s="6" t="s">
        <v>1312</v>
      </c>
      <c r="C1706" s="1" t="s">
        <v>1496</v>
      </c>
      <c r="D1706" s="1" t="s">
        <v>13</v>
      </c>
      <c r="E1706" s="1" t="s">
        <v>1497</v>
      </c>
      <c r="F1706" s="1" t="s">
        <v>1315</v>
      </c>
      <c r="G1706" s="6" t="s">
        <v>1316</v>
      </c>
      <c r="H1706" s="3">
        <v>0.74</v>
      </c>
      <c r="I1706" s="5">
        <v>0</v>
      </c>
      <c r="J1706" s="4">
        <f>TRUNC(H1706*I1706, 1)</f>
        <v>0</v>
      </c>
      <c r="K1706" s="4">
        <f>노무!E23</f>
        <v>0</v>
      </c>
      <c r="L1706" s="5">
        <f>TRUNC(H1706*K1706, 1)</f>
        <v>0</v>
      </c>
      <c r="M1706" s="4">
        <v>0</v>
      </c>
      <c r="N1706" s="5">
        <f>TRUNC(H1706*M1706, 1)</f>
        <v>0</v>
      </c>
      <c r="O1706" s="4">
        <f>I1706+K1706+M1706</f>
        <v>0</v>
      </c>
      <c r="P1706" s="5">
        <f>J1706+L1706+N1706</f>
        <v>0</v>
      </c>
      <c r="Q1706" s="1" t="s">
        <v>13</v>
      </c>
      <c r="S1706" t="s">
        <v>54</v>
      </c>
      <c r="T1706" t="s">
        <v>54</v>
      </c>
      <c r="U1706" t="s">
        <v>13</v>
      </c>
      <c r="V1706">
        <v>1</v>
      </c>
    </row>
    <row r="1707" spans="1:22" x14ac:dyDescent="0.2">
      <c r="A1707" s="1" t="s">
        <v>599</v>
      </c>
      <c r="B1707" s="6" t="s">
        <v>1312</v>
      </c>
      <c r="C1707" s="1" t="s">
        <v>1317</v>
      </c>
      <c r="D1707" s="1" t="s">
        <v>13</v>
      </c>
      <c r="E1707" s="1" t="s">
        <v>1318</v>
      </c>
      <c r="F1707" s="1" t="s">
        <v>1315</v>
      </c>
      <c r="G1707" s="6" t="s">
        <v>1316</v>
      </c>
      <c r="H1707" s="3">
        <v>0.23</v>
      </c>
      <c r="I1707" s="5">
        <v>0</v>
      </c>
      <c r="J1707" s="4">
        <f>TRUNC(H1707*I1707, 1)</f>
        <v>0</v>
      </c>
      <c r="K1707" s="4">
        <f>노무!E4</f>
        <v>0</v>
      </c>
      <c r="L1707" s="5">
        <f>TRUNC(H1707*K1707, 1)</f>
        <v>0</v>
      </c>
      <c r="M1707" s="4">
        <v>0</v>
      </c>
      <c r="N1707" s="5">
        <f>TRUNC(H1707*M1707, 1)</f>
        <v>0</v>
      </c>
      <c r="O1707" s="4">
        <f>I1707+K1707+M1707</f>
        <v>0</v>
      </c>
      <c r="P1707" s="5">
        <f>J1707+L1707+N1707</f>
        <v>0</v>
      </c>
      <c r="Q1707" s="1" t="s">
        <v>13</v>
      </c>
      <c r="S1707" t="s">
        <v>54</v>
      </c>
      <c r="T1707" t="s">
        <v>54</v>
      </c>
      <c r="U1707" t="s">
        <v>13</v>
      </c>
      <c r="V1707">
        <v>1</v>
      </c>
    </row>
    <row r="1708" spans="1:22" x14ac:dyDescent="0.2">
      <c r="A1708" s="1" t="s">
        <v>13</v>
      </c>
      <c r="B1708" s="6" t="s">
        <v>13</v>
      </c>
      <c r="C1708" s="1" t="s">
        <v>13</v>
      </c>
      <c r="D1708" s="1" t="s">
        <v>13</v>
      </c>
      <c r="E1708" s="1" t="s">
        <v>1311</v>
      </c>
      <c r="F1708" s="1" t="s">
        <v>13</v>
      </c>
      <c r="G1708" s="6" t="s">
        <v>13</v>
      </c>
      <c r="H1708" s="3">
        <v>0</v>
      </c>
      <c r="I1708" s="1" t="s">
        <v>13</v>
      </c>
      <c r="J1708" s="4">
        <f>TRUNC(SUMPRODUCT(J1706:J1707, V1706:V1707), 0)</f>
        <v>0</v>
      </c>
      <c r="K1708" s="1" t="s">
        <v>13</v>
      </c>
      <c r="L1708" s="5">
        <f>TRUNC(SUMPRODUCT(L1706:L1707, V1706:V1707), 0)</f>
        <v>0</v>
      </c>
      <c r="M1708" s="1" t="s">
        <v>13</v>
      </c>
      <c r="N1708" s="5">
        <f>TRUNC(SUMPRODUCT(N1706:N1707, V1706:V1707), 0)</f>
        <v>0</v>
      </c>
      <c r="O1708" s="1" t="s">
        <v>13</v>
      </c>
      <c r="P1708" s="5">
        <f>J1708+L1708+N1708</f>
        <v>0</v>
      </c>
      <c r="Q1708" s="1" t="s">
        <v>13</v>
      </c>
      <c r="S1708" t="s">
        <v>13</v>
      </c>
      <c r="T1708" t="s">
        <v>13</v>
      </c>
      <c r="U1708" t="s">
        <v>13</v>
      </c>
      <c r="V1708">
        <v>1</v>
      </c>
    </row>
    <row r="1709" spans="1:22" x14ac:dyDescent="0.2">
      <c r="A1709" s="1" t="s">
        <v>13</v>
      </c>
      <c r="B1709" s="6" t="s">
        <v>13</v>
      </c>
      <c r="C1709" s="1" t="s">
        <v>13</v>
      </c>
      <c r="D1709" s="1" t="s">
        <v>13</v>
      </c>
      <c r="E1709" s="1" t="s">
        <v>13</v>
      </c>
      <c r="F1709" s="1" t="s">
        <v>13</v>
      </c>
      <c r="G1709" s="6" t="s">
        <v>13</v>
      </c>
      <c r="H1709" s="3">
        <v>0</v>
      </c>
      <c r="I1709" s="1" t="s">
        <v>13</v>
      </c>
      <c r="J1709" s="1" t="s">
        <v>13</v>
      </c>
      <c r="K1709" s="1" t="s">
        <v>13</v>
      </c>
      <c r="L1709" s="1" t="s">
        <v>13</v>
      </c>
      <c r="M1709" s="1" t="s">
        <v>13</v>
      </c>
      <c r="N1709" s="1" t="s">
        <v>13</v>
      </c>
      <c r="O1709" s="1" t="s">
        <v>13</v>
      </c>
      <c r="P1709" s="1" t="s">
        <v>13</v>
      </c>
      <c r="Q1709" s="1" t="s">
        <v>13</v>
      </c>
      <c r="S1709" t="s">
        <v>13</v>
      </c>
      <c r="T1709" t="s">
        <v>13</v>
      </c>
      <c r="U1709" t="s">
        <v>13</v>
      </c>
      <c r="V1709">
        <v>1</v>
      </c>
    </row>
    <row r="1710" spans="1:22" x14ac:dyDescent="0.2">
      <c r="A1710" s="1" t="s">
        <v>601</v>
      </c>
      <c r="B1710" s="6" t="s">
        <v>13</v>
      </c>
      <c r="C1710" s="1" t="s">
        <v>13</v>
      </c>
      <c r="D1710" s="1" t="s">
        <v>13</v>
      </c>
      <c r="E1710" s="1" t="s">
        <v>591</v>
      </c>
      <c r="F1710" s="1" t="s">
        <v>602</v>
      </c>
      <c r="G1710" s="6" t="s">
        <v>564</v>
      </c>
      <c r="H1710" s="3">
        <v>0</v>
      </c>
      <c r="I1710" s="1" t="s">
        <v>13</v>
      </c>
      <c r="J1710" s="1" t="s">
        <v>13</v>
      </c>
      <c r="K1710" s="1" t="s">
        <v>13</v>
      </c>
      <c r="L1710" s="1" t="s">
        <v>13</v>
      </c>
      <c r="M1710" s="1" t="s">
        <v>13</v>
      </c>
      <c r="N1710" s="1" t="s">
        <v>13</v>
      </c>
      <c r="O1710" s="1" t="s">
        <v>13</v>
      </c>
      <c r="P1710" s="1" t="s">
        <v>13</v>
      </c>
      <c r="Q1710" s="1" t="s">
        <v>13</v>
      </c>
      <c r="S1710" t="s">
        <v>13</v>
      </c>
      <c r="T1710" t="s">
        <v>13</v>
      </c>
      <c r="U1710" t="s">
        <v>13</v>
      </c>
      <c r="V1710">
        <v>1</v>
      </c>
    </row>
    <row r="1711" spans="1:22" x14ac:dyDescent="0.2">
      <c r="A1711" s="1" t="s">
        <v>601</v>
      </c>
      <c r="B1711" s="6" t="s">
        <v>1312</v>
      </c>
      <c r="C1711" s="1" t="s">
        <v>1496</v>
      </c>
      <c r="D1711" s="1" t="s">
        <v>13</v>
      </c>
      <c r="E1711" s="1" t="s">
        <v>1497</v>
      </c>
      <c r="F1711" s="1" t="s">
        <v>1315</v>
      </c>
      <c r="G1711" s="6" t="s">
        <v>1316</v>
      </c>
      <c r="H1711" s="3">
        <v>0.91</v>
      </c>
      <c r="I1711" s="5">
        <v>0</v>
      </c>
      <c r="J1711" s="4">
        <f>TRUNC(H1711*I1711, 1)</f>
        <v>0</v>
      </c>
      <c r="K1711" s="4">
        <f>노무!E23</f>
        <v>0</v>
      </c>
      <c r="L1711" s="5">
        <f>TRUNC(H1711*K1711, 1)</f>
        <v>0</v>
      </c>
      <c r="M1711" s="4">
        <v>0</v>
      </c>
      <c r="N1711" s="5">
        <f>TRUNC(H1711*M1711, 1)</f>
        <v>0</v>
      </c>
      <c r="O1711" s="4">
        <f>I1711+K1711+M1711</f>
        <v>0</v>
      </c>
      <c r="P1711" s="5">
        <f>J1711+L1711+N1711</f>
        <v>0</v>
      </c>
      <c r="Q1711" s="1" t="s">
        <v>13</v>
      </c>
      <c r="S1711" t="s">
        <v>54</v>
      </c>
      <c r="T1711" t="s">
        <v>54</v>
      </c>
      <c r="U1711" t="s">
        <v>13</v>
      </c>
      <c r="V1711">
        <v>1</v>
      </c>
    </row>
    <row r="1712" spans="1:22" x14ac:dyDescent="0.2">
      <c r="A1712" s="1" t="s">
        <v>601</v>
      </c>
      <c r="B1712" s="6" t="s">
        <v>1312</v>
      </c>
      <c r="C1712" s="1" t="s">
        <v>1317</v>
      </c>
      <c r="D1712" s="1" t="s">
        <v>13</v>
      </c>
      <c r="E1712" s="1" t="s">
        <v>1318</v>
      </c>
      <c r="F1712" s="1" t="s">
        <v>1315</v>
      </c>
      <c r="G1712" s="6" t="s">
        <v>1316</v>
      </c>
      <c r="H1712" s="3">
        <v>0.28000000000000003</v>
      </c>
      <c r="I1712" s="5">
        <v>0</v>
      </c>
      <c r="J1712" s="4">
        <f>TRUNC(H1712*I1712, 1)</f>
        <v>0</v>
      </c>
      <c r="K1712" s="4">
        <f>노무!E4</f>
        <v>0</v>
      </c>
      <c r="L1712" s="5">
        <f>TRUNC(H1712*K1712, 1)</f>
        <v>0</v>
      </c>
      <c r="M1712" s="4">
        <v>0</v>
      </c>
      <c r="N1712" s="5">
        <f>TRUNC(H1712*M1712, 1)</f>
        <v>0</v>
      </c>
      <c r="O1712" s="4">
        <f>I1712+K1712+M1712</f>
        <v>0</v>
      </c>
      <c r="P1712" s="5">
        <f>J1712+L1712+N1712</f>
        <v>0</v>
      </c>
      <c r="Q1712" s="1" t="s">
        <v>13</v>
      </c>
      <c r="S1712" t="s">
        <v>54</v>
      </c>
      <c r="T1712" t="s">
        <v>54</v>
      </c>
      <c r="U1712" t="s">
        <v>13</v>
      </c>
      <c r="V1712">
        <v>1</v>
      </c>
    </row>
    <row r="1713" spans="1:22" x14ac:dyDescent="0.2">
      <c r="A1713" s="1" t="s">
        <v>13</v>
      </c>
      <c r="B1713" s="6" t="s">
        <v>13</v>
      </c>
      <c r="C1713" s="1" t="s">
        <v>13</v>
      </c>
      <c r="D1713" s="1" t="s">
        <v>13</v>
      </c>
      <c r="E1713" s="1" t="s">
        <v>1311</v>
      </c>
      <c r="F1713" s="1" t="s">
        <v>13</v>
      </c>
      <c r="G1713" s="6" t="s">
        <v>13</v>
      </c>
      <c r="H1713" s="3">
        <v>0</v>
      </c>
      <c r="I1713" s="1" t="s">
        <v>13</v>
      </c>
      <c r="J1713" s="4">
        <f>TRUNC(SUMPRODUCT(J1711:J1712, V1711:V1712), 0)</f>
        <v>0</v>
      </c>
      <c r="K1713" s="1" t="s">
        <v>13</v>
      </c>
      <c r="L1713" s="5">
        <f>TRUNC(SUMPRODUCT(L1711:L1712, V1711:V1712), 0)</f>
        <v>0</v>
      </c>
      <c r="M1713" s="1" t="s">
        <v>13</v>
      </c>
      <c r="N1713" s="5">
        <f>TRUNC(SUMPRODUCT(N1711:N1712, V1711:V1712), 0)</f>
        <v>0</v>
      </c>
      <c r="O1713" s="1" t="s">
        <v>13</v>
      </c>
      <c r="P1713" s="5">
        <f>J1713+L1713+N1713</f>
        <v>0</v>
      </c>
      <c r="Q1713" s="1" t="s">
        <v>13</v>
      </c>
      <c r="S1713" t="s">
        <v>13</v>
      </c>
      <c r="T1713" t="s">
        <v>13</v>
      </c>
      <c r="U1713" t="s">
        <v>13</v>
      </c>
      <c r="V1713">
        <v>1</v>
      </c>
    </row>
    <row r="1714" spans="1:22" x14ac:dyDescent="0.2">
      <c r="A1714" s="1" t="s">
        <v>13</v>
      </c>
      <c r="B1714" s="6" t="s">
        <v>13</v>
      </c>
      <c r="C1714" s="1" t="s">
        <v>13</v>
      </c>
      <c r="D1714" s="1" t="s">
        <v>13</v>
      </c>
      <c r="E1714" s="1" t="s">
        <v>13</v>
      </c>
      <c r="F1714" s="1" t="s">
        <v>13</v>
      </c>
      <c r="G1714" s="6" t="s">
        <v>13</v>
      </c>
      <c r="H1714" s="3">
        <v>0</v>
      </c>
      <c r="I1714" s="1" t="s">
        <v>13</v>
      </c>
      <c r="J1714" s="1" t="s">
        <v>13</v>
      </c>
      <c r="K1714" s="1" t="s">
        <v>13</v>
      </c>
      <c r="L1714" s="1" t="s">
        <v>13</v>
      </c>
      <c r="M1714" s="1" t="s">
        <v>13</v>
      </c>
      <c r="N1714" s="1" t="s">
        <v>13</v>
      </c>
      <c r="O1714" s="1" t="s">
        <v>13</v>
      </c>
      <c r="P1714" s="1" t="s">
        <v>13</v>
      </c>
      <c r="Q1714" s="1" t="s">
        <v>13</v>
      </c>
      <c r="S1714" t="s">
        <v>13</v>
      </c>
      <c r="T1714" t="s">
        <v>13</v>
      </c>
      <c r="U1714" t="s">
        <v>13</v>
      </c>
      <c r="V1714">
        <v>1</v>
      </c>
    </row>
    <row r="1715" spans="1:22" x14ac:dyDescent="0.2">
      <c r="A1715" s="1" t="s">
        <v>603</v>
      </c>
      <c r="B1715" s="6" t="s">
        <v>13</v>
      </c>
      <c r="C1715" s="1" t="s">
        <v>13</v>
      </c>
      <c r="D1715" s="1" t="s">
        <v>13</v>
      </c>
      <c r="E1715" s="1" t="s">
        <v>591</v>
      </c>
      <c r="F1715" s="1" t="s">
        <v>604</v>
      </c>
      <c r="G1715" s="6" t="s">
        <v>564</v>
      </c>
      <c r="H1715" s="3">
        <v>0</v>
      </c>
      <c r="I1715" s="1" t="s">
        <v>13</v>
      </c>
      <c r="J1715" s="1" t="s">
        <v>13</v>
      </c>
      <c r="K1715" s="1" t="s">
        <v>13</v>
      </c>
      <c r="L1715" s="1" t="s">
        <v>13</v>
      </c>
      <c r="M1715" s="1" t="s">
        <v>13</v>
      </c>
      <c r="N1715" s="1" t="s">
        <v>13</v>
      </c>
      <c r="O1715" s="1" t="s">
        <v>13</v>
      </c>
      <c r="P1715" s="1" t="s">
        <v>13</v>
      </c>
      <c r="Q1715" s="1" t="s">
        <v>13</v>
      </c>
      <c r="S1715" t="s">
        <v>13</v>
      </c>
      <c r="T1715" t="s">
        <v>13</v>
      </c>
      <c r="U1715" t="s">
        <v>13</v>
      </c>
      <c r="V1715">
        <v>1</v>
      </c>
    </row>
    <row r="1716" spans="1:22" x14ac:dyDescent="0.2">
      <c r="A1716" s="1" t="s">
        <v>603</v>
      </c>
      <c r="B1716" s="6" t="s">
        <v>1312</v>
      </c>
      <c r="C1716" s="1" t="s">
        <v>1496</v>
      </c>
      <c r="D1716" s="1" t="s">
        <v>13</v>
      </c>
      <c r="E1716" s="1" t="s">
        <v>1497</v>
      </c>
      <c r="F1716" s="1" t="s">
        <v>1315</v>
      </c>
      <c r="G1716" s="6" t="s">
        <v>1316</v>
      </c>
      <c r="H1716" s="3">
        <v>1.08</v>
      </c>
      <c r="I1716" s="5">
        <v>0</v>
      </c>
      <c r="J1716" s="4">
        <f>TRUNC(H1716*I1716, 1)</f>
        <v>0</v>
      </c>
      <c r="K1716" s="4">
        <f>노무!E23</f>
        <v>0</v>
      </c>
      <c r="L1716" s="5">
        <f>TRUNC(H1716*K1716, 1)</f>
        <v>0</v>
      </c>
      <c r="M1716" s="4">
        <v>0</v>
      </c>
      <c r="N1716" s="5">
        <f>TRUNC(H1716*M1716, 1)</f>
        <v>0</v>
      </c>
      <c r="O1716" s="4">
        <f>I1716+K1716+M1716</f>
        <v>0</v>
      </c>
      <c r="P1716" s="5">
        <f>J1716+L1716+N1716</f>
        <v>0</v>
      </c>
      <c r="Q1716" s="1" t="s">
        <v>13</v>
      </c>
      <c r="S1716" t="s">
        <v>54</v>
      </c>
      <c r="T1716" t="s">
        <v>54</v>
      </c>
      <c r="U1716" t="s">
        <v>13</v>
      </c>
      <c r="V1716">
        <v>1</v>
      </c>
    </row>
    <row r="1717" spans="1:22" x14ac:dyDescent="0.2">
      <c r="A1717" s="1" t="s">
        <v>603</v>
      </c>
      <c r="B1717" s="6" t="s">
        <v>1312</v>
      </c>
      <c r="C1717" s="1" t="s">
        <v>1317</v>
      </c>
      <c r="D1717" s="1" t="s">
        <v>13</v>
      </c>
      <c r="E1717" s="1" t="s">
        <v>1318</v>
      </c>
      <c r="F1717" s="1" t="s">
        <v>1315</v>
      </c>
      <c r="G1717" s="6" t="s">
        <v>1316</v>
      </c>
      <c r="H1717" s="3">
        <v>0.33</v>
      </c>
      <c r="I1717" s="5">
        <v>0</v>
      </c>
      <c r="J1717" s="4">
        <f>TRUNC(H1717*I1717, 1)</f>
        <v>0</v>
      </c>
      <c r="K1717" s="4">
        <f>노무!E4</f>
        <v>0</v>
      </c>
      <c r="L1717" s="5">
        <f>TRUNC(H1717*K1717, 1)</f>
        <v>0</v>
      </c>
      <c r="M1717" s="4">
        <v>0</v>
      </c>
      <c r="N1717" s="5">
        <f>TRUNC(H1717*M1717, 1)</f>
        <v>0</v>
      </c>
      <c r="O1717" s="4">
        <f>I1717+K1717+M1717</f>
        <v>0</v>
      </c>
      <c r="P1717" s="5">
        <f>J1717+L1717+N1717</f>
        <v>0</v>
      </c>
      <c r="Q1717" s="1" t="s">
        <v>13</v>
      </c>
      <c r="S1717" t="s">
        <v>54</v>
      </c>
      <c r="T1717" t="s">
        <v>54</v>
      </c>
      <c r="U1717" t="s">
        <v>13</v>
      </c>
      <c r="V1717">
        <v>1</v>
      </c>
    </row>
    <row r="1718" spans="1:22" x14ac:dyDescent="0.2">
      <c r="A1718" s="1" t="s">
        <v>13</v>
      </c>
      <c r="B1718" s="6" t="s">
        <v>13</v>
      </c>
      <c r="C1718" s="1" t="s">
        <v>13</v>
      </c>
      <c r="D1718" s="1" t="s">
        <v>13</v>
      </c>
      <c r="E1718" s="1" t="s">
        <v>1311</v>
      </c>
      <c r="F1718" s="1" t="s">
        <v>13</v>
      </c>
      <c r="G1718" s="6" t="s">
        <v>13</v>
      </c>
      <c r="H1718" s="3">
        <v>0</v>
      </c>
      <c r="I1718" s="1" t="s">
        <v>13</v>
      </c>
      <c r="J1718" s="4">
        <f>TRUNC(SUMPRODUCT(J1716:J1717, V1716:V1717), 0)</f>
        <v>0</v>
      </c>
      <c r="K1718" s="1" t="s">
        <v>13</v>
      </c>
      <c r="L1718" s="5">
        <f>TRUNC(SUMPRODUCT(L1716:L1717, V1716:V1717), 0)</f>
        <v>0</v>
      </c>
      <c r="M1718" s="1" t="s">
        <v>13</v>
      </c>
      <c r="N1718" s="5">
        <f>TRUNC(SUMPRODUCT(N1716:N1717, V1716:V1717), 0)</f>
        <v>0</v>
      </c>
      <c r="O1718" s="1" t="s">
        <v>13</v>
      </c>
      <c r="P1718" s="5">
        <f>J1718+L1718+N1718</f>
        <v>0</v>
      </c>
      <c r="Q1718" s="1" t="s">
        <v>13</v>
      </c>
      <c r="S1718" t="s">
        <v>13</v>
      </c>
      <c r="T1718" t="s">
        <v>13</v>
      </c>
      <c r="U1718" t="s">
        <v>13</v>
      </c>
      <c r="V1718">
        <v>1</v>
      </c>
    </row>
    <row r="1719" spans="1:22" x14ac:dyDescent="0.2">
      <c r="A1719" s="1" t="s">
        <v>13</v>
      </c>
      <c r="B1719" s="6" t="s">
        <v>13</v>
      </c>
      <c r="C1719" s="1" t="s">
        <v>13</v>
      </c>
      <c r="D1719" s="1" t="s">
        <v>13</v>
      </c>
      <c r="E1719" s="1" t="s">
        <v>13</v>
      </c>
      <c r="F1719" s="1" t="s">
        <v>13</v>
      </c>
      <c r="G1719" s="6" t="s">
        <v>13</v>
      </c>
      <c r="H1719" s="3">
        <v>0</v>
      </c>
      <c r="I1719" s="1" t="s">
        <v>13</v>
      </c>
      <c r="J1719" s="1" t="s">
        <v>13</v>
      </c>
      <c r="K1719" s="1" t="s">
        <v>13</v>
      </c>
      <c r="L1719" s="1" t="s">
        <v>13</v>
      </c>
      <c r="M1719" s="1" t="s">
        <v>13</v>
      </c>
      <c r="N1719" s="1" t="s">
        <v>13</v>
      </c>
      <c r="O1719" s="1" t="s">
        <v>13</v>
      </c>
      <c r="P1719" s="1" t="s">
        <v>13</v>
      </c>
      <c r="Q1719" s="1" t="s">
        <v>13</v>
      </c>
      <c r="S1719" t="s">
        <v>13</v>
      </c>
      <c r="T1719" t="s">
        <v>13</v>
      </c>
      <c r="U1719" t="s">
        <v>13</v>
      </c>
      <c r="V1719">
        <v>1</v>
      </c>
    </row>
    <row r="1720" spans="1:22" x14ac:dyDescent="0.2">
      <c r="A1720" s="1" t="s">
        <v>605</v>
      </c>
      <c r="B1720" s="6" t="s">
        <v>13</v>
      </c>
      <c r="C1720" s="1" t="s">
        <v>13</v>
      </c>
      <c r="D1720" s="1" t="s">
        <v>13</v>
      </c>
      <c r="E1720" s="1" t="s">
        <v>606</v>
      </c>
      <c r="F1720" s="1" t="s">
        <v>592</v>
      </c>
      <c r="G1720" s="6" t="s">
        <v>564</v>
      </c>
      <c r="H1720" s="3">
        <v>0</v>
      </c>
      <c r="I1720" s="1" t="s">
        <v>13</v>
      </c>
      <c r="J1720" s="1" t="s">
        <v>13</v>
      </c>
      <c r="K1720" s="1" t="s">
        <v>13</v>
      </c>
      <c r="L1720" s="1" t="s">
        <v>13</v>
      </c>
      <c r="M1720" s="1" t="s">
        <v>13</v>
      </c>
      <c r="N1720" s="1" t="s">
        <v>13</v>
      </c>
      <c r="O1720" s="1" t="s">
        <v>13</v>
      </c>
      <c r="P1720" s="1" t="s">
        <v>13</v>
      </c>
      <c r="Q1720" s="1" t="s">
        <v>13</v>
      </c>
      <c r="S1720" t="s">
        <v>13</v>
      </c>
      <c r="T1720" t="s">
        <v>13</v>
      </c>
      <c r="U1720" t="s">
        <v>13</v>
      </c>
      <c r="V1720">
        <v>1</v>
      </c>
    </row>
    <row r="1721" spans="1:22" x14ac:dyDescent="0.2">
      <c r="A1721" s="1" t="s">
        <v>605</v>
      </c>
      <c r="B1721" s="6" t="s">
        <v>1312</v>
      </c>
      <c r="C1721" s="1" t="s">
        <v>1496</v>
      </c>
      <c r="D1721" s="1" t="s">
        <v>13</v>
      </c>
      <c r="E1721" s="1" t="s">
        <v>1497</v>
      </c>
      <c r="F1721" s="1" t="s">
        <v>1315</v>
      </c>
      <c r="G1721" s="6" t="s">
        <v>1316</v>
      </c>
      <c r="H1721" s="3">
        <v>7.0000000000000007E-2</v>
      </c>
      <c r="I1721" s="5">
        <v>0</v>
      </c>
      <c r="J1721" s="4">
        <f>TRUNC(H1721*I1721, 1)</f>
        <v>0</v>
      </c>
      <c r="K1721" s="4">
        <f>노무!E23</f>
        <v>0</v>
      </c>
      <c r="L1721" s="5">
        <f>TRUNC(H1721*K1721, 1)</f>
        <v>0</v>
      </c>
      <c r="M1721" s="4">
        <v>0</v>
      </c>
      <c r="N1721" s="5">
        <f>TRUNC(H1721*M1721, 1)</f>
        <v>0</v>
      </c>
      <c r="O1721" s="4">
        <f>I1721+K1721+M1721</f>
        <v>0</v>
      </c>
      <c r="P1721" s="5">
        <f>J1721+L1721+N1721</f>
        <v>0</v>
      </c>
      <c r="Q1721" s="1" t="s">
        <v>13</v>
      </c>
      <c r="S1721" t="s">
        <v>54</v>
      </c>
      <c r="T1721" t="s">
        <v>54</v>
      </c>
      <c r="U1721" t="s">
        <v>13</v>
      </c>
      <c r="V1721">
        <v>1</v>
      </c>
    </row>
    <row r="1722" spans="1:22" x14ac:dyDescent="0.2">
      <c r="A1722" s="1" t="s">
        <v>605</v>
      </c>
      <c r="B1722" s="6" t="s">
        <v>1312</v>
      </c>
      <c r="C1722" s="1" t="s">
        <v>1317</v>
      </c>
      <c r="D1722" s="1" t="s">
        <v>13</v>
      </c>
      <c r="E1722" s="1" t="s">
        <v>1318</v>
      </c>
      <c r="F1722" s="1" t="s">
        <v>1315</v>
      </c>
      <c r="G1722" s="6" t="s">
        <v>1316</v>
      </c>
      <c r="H1722" s="3">
        <v>0.02</v>
      </c>
      <c r="I1722" s="5">
        <v>0</v>
      </c>
      <c r="J1722" s="4">
        <f>TRUNC(H1722*I1722, 1)</f>
        <v>0</v>
      </c>
      <c r="K1722" s="4">
        <f>노무!E4</f>
        <v>0</v>
      </c>
      <c r="L1722" s="5">
        <f>TRUNC(H1722*K1722, 1)</f>
        <v>0</v>
      </c>
      <c r="M1722" s="4">
        <v>0</v>
      </c>
      <c r="N1722" s="5">
        <f>TRUNC(H1722*M1722, 1)</f>
        <v>0</v>
      </c>
      <c r="O1722" s="4">
        <f>I1722+K1722+M1722</f>
        <v>0</v>
      </c>
      <c r="P1722" s="5">
        <f>J1722+L1722+N1722</f>
        <v>0</v>
      </c>
      <c r="Q1722" s="1" t="s">
        <v>13</v>
      </c>
      <c r="S1722" t="s">
        <v>54</v>
      </c>
      <c r="T1722" t="s">
        <v>54</v>
      </c>
      <c r="U1722" t="s">
        <v>13</v>
      </c>
      <c r="V1722">
        <v>1</v>
      </c>
    </row>
    <row r="1723" spans="1:22" x14ac:dyDescent="0.2">
      <c r="A1723" s="1" t="s">
        <v>13</v>
      </c>
      <c r="B1723" s="6" t="s">
        <v>13</v>
      </c>
      <c r="C1723" s="1" t="s">
        <v>13</v>
      </c>
      <c r="D1723" s="1" t="s">
        <v>13</v>
      </c>
      <c r="E1723" s="1" t="s">
        <v>1311</v>
      </c>
      <c r="F1723" s="1" t="s">
        <v>13</v>
      </c>
      <c r="G1723" s="6" t="s">
        <v>13</v>
      </c>
      <c r="H1723" s="3">
        <v>0</v>
      </c>
      <c r="I1723" s="1" t="s">
        <v>13</v>
      </c>
      <c r="J1723" s="4">
        <f>TRUNC(SUMPRODUCT(J1721:J1722, V1721:V1722), 0)</f>
        <v>0</v>
      </c>
      <c r="K1723" s="1" t="s">
        <v>13</v>
      </c>
      <c r="L1723" s="5">
        <f>TRUNC(SUMPRODUCT(L1721:L1722, V1721:V1722), 0)</f>
        <v>0</v>
      </c>
      <c r="M1723" s="1" t="s">
        <v>13</v>
      </c>
      <c r="N1723" s="5">
        <f>TRUNC(SUMPRODUCT(N1721:N1722, V1721:V1722), 0)</f>
        <v>0</v>
      </c>
      <c r="O1723" s="1" t="s">
        <v>13</v>
      </c>
      <c r="P1723" s="5">
        <f>J1723+L1723+N1723</f>
        <v>0</v>
      </c>
      <c r="Q1723" s="1" t="s">
        <v>13</v>
      </c>
      <c r="S1723" t="s">
        <v>13</v>
      </c>
      <c r="T1723" t="s">
        <v>13</v>
      </c>
      <c r="U1723" t="s">
        <v>13</v>
      </c>
      <c r="V1723">
        <v>1</v>
      </c>
    </row>
    <row r="1724" spans="1:22" x14ac:dyDescent="0.2">
      <c r="A1724" s="1" t="s">
        <v>13</v>
      </c>
      <c r="B1724" s="6" t="s">
        <v>13</v>
      </c>
      <c r="C1724" s="1" t="s">
        <v>13</v>
      </c>
      <c r="D1724" s="1" t="s">
        <v>13</v>
      </c>
      <c r="E1724" s="1" t="s">
        <v>13</v>
      </c>
      <c r="F1724" s="1" t="s">
        <v>13</v>
      </c>
      <c r="G1724" s="6" t="s">
        <v>13</v>
      </c>
      <c r="H1724" s="3">
        <v>0</v>
      </c>
      <c r="I1724" s="1" t="s">
        <v>13</v>
      </c>
      <c r="J1724" s="1" t="s">
        <v>13</v>
      </c>
      <c r="K1724" s="1" t="s">
        <v>13</v>
      </c>
      <c r="L1724" s="1" t="s">
        <v>13</v>
      </c>
      <c r="M1724" s="1" t="s">
        <v>13</v>
      </c>
      <c r="N1724" s="1" t="s">
        <v>13</v>
      </c>
      <c r="O1724" s="1" t="s">
        <v>13</v>
      </c>
      <c r="P1724" s="1" t="s">
        <v>13</v>
      </c>
      <c r="Q1724" s="1" t="s">
        <v>13</v>
      </c>
      <c r="S1724" t="s">
        <v>13</v>
      </c>
      <c r="T1724" t="s">
        <v>13</v>
      </c>
      <c r="U1724" t="s">
        <v>13</v>
      </c>
      <c r="V1724">
        <v>1</v>
      </c>
    </row>
    <row r="1725" spans="1:22" x14ac:dyDescent="0.2">
      <c r="A1725" s="1" t="s">
        <v>607</v>
      </c>
      <c r="B1725" s="6" t="s">
        <v>13</v>
      </c>
      <c r="C1725" s="1" t="s">
        <v>13</v>
      </c>
      <c r="D1725" s="1" t="s">
        <v>13</v>
      </c>
      <c r="E1725" s="1" t="s">
        <v>606</v>
      </c>
      <c r="F1725" s="1" t="s">
        <v>594</v>
      </c>
      <c r="G1725" s="6" t="s">
        <v>564</v>
      </c>
      <c r="H1725" s="3">
        <v>0</v>
      </c>
      <c r="I1725" s="1" t="s">
        <v>13</v>
      </c>
      <c r="J1725" s="1" t="s">
        <v>13</v>
      </c>
      <c r="K1725" s="1" t="s">
        <v>13</v>
      </c>
      <c r="L1725" s="1" t="s">
        <v>13</v>
      </c>
      <c r="M1725" s="1" t="s">
        <v>13</v>
      </c>
      <c r="N1725" s="1" t="s">
        <v>13</v>
      </c>
      <c r="O1725" s="1" t="s">
        <v>13</v>
      </c>
      <c r="P1725" s="1" t="s">
        <v>13</v>
      </c>
      <c r="Q1725" s="1" t="s">
        <v>13</v>
      </c>
      <c r="S1725" t="s">
        <v>13</v>
      </c>
      <c r="T1725" t="s">
        <v>13</v>
      </c>
      <c r="U1725" t="s">
        <v>13</v>
      </c>
      <c r="V1725">
        <v>1</v>
      </c>
    </row>
    <row r="1726" spans="1:22" x14ac:dyDescent="0.2">
      <c r="A1726" s="1" t="s">
        <v>607</v>
      </c>
      <c r="B1726" s="6" t="s">
        <v>1312</v>
      </c>
      <c r="C1726" s="1" t="s">
        <v>1496</v>
      </c>
      <c r="D1726" s="1" t="s">
        <v>13</v>
      </c>
      <c r="E1726" s="1" t="s">
        <v>1497</v>
      </c>
      <c r="F1726" s="1" t="s">
        <v>1315</v>
      </c>
      <c r="G1726" s="6" t="s">
        <v>1316</v>
      </c>
      <c r="H1726" s="3">
        <v>0.1</v>
      </c>
      <c r="I1726" s="5">
        <v>0</v>
      </c>
      <c r="J1726" s="4">
        <f>TRUNC(H1726*I1726, 1)</f>
        <v>0</v>
      </c>
      <c r="K1726" s="4">
        <f>노무!E23</f>
        <v>0</v>
      </c>
      <c r="L1726" s="5">
        <f>TRUNC(H1726*K1726, 1)</f>
        <v>0</v>
      </c>
      <c r="M1726" s="4">
        <v>0</v>
      </c>
      <c r="N1726" s="5">
        <f>TRUNC(H1726*M1726, 1)</f>
        <v>0</v>
      </c>
      <c r="O1726" s="4">
        <f>I1726+K1726+M1726</f>
        <v>0</v>
      </c>
      <c r="P1726" s="5">
        <f>J1726+L1726+N1726</f>
        <v>0</v>
      </c>
      <c r="Q1726" s="1" t="s">
        <v>13</v>
      </c>
      <c r="S1726" t="s">
        <v>54</v>
      </c>
      <c r="T1726" t="s">
        <v>54</v>
      </c>
      <c r="U1726" t="s">
        <v>13</v>
      </c>
      <c r="V1726">
        <v>1</v>
      </c>
    </row>
    <row r="1727" spans="1:22" x14ac:dyDescent="0.2">
      <c r="A1727" s="1" t="s">
        <v>607</v>
      </c>
      <c r="B1727" s="6" t="s">
        <v>1312</v>
      </c>
      <c r="C1727" s="1" t="s">
        <v>1317</v>
      </c>
      <c r="D1727" s="1" t="s">
        <v>13</v>
      </c>
      <c r="E1727" s="1" t="s">
        <v>1318</v>
      </c>
      <c r="F1727" s="1" t="s">
        <v>1315</v>
      </c>
      <c r="G1727" s="6" t="s">
        <v>1316</v>
      </c>
      <c r="H1727" s="3">
        <v>0.03</v>
      </c>
      <c r="I1727" s="5">
        <v>0</v>
      </c>
      <c r="J1727" s="4">
        <f>TRUNC(H1727*I1727, 1)</f>
        <v>0</v>
      </c>
      <c r="K1727" s="4">
        <f>노무!E4</f>
        <v>0</v>
      </c>
      <c r="L1727" s="5">
        <f>TRUNC(H1727*K1727, 1)</f>
        <v>0</v>
      </c>
      <c r="M1727" s="4">
        <v>0</v>
      </c>
      <c r="N1727" s="5">
        <f>TRUNC(H1727*M1727, 1)</f>
        <v>0</v>
      </c>
      <c r="O1727" s="4">
        <f>I1727+K1727+M1727</f>
        <v>0</v>
      </c>
      <c r="P1727" s="5">
        <f>J1727+L1727+N1727</f>
        <v>0</v>
      </c>
      <c r="Q1727" s="1" t="s">
        <v>13</v>
      </c>
      <c r="S1727" t="s">
        <v>54</v>
      </c>
      <c r="T1727" t="s">
        <v>54</v>
      </c>
      <c r="U1727" t="s">
        <v>13</v>
      </c>
      <c r="V1727">
        <v>1</v>
      </c>
    </row>
    <row r="1728" spans="1:22" x14ac:dyDescent="0.2">
      <c r="A1728" s="1" t="s">
        <v>13</v>
      </c>
      <c r="B1728" s="6" t="s">
        <v>13</v>
      </c>
      <c r="C1728" s="1" t="s">
        <v>13</v>
      </c>
      <c r="D1728" s="1" t="s">
        <v>13</v>
      </c>
      <c r="E1728" s="1" t="s">
        <v>1311</v>
      </c>
      <c r="F1728" s="1" t="s">
        <v>13</v>
      </c>
      <c r="G1728" s="6" t="s">
        <v>13</v>
      </c>
      <c r="H1728" s="3">
        <v>0</v>
      </c>
      <c r="I1728" s="1" t="s">
        <v>13</v>
      </c>
      <c r="J1728" s="4">
        <f>TRUNC(SUMPRODUCT(J1726:J1727, V1726:V1727), 0)</f>
        <v>0</v>
      </c>
      <c r="K1728" s="1" t="s">
        <v>13</v>
      </c>
      <c r="L1728" s="5">
        <f>TRUNC(SUMPRODUCT(L1726:L1727, V1726:V1727), 0)</f>
        <v>0</v>
      </c>
      <c r="M1728" s="1" t="s">
        <v>13</v>
      </c>
      <c r="N1728" s="5">
        <f>TRUNC(SUMPRODUCT(N1726:N1727, V1726:V1727), 0)</f>
        <v>0</v>
      </c>
      <c r="O1728" s="1" t="s">
        <v>13</v>
      </c>
      <c r="P1728" s="5">
        <f>J1728+L1728+N1728</f>
        <v>0</v>
      </c>
      <c r="Q1728" s="1" t="s">
        <v>13</v>
      </c>
      <c r="S1728" t="s">
        <v>13</v>
      </c>
      <c r="T1728" t="s">
        <v>13</v>
      </c>
      <c r="U1728" t="s">
        <v>13</v>
      </c>
      <c r="V1728">
        <v>1</v>
      </c>
    </row>
    <row r="1729" spans="1:22" x14ac:dyDescent="0.2">
      <c r="A1729" s="1" t="s">
        <v>13</v>
      </c>
      <c r="B1729" s="6" t="s">
        <v>13</v>
      </c>
      <c r="C1729" s="1" t="s">
        <v>13</v>
      </c>
      <c r="D1729" s="1" t="s">
        <v>13</v>
      </c>
      <c r="E1729" s="1" t="s">
        <v>13</v>
      </c>
      <c r="F1729" s="1" t="s">
        <v>13</v>
      </c>
      <c r="G1729" s="6" t="s">
        <v>13</v>
      </c>
      <c r="H1729" s="3">
        <v>0</v>
      </c>
      <c r="I1729" s="1" t="s">
        <v>13</v>
      </c>
      <c r="J1729" s="1" t="s">
        <v>13</v>
      </c>
      <c r="K1729" s="1" t="s">
        <v>13</v>
      </c>
      <c r="L1729" s="1" t="s">
        <v>13</v>
      </c>
      <c r="M1729" s="1" t="s">
        <v>13</v>
      </c>
      <c r="N1729" s="1" t="s">
        <v>13</v>
      </c>
      <c r="O1729" s="1" t="s">
        <v>13</v>
      </c>
      <c r="P1729" s="1" t="s">
        <v>13</v>
      </c>
      <c r="Q1729" s="1" t="s">
        <v>13</v>
      </c>
      <c r="S1729" t="s">
        <v>13</v>
      </c>
      <c r="T1729" t="s">
        <v>13</v>
      </c>
      <c r="U1729" t="s">
        <v>13</v>
      </c>
      <c r="V1729">
        <v>1</v>
      </c>
    </row>
    <row r="1730" spans="1:22" x14ac:dyDescent="0.2">
      <c r="A1730" s="1" t="s">
        <v>608</v>
      </c>
      <c r="B1730" s="6" t="s">
        <v>13</v>
      </c>
      <c r="C1730" s="1" t="s">
        <v>13</v>
      </c>
      <c r="D1730" s="1" t="s">
        <v>13</v>
      </c>
      <c r="E1730" s="1" t="s">
        <v>606</v>
      </c>
      <c r="F1730" s="1" t="s">
        <v>596</v>
      </c>
      <c r="G1730" s="6" t="s">
        <v>564</v>
      </c>
      <c r="H1730" s="3">
        <v>0</v>
      </c>
      <c r="I1730" s="1" t="s">
        <v>13</v>
      </c>
      <c r="J1730" s="1" t="s">
        <v>13</v>
      </c>
      <c r="K1730" s="1" t="s">
        <v>13</v>
      </c>
      <c r="L1730" s="1" t="s">
        <v>13</v>
      </c>
      <c r="M1730" s="1" t="s">
        <v>13</v>
      </c>
      <c r="N1730" s="1" t="s">
        <v>13</v>
      </c>
      <c r="O1730" s="1" t="s">
        <v>13</v>
      </c>
      <c r="P1730" s="1" t="s">
        <v>13</v>
      </c>
      <c r="Q1730" s="1" t="s">
        <v>13</v>
      </c>
      <c r="S1730" t="s">
        <v>13</v>
      </c>
      <c r="T1730" t="s">
        <v>13</v>
      </c>
      <c r="U1730" t="s">
        <v>13</v>
      </c>
      <c r="V1730">
        <v>1</v>
      </c>
    </row>
    <row r="1731" spans="1:22" x14ac:dyDescent="0.2">
      <c r="A1731" s="1" t="s">
        <v>608</v>
      </c>
      <c r="B1731" s="6" t="s">
        <v>1312</v>
      </c>
      <c r="C1731" s="1" t="s">
        <v>1496</v>
      </c>
      <c r="D1731" s="1" t="s">
        <v>13</v>
      </c>
      <c r="E1731" s="1" t="s">
        <v>1497</v>
      </c>
      <c r="F1731" s="1" t="s">
        <v>1315</v>
      </c>
      <c r="G1731" s="6" t="s">
        <v>1316</v>
      </c>
      <c r="H1731" s="3">
        <v>0.15</v>
      </c>
      <c r="I1731" s="5">
        <v>0</v>
      </c>
      <c r="J1731" s="4">
        <f>TRUNC(H1731*I1731, 1)</f>
        <v>0</v>
      </c>
      <c r="K1731" s="4">
        <f>노무!E23</f>
        <v>0</v>
      </c>
      <c r="L1731" s="5">
        <f>TRUNC(H1731*K1731, 1)</f>
        <v>0</v>
      </c>
      <c r="M1731" s="4">
        <v>0</v>
      </c>
      <c r="N1731" s="5">
        <f>TRUNC(H1731*M1731, 1)</f>
        <v>0</v>
      </c>
      <c r="O1731" s="4">
        <f>I1731+K1731+M1731</f>
        <v>0</v>
      </c>
      <c r="P1731" s="5">
        <f>J1731+L1731+N1731</f>
        <v>0</v>
      </c>
      <c r="Q1731" s="1" t="s">
        <v>13</v>
      </c>
      <c r="S1731" t="s">
        <v>54</v>
      </c>
      <c r="T1731" t="s">
        <v>54</v>
      </c>
      <c r="U1731" t="s">
        <v>13</v>
      </c>
      <c r="V1731">
        <v>1</v>
      </c>
    </row>
    <row r="1732" spans="1:22" x14ac:dyDescent="0.2">
      <c r="A1732" s="1" t="s">
        <v>608</v>
      </c>
      <c r="B1732" s="6" t="s">
        <v>1312</v>
      </c>
      <c r="C1732" s="1" t="s">
        <v>1317</v>
      </c>
      <c r="D1732" s="1" t="s">
        <v>13</v>
      </c>
      <c r="E1732" s="1" t="s">
        <v>1318</v>
      </c>
      <c r="F1732" s="1" t="s">
        <v>1315</v>
      </c>
      <c r="G1732" s="6" t="s">
        <v>1316</v>
      </c>
      <c r="H1732" s="3">
        <v>0.05</v>
      </c>
      <c r="I1732" s="5">
        <v>0</v>
      </c>
      <c r="J1732" s="4">
        <f>TRUNC(H1732*I1732, 1)</f>
        <v>0</v>
      </c>
      <c r="K1732" s="4">
        <f>노무!E4</f>
        <v>0</v>
      </c>
      <c r="L1732" s="5">
        <f>TRUNC(H1732*K1732, 1)</f>
        <v>0</v>
      </c>
      <c r="M1732" s="4">
        <v>0</v>
      </c>
      <c r="N1732" s="5">
        <f>TRUNC(H1732*M1732, 1)</f>
        <v>0</v>
      </c>
      <c r="O1732" s="4">
        <f>I1732+K1732+M1732</f>
        <v>0</v>
      </c>
      <c r="P1732" s="5">
        <f>J1732+L1732+N1732</f>
        <v>0</v>
      </c>
      <c r="Q1732" s="1" t="s">
        <v>13</v>
      </c>
      <c r="S1732" t="s">
        <v>54</v>
      </c>
      <c r="T1732" t="s">
        <v>54</v>
      </c>
      <c r="U1732" t="s">
        <v>13</v>
      </c>
      <c r="V1732">
        <v>1</v>
      </c>
    </row>
    <row r="1733" spans="1:22" x14ac:dyDescent="0.2">
      <c r="A1733" s="1" t="s">
        <v>13</v>
      </c>
      <c r="B1733" s="6" t="s">
        <v>13</v>
      </c>
      <c r="C1733" s="1" t="s">
        <v>13</v>
      </c>
      <c r="D1733" s="1" t="s">
        <v>13</v>
      </c>
      <c r="E1733" s="1" t="s">
        <v>1311</v>
      </c>
      <c r="F1733" s="1" t="s">
        <v>13</v>
      </c>
      <c r="G1733" s="6" t="s">
        <v>13</v>
      </c>
      <c r="H1733" s="3">
        <v>0</v>
      </c>
      <c r="I1733" s="1" t="s">
        <v>13</v>
      </c>
      <c r="J1733" s="4">
        <f>TRUNC(SUMPRODUCT(J1731:J1732, V1731:V1732), 0)</f>
        <v>0</v>
      </c>
      <c r="K1733" s="1" t="s">
        <v>13</v>
      </c>
      <c r="L1733" s="5">
        <f>TRUNC(SUMPRODUCT(L1731:L1732, V1731:V1732), 0)</f>
        <v>0</v>
      </c>
      <c r="M1733" s="1" t="s">
        <v>13</v>
      </c>
      <c r="N1733" s="5">
        <f>TRUNC(SUMPRODUCT(N1731:N1732, V1731:V1732), 0)</f>
        <v>0</v>
      </c>
      <c r="O1733" s="1" t="s">
        <v>13</v>
      </c>
      <c r="P1733" s="5">
        <f>J1733+L1733+N1733</f>
        <v>0</v>
      </c>
      <c r="Q1733" s="1" t="s">
        <v>13</v>
      </c>
      <c r="S1733" t="s">
        <v>13</v>
      </c>
      <c r="T1733" t="s">
        <v>13</v>
      </c>
      <c r="U1733" t="s">
        <v>13</v>
      </c>
      <c r="V1733">
        <v>1</v>
      </c>
    </row>
    <row r="1734" spans="1:22" x14ac:dyDescent="0.2">
      <c r="A1734" s="1" t="s">
        <v>13</v>
      </c>
      <c r="B1734" s="6" t="s">
        <v>13</v>
      </c>
      <c r="C1734" s="1" t="s">
        <v>13</v>
      </c>
      <c r="D1734" s="1" t="s">
        <v>13</v>
      </c>
      <c r="E1734" s="1" t="s">
        <v>13</v>
      </c>
      <c r="F1734" s="1" t="s">
        <v>13</v>
      </c>
      <c r="G1734" s="6" t="s">
        <v>13</v>
      </c>
      <c r="H1734" s="3">
        <v>0</v>
      </c>
      <c r="I1734" s="1" t="s">
        <v>13</v>
      </c>
      <c r="J1734" s="1" t="s">
        <v>13</v>
      </c>
      <c r="K1734" s="1" t="s">
        <v>13</v>
      </c>
      <c r="L1734" s="1" t="s">
        <v>13</v>
      </c>
      <c r="M1734" s="1" t="s">
        <v>13</v>
      </c>
      <c r="N1734" s="1" t="s">
        <v>13</v>
      </c>
      <c r="O1734" s="1" t="s">
        <v>13</v>
      </c>
      <c r="P1734" s="1" t="s">
        <v>13</v>
      </c>
      <c r="Q1734" s="1" t="s">
        <v>13</v>
      </c>
      <c r="S1734" t="s">
        <v>13</v>
      </c>
      <c r="T1734" t="s">
        <v>13</v>
      </c>
      <c r="U1734" t="s">
        <v>13</v>
      </c>
      <c r="V1734">
        <v>1</v>
      </c>
    </row>
    <row r="1735" spans="1:22" x14ac:dyDescent="0.2">
      <c r="A1735" s="1" t="s">
        <v>609</v>
      </c>
      <c r="B1735" s="6" t="s">
        <v>13</v>
      </c>
      <c r="C1735" s="1" t="s">
        <v>13</v>
      </c>
      <c r="D1735" s="1" t="s">
        <v>13</v>
      </c>
      <c r="E1735" s="1" t="s">
        <v>606</v>
      </c>
      <c r="F1735" s="1" t="s">
        <v>598</v>
      </c>
      <c r="G1735" s="6" t="s">
        <v>564</v>
      </c>
      <c r="H1735" s="3">
        <v>0</v>
      </c>
      <c r="I1735" s="1" t="s">
        <v>13</v>
      </c>
      <c r="J1735" s="1" t="s">
        <v>13</v>
      </c>
      <c r="K1735" s="1" t="s">
        <v>13</v>
      </c>
      <c r="L1735" s="1" t="s">
        <v>13</v>
      </c>
      <c r="M1735" s="1" t="s">
        <v>13</v>
      </c>
      <c r="N1735" s="1" t="s">
        <v>13</v>
      </c>
      <c r="O1735" s="1" t="s">
        <v>13</v>
      </c>
      <c r="P1735" s="1" t="s">
        <v>13</v>
      </c>
      <c r="Q1735" s="1" t="s">
        <v>13</v>
      </c>
      <c r="S1735" t="s">
        <v>13</v>
      </c>
      <c r="T1735" t="s">
        <v>13</v>
      </c>
      <c r="U1735" t="s">
        <v>13</v>
      </c>
      <c r="V1735">
        <v>1</v>
      </c>
    </row>
    <row r="1736" spans="1:22" x14ac:dyDescent="0.2">
      <c r="A1736" s="1" t="s">
        <v>609</v>
      </c>
      <c r="B1736" s="6" t="s">
        <v>1312</v>
      </c>
      <c r="C1736" s="1" t="s">
        <v>1496</v>
      </c>
      <c r="D1736" s="1" t="s">
        <v>13</v>
      </c>
      <c r="E1736" s="1" t="s">
        <v>1497</v>
      </c>
      <c r="F1736" s="1" t="s">
        <v>1315</v>
      </c>
      <c r="G1736" s="6" t="s">
        <v>1316</v>
      </c>
      <c r="H1736" s="3">
        <v>0.21</v>
      </c>
      <c r="I1736" s="5">
        <v>0</v>
      </c>
      <c r="J1736" s="4">
        <f>TRUNC(H1736*I1736, 1)</f>
        <v>0</v>
      </c>
      <c r="K1736" s="4">
        <f>노무!E23</f>
        <v>0</v>
      </c>
      <c r="L1736" s="5">
        <f>TRUNC(H1736*K1736, 1)</f>
        <v>0</v>
      </c>
      <c r="M1736" s="4">
        <v>0</v>
      </c>
      <c r="N1736" s="5">
        <f>TRUNC(H1736*M1736, 1)</f>
        <v>0</v>
      </c>
      <c r="O1736" s="4">
        <f>I1736+K1736+M1736</f>
        <v>0</v>
      </c>
      <c r="P1736" s="5">
        <f>J1736+L1736+N1736</f>
        <v>0</v>
      </c>
      <c r="Q1736" s="1" t="s">
        <v>13</v>
      </c>
      <c r="S1736" t="s">
        <v>54</v>
      </c>
      <c r="T1736" t="s">
        <v>54</v>
      </c>
      <c r="U1736" t="s">
        <v>13</v>
      </c>
      <c r="V1736">
        <v>1</v>
      </c>
    </row>
    <row r="1737" spans="1:22" x14ac:dyDescent="0.2">
      <c r="A1737" s="1" t="s">
        <v>609</v>
      </c>
      <c r="B1737" s="6" t="s">
        <v>1312</v>
      </c>
      <c r="C1737" s="1" t="s">
        <v>1317</v>
      </c>
      <c r="D1737" s="1" t="s">
        <v>13</v>
      </c>
      <c r="E1737" s="1" t="s">
        <v>1318</v>
      </c>
      <c r="F1737" s="1" t="s">
        <v>1315</v>
      </c>
      <c r="G1737" s="6" t="s">
        <v>1316</v>
      </c>
      <c r="H1737" s="3">
        <v>7.0000000000000007E-2</v>
      </c>
      <c r="I1737" s="5">
        <v>0</v>
      </c>
      <c r="J1737" s="4">
        <f>TRUNC(H1737*I1737, 1)</f>
        <v>0</v>
      </c>
      <c r="K1737" s="4">
        <f>노무!E4</f>
        <v>0</v>
      </c>
      <c r="L1737" s="5">
        <f>TRUNC(H1737*K1737, 1)</f>
        <v>0</v>
      </c>
      <c r="M1737" s="4">
        <v>0</v>
      </c>
      <c r="N1737" s="5">
        <f>TRUNC(H1737*M1737, 1)</f>
        <v>0</v>
      </c>
      <c r="O1737" s="4">
        <f>I1737+K1737+M1737</f>
        <v>0</v>
      </c>
      <c r="P1737" s="5">
        <f>J1737+L1737+N1737</f>
        <v>0</v>
      </c>
      <c r="Q1737" s="1" t="s">
        <v>13</v>
      </c>
      <c r="S1737" t="s">
        <v>54</v>
      </c>
      <c r="T1737" t="s">
        <v>54</v>
      </c>
      <c r="U1737" t="s">
        <v>13</v>
      </c>
      <c r="V1737">
        <v>1</v>
      </c>
    </row>
    <row r="1738" spans="1:22" x14ac:dyDescent="0.2">
      <c r="A1738" s="1" t="s">
        <v>13</v>
      </c>
      <c r="B1738" s="6" t="s">
        <v>13</v>
      </c>
      <c r="C1738" s="1" t="s">
        <v>13</v>
      </c>
      <c r="D1738" s="1" t="s">
        <v>13</v>
      </c>
      <c r="E1738" s="1" t="s">
        <v>1311</v>
      </c>
      <c r="F1738" s="1" t="s">
        <v>13</v>
      </c>
      <c r="G1738" s="6" t="s">
        <v>13</v>
      </c>
      <c r="H1738" s="3">
        <v>0</v>
      </c>
      <c r="I1738" s="1" t="s">
        <v>13</v>
      </c>
      <c r="J1738" s="4">
        <f>TRUNC(SUMPRODUCT(J1736:J1737, V1736:V1737), 0)</f>
        <v>0</v>
      </c>
      <c r="K1738" s="1" t="s">
        <v>13</v>
      </c>
      <c r="L1738" s="5">
        <f>TRUNC(SUMPRODUCT(L1736:L1737, V1736:V1737), 0)</f>
        <v>0</v>
      </c>
      <c r="M1738" s="1" t="s">
        <v>13</v>
      </c>
      <c r="N1738" s="5">
        <f>TRUNC(SUMPRODUCT(N1736:N1737, V1736:V1737), 0)</f>
        <v>0</v>
      </c>
      <c r="O1738" s="1" t="s">
        <v>13</v>
      </c>
      <c r="P1738" s="5">
        <f>J1738+L1738+N1738</f>
        <v>0</v>
      </c>
      <c r="Q1738" s="1" t="s">
        <v>13</v>
      </c>
      <c r="S1738" t="s">
        <v>13</v>
      </c>
      <c r="T1738" t="s">
        <v>13</v>
      </c>
      <c r="U1738" t="s">
        <v>13</v>
      </c>
      <c r="V1738">
        <v>1</v>
      </c>
    </row>
    <row r="1739" spans="1:22" x14ac:dyDescent="0.2">
      <c r="A1739" s="1" t="s">
        <v>13</v>
      </c>
      <c r="B1739" s="6" t="s">
        <v>13</v>
      </c>
      <c r="C1739" s="1" t="s">
        <v>13</v>
      </c>
      <c r="D1739" s="1" t="s">
        <v>13</v>
      </c>
      <c r="E1739" s="1" t="s">
        <v>13</v>
      </c>
      <c r="F1739" s="1" t="s">
        <v>13</v>
      </c>
      <c r="G1739" s="6" t="s">
        <v>13</v>
      </c>
      <c r="H1739" s="3">
        <v>0</v>
      </c>
      <c r="I1739" s="1" t="s">
        <v>13</v>
      </c>
      <c r="J1739" s="1" t="s">
        <v>13</v>
      </c>
      <c r="K1739" s="1" t="s">
        <v>13</v>
      </c>
      <c r="L1739" s="1" t="s">
        <v>13</v>
      </c>
      <c r="M1739" s="1" t="s">
        <v>13</v>
      </c>
      <c r="N1739" s="1" t="s">
        <v>13</v>
      </c>
      <c r="O1739" s="1" t="s">
        <v>13</v>
      </c>
      <c r="P1739" s="1" t="s">
        <v>13</v>
      </c>
      <c r="Q1739" s="1" t="s">
        <v>13</v>
      </c>
      <c r="S1739" t="s">
        <v>13</v>
      </c>
      <c r="T1739" t="s">
        <v>13</v>
      </c>
      <c r="U1739" t="s">
        <v>13</v>
      </c>
      <c r="V1739">
        <v>1</v>
      </c>
    </row>
    <row r="1740" spans="1:22" x14ac:dyDescent="0.2">
      <c r="A1740" s="1" t="s">
        <v>610</v>
      </c>
      <c r="B1740" s="6" t="s">
        <v>13</v>
      </c>
      <c r="C1740" s="1" t="s">
        <v>13</v>
      </c>
      <c r="D1740" s="1" t="s">
        <v>13</v>
      </c>
      <c r="E1740" s="1" t="s">
        <v>606</v>
      </c>
      <c r="F1740" s="1" t="s">
        <v>600</v>
      </c>
      <c r="G1740" s="6" t="s">
        <v>564</v>
      </c>
      <c r="H1740" s="3">
        <v>0</v>
      </c>
      <c r="I1740" s="1" t="s">
        <v>13</v>
      </c>
      <c r="J1740" s="1" t="s">
        <v>13</v>
      </c>
      <c r="K1740" s="1" t="s">
        <v>13</v>
      </c>
      <c r="L1740" s="1" t="s">
        <v>13</v>
      </c>
      <c r="M1740" s="1" t="s">
        <v>13</v>
      </c>
      <c r="N1740" s="1" t="s">
        <v>13</v>
      </c>
      <c r="O1740" s="1" t="s">
        <v>13</v>
      </c>
      <c r="P1740" s="1" t="s">
        <v>13</v>
      </c>
      <c r="Q1740" s="1" t="s">
        <v>13</v>
      </c>
      <c r="S1740" t="s">
        <v>13</v>
      </c>
      <c r="T1740" t="s">
        <v>13</v>
      </c>
      <c r="U1740" t="s">
        <v>13</v>
      </c>
      <c r="V1740">
        <v>1</v>
      </c>
    </row>
    <row r="1741" spans="1:22" x14ac:dyDescent="0.2">
      <c r="A1741" s="1" t="s">
        <v>610</v>
      </c>
      <c r="B1741" s="6" t="s">
        <v>1312</v>
      </c>
      <c r="C1741" s="1" t="s">
        <v>1496</v>
      </c>
      <c r="D1741" s="1" t="s">
        <v>13</v>
      </c>
      <c r="E1741" s="1" t="s">
        <v>1497</v>
      </c>
      <c r="F1741" s="1" t="s">
        <v>1315</v>
      </c>
      <c r="G1741" s="6" t="s">
        <v>1316</v>
      </c>
      <c r="H1741" s="3">
        <v>0.27</v>
      </c>
      <c r="I1741" s="5">
        <v>0</v>
      </c>
      <c r="J1741" s="4">
        <f>TRUNC(H1741*I1741, 1)</f>
        <v>0</v>
      </c>
      <c r="K1741" s="4">
        <f>노무!E23</f>
        <v>0</v>
      </c>
      <c r="L1741" s="5">
        <f>TRUNC(H1741*K1741, 1)</f>
        <v>0</v>
      </c>
      <c r="M1741" s="4">
        <v>0</v>
      </c>
      <c r="N1741" s="5">
        <f>TRUNC(H1741*M1741, 1)</f>
        <v>0</v>
      </c>
      <c r="O1741" s="4">
        <f>I1741+K1741+M1741</f>
        <v>0</v>
      </c>
      <c r="P1741" s="5">
        <f>J1741+L1741+N1741</f>
        <v>0</v>
      </c>
      <c r="Q1741" s="1" t="s">
        <v>13</v>
      </c>
      <c r="S1741" t="s">
        <v>54</v>
      </c>
      <c r="T1741" t="s">
        <v>54</v>
      </c>
      <c r="U1741" t="s">
        <v>13</v>
      </c>
      <c r="V1741">
        <v>1</v>
      </c>
    </row>
    <row r="1742" spans="1:22" x14ac:dyDescent="0.2">
      <c r="A1742" s="1" t="s">
        <v>610</v>
      </c>
      <c r="B1742" s="6" t="s">
        <v>1312</v>
      </c>
      <c r="C1742" s="1" t="s">
        <v>1317</v>
      </c>
      <c r="D1742" s="1" t="s">
        <v>13</v>
      </c>
      <c r="E1742" s="1" t="s">
        <v>1318</v>
      </c>
      <c r="F1742" s="1" t="s">
        <v>1315</v>
      </c>
      <c r="G1742" s="6" t="s">
        <v>1316</v>
      </c>
      <c r="H1742" s="3">
        <v>0.09</v>
      </c>
      <c r="I1742" s="5">
        <v>0</v>
      </c>
      <c r="J1742" s="4">
        <f>TRUNC(H1742*I1742, 1)</f>
        <v>0</v>
      </c>
      <c r="K1742" s="4">
        <f>노무!E4</f>
        <v>0</v>
      </c>
      <c r="L1742" s="5">
        <f>TRUNC(H1742*K1742, 1)</f>
        <v>0</v>
      </c>
      <c r="M1742" s="4">
        <v>0</v>
      </c>
      <c r="N1742" s="5">
        <f>TRUNC(H1742*M1742, 1)</f>
        <v>0</v>
      </c>
      <c r="O1742" s="4">
        <f>I1742+K1742+M1742</f>
        <v>0</v>
      </c>
      <c r="P1742" s="5">
        <f>J1742+L1742+N1742</f>
        <v>0</v>
      </c>
      <c r="Q1742" s="1" t="s">
        <v>13</v>
      </c>
      <c r="S1742" t="s">
        <v>54</v>
      </c>
      <c r="T1742" t="s">
        <v>54</v>
      </c>
      <c r="U1742" t="s">
        <v>13</v>
      </c>
      <c r="V1742">
        <v>1</v>
      </c>
    </row>
    <row r="1743" spans="1:22" x14ac:dyDescent="0.2">
      <c r="A1743" s="1" t="s">
        <v>13</v>
      </c>
      <c r="B1743" s="6" t="s">
        <v>13</v>
      </c>
      <c r="C1743" s="1" t="s">
        <v>13</v>
      </c>
      <c r="D1743" s="1" t="s">
        <v>13</v>
      </c>
      <c r="E1743" s="1" t="s">
        <v>1311</v>
      </c>
      <c r="F1743" s="1" t="s">
        <v>13</v>
      </c>
      <c r="G1743" s="6" t="s">
        <v>13</v>
      </c>
      <c r="H1743" s="3">
        <v>0</v>
      </c>
      <c r="I1743" s="1" t="s">
        <v>13</v>
      </c>
      <c r="J1743" s="4">
        <f>TRUNC(SUMPRODUCT(J1741:J1742, V1741:V1742), 0)</f>
        <v>0</v>
      </c>
      <c r="K1743" s="1" t="s">
        <v>13</v>
      </c>
      <c r="L1743" s="5">
        <f>TRUNC(SUMPRODUCT(L1741:L1742, V1741:V1742), 0)</f>
        <v>0</v>
      </c>
      <c r="M1743" s="1" t="s">
        <v>13</v>
      </c>
      <c r="N1743" s="5">
        <f>TRUNC(SUMPRODUCT(N1741:N1742, V1741:V1742), 0)</f>
        <v>0</v>
      </c>
      <c r="O1743" s="1" t="s">
        <v>13</v>
      </c>
      <c r="P1743" s="5">
        <f>J1743+L1743+N1743</f>
        <v>0</v>
      </c>
      <c r="Q1743" s="1" t="s">
        <v>13</v>
      </c>
      <c r="S1743" t="s">
        <v>13</v>
      </c>
      <c r="T1743" t="s">
        <v>13</v>
      </c>
      <c r="U1743" t="s">
        <v>13</v>
      </c>
      <c r="V1743">
        <v>1</v>
      </c>
    </row>
    <row r="1744" spans="1:22" x14ac:dyDescent="0.2">
      <c r="A1744" s="1" t="s">
        <v>13</v>
      </c>
      <c r="B1744" s="6" t="s">
        <v>13</v>
      </c>
      <c r="C1744" s="1" t="s">
        <v>13</v>
      </c>
      <c r="D1744" s="1" t="s">
        <v>13</v>
      </c>
      <c r="E1744" s="1" t="s">
        <v>13</v>
      </c>
      <c r="F1744" s="1" t="s">
        <v>13</v>
      </c>
      <c r="G1744" s="6" t="s">
        <v>13</v>
      </c>
      <c r="H1744" s="3">
        <v>0</v>
      </c>
      <c r="I1744" s="1" t="s">
        <v>13</v>
      </c>
      <c r="J1744" s="1" t="s">
        <v>13</v>
      </c>
      <c r="K1744" s="1" t="s">
        <v>13</v>
      </c>
      <c r="L1744" s="1" t="s">
        <v>13</v>
      </c>
      <c r="M1744" s="1" t="s">
        <v>13</v>
      </c>
      <c r="N1744" s="1" t="s">
        <v>13</v>
      </c>
      <c r="O1744" s="1" t="s">
        <v>13</v>
      </c>
      <c r="P1744" s="1" t="s">
        <v>13</v>
      </c>
      <c r="Q1744" s="1" t="s">
        <v>13</v>
      </c>
      <c r="S1744" t="s">
        <v>13</v>
      </c>
      <c r="T1744" t="s">
        <v>13</v>
      </c>
      <c r="U1744" t="s">
        <v>13</v>
      </c>
      <c r="V1744">
        <v>1</v>
      </c>
    </row>
    <row r="1745" spans="1:22" x14ac:dyDescent="0.2">
      <c r="A1745" s="1" t="s">
        <v>611</v>
      </c>
      <c r="B1745" s="6" t="s">
        <v>13</v>
      </c>
      <c r="C1745" s="1" t="s">
        <v>13</v>
      </c>
      <c r="D1745" s="1" t="s">
        <v>13</v>
      </c>
      <c r="E1745" s="1" t="s">
        <v>606</v>
      </c>
      <c r="F1745" s="1" t="s">
        <v>602</v>
      </c>
      <c r="G1745" s="6" t="s">
        <v>564</v>
      </c>
      <c r="H1745" s="3">
        <v>0</v>
      </c>
      <c r="I1745" s="1" t="s">
        <v>13</v>
      </c>
      <c r="J1745" s="1" t="s">
        <v>13</v>
      </c>
      <c r="K1745" s="1" t="s">
        <v>13</v>
      </c>
      <c r="L1745" s="1" t="s">
        <v>13</v>
      </c>
      <c r="M1745" s="1" t="s">
        <v>13</v>
      </c>
      <c r="N1745" s="1" t="s">
        <v>13</v>
      </c>
      <c r="O1745" s="1" t="s">
        <v>13</v>
      </c>
      <c r="P1745" s="1" t="s">
        <v>13</v>
      </c>
      <c r="Q1745" s="1" t="s">
        <v>13</v>
      </c>
      <c r="S1745" t="s">
        <v>13</v>
      </c>
      <c r="T1745" t="s">
        <v>13</v>
      </c>
      <c r="U1745" t="s">
        <v>13</v>
      </c>
      <c r="V1745">
        <v>1</v>
      </c>
    </row>
    <row r="1746" spans="1:22" x14ac:dyDescent="0.2">
      <c r="A1746" s="1" t="s">
        <v>611</v>
      </c>
      <c r="B1746" s="6" t="s">
        <v>1312</v>
      </c>
      <c r="C1746" s="1" t="s">
        <v>1496</v>
      </c>
      <c r="D1746" s="1" t="s">
        <v>13</v>
      </c>
      <c r="E1746" s="1" t="s">
        <v>1497</v>
      </c>
      <c r="F1746" s="1" t="s">
        <v>1315</v>
      </c>
      <c r="G1746" s="6" t="s">
        <v>1316</v>
      </c>
      <c r="H1746" s="3">
        <v>0.33</v>
      </c>
      <c r="I1746" s="5">
        <v>0</v>
      </c>
      <c r="J1746" s="4">
        <f>TRUNC(H1746*I1746, 1)</f>
        <v>0</v>
      </c>
      <c r="K1746" s="4">
        <f>노무!E23</f>
        <v>0</v>
      </c>
      <c r="L1746" s="5">
        <f>TRUNC(H1746*K1746, 1)</f>
        <v>0</v>
      </c>
      <c r="M1746" s="4">
        <v>0</v>
      </c>
      <c r="N1746" s="5">
        <f>TRUNC(H1746*M1746, 1)</f>
        <v>0</v>
      </c>
      <c r="O1746" s="4">
        <f>I1746+K1746+M1746</f>
        <v>0</v>
      </c>
      <c r="P1746" s="5">
        <f>J1746+L1746+N1746</f>
        <v>0</v>
      </c>
      <c r="Q1746" s="1" t="s">
        <v>13</v>
      </c>
      <c r="S1746" t="s">
        <v>54</v>
      </c>
      <c r="T1746" t="s">
        <v>54</v>
      </c>
      <c r="U1746" t="s">
        <v>13</v>
      </c>
      <c r="V1746">
        <v>1</v>
      </c>
    </row>
    <row r="1747" spans="1:22" x14ac:dyDescent="0.2">
      <c r="A1747" s="1" t="s">
        <v>611</v>
      </c>
      <c r="B1747" s="6" t="s">
        <v>1312</v>
      </c>
      <c r="C1747" s="1" t="s">
        <v>1317</v>
      </c>
      <c r="D1747" s="1" t="s">
        <v>13</v>
      </c>
      <c r="E1747" s="1" t="s">
        <v>1318</v>
      </c>
      <c r="F1747" s="1" t="s">
        <v>1315</v>
      </c>
      <c r="G1747" s="6" t="s">
        <v>1316</v>
      </c>
      <c r="H1747" s="3">
        <v>0.11</v>
      </c>
      <c r="I1747" s="5">
        <v>0</v>
      </c>
      <c r="J1747" s="4">
        <f>TRUNC(H1747*I1747, 1)</f>
        <v>0</v>
      </c>
      <c r="K1747" s="4">
        <f>노무!E4</f>
        <v>0</v>
      </c>
      <c r="L1747" s="5">
        <f>TRUNC(H1747*K1747, 1)</f>
        <v>0</v>
      </c>
      <c r="M1747" s="4">
        <v>0</v>
      </c>
      <c r="N1747" s="5">
        <f>TRUNC(H1747*M1747, 1)</f>
        <v>0</v>
      </c>
      <c r="O1747" s="4">
        <f>I1747+K1747+M1747</f>
        <v>0</v>
      </c>
      <c r="P1747" s="5">
        <f>J1747+L1747+N1747</f>
        <v>0</v>
      </c>
      <c r="Q1747" s="1" t="s">
        <v>13</v>
      </c>
      <c r="S1747" t="s">
        <v>54</v>
      </c>
      <c r="T1747" t="s">
        <v>54</v>
      </c>
      <c r="U1747" t="s">
        <v>13</v>
      </c>
      <c r="V1747">
        <v>1</v>
      </c>
    </row>
    <row r="1748" spans="1:22" x14ac:dyDescent="0.2">
      <c r="A1748" s="1" t="s">
        <v>13</v>
      </c>
      <c r="B1748" s="6" t="s">
        <v>13</v>
      </c>
      <c r="C1748" s="1" t="s">
        <v>13</v>
      </c>
      <c r="D1748" s="1" t="s">
        <v>13</v>
      </c>
      <c r="E1748" s="1" t="s">
        <v>1311</v>
      </c>
      <c r="F1748" s="1" t="s">
        <v>13</v>
      </c>
      <c r="G1748" s="6" t="s">
        <v>13</v>
      </c>
      <c r="H1748" s="3">
        <v>0</v>
      </c>
      <c r="I1748" s="1" t="s">
        <v>13</v>
      </c>
      <c r="J1748" s="4">
        <f>TRUNC(SUMPRODUCT(J1746:J1747, V1746:V1747), 0)</f>
        <v>0</v>
      </c>
      <c r="K1748" s="1" t="s">
        <v>13</v>
      </c>
      <c r="L1748" s="5">
        <f>TRUNC(SUMPRODUCT(L1746:L1747, V1746:V1747), 0)</f>
        <v>0</v>
      </c>
      <c r="M1748" s="1" t="s">
        <v>13</v>
      </c>
      <c r="N1748" s="5">
        <f>TRUNC(SUMPRODUCT(N1746:N1747, V1746:V1747), 0)</f>
        <v>0</v>
      </c>
      <c r="O1748" s="1" t="s">
        <v>13</v>
      </c>
      <c r="P1748" s="5">
        <f>J1748+L1748+N1748</f>
        <v>0</v>
      </c>
      <c r="Q1748" s="1" t="s">
        <v>13</v>
      </c>
      <c r="S1748" t="s">
        <v>13</v>
      </c>
      <c r="T1748" t="s">
        <v>13</v>
      </c>
      <c r="U1748" t="s">
        <v>13</v>
      </c>
      <c r="V1748">
        <v>1</v>
      </c>
    </row>
    <row r="1749" spans="1:22" x14ac:dyDescent="0.2">
      <c r="A1749" s="1" t="s">
        <v>13</v>
      </c>
      <c r="B1749" s="6" t="s">
        <v>13</v>
      </c>
      <c r="C1749" s="1" t="s">
        <v>13</v>
      </c>
      <c r="D1749" s="1" t="s">
        <v>13</v>
      </c>
      <c r="E1749" s="1" t="s">
        <v>13</v>
      </c>
      <c r="F1749" s="1" t="s">
        <v>13</v>
      </c>
      <c r="G1749" s="6" t="s">
        <v>13</v>
      </c>
      <c r="H1749" s="3">
        <v>0</v>
      </c>
      <c r="I1749" s="1" t="s">
        <v>13</v>
      </c>
      <c r="J1749" s="1" t="s">
        <v>13</v>
      </c>
      <c r="K1749" s="1" t="s">
        <v>13</v>
      </c>
      <c r="L1749" s="1" t="s">
        <v>13</v>
      </c>
      <c r="M1749" s="1" t="s">
        <v>13</v>
      </c>
      <c r="N1749" s="1" t="s">
        <v>13</v>
      </c>
      <c r="O1749" s="1" t="s">
        <v>13</v>
      </c>
      <c r="P1749" s="1" t="s">
        <v>13</v>
      </c>
      <c r="Q1749" s="1" t="s">
        <v>13</v>
      </c>
      <c r="S1749" t="s">
        <v>13</v>
      </c>
      <c r="T1749" t="s">
        <v>13</v>
      </c>
      <c r="U1749" t="s">
        <v>13</v>
      </c>
      <c r="V1749">
        <v>1</v>
      </c>
    </row>
    <row r="1750" spans="1:22" x14ac:dyDescent="0.2">
      <c r="A1750" s="1" t="s">
        <v>612</v>
      </c>
      <c r="B1750" s="6" t="s">
        <v>13</v>
      </c>
      <c r="C1750" s="1" t="s">
        <v>13</v>
      </c>
      <c r="D1750" s="1" t="s">
        <v>13</v>
      </c>
      <c r="E1750" s="1" t="s">
        <v>606</v>
      </c>
      <c r="F1750" s="1" t="s">
        <v>604</v>
      </c>
      <c r="G1750" s="6" t="s">
        <v>564</v>
      </c>
      <c r="H1750" s="3">
        <v>0</v>
      </c>
      <c r="I1750" s="1" t="s">
        <v>13</v>
      </c>
      <c r="J1750" s="1" t="s">
        <v>13</v>
      </c>
      <c r="K1750" s="1" t="s">
        <v>13</v>
      </c>
      <c r="L1750" s="1" t="s">
        <v>13</v>
      </c>
      <c r="M1750" s="1" t="s">
        <v>13</v>
      </c>
      <c r="N1750" s="1" t="s">
        <v>13</v>
      </c>
      <c r="O1750" s="1" t="s">
        <v>13</v>
      </c>
      <c r="P1750" s="1" t="s">
        <v>13</v>
      </c>
      <c r="Q1750" s="1" t="s">
        <v>13</v>
      </c>
      <c r="S1750" t="s">
        <v>13</v>
      </c>
      <c r="T1750" t="s">
        <v>13</v>
      </c>
      <c r="U1750" t="s">
        <v>13</v>
      </c>
      <c r="V1750">
        <v>1</v>
      </c>
    </row>
    <row r="1751" spans="1:22" x14ac:dyDescent="0.2">
      <c r="A1751" s="1" t="s">
        <v>612</v>
      </c>
      <c r="B1751" s="6" t="s">
        <v>1312</v>
      </c>
      <c r="C1751" s="1" t="s">
        <v>1496</v>
      </c>
      <c r="D1751" s="1" t="s">
        <v>13</v>
      </c>
      <c r="E1751" s="1" t="s">
        <v>1497</v>
      </c>
      <c r="F1751" s="1" t="s">
        <v>1315</v>
      </c>
      <c r="G1751" s="6" t="s">
        <v>1316</v>
      </c>
      <c r="H1751" s="3">
        <v>0.39</v>
      </c>
      <c r="I1751" s="5">
        <v>0</v>
      </c>
      <c r="J1751" s="4">
        <f>TRUNC(H1751*I1751, 1)</f>
        <v>0</v>
      </c>
      <c r="K1751" s="4">
        <f>노무!E23</f>
        <v>0</v>
      </c>
      <c r="L1751" s="5">
        <f>TRUNC(H1751*K1751, 1)</f>
        <v>0</v>
      </c>
      <c r="M1751" s="4">
        <v>0</v>
      </c>
      <c r="N1751" s="5">
        <f>TRUNC(H1751*M1751, 1)</f>
        <v>0</v>
      </c>
      <c r="O1751" s="4">
        <f>I1751+K1751+M1751</f>
        <v>0</v>
      </c>
      <c r="P1751" s="5">
        <f>J1751+L1751+N1751</f>
        <v>0</v>
      </c>
      <c r="Q1751" s="1" t="s">
        <v>13</v>
      </c>
      <c r="S1751" t="s">
        <v>54</v>
      </c>
      <c r="T1751" t="s">
        <v>54</v>
      </c>
      <c r="U1751" t="s">
        <v>13</v>
      </c>
      <c r="V1751">
        <v>1</v>
      </c>
    </row>
    <row r="1752" spans="1:22" x14ac:dyDescent="0.2">
      <c r="A1752" s="1" t="s">
        <v>612</v>
      </c>
      <c r="B1752" s="6" t="s">
        <v>1312</v>
      </c>
      <c r="C1752" s="1" t="s">
        <v>1317</v>
      </c>
      <c r="D1752" s="1" t="s">
        <v>13</v>
      </c>
      <c r="E1752" s="1" t="s">
        <v>1318</v>
      </c>
      <c r="F1752" s="1" t="s">
        <v>1315</v>
      </c>
      <c r="G1752" s="6" t="s">
        <v>1316</v>
      </c>
      <c r="H1752" s="3">
        <v>0.13</v>
      </c>
      <c r="I1752" s="5">
        <v>0</v>
      </c>
      <c r="J1752" s="4">
        <f>TRUNC(H1752*I1752, 1)</f>
        <v>0</v>
      </c>
      <c r="K1752" s="4">
        <f>노무!E4</f>
        <v>0</v>
      </c>
      <c r="L1752" s="5">
        <f>TRUNC(H1752*K1752, 1)</f>
        <v>0</v>
      </c>
      <c r="M1752" s="4">
        <v>0</v>
      </c>
      <c r="N1752" s="5">
        <f>TRUNC(H1752*M1752, 1)</f>
        <v>0</v>
      </c>
      <c r="O1752" s="4">
        <f>I1752+K1752+M1752</f>
        <v>0</v>
      </c>
      <c r="P1752" s="5">
        <f>J1752+L1752+N1752</f>
        <v>0</v>
      </c>
      <c r="Q1752" s="1" t="s">
        <v>13</v>
      </c>
      <c r="S1752" t="s">
        <v>54</v>
      </c>
      <c r="T1752" t="s">
        <v>54</v>
      </c>
      <c r="U1752" t="s">
        <v>13</v>
      </c>
      <c r="V1752">
        <v>1</v>
      </c>
    </row>
    <row r="1753" spans="1:22" x14ac:dyDescent="0.2">
      <c r="A1753" s="1" t="s">
        <v>13</v>
      </c>
      <c r="B1753" s="6" t="s">
        <v>13</v>
      </c>
      <c r="C1753" s="1" t="s">
        <v>13</v>
      </c>
      <c r="D1753" s="1" t="s">
        <v>13</v>
      </c>
      <c r="E1753" s="1" t="s">
        <v>1311</v>
      </c>
      <c r="F1753" s="1" t="s">
        <v>13</v>
      </c>
      <c r="G1753" s="6" t="s">
        <v>13</v>
      </c>
      <c r="H1753" s="3">
        <v>0</v>
      </c>
      <c r="I1753" s="1" t="s">
        <v>13</v>
      </c>
      <c r="J1753" s="4">
        <f>TRUNC(SUMPRODUCT(J1751:J1752, V1751:V1752), 0)</f>
        <v>0</v>
      </c>
      <c r="K1753" s="1" t="s">
        <v>13</v>
      </c>
      <c r="L1753" s="5">
        <f>TRUNC(SUMPRODUCT(L1751:L1752, V1751:V1752), 0)</f>
        <v>0</v>
      </c>
      <c r="M1753" s="1" t="s">
        <v>13</v>
      </c>
      <c r="N1753" s="5">
        <f>TRUNC(SUMPRODUCT(N1751:N1752, V1751:V1752), 0)</f>
        <v>0</v>
      </c>
      <c r="O1753" s="1" t="s">
        <v>13</v>
      </c>
      <c r="P1753" s="5">
        <f>J1753+L1753+N1753</f>
        <v>0</v>
      </c>
      <c r="Q1753" s="1" t="s">
        <v>13</v>
      </c>
      <c r="S1753" t="s">
        <v>13</v>
      </c>
      <c r="T1753" t="s">
        <v>13</v>
      </c>
      <c r="U1753" t="s">
        <v>13</v>
      </c>
      <c r="V1753">
        <v>1</v>
      </c>
    </row>
    <row r="1754" spans="1:22" x14ac:dyDescent="0.2">
      <c r="A1754" s="1" t="s">
        <v>13</v>
      </c>
      <c r="B1754" s="6" t="s">
        <v>13</v>
      </c>
      <c r="C1754" s="1" t="s">
        <v>13</v>
      </c>
      <c r="D1754" s="1" t="s">
        <v>13</v>
      </c>
      <c r="E1754" s="1" t="s">
        <v>13</v>
      </c>
      <c r="F1754" s="1" t="s">
        <v>13</v>
      </c>
      <c r="G1754" s="6" t="s">
        <v>13</v>
      </c>
      <c r="H1754" s="3">
        <v>0</v>
      </c>
      <c r="I1754" s="1" t="s">
        <v>13</v>
      </c>
      <c r="J1754" s="1" t="s">
        <v>13</v>
      </c>
      <c r="K1754" s="1" t="s">
        <v>13</v>
      </c>
      <c r="L1754" s="1" t="s">
        <v>13</v>
      </c>
      <c r="M1754" s="1" t="s">
        <v>13</v>
      </c>
      <c r="N1754" s="1" t="s">
        <v>13</v>
      </c>
      <c r="O1754" s="1" t="s">
        <v>13</v>
      </c>
      <c r="P1754" s="1" t="s">
        <v>13</v>
      </c>
      <c r="Q1754" s="1" t="s">
        <v>13</v>
      </c>
      <c r="S1754" t="s">
        <v>13</v>
      </c>
      <c r="T1754" t="s">
        <v>13</v>
      </c>
      <c r="U1754" t="s">
        <v>13</v>
      </c>
      <c r="V1754">
        <v>1</v>
      </c>
    </row>
    <row r="1755" spans="1:22" x14ac:dyDescent="0.2">
      <c r="A1755" s="1" t="s">
        <v>613</v>
      </c>
      <c r="B1755" s="6" t="s">
        <v>13</v>
      </c>
      <c r="C1755" s="1" t="s">
        <v>13</v>
      </c>
      <c r="D1755" s="1" t="s">
        <v>13</v>
      </c>
      <c r="E1755" s="1" t="s">
        <v>614</v>
      </c>
      <c r="F1755" s="1" t="s">
        <v>615</v>
      </c>
      <c r="G1755" s="6" t="s">
        <v>483</v>
      </c>
      <c r="H1755" s="3">
        <v>0</v>
      </c>
      <c r="I1755" s="1" t="s">
        <v>13</v>
      </c>
      <c r="J1755" s="1" t="s">
        <v>13</v>
      </c>
      <c r="K1755" s="1" t="s">
        <v>13</v>
      </c>
      <c r="L1755" s="1" t="s">
        <v>13</v>
      </c>
      <c r="M1755" s="1" t="s">
        <v>13</v>
      </c>
      <c r="N1755" s="1" t="s">
        <v>13</v>
      </c>
      <c r="O1755" s="1" t="s">
        <v>13</v>
      </c>
      <c r="P1755" s="1" t="s">
        <v>13</v>
      </c>
      <c r="Q1755" s="1" t="s">
        <v>13</v>
      </c>
      <c r="S1755" t="s">
        <v>13</v>
      </c>
      <c r="T1755" t="s">
        <v>13</v>
      </c>
      <c r="U1755" t="s">
        <v>13</v>
      </c>
      <c r="V1755">
        <v>1</v>
      </c>
    </row>
    <row r="1756" spans="1:22" x14ac:dyDescent="0.2">
      <c r="A1756" s="1" t="s">
        <v>613</v>
      </c>
      <c r="B1756" s="6" t="s">
        <v>1312</v>
      </c>
      <c r="C1756" s="1" t="s">
        <v>1496</v>
      </c>
      <c r="D1756" s="1" t="s">
        <v>13</v>
      </c>
      <c r="E1756" s="1" t="s">
        <v>1497</v>
      </c>
      <c r="F1756" s="1" t="s">
        <v>1315</v>
      </c>
      <c r="G1756" s="6" t="s">
        <v>1316</v>
      </c>
      <c r="H1756" s="3">
        <v>7.0000000000000007E-2</v>
      </c>
      <c r="I1756" s="5">
        <v>0</v>
      </c>
      <c r="J1756" s="4">
        <f>TRUNC(H1756*I1756, 1)</f>
        <v>0</v>
      </c>
      <c r="K1756" s="4">
        <f>노무!E23</f>
        <v>0</v>
      </c>
      <c r="L1756" s="5">
        <f>TRUNC(H1756*K1756, 1)</f>
        <v>0</v>
      </c>
      <c r="M1756" s="4">
        <v>0</v>
      </c>
      <c r="N1756" s="5">
        <f>TRUNC(H1756*M1756, 1)</f>
        <v>0</v>
      </c>
      <c r="O1756" s="4">
        <f>I1756+K1756+M1756</f>
        <v>0</v>
      </c>
      <c r="P1756" s="5">
        <f>J1756+L1756+N1756</f>
        <v>0</v>
      </c>
      <c r="Q1756" s="1" t="s">
        <v>13</v>
      </c>
      <c r="S1756" t="s">
        <v>54</v>
      </c>
      <c r="T1756" t="s">
        <v>54</v>
      </c>
      <c r="U1756" t="s">
        <v>13</v>
      </c>
      <c r="V1756">
        <v>1</v>
      </c>
    </row>
    <row r="1757" spans="1:22" x14ac:dyDescent="0.2">
      <c r="A1757" s="1" t="s">
        <v>613</v>
      </c>
      <c r="B1757" s="6" t="s">
        <v>1312</v>
      </c>
      <c r="C1757" s="1" t="s">
        <v>1317</v>
      </c>
      <c r="D1757" s="1" t="s">
        <v>13</v>
      </c>
      <c r="E1757" s="1" t="s">
        <v>1318</v>
      </c>
      <c r="F1757" s="1" t="s">
        <v>1315</v>
      </c>
      <c r="G1757" s="6" t="s">
        <v>1316</v>
      </c>
      <c r="H1757" s="3">
        <v>0.06</v>
      </c>
      <c r="I1757" s="5">
        <v>0</v>
      </c>
      <c r="J1757" s="4">
        <f>TRUNC(H1757*I1757, 1)</f>
        <v>0</v>
      </c>
      <c r="K1757" s="4">
        <f>노무!E4</f>
        <v>0</v>
      </c>
      <c r="L1757" s="5">
        <f>TRUNC(H1757*K1757, 1)</f>
        <v>0</v>
      </c>
      <c r="M1757" s="4">
        <v>0</v>
      </c>
      <c r="N1757" s="5">
        <f>TRUNC(H1757*M1757, 1)</f>
        <v>0</v>
      </c>
      <c r="O1757" s="4">
        <f>I1757+K1757+M1757</f>
        <v>0</v>
      </c>
      <c r="P1757" s="5">
        <f>J1757+L1757+N1757</f>
        <v>0</v>
      </c>
      <c r="Q1757" s="1" t="s">
        <v>13</v>
      </c>
      <c r="S1757" t="s">
        <v>54</v>
      </c>
      <c r="T1757" t="s">
        <v>54</v>
      </c>
      <c r="U1757" t="s">
        <v>13</v>
      </c>
      <c r="V1757">
        <v>1</v>
      </c>
    </row>
    <row r="1758" spans="1:22" x14ac:dyDescent="0.2">
      <c r="A1758" s="1" t="s">
        <v>13</v>
      </c>
      <c r="B1758" s="6" t="s">
        <v>13</v>
      </c>
      <c r="C1758" s="1" t="s">
        <v>13</v>
      </c>
      <c r="D1758" s="1" t="s">
        <v>13</v>
      </c>
      <c r="E1758" s="1" t="s">
        <v>1311</v>
      </c>
      <c r="F1758" s="1" t="s">
        <v>13</v>
      </c>
      <c r="G1758" s="6" t="s">
        <v>13</v>
      </c>
      <c r="H1758" s="3">
        <v>0</v>
      </c>
      <c r="I1758" s="1" t="s">
        <v>13</v>
      </c>
      <c r="J1758" s="4">
        <f>TRUNC(SUMPRODUCT(J1756:J1757, V1756:V1757), 0)</f>
        <v>0</v>
      </c>
      <c r="K1758" s="1" t="s">
        <v>13</v>
      </c>
      <c r="L1758" s="5">
        <f>TRUNC(SUMPRODUCT(L1756:L1757, V1756:V1757), 0)</f>
        <v>0</v>
      </c>
      <c r="M1758" s="1" t="s">
        <v>13</v>
      </c>
      <c r="N1758" s="5">
        <f>TRUNC(SUMPRODUCT(N1756:N1757, V1756:V1757), 0)</f>
        <v>0</v>
      </c>
      <c r="O1758" s="1" t="s">
        <v>13</v>
      </c>
      <c r="P1758" s="5">
        <f>J1758+L1758+N1758</f>
        <v>0</v>
      </c>
      <c r="Q1758" s="1" t="s">
        <v>13</v>
      </c>
      <c r="S1758" t="s">
        <v>13</v>
      </c>
      <c r="T1758" t="s">
        <v>13</v>
      </c>
      <c r="U1758" t="s">
        <v>13</v>
      </c>
      <c r="V1758">
        <v>1</v>
      </c>
    </row>
    <row r="1759" spans="1:22" x14ac:dyDescent="0.2">
      <c r="A1759" s="1" t="s">
        <v>13</v>
      </c>
      <c r="B1759" s="6" t="s">
        <v>13</v>
      </c>
      <c r="C1759" s="1" t="s">
        <v>13</v>
      </c>
      <c r="D1759" s="1" t="s">
        <v>13</v>
      </c>
      <c r="E1759" s="1" t="s">
        <v>13</v>
      </c>
      <c r="F1759" s="1" t="s">
        <v>13</v>
      </c>
      <c r="G1759" s="6" t="s">
        <v>13</v>
      </c>
      <c r="H1759" s="3">
        <v>0</v>
      </c>
      <c r="I1759" s="1" t="s">
        <v>13</v>
      </c>
      <c r="J1759" s="1" t="s">
        <v>13</v>
      </c>
      <c r="K1759" s="1" t="s">
        <v>13</v>
      </c>
      <c r="L1759" s="1" t="s">
        <v>13</v>
      </c>
      <c r="M1759" s="1" t="s">
        <v>13</v>
      </c>
      <c r="N1759" s="1" t="s">
        <v>13</v>
      </c>
      <c r="O1759" s="1" t="s">
        <v>13</v>
      </c>
      <c r="P1759" s="1" t="s">
        <v>13</v>
      </c>
      <c r="Q1759" s="1" t="s">
        <v>13</v>
      </c>
      <c r="S1759" t="s">
        <v>13</v>
      </c>
      <c r="T1759" t="s">
        <v>13</v>
      </c>
      <c r="U1759" t="s">
        <v>13</v>
      </c>
      <c r="V1759">
        <v>1</v>
      </c>
    </row>
    <row r="1760" spans="1:22" x14ac:dyDescent="0.2">
      <c r="A1760" s="1" t="s">
        <v>616</v>
      </c>
      <c r="B1760" s="6" t="s">
        <v>13</v>
      </c>
      <c r="C1760" s="1" t="s">
        <v>13</v>
      </c>
      <c r="D1760" s="1" t="s">
        <v>13</v>
      </c>
      <c r="E1760" s="1" t="s">
        <v>614</v>
      </c>
      <c r="F1760" s="1" t="s">
        <v>617</v>
      </c>
      <c r="G1760" s="6" t="s">
        <v>483</v>
      </c>
      <c r="H1760" s="3">
        <v>0</v>
      </c>
      <c r="I1760" s="1" t="s">
        <v>13</v>
      </c>
      <c r="J1760" s="1" t="s">
        <v>13</v>
      </c>
      <c r="K1760" s="1" t="s">
        <v>13</v>
      </c>
      <c r="L1760" s="1" t="s">
        <v>13</v>
      </c>
      <c r="M1760" s="1" t="s">
        <v>13</v>
      </c>
      <c r="N1760" s="1" t="s">
        <v>13</v>
      </c>
      <c r="O1760" s="1" t="s">
        <v>13</v>
      </c>
      <c r="P1760" s="1" t="s">
        <v>13</v>
      </c>
      <c r="Q1760" s="1" t="s">
        <v>13</v>
      </c>
      <c r="S1760" t="s">
        <v>13</v>
      </c>
      <c r="T1760" t="s">
        <v>13</v>
      </c>
      <c r="U1760" t="s">
        <v>13</v>
      </c>
      <c r="V1760">
        <v>1</v>
      </c>
    </row>
    <row r="1761" spans="1:22" x14ac:dyDescent="0.2">
      <c r="A1761" s="1" t="s">
        <v>616</v>
      </c>
      <c r="B1761" s="6" t="s">
        <v>1312</v>
      </c>
      <c r="C1761" s="1" t="s">
        <v>1496</v>
      </c>
      <c r="D1761" s="1" t="s">
        <v>13</v>
      </c>
      <c r="E1761" s="1" t="s">
        <v>1497</v>
      </c>
      <c r="F1761" s="1" t="s">
        <v>1315</v>
      </c>
      <c r="G1761" s="6" t="s">
        <v>1316</v>
      </c>
      <c r="H1761" s="3">
        <v>0.09</v>
      </c>
      <c r="I1761" s="5">
        <v>0</v>
      </c>
      <c r="J1761" s="4">
        <f>TRUNC(H1761*I1761, 1)</f>
        <v>0</v>
      </c>
      <c r="K1761" s="4">
        <f>노무!E23</f>
        <v>0</v>
      </c>
      <c r="L1761" s="5">
        <f>TRUNC(H1761*K1761, 1)</f>
        <v>0</v>
      </c>
      <c r="M1761" s="4">
        <v>0</v>
      </c>
      <c r="N1761" s="5">
        <f>TRUNC(H1761*M1761, 1)</f>
        <v>0</v>
      </c>
      <c r="O1761" s="4">
        <f>I1761+K1761+M1761</f>
        <v>0</v>
      </c>
      <c r="P1761" s="5">
        <f>J1761+L1761+N1761</f>
        <v>0</v>
      </c>
      <c r="Q1761" s="1" t="s">
        <v>13</v>
      </c>
      <c r="S1761" t="s">
        <v>54</v>
      </c>
      <c r="T1761" t="s">
        <v>54</v>
      </c>
      <c r="U1761" t="s">
        <v>13</v>
      </c>
      <c r="V1761">
        <v>1</v>
      </c>
    </row>
    <row r="1762" spans="1:22" x14ac:dyDescent="0.2">
      <c r="A1762" s="1" t="s">
        <v>616</v>
      </c>
      <c r="B1762" s="6" t="s">
        <v>1312</v>
      </c>
      <c r="C1762" s="1" t="s">
        <v>1317</v>
      </c>
      <c r="D1762" s="1" t="s">
        <v>13</v>
      </c>
      <c r="E1762" s="1" t="s">
        <v>1318</v>
      </c>
      <c r="F1762" s="1" t="s">
        <v>1315</v>
      </c>
      <c r="G1762" s="6" t="s">
        <v>1316</v>
      </c>
      <c r="H1762" s="3">
        <v>7.0000000000000007E-2</v>
      </c>
      <c r="I1762" s="5">
        <v>0</v>
      </c>
      <c r="J1762" s="4">
        <f>TRUNC(H1762*I1762, 1)</f>
        <v>0</v>
      </c>
      <c r="K1762" s="4">
        <f>노무!E4</f>
        <v>0</v>
      </c>
      <c r="L1762" s="5">
        <f>TRUNC(H1762*K1762, 1)</f>
        <v>0</v>
      </c>
      <c r="M1762" s="4">
        <v>0</v>
      </c>
      <c r="N1762" s="5">
        <f>TRUNC(H1762*M1762, 1)</f>
        <v>0</v>
      </c>
      <c r="O1762" s="4">
        <f>I1762+K1762+M1762</f>
        <v>0</v>
      </c>
      <c r="P1762" s="5">
        <f>J1762+L1762+N1762</f>
        <v>0</v>
      </c>
      <c r="Q1762" s="1" t="s">
        <v>13</v>
      </c>
      <c r="S1762" t="s">
        <v>54</v>
      </c>
      <c r="T1762" t="s">
        <v>54</v>
      </c>
      <c r="U1762" t="s">
        <v>13</v>
      </c>
      <c r="V1762">
        <v>1</v>
      </c>
    </row>
    <row r="1763" spans="1:22" x14ac:dyDescent="0.2">
      <c r="A1763" s="1" t="s">
        <v>13</v>
      </c>
      <c r="B1763" s="6" t="s">
        <v>13</v>
      </c>
      <c r="C1763" s="1" t="s">
        <v>13</v>
      </c>
      <c r="D1763" s="1" t="s">
        <v>13</v>
      </c>
      <c r="E1763" s="1" t="s">
        <v>1311</v>
      </c>
      <c r="F1763" s="1" t="s">
        <v>13</v>
      </c>
      <c r="G1763" s="6" t="s">
        <v>13</v>
      </c>
      <c r="H1763" s="3">
        <v>0</v>
      </c>
      <c r="I1763" s="1" t="s">
        <v>13</v>
      </c>
      <c r="J1763" s="4">
        <f>TRUNC(SUMPRODUCT(J1761:J1762, V1761:V1762), 0)</f>
        <v>0</v>
      </c>
      <c r="K1763" s="1" t="s">
        <v>13</v>
      </c>
      <c r="L1763" s="5">
        <f>TRUNC(SUMPRODUCT(L1761:L1762, V1761:V1762), 0)</f>
        <v>0</v>
      </c>
      <c r="M1763" s="1" t="s">
        <v>13</v>
      </c>
      <c r="N1763" s="5">
        <f>TRUNC(SUMPRODUCT(N1761:N1762, V1761:V1762), 0)</f>
        <v>0</v>
      </c>
      <c r="O1763" s="1" t="s">
        <v>13</v>
      </c>
      <c r="P1763" s="5">
        <f>J1763+L1763+N1763</f>
        <v>0</v>
      </c>
      <c r="Q1763" s="1" t="s">
        <v>13</v>
      </c>
      <c r="S1763" t="s">
        <v>13</v>
      </c>
      <c r="T1763" t="s">
        <v>13</v>
      </c>
      <c r="U1763" t="s">
        <v>13</v>
      </c>
      <c r="V1763">
        <v>1</v>
      </c>
    </row>
    <row r="1764" spans="1:22" x14ac:dyDescent="0.2">
      <c r="A1764" s="1" t="s">
        <v>13</v>
      </c>
      <c r="B1764" s="6" t="s">
        <v>13</v>
      </c>
      <c r="C1764" s="1" t="s">
        <v>13</v>
      </c>
      <c r="D1764" s="1" t="s">
        <v>13</v>
      </c>
      <c r="E1764" s="1" t="s">
        <v>13</v>
      </c>
      <c r="F1764" s="1" t="s">
        <v>13</v>
      </c>
      <c r="G1764" s="6" t="s">
        <v>13</v>
      </c>
      <c r="H1764" s="3">
        <v>0</v>
      </c>
      <c r="I1764" s="1" t="s">
        <v>13</v>
      </c>
      <c r="J1764" s="1" t="s">
        <v>13</v>
      </c>
      <c r="K1764" s="1" t="s">
        <v>13</v>
      </c>
      <c r="L1764" s="1" t="s">
        <v>13</v>
      </c>
      <c r="M1764" s="1" t="s">
        <v>13</v>
      </c>
      <c r="N1764" s="1" t="s">
        <v>13</v>
      </c>
      <c r="O1764" s="1" t="s">
        <v>13</v>
      </c>
      <c r="P1764" s="1" t="s">
        <v>13</v>
      </c>
      <c r="Q1764" s="1" t="s">
        <v>13</v>
      </c>
      <c r="S1764" t="s">
        <v>13</v>
      </c>
      <c r="T1764" t="s">
        <v>13</v>
      </c>
      <c r="U1764" t="s">
        <v>13</v>
      </c>
      <c r="V1764">
        <v>1</v>
      </c>
    </row>
    <row r="1765" spans="1:22" x14ac:dyDescent="0.2">
      <c r="A1765" s="1" t="s">
        <v>618</v>
      </c>
      <c r="B1765" s="6" t="s">
        <v>13</v>
      </c>
      <c r="C1765" s="1" t="s">
        <v>13</v>
      </c>
      <c r="D1765" s="1" t="s">
        <v>13</v>
      </c>
      <c r="E1765" s="1" t="s">
        <v>614</v>
      </c>
      <c r="F1765" s="1" t="s">
        <v>619</v>
      </c>
      <c r="G1765" s="6" t="s">
        <v>483</v>
      </c>
      <c r="H1765" s="3">
        <v>0</v>
      </c>
      <c r="I1765" s="1" t="s">
        <v>13</v>
      </c>
      <c r="J1765" s="1" t="s">
        <v>13</v>
      </c>
      <c r="K1765" s="1" t="s">
        <v>13</v>
      </c>
      <c r="L1765" s="1" t="s">
        <v>13</v>
      </c>
      <c r="M1765" s="1" t="s">
        <v>13</v>
      </c>
      <c r="N1765" s="1" t="s">
        <v>13</v>
      </c>
      <c r="O1765" s="1" t="s">
        <v>13</v>
      </c>
      <c r="P1765" s="1" t="s">
        <v>13</v>
      </c>
      <c r="Q1765" s="1" t="s">
        <v>13</v>
      </c>
      <c r="S1765" t="s">
        <v>13</v>
      </c>
      <c r="T1765" t="s">
        <v>13</v>
      </c>
      <c r="U1765" t="s">
        <v>13</v>
      </c>
      <c r="V1765">
        <v>1</v>
      </c>
    </row>
    <row r="1766" spans="1:22" x14ac:dyDescent="0.2">
      <c r="A1766" s="1" t="s">
        <v>618</v>
      </c>
      <c r="B1766" s="6" t="s">
        <v>1312</v>
      </c>
      <c r="C1766" s="1" t="s">
        <v>1496</v>
      </c>
      <c r="D1766" s="1" t="s">
        <v>13</v>
      </c>
      <c r="E1766" s="1" t="s">
        <v>1497</v>
      </c>
      <c r="F1766" s="1" t="s">
        <v>1315</v>
      </c>
      <c r="G1766" s="6" t="s">
        <v>1316</v>
      </c>
      <c r="H1766" s="3">
        <v>0.11</v>
      </c>
      <c r="I1766" s="5">
        <v>0</v>
      </c>
      <c r="J1766" s="4">
        <f>TRUNC(H1766*I1766, 1)</f>
        <v>0</v>
      </c>
      <c r="K1766" s="4">
        <f>노무!E23</f>
        <v>0</v>
      </c>
      <c r="L1766" s="5">
        <f>TRUNC(H1766*K1766, 1)</f>
        <v>0</v>
      </c>
      <c r="M1766" s="4">
        <v>0</v>
      </c>
      <c r="N1766" s="5">
        <f>TRUNC(H1766*M1766, 1)</f>
        <v>0</v>
      </c>
      <c r="O1766" s="4">
        <f>I1766+K1766+M1766</f>
        <v>0</v>
      </c>
      <c r="P1766" s="5">
        <f>J1766+L1766+N1766</f>
        <v>0</v>
      </c>
      <c r="Q1766" s="1" t="s">
        <v>13</v>
      </c>
      <c r="S1766" t="s">
        <v>54</v>
      </c>
      <c r="T1766" t="s">
        <v>54</v>
      </c>
      <c r="U1766" t="s">
        <v>13</v>
      </c>
      <c r="V1766">
        <v>1</v>
      </c>
    </row>
    <row r="1767" spans="1:22" x14ac:dyDescent="0.2">
      <c r="A1767" s="1" t="s">
        <v>618</v>
      </c>
      <c r="B1767" s="6" t="s">
        <v>1312</v>
      </c>
      <c r="C1767" s="1" t="s">
        <v>1317</v>
      </c>
      <c r="D1767" s="1" t="s">
        <v>13</v>
      </c>
      <c r="E1767" s="1" t="s">
        <v>1318</v>
      </c>
      <c r="F1767" s="1" t="s">
        <v>1315</v>
      </c>
      <c r="G1767" s="6" t="s">
        <v>1316</v>
      </c>
      <c r="H1767" s="3">
        <v>0.09</v>
      </c>
      <c r="I1767" s="5">
        <v>0</v>
      </c>
      <c r="J1767" s="4">
        <f>TRUNC(H1767*I1767, 1)</f>
        <v>0</v>
      </c>
      <c r="K1767" s="4">
        <f>노무!E4</f>
        <v>0</v>
      </c>
      <c r="L1767" s="5">
        <f>TRUNC(H1767*K1767, 1)</f>
        <v>0</v>
      </c>
      <c r="M1767" s="4">
        <v>0</v>
      </c>
      <c r="N1767" s="5">
        <f>TRUNC(H1767*M1767, 1)</f>
        <v>0</v>
      </c>
      <c r="O1767" s="4">
        <f>I1767+K1767+M1767</f>
        <v>0</v>
      </c>
      <c r="P1767" s="5">
        <f>J1767+L1767+N1767</f>
        <v>0</v>
      </c>
      <c r="Q1767" s="1" t="s">
        <v>13</v>
      </c>
      <c r="S1767" t="s">
        <v>54</v>
      </c>
      <c r="T1767" t="s">
        <v>54</v>
      </c>
      <c r="U1767" t="s">
        <v>13</v>
      </c>
      <c r="V1767">
        <v>1</v>
      </c>
    </row>
    <row r="1768" spans="1:22" x14ac:dyDescent="0.2">
      <c r="A1768" s="1" t="s">
        <v>13</v>
      </c>
      <c r="B1768" s="6" t="s">
        <v>13</v>
      </c>
      <c r="C1768" s="1" t="s">
        <v>13</v>
      </c>
      <c r="D1768" s="1" t="s">
        <v>13</v>
      </c>
      <c r="E1768" s="1" t="s">
        <v>1311</v>
      </c>
      <c r="F1768" s="1" t="s">
        <v>13</v>
      </c>
      <c r="G1768" s="6" t="s">
        <v>13</v>
      </c>
      <c r="H1768" s="3">
        <v>0</v>
      </c>
      <c r="I1768" s="1" t="s">
        <v>13</v>
      </c>
      <c r="J1768" s="4">
        <f>TRUNC(SUMPRODUCT(J1766:J1767, V1766:V1767), 0)</f>
        <v>0</v>
      </c>
      <c r="K1768" s="1" t="s">
        <v>13</v>
      </c>
      <c r="L1768" s="5">
        <f>TRUNC(SUMPRODUCT(L1766:L1767, V1766:V1767), 0)</f>
        <v>0</v>
      </c>
      <c r="M1768" s="1" t="s">
        <v>13</v>
      </c>
      <c r="N1768" s="5">
        <f>TRUNC(SUMPRODUCT(N1766:N1767, V1766:V1767), 0)</f>
        <v>0</v>
      </c>
      <c r="O1768" s="1" t="s">
        <v>13</v>
      </c>
      <c r="P1768" s="5">
        <f>J1768+L1768+N1768</f>
        <v>0</v>
      </c>
      <c r="Q1768" s="1" t="s">
        <v>13</v>
      </c>
      <c r="S1768" t="s">
        <v>13</v>
      </c>
      <c r="T1768" t="s">
        <v>13</v>
      </c>
      <c r="U1768" t="s">
        <v>13</v>
      </c>
      <c r="V1768">
        <v>1</v>
      </c>
    </row>
    <row r="1769" spans="1:22" x14ac:dyDescent="0.2">
      <c r="A1769" s="1" t="s">
        <v>13</v>
      </c>
      <c r="B1769" s="6" t="s">
        <v>13</v>
      </c>
      <c r="C1769" s="1" t="s">
        <v>13</v>
      </c>
      <c r="D1769" s="1" t="s">
        <v>13</v>
      </c>
      <c r="E1769" s="1" t="s">
        <v>13</v>
      </c>
      <c r="F1769" s="1" t="s">
        <v>13</v>
      </c>
      <c r="G1769" s="6" t="s">
        <v>13</v>
      </c>
      <c r="H1769" s="3">
        <v>0</v>
      </c>
      <c r="I1769" s="1" t="s">
        <v>13</v>
      </c>
      <c r="J1769" s="1" t="s">
        <v>13</v>
      </c>
      <c r="K1769" s="1" t="s">
        <v>13</v>
      </c>
      <c r="L1769" s="1" t="s">
        <v>13</v>
      </c>
      <c r="M1769" s="1" t="s">
        <v>13</v>
      </c>
      <c r="N1769" s="1" t="s">
        <v>13</v>
      </c>
      <c r="O1769" s="1" t="s">
        <v>13</v>
      </c>
      <c r="P1769" s="1" t="s">
        <v>13</v>
      </c>
      <c r="Q1769" s="1" t="s">
        <v>13</v>
      </c>
      <c r="S1769" t="s">
        <v>13</v>
      </c>
      <c r="T1769" t="s">
        <v>13</v>
      </c>
      <c r="U1769" t="s">
        <v>13</v>
      </c>
      <c r="V1769">
        <v>1</v>
      </c>
    </row>
    <row r="1770" spans="1:22" x14ac:dyDescent="0.2">
      <c r="A1770" s="1" t="s">
        <v>620</v>
      </c>
      <c r="B1770" s="6" t="s">
        <v>13</v>
      </c>
      <c r="C1770" s="1" t="s">
        <v>13</v>
      </c>
      <c r="D1770" s="1" t="s">
        <v>13</v>
      </c>
      <c r="E1770" s="1" t="s">
        <v>614</v>
      </c>
      <c r="F1770" s="1" t="s">
        <v>621</v>
      </c>
      <c r="G1770" s="6" t="s">
        <v>483</v>
      </c>
      <c r="H1770" s="3">
        <v>0</v>
      </c>
      <c r="I1770" s="1" t="s">
        <v>13</v>
      </c>
      <c r="J1770" s="1" t="s">
        <v>13</v>
      </c>
      <c r="K1770" s="1" t="s">
        <v>13</v>
      </c>
      <c r="L1770" s="1" t="s">
        <v>13</v>
      </c>
      <c r="M1770" s="1" t="s">
        <v>13</v>
      </c>
      <c r="N1770" s="1" t="s">
        <v>13</v>
      </c>
      <c r="O1770" s="1" t="s">
        <v>13</v>
      </c>
      <c r="P1770" s="1" t="s">
        <v>13</v>
      </c>
      <c r="Q1770" s="1" t="s">
        <v>13</v>
      </c>
      <c r="S1770" t="s">
        <v>13</v>
      </c>
      <c r="T1770" t="s">
        <v>13</v>
      </c>
      <c r="U1770" t="s">
        <v>13</v>
      </c>
      <c r="V1770">
        <v>1</v>
      </c>
    </row>
    <row r="1771" spans="1:22" x14ac:dyDescent="0.2">
      <c r="A1771" s="1" t="s">
        <v>620</v>
      </c>
      <c r="B1771" s="6" t="s">
        <v>1312</v>
      </c>
      <c r="C1771" s="1" t="s">
        <v>1496</v>
      </c>
      <c r="D1771" s="1" t="s">
        <v>13</v>
      </c>
      <c r="E1771" s="1" t="s">
        <v>1497</v>
      </c>
      <c r="F1771" s="1" t="s">
        <v>1315</v>
      </c>
      <c r="G1771" s="6" t="s">
        <v>1316</v>
      </c>
      <c r="H1771" s="3">
        <v>0.15</v>
      </c>
      <c r="I1771" s="5">
        <v>0</v>
      </c>
      <c r="J1771" s="4">
        <f>TRUNC(H1771*I1771, 1)</f>
        <v>0</v>
      </c>
      <c r="K1771" s="4">
        <f>노무!E23</f>
        <v>0</v>
      </c>
      <c r="L1771" s="5">
        <f>TRUNC(H1771*K1771, 1)</f>
        <v>0</v>
      </c>
      <c r="M1771" s="4">
        <v>0</v>
      </c>
      <c r="N1771" s="5">
        <f>TRUNC(H1771*M1771, 1)</f>
        <v>0</v>
      </c>
      <c r="O1771" s="4">
        <f>I1771+K1771+M1771</f>
        <v>0</v>
      </c>
      <c r="P1771" s="5">
        <f>J1771+L1771+N1771</f>
        <v>0</v>
      </c>
      <c r="Q1771" s="1" t="s">
        <v>13</v>
      </c>
      <c r="S1771" t="s">
        <v>54</v>
      </c>
      <c r="T1771" t="s">
        <v>54</v>
      </c>
      <c r="U1771" t="s">
        <v>13</v>
      </c>
      <c r="V1771">
        <v>1</v>
      </c>
    </row>
    <row r="1772" spans="1:22" x14ac:dyDescent="0.2">
      <c r="A1772" s="1" t="s">
        <v>620</v>
      </c>
      <c r="B1772" s="6" t="s">
        <v>1312</v>
      </c>
      <c r="C1772" s="1" t="s">
        <v>1317</v>
      </c>
      <c r="D1772" s="1" t="s">
        <v>13</v>
      </c>
      <c r="E1772" s="1" t="s">
        <v>1318</v>
      </c>
      <c r="F1772" s="1" t="s">
        <v>1315</v>
      </c>
      <c r="G1772" s="6" t="s">
        <v>1316</v>
      </c>
      <c r="H1772" s="3">
        <v>0.12</v>
      </c>
      <c r="I1772" s="5">
        <v>0</v>
      </c>
      <c r="J1772" s="4">
        <f>TRUNC(H1772*I1772, 1)</f>
        <v>0</v>
      </c>
      <c r="K1772" s="4">
        <f>노무!E4</f>
        <v>0</v>
      </c>
      <c r="L1772" s="5">
        <f>TRUNC(H1772*K1772, 1)</f>
        <v>0</v>
      </c>
      <c r="M1772" s="4">
        <v>0</v>
      </c>
      <c r="N1772" s="5">
        <f>TRUNC(H1772*M1772, 1)</f>
        <v>0</v>
      </c>
      <c r="O1772" s="4">
        <f>I1772+K1772+M1772</f>
        <v>0</v>
      </c>
      <c r="P1772" s="5">
        <f>J1772+L1772+N1772</f>
        <v>0</v>
      </c>
      <c r="Q1772" s="1" t="s">
        <v>13</v>
      </c>
      <c r="S1772" t="s">
        <v>54</v>
      </c>
      <c r="T1772" t="s">
        <v>54</v>
      </c>
      <c r="U1772" t="s">
        <v>13</v>
      </c>
      <c r="V1772">
        <v>1</v>
      </c>
    </row>
    <row r="1773" spans="1:22" x14ac:dyDescent="0.2">
      <c r="A1773" s="1" t="s">
        <v>13</v>
      </c>
      <c r="B1773" s="6" t="s">
        <v>13</v>
      </c>
      <c r="C1773" s="1" t="s">
        <v>13</v>
      </c>
      <c r="D1773" s="1" t="s">
        <v>13</v>
      </c>
      <c r="E1773" s="1" t="s">
        <v>1311</v>
      </c>
      <c r="F1773" s="1" t="s">
        <v>13</v>
      </c>
      <c r="G1773" s="6" t="s">
        <v>13</v>
      </c>
      <c r="H1773" s="3">
        <v>0</v>
      </c>
      <c r="I1773" s="1" t="s">
        <v>13</v>
      </c>
      <c r="J1773" s="4">
        <f>TRUNC(SUMPRODUCT(J1771:J1772, V1771:V1772), 0)</f>
        <v>0</v>
      </c>
      <c r="K1773" s="1" t="s">
        <v>13</v>
      </c>
      <c r="L1773" s="5">
        <f>TRUNC(SUMPRODUCT(L1771:L1772, V1771:V1772), 0)</f>
        <v>0</v>
      </c>
      <c r="M1773" s="1" t="s">
        <v>13</v>
      </c>
      <c r="N1773" s="5">
        <f>TRUNC(SUMPRODUCT(N1771:N1772, V1771:V1772), 0)</f>
        <v>0</v>
      </c>
      <c r="O1773" s="1" t="s">
        <v>13</v>
      </c>
      <c r="P1773" s="5">
        <f>J1773+L1773+N1773</f>
        <v>0</v>
      </c>
      <c r="Q1773" s="1" t="s">
        <v>13</v>
      </c>
      <c r="S1773" t="s">
        <v>13</v>
      </c>
      <c r="T1773" t="s">
        <v>13</v>
      </c>
      <c r="U1773" t="s">
        <v>13</v>
      </c>
      <c r="V1773">
        <v>1</v>
      </c>
    </row>
    <row r="1774" spans="1:22" x14ac:dyDescent="0.2">
      <c r="A1774" s="1" t="s">
        <v>13</v>
      </c>
      <c r="B1774" s="6" t="s">
        <v>13</v>
      </c>
      <c r="C1774" s="1" t="s">
        <v>13</v>
      </c>
      <c r="D1774" s="1" t="s">
        <v>13</v>
      </c>
      <c r="E1774" s="1" t="s">
        <v>13</v>
      </c>
      <c r="F1774" s="1" t="s">
        <v>13</v>
      </c>
      <c r="G1774" s="6" t="s">
        <v>13</v>
      </c>
      <c r="H1774" s="3">
        <v>0</v>
      </c>
      <c r="I1774" s="1" t="s">
        <v>13</v>
      </c>
      <c r="J1774" s="1" t="s">
        <v>13</v>
      </c>
      <c r="K1774" s="1" t="s">
        <v>13</v>
      </c>
      <c r="L1774" s="1" t="s">
        <v>13</v>
      </c>
      <c r="M1774" s="1" t="s">
        <v>13</v>
      </c>
      <c r="N1774" s="1" t="s">
        <v>13</v>
      </c>
      <c r="O1774" s="1" t="s">
        <v>13</v>
      </c>
      <c r="P1774" s="1" t="s">
        <v>13</v>
      </c>
      <c r="Q1774" s="1" t="s">
        <v>13</v>
      </c>
      <c r="S1774" t="s">
        <v>13</v>
      </c>
      <c r="T1774" t="s">
        <v>13</v>
      </c>
      <c r="U1774" t="s">
        <v>13</v>
      </c>
      <c r="V1774">
        <v>1</v>
      </c>
    </row>
    <row r="1775" spans="1:22" x14ac:dyDescent="0.2">
      <c r="A1775" s="1" t="s">
        <v>622</v>
      </c>
      <c r="B1775" s="6" t="s">
        <v>13</v>
      </c>
      <c r="C1775" s="1" t="s">
        <v>13</v>
      </c>
      <c r="D1775" s="1" t="s">
        <v>13</v>
      </c>
      <c r="E1775" s="1" t="s">
        <v>614</v>
      </c>
      <c r="F1775" s="1" t="s">
        <v>623</v>
      </c>
      <c r="G1775" s="6" t="s">
        <v>483</v>
      </c>
      <c r="H1775" s="3">
        <v>0</v>
      </c>
      <c r="I1775" s="1" t="s">
        <v>13</v>
      </c>
      <c r="J1775" s="1" t="s">
        <v>13</v>
      </c>
      <c r="K1775" s="1" t="s">
        <v>13</v>
      </c>
      <c r="L1775" s="1" t="s">
        <v>13</v>
      </c>
      <c r="M1775" s="1" t="s">
        <v>13</v>
      </c>
      <c r="N1775" s="1" t="s">
        <v>13</v>
      </c>
      <c r="O1775" s="1" t="s">
        <v>13</v>
      </c>
      <c r="P1775" s="1" t="s">
        <v>13</v>
      </c>
      <c r="Q1775" s="1" t="s">
        <v>13</v>
      </c>
      <c r="S1775" t="s">
        <v>13</v>
      </c>
      <c r="T1775" t="s">
        <v>13</v>
      </c>
      <c r="U1775" t="s">
        <v>13</v>
      </c>
      <c r="V1775">
        <v>1</v>
      </c>
    </row>
    <row r="1776" spans="1:22" x14ac:dyDescent="0.2">
      <c r="A1776" s="1" t="s">
        <v>622</v>
      </c>
      <c r="B1776" s="6" t="s">
        <v>1312</v>
      </c>
      <c r="C1776" s="1" t="s">
        <v>1496</v>
      </c>
      <c r="D1776" s="1" t="s">
        <v>13</v>
      </c>
      <c r="E1776" s="1" t="s">
        <v>1497</v>
      </c>
      <c r="F1776" s="1" t="s">
        <v>1315</v>
      </c>
      <c r="G1776" s="6" t="s">
        <v>1316</v>
      </c>
      <c r="H1776" s="3">
        <v>0.19</v>
      </c>
      <c r="I1776" s="5">
        <v>0</v>
      </c>
      <c r="J1776" s="4">
        <f>TRUNC(H1776*I1776, 1)</f>
        <v>0</v>
      </c>
      <c r="K1776" s="4">
        <f>노무!E23</f>
        <v>0</v>
      </c>
      <c r="L1776" s="5">
        <f>TRUNC(H1776*K1776, 1)</f>
        <v>0</v>
      </c>
      <c r="M1776" s="4">
        <v>0</v>
      </c>
      <c r="N1776" s="5">
        <f>TRUNC(H1776*M1776, 1)</f>
        <v>0</v>
      </c>
      <c r="O1776" s="4">
        <f>I1776+K1776+M1776</f>
        <v>0</v>
      </c>
      <c r="P1776" s="5">
        <f>J1776+L1776+N1776</f>
        <v>0</v>
      </c>
      <c r="Q1776" s="1" t="s">
        <v>13</v>
      </c>
      <c r="S1776" t="s">
        <v>54</v>
      </c>
      <c r="T1776" t="s">
        <v>54</v>
      </c>
      <c r="U1776" t="s">
        <v>13</v>
      </c>
      <c r="V1776">
        <v>1</v>
      </c>
    </row>
    <row r="1777" spans="1:22" x14ac:dyDescent="0.2">
      <c r="A1777" s="1" t="s">
        <v>622</v>
      </c>
      <c r="B1777" s="6" t="s">
        <v>1312</v>
      </c>
      <c r="C1777" s="1" t="s">
        <v>1317</v>
      </c>
      <c r="D1777" s="1" t="s">
        <v>13</v>
      </c>
      <c r="E1777" s="1" t="s">
        <v>1318</v>
      </c>
      <c r="F1777" s="1" t="s">
        <v>1315</v>
      </c>
      <c r="G1777" s="6" t="s">
        <v>1316</v>
      </c>
      <c r="H1777" s="3">
        <v>0.14000000000000001</v>
      </c>
      <c r="I1777" s="5">
        <v>0</v>
      </c>
      <c r="J1777" s="4">
        <f>TRUNC(H1777*I1777, 1)</f>
        <v>0</v>
      </c>
      <c r="K1777" s="4">
        <f>노무!E4</f>
        <v>0</v>
      </c>
      <c r="L1777" s="5">
        <f>TRUNC(H1777*K1777, 1)</f>
        <v>0</v>
      </c>
      <c r="M1777" s="4">
        <v>0</v>
      </c>
      <c r="N1777" s="5">
        <f>TRUNC(H1777*M1777, 1)</f>
        <v>0</v>
      </c>
      <c r="O1777" s="4">
        <f>I1777+K1777+M1777</f>
        <v>0</v>
      </c>
      <c r="P1777" s="5">
        <f>J1777+L1777+N1777</f>
        <v>0</v>
      </c>
      <c r="Q1777" s="1" t="s">
        <v>13</v>
      </c>
      <c r="S1777" t="s">
        <v>54</v>
      </c>
      <c r="T1777" t="s">
        <v>54</v>
      </c>
      <c r="U1777" t="s">
        <v>13</v>
      </c>
      <c r="V1777">
        <v>1</v>
      </c>
    </row>
    <row r="1778" spans="1:22" x14ac:dyDescent="0.2">
      <c r="A1778" s="1" t="s">
        <v>13</v>
      </c>
      <c r="B1778" s="6" t="s">
        <v>13</v>
      </c>
      <c r="C1778" s="1" t="s">
        <v>13</v>
      </c>
      <c r="D1778" s="1" t="s">
        <v>13</v>
      </c>
      <c r="E1778" s="1" t="s">
        <v>1311</v>
      </c>
      <c r="F1778" s="1" t="s">
        <v>13</v>
      </c>
      <c r="G1778" s="6" t="s">
        <v>13</v>
      </c>
      <c r="H1778" s="3">
        <v>0</v>
      </c>
      <c r="I1778" s="1" t="s">
        <v>13</v>
      </c>
      <c r="J1778" s="4">
        <f>TRUNC(SUMPRODUCT(J1776:J1777, V1776:V1777), 0)</f>
        <v>0</v>
      </c>
      <c r="K1778" s="1" t="s">
        <v>13</v>
      </c>
      <c r="L1778" s="5">
        <f>TRUNC(SUMPRODUCT(L1776:L1777, V1776:V1777), 0)</f>
        <v>0</v>
      </c>
      <c r="M1778" s="1" t="s">
        <v>13</v>
      </c>
      <c r="N1778" s="5">
        <f>TRUNC(SUMPRODUCT(N1776:N1777, V1776:V1777), 0)</f>
        <v>0</v>
      </c>
      <c r="O1778" s="1" t="s">
        <v>13</v>
      </c>
      <c r="P1778" s="5">
        <f>J1778+L1778+N1778</f>
        <v>0</v>
      </c>
      <c r="Q1778" s="1" t="s">
        <v>13</v>
      </c>
      <c r="S1778" t="s">
        <v>13</v>
      </c>
      <c r="T1778" t="s">
        <v>13</v>
      </c>
      <c r="U1778" t="s">
        <v>13</v>
      </c>
      <c r="V1778">
        <v>1</v>
      </c>
    </row>
    <row r="1779" spans="1:22" x14ac:dyDescent="0.2">
      <c r="A1779" s="1" t="s">
        <v>13</v>
      </c>
      <c r="B1779" s="6" t="s">
        <v>13</v>
      </c>
      <c r="C1779" s="1" t="s">
        <v>13</v>
      </c>
      <c r="D1779" s="1" t="s">
        <v>13</v>
      </c>
      <c r="E1779" s="1" t="s">
        <v>13</v>
      </c>
      <c r="F1779" s="1" t="s">
        <v>13</v>
      </c>
      <c r="G1779" s="6" t="s">
        <v>13</v>
      </c>
      <c r="H1779" s="3">
        <v>0</v>
      </c>
      <c r="I1779" s="1" t="s">
        <v>13</v>
      </c>
      <c r="J1779" s="1" t="s">
        <v>13</v>
      </c>
      <c r="K1779" s="1" t="s">
        <v>13</v>
      </c>
      <c r="L1779" s="1" t="s">
        <v>13</v>
      </c>
      <c r="M1779" s="1" t="s">
        <v>13</v>
      </c>
      <c r="N1779" s="1" t="s">
        <v>13</v>
      </c>
      <c r="O1779" s="1" t="s">
        <v>13</v>
      </c>
      <c r="P1779" s="1" t="s">
        <v>13</v>
      </c>
      <c r="Q1779" s="1" t="s">
        <v>13</v>
      </c>
      <c r="S1779" t="s">
        <v>13</v>
      </c>
      <c r="T1779" t="s">
        <v>13</v>
      </c>
      <c r="U1779" t="s">
        <v>13</v>
      </c>
      <c r="V1779">
        <v>1</v>
      </c>
    </row>
    <row r="1780" spans="1:22" x14ac:dyDescent="0.2">
      <c r="A1780" s="1" t="s">
        <v>624</v>
      </c>
      <c r="B1780" s="6" t="s">
        <v>13</v>
      </c>
      <c r="C1780" s="1" t="s">
        <v>13</v>
      </c>
      <c r="D1780" s="1" t="s">
        <v>13</v>
      </c>
      <c r="E1780" s="1" t="s">
        <v>614</v>
      </c>
      <c r="F1780" s="1" t="s">
        <v>625</v>
      </c>
      <c r="G1780" s="6" t="s">
        <v>483</v>
      </c>
      <c r="H1780" s="3">
        <v>0</v>
      </c>
      <c r="I1780" s="1" t="s">
        <v>13</v>
      </c>
      <c r="J1780" s="1" t="s">
        <v>13</v>
      </c>
      <c r="K1780" s="1" t="s">
        <v>13</v>
      </c>
      <c r="L1780" s="1" t="s">
        <v>13</v>
      </c>
      <c r="M1780" s="1" t="s">
        <v>13</v>
      </c>
      <c r="N1780" s="1" t="s">
        <v>13</v>
      </c>
      <c r="O1780" s="1" t="s">
        <v>13</v>
      </c>
      <c r="P1780" s="1" t="s">
        <v>13</v>
      </c>
      <c r="Q1780" s="1" t="s">
        <v>13</v>
      </c>
      <c r="S1780" t="s">
        <v>13</v>
      </c>
      <c r="T1780" t="s">
        <v>13</v>
      </c>
      <c r="U1780" t="s">
        <v>13</v>
      </c>
      <c r="V1780">
        <v>1</v>
      </c>
    </row>
    <row r="1781" spans="1:22" x14ac:dyDescent="0.2">
      <c r="A1781" s="1" t="s">
        <v>624</v>
      </c>
      <c r="B1781" s="6" t="s">
        <v>1312</v>
      </c>
      <c r="C1781" s="1" t="s">
        <v>1496</v>
      </c>
      <c r="D1781" s="1" t="s">
        <v>13</v>
      </c>
      <c r="E1781" s="1" t="s">
        <v>1497</v>
      </c>
      <c r="F1781" s="1" t="s">
        <v>1315</v>
      </c>
      <c r="G1781" s="6" t="s">
        <v>1316</v>
      </c>
      <c r="H1781" s="3">
        <v>0.23</v>
      </c>
      <c r="I1781" s="5">
        <v>0</v>
      </c>
      <c r="J1781" s="4">
        <f>TRUNC(H1781*I1781, 1)</f>
        <v>0</v>
      </c>
      <c r="K1781" s="4">
        <f>노무!E23</f>
        <v>0</v>
      </c>
      <c r="L1781" s="5">
        <f>TRUNC(H1781*K1781, 1)</f>
        <v>0</v>
      </c>
      <c r="M1781" s="4">
        <v>0</v>
      </c>
      <c r="N1781" s="5">
        <f>TRUNC(H1781*M1781, 1)</f>
        <v>0</v>
      </c>
      <c r="O1781" s="4">
        <f>I1781+K1781+M1781</f>
        <v>0</v>
      </c>
      <c r="P1781" s="5">
        <f>J1781+L1781+N1781</f>
        <v>0</v>
      </c>
      <c r="Q1781" s="1" t="s">
        <v>13</v>
      </c>
      <c r="S1781" t="s">
        <v>54</v>
      </c>
      <c r="T1781" t="s">
        <v>54</v>
      </c>
      <c r="U1781" t="s">
        <v>13</v>
      </c>
      <c r="V1781">
        <v>1</v>
      </c>
    </row>
    <row r="1782" spans="1:22" x14ac:dyDescent="0.2">
      <c r="A1782" s="1" t="s">
        <v>624</v>
      </c>
      <c r="B1782" s="6" t="s">
        <v>1312</v>
      </c>
      <c r="C1782" s="1" t="s">
        <v>1317</v>
      </c>
      <c r="D1782" s="1" t="s">
        <v>13</v>
      </c>
      <c r="E1782" s="1" t="s">
        <v>1318</v>
      </c>
      <c r="F1782" s="1" t="s">
        <v>1315</v>
      </c>
      <c r="G1782" s="6" t="s">
        <v>1316</v>
      </c>
      <c r="H1782" s="3">
        <v>0.17</v>
      </c>
      <c r="I1782" s="5">
        <v>0</v>
      </c>
      <c r="J1782" s="4">
        <f>TRUNC(H1782*I1782, 1)</f>
        <v>0</v>
      </c>
      <c r="K1782" s="4">
        <f>노무!E4</f>
        <v>0</v>
      </c>
      <c r="L1782" s="5">
        <f>TRUNC(H1782*K1782, 1)</f>
        <v>0</v>
      </c>
      <c r="M1782" s="4">
        <v>0</v>
      </c>
      <c r="N1782" s="5">
        <f>TRUNC(H1782*M1782, 1)</f>
        <v>0</v>
      </c>
      <c r="O1782" s="4">
        <f>I1782+K1782+M1782</f>
        <v>0</v>
      </c>
      <c r="P1782" s="5">
        <f>J1782+L1782+N1782</f>
        <v>0</v>
      </c>
      <c r="Q1782" s="1" t="s">
        <v>13</v>
      </c>
      <c r="S1782" t="s">
        <v>54</v>
      </c>
      <c r="T1782" t="s">
        <v>54</v>
      </c>
      <c r="U1782" t="s">
        <v>13</v>
      </c>
      <c r="V1782">
        <v>1</v>
      </c>
    </row>
    <row r="1783" spans="1:22" x14ac:dyDescent="0.2">
      <c r="A1783" s="1" t="s">
        <v>13</v>
      </c>
      <c r="B1783" s="6" t="s">
        <v>13</v>
      </c>
      <c r="C1783" s="1" t="s">
        <v>13</v>
      </c>
      <c r="D1783" s="1" t="s">
        <v>13</v>
      </c>
      <c r="E1783" s="1" t="s">
        <v>1311</v>
      </c>
      <c r="F1783" s="1" t="s">
        <v>13</v>
      </c>
      <c r="G1783" s="6" t="s">
        <v>13</v>
      </c>
      <c r="H1783" s="3">
        <v>0</v>
      </c>
      <c r="I1783" s="1" t="s">
        <v>13</v>
      </c>
      <c r="J1783" s="4">
        <f>TRUNC(SUMPRODUCT(J1781:J1782, V1781:V1782), 0)</f>
        <v>0</v>
      </c>
      <c r="K1783" s="1" t="s">
        <v>13</v>
      </c>
      <c r="L1783" s="5">
        <f>TRUNC(SUMPRODUCT(L1781:L1782, V1781:V1782), 0)</f>
        <v>0</v>
      </c>
      <c r="M1783" s="1" t="s">
        <v>13</v>
      </c>
      <c r="N1783" s="5">
        <f>TRUNC(SUMPRODUCT(N1781:N1782, V1781:V1782), 0)</f>
        <v>0</v>
      </c>
      <c r="O1783" s="1" t="s">
        <v>13</v>
      </c>
      <c r="P1783" s="5">
        <f>J1783+L1783+N1783</f>
        <v>0</v>
      </c>
      <c r="Q1783" s="1" t="s">
        <v>13</v>
      </c>
      <c r="S1783" t="s">
        <v>13</v>
      </c>
      <c r="T1783" t="s">
        <v>13</v>
      </c>
      <c r="U1783" t="s">
        <v>13</v>
      </c>
      <c r="V1783">
        <v>1</v>
      </c>
    </row>
    <row r="1784" spans="1:22" x14ac:dyDescent="0.2">
      <c r="A1784" s="1" t="s">
        <v>13</v>
      </c>
      <c r="B1784" s="6" t="s">
        <v>13</v>
      </c>
      <c r="C1784" s="1" t="s">
        <v>13</v>
      </c>
      <c r="D1784" s="1" t="s">
        <v>13</v>
      </c>
      <c r="E1784" s="1" t="s">
        <v>13</v>
      </c>
      <c r="F1784" s="1" t="s">
        <v>13</v>
      </c>
      <c r="G1784" s="6" t="s">
        <v>13</v>
      </c>
      <c r="H1784" s="3">
        <v>0</v>
      </c>
      <c r="I1784" s="1" t="s">
        <v>13</v>
      </c>
      <c r="J1784" s="1" t="s">
        <v>13</v>
      </c>
      <c r="K1784" s="1" t="s">
        <v>13</v>
      </c>
      <c r="L1784" s="1" t="s">
        <v>13</v>
      </c>
      <c r="M1784" s="1" t="s">
        <v>13</v>
      </c>
      <c r="N1784" s="1" t="s">
        <v>13</v>
      </c>
      <c r="O1784" s="1" t="s">
        <v>13</v>
      </c>
      <c r="P1784" s="1" t="s">
        <v>13</v>
      </c>
      <c r="Q1784" s="1" t="s">
        <v>13</v>
      </c>
      <c r="S1784" t="s">
        <v>13</v>
      </c>
      <c r="T1784" t="s">
        <v>13</v>
      </c>
      <c r="U1784" t="s">
        <v>13</v>
      </c>
      <c r="V1784">
        <v>1</v>
      </c>
    </row>
    <row r="1785" spans="1:22" x14ac:dyDescent="0.2">
      <c r="A1785" s="1" t="s">
        <v>626</v>
      </c>
      <c r="B1785" s="6" t="s">
        <v>13</v>
      </c>
      <c r="C1785" s="1" t="s">
        <v>13</v>
      </c>
      <c r="D1785" s="1" t="s">
        <v>13</v>
      </c>
      <c r="E1785" s="1" t="s">
        <v>614</v>
      </c>
      <c r="F1785" s="1" t="s">
        <v>627</v>
      </c>
      <c r="G1785" s="6" t="s">
        <v>483</v>
      </c>
      <c r="H1785" s="3">
        <v>0</v>
      </c>
      <c r="I1785" s="1" t="s">
        <v>13</v>
      </c>
      <c r="J1785" s="1" t="s">
        <v>13</v>
      </c>
      <c r="K1785" s="1" t="s">
        <v>13</v>
      </c>
      <c r="L1785" s="1" t="s">
        <v>13</v>
      </c>
      <c r="M1785" s="1" t="s">
        <v>13</v>
      </c>
      <c r="N1785" s="1" t="s">
        <v>13</v>
      </c>
      <c r="O1785" s="1" t="s">
        <v>13</v>
      </c>
      <c r="P1785" s="1" t="s">
        <v>13</v>
      </c>
      <c r="Q1785" s="1" t="s">
        <v>13</v>
      </c>
      <c r="S1785" t="s">
        <v>13</v>
      </c>
      <c r="T1785" t="s">
        <v>13</v>
      </c>
      <c r="U1785" t="s">
        <v>13</v>
      </c>
      <c r="V1785">
        <v>1</v>
      </c>
    </row>
    <row r="1786" spans="1:22" x14ac:dyDescent="0.2">
      <c r="A1786" s="1" t="s">
        <v>626</v>
      </c>
      <c r="B1786" s="6" t="s">
        <v>1312</v>
      </c>
      <c r="C1786" s="1" t="s">
        <v>1496</v>
      </c>
      <c r="D1786" s="1" t="s">
        <v>13</v>
      </c>
      <c r="E1786" s="1" t="s">
        <v>1497</v>
      </c>
      <c r="F1786" s="1" t="s">
        <v>1315</v>
      </c>
      <c r="G1786" s="6" t="s">
        <v>1316</v>
      </c>
      <c r="H1786" s="3">
        <v>0.13</v>
      </c>
      <c r="I1786" s="5">
        <v>0</v>
      </c>
      <c r="J1786" s="4">
        <f>TRUNC(H1786*I1786, 1)</f>
        <v>0</v>
      </c>
      <c r="K1786" s="4">
        <f>노무!E23</f>
        <v>0</v>
      </c>
      <c r="L1786" s="5">
        <f>TRUNC(H1786*K1786, 1)</f>
        <v>0</v>
      </c>
      <c r="M1786" s="4">
        <v>0</v>
      </c>
      <c r="N1786" s="5">
        <f>TRUNC(H1786*M1786, 1)</f>
        <v>0</v>
      </c>
      <c r="O1786" s="4">
        <f t="shared" ref="O1786:P1788" si="207">I1786+K1786+M1786</f>
        <v>0</v>
      </c>
      <c r="P1786" s="5">
        <f t="shared" si="207"/>
        <v>0</v>
      </c>
      <c r="Q1786" s="1" t="s">
        <v>13</v>
      </c>
      <c r="S1786" t="s">
        <v>54</v>
      </c>
      <c r="T1786" t="s">
        <v>54</v>
      </c>
      <c r="U1786" t="s">
        <v>13</v>
      </c>
      <c r="V1786">
        <v>1</v>
      </c>
    </row>
    <row r="1787" spans="1:22" x14ac:dyDescent="0.2">
      <c r="A1787" s="1" t="s">
        <v>626</v>
      </c>
      <c r="B1787" s="6" t="s">
        <v>1312</v>
      </c>
      <c r="C1787" s="1" t="s">
        <v>1317</v>
      </c>
      <c r="D1787" s="1" t="s">
        <v>13</v>
      </c>
      <c r="E1787" s="1" t="s">
        <v>1318</v>
      </c>
      <c r="F1787" s="1" t="s">
        <v>1315</v>
      </c>
      <c r="G1787" s="6" t="s">
        <v>1316</v>
      </c>
      <c r="H1787" s="3">
        <v>7.0000000000000007E-2</v>
      </c>
      <c r="I1787" s="5">
        <v>0</v>
      </c>
      <c r="J1787" s="4">
        <f>TRUNC(H1787*I1787, 1)</f>
        <v>0</v>
      </c>
      <c r="K1787" s="4">
        <f>노무!E4</f>
        <v>0</v>
      </c>
      <c r="L1787" s="5">
        <f>TRUNC(H1787*K1787, 1)</f>
        <v>0</v>
      </c>
      <c r="M1787" s="4">
        <v>0</v>
      </c>
      <c r="N1787" s="5">
        <f>TRUNC(H1787*M1787, 1)</f>
        <v>0</v>
      </c>
      <c r="O1787" s="4">
        <f t="shared" si="207"/>
        <v>0</v>
      </c>
      <c r="P1787" s="5">
        <f t="shared" si="207"/>
        <v>0</v>
      </c>
      <c r="Q1787" s="1" t="s">
        <v>13</v>
      </c>
      <c r="S1787" t="s">
        <v>54</v>
      </c>
      <c r="T1787" t="s">
        <v>54</v>
      </c>
      <c r="U1787" t="s">
        <v>13</v>
      </c>
      <c r="V1787">
        <v>1</v>
      </c>
    </row>
    <row r="1788" spans="1:22" x14ac:dyDescent="0.2">
      <c r="A1788" s="1" t="s">
        <v>626</v>
      </c>
      <c r="B1788" s="6" t="s">
        <v>1331</v>
      </c>
      <c r="C1788" s="1" t="s">
        <v>1498</v>
      </c>
      <c r="D1788" s="1" t="s">
        <v>13</v>
      </c>
      <c r="E1788" s="1" t="s">
        <v>1341</v>
      </c>
      <c r="F1788" s="1" t="s">
        <v>1499</v>
      </c>
      <c r="G1788" s="6" t="s">
        <v>1335</v>
      </c>
      <c r="H1788" s="3">
        <v>0.26</v>
      </c>
      <c r="I1788" s="4">
        <f>기계경비!H6</f>
        <v>0</v>
      </c>
      <c r="J1788" s="4">
        <f>TRUNC(H1788*I1788, 1)</f>
        <v>0</v>
      </c>
      <c r="K1788" s="4">
        <f>기계경비!I6</f>
        <v>0</v>
      </c>
      <c r="L1788" s="5">
        <f>TRUNC(H1788*K1788, 1)</f>
        <v>0</v>
      </c>
      <c r="M1788" s="4">
        <f>기계경비!J6</f>
        <v>0</v>
      </c>
      <c r="N1788" s="5">
        <f>TRUNC(H1788*M1788, 1)</f>
        <v>0</v>
      </c>
      <c r="O1788" s="4">
        <f t="shared" si="207"/>
        <v>0</v>
      </c>
      <c r="P1788" s="5">
        <f t="shared" si="207"/>
        <v>0</v>
      </c>
      <c r="Q1788" s="1" t="s">
        <v>13</v>
      </c>
      <c r="S1788" t="s">
        <v>54</v>
      </c>
      <c r="T1788" t="s">
        <v>54</v>
      </c>
      <c r="U1788" t="s">
        <v>13</v>
      </c>
      <c r="V1788">
        <v>1</v>
      </c>
    </row>
    <row r="1789" spans="1:22" x14ac:dyDescent="0.2">
      <c r="A1789" s="1" t="s">
        <v>13</v>
      </c>
      <c r="B1789" s="6" t="s">
        <v>13</v>
      </c>
      <c r="C1789" s="1" t="s">
        <v>13</v>
      </c>
      <c r="D1789" s="1" t="s">
        <v>13</v>
      </c>
      <c r="E1789" s="1" t="s">
        <v>1311</v>
      </c>
      <c r="F1789" s="1" t="s">
        <v>13</v>
      </c>
      <c r="G1789" s="6" t="s">
        <v>13</v>
      </c>
      <c r="H1789" s="3">
        <v>0</v>
      </c>
      <c r="I1789" s="1" t="s">
        <v>13</v>
      </c>
      <c r="J1789" s="4">
        <f>TRUNC(SUMPRODUCT(J1786:J1788, V1786:V1788), 0)</f>
        <v>0</v>
      </c>
      <c r="K1789" s="1" t="s">
        <v>13</v>
      </c>
      <c r="L1789" s="5">
        <f>TRUNC(SUMPRODUCT(L1786:L1788, V1786:V1788), 0)</f>
        <v>0</v>
      </c>
      <c r="M1789" s="1" t="s">
        <v>13</v>
      </c>
      <c r="N1789" s="5">
        <f>TRUNC(SUMPRODUCT(N1786:N1788, V1786:V1788), 0)</f>
        <v>0</v>
      </c>
      <c r="O1789" s="1" t="s">
        <v>13</v>
      </c>
      <c r="P1789" s="5">
        <f>J1789+L1789+N1789</f>
        <v>0</v>
      </c>
      <c r="Q1789" s="1" t="s">
        <v>13</v>
      </c>
      <c r="S1789" t="s">
        <v>13</v>
      </c>
      <c r="T1789" t="s">
        <v>13</v>
      </c>
      <c r="U1789" t="s">
        <v>13</v>
      </c>
      <c r="V1789">
        <v>1</v>
      </c>
    </row>
    <row r="1790" spans="1:22" x14ac:dyDescent="0.2">
      <c r="A1790" s="1" t="s">
        <v>13</v>
      </c>
      <c r="B1790" s="6" t="s">
        <v>13</v>
      </c>
      <c r="C1790" s="1" t="s">
        <v>13</v>
      </c>
      <c r="D1790" s="1" t="s">
        <v>13</v>
      </c>
      <c r="E1790" s="1" t="s">
        <v>13</v>
      </c>
      <c r="F1790" s="1" t="s">
        <v>13</v>
      </c>
      <c r="G1790" s="6" t="s">
        <v>13</v>
      </c>
      <c r="H1790" s="3">
        <v>0</v>
      </c>
      <c r="I1790" s="1" t="s">
        <v>13</v>
      </c>
      <c r="J1790" s="1" t="s">
        <v>13</v>
      </c>
      <c r="K1790" s="1" t="s">
        <v>13</v>
      </c>
      <c r="L1790" s="1" t="s">
        <v>13</v>
      </c>
      <c r="M1790" s="1" t="s">
        <v>13</v>
      </c>
      <c r="N1790" s="1" t="s">
        <v>13</v>
      </c>
      <c r="O1790" s="1" t="s">
        <v>13</v>
      </c>
      <c r="P1790" s="1" t="s">
        <v>13</v>
      </c>
      <c r="Q1790" s="1" t="s">
        <v>13</v>
      </c>
      <c r="S1790" t="s">
        <v>13</v>
      </c>
      <c r="T1790" t="s">
        <v>13</v>
      </c>
      <c r="U1790" t="s">
        <v>13</v>
      </c>
      <c r="V1790">
        <v>1</v>
      </c>
    </row>
    <row r="1791" spans="1:22" x14ac:dyDescent="0.2">
      <c r="A1791" s="1" t="s">
        <v>628</v>
      </c>
      <c r="B1791" s="6" t="s">
        <v>13</v>
      </c>
      <c r="C1791" s="1" t="s">
        <v>13</v>
      </c>
      <c r="D1791" s="1" t="s">
        <v>13</v>
      </c>
      <c r="E1791" s="1" t="s">
        <v>614</v>
      </c>
      <c r="F1791" s="1" t="s">
        <v>629</v>
      </c>
      <c r="G1791" s="6" t="s">
        <v>483</v>
      </c>
      <c r="H1791" s="3">
        <v>0</v>
      </c>
      <c r="I1791" s="1" t="s">
        <v>13</v>
      </c>
      <c r="J1791" s="1" t="s">
        <v>13</v>
      </c>
      <c r="K1791" s="1" t="s">
        <v>13</v>
      </c>
      <c r="L1791" s="1" t="s">
        <v>13</v>
      </c>
      <c r="M1791" s="1" t="s">
        <v>13</v>
      </c>
      <c r="N1791" s="1" t="s">
        <v>13</v>
      </c>
      <c r="O1791" s="1" t="s">
        <v>13</v>
      </c>
      <c r="P1791" s="1" t="s">
        <v>13</v>
      </c>
      <c r="Q1791" s="1" t="s">
        <v>13</v>
      </c>
      <c r="S1791" t="s">
        <v>13</v>
      </c>
      <c r="T1791" t="s">
        <v>13</v>
      </c>
      <c r="U1791" t="s">
        <v>13</v>
      </c>
      <c r="V1791">
        <v>1</v>
      </c>
    </row>
    <row r="1792" spans="1:22" x14ac:dyDescent="0.2">
      <c r="A1792" s="1" t="s">
        <v>628</v>
      </c>
      <c r="B1792" s="6" t="s">
        <v>1312</v>
      </c>
      <c r="C1792" s="1" t="s">
        <v>1496</v>
      </c>
      <c r="D1792" s="1" t="s">
        <v>13</v>
      </c>
      <c r="E1792" s="1" t="s">
        <v>1497</v>
      </c>
      <c r="F1792" s="1" t="s">
        <v>1315</v>
      </c>
      <c r="G1792" s="6" t="s">
        <v>1316</v>
      </c>
      <c r="H1792" s="3">
        <v>0.28999999999999998</v>
      </c>
      <c r="I1792" s="5">
        <v>0</v>
      </c>
      <c r="J1792" s="4">
        <f>TRUNC(H1792*I1792, 1)</f>
        <v>0</v>
      </c>
      <c r="K1792" s="4">
        <f>노무!E23</f>
        <v>0</v>
      </c>
      <c r="L1792" s="5">
        <f>TRUNC(H1792*K1792, 1)</f>
        <v>0</v>
      </c>
      <c r="M1792" s="4">
        <v>0</v>
      </c>
      <c r="N1792" s="5">
        <f>TRUNC(H1792*M1792, 1)</f>
        <v>0</v>
      </c>
      <c r="O1792" s="4">
        <f>I1792+K1792+M1792</f>
        <v>0</v>
      </c>
      <c r="P1792" s="5">
        <f>J1792+L1792+N1792</f>
        <v>0</v>
      </c>
      <c r="Q1792" s="1" t="s">
        <v>13</v>
      </c>
      <c r="S1792" t="s">
        <v>54</v>
      </c>
      <c r="T1792" t="s">
        <v>54</v>
      </c>
      <c r="U1792" t="s">
        <v>13</v>
      </c>
      <c r="V1792">
        <v>1</v>
      </c>
    </row>
    <row r="1793" spans="1:22" x14ac:dyDescent="0.2">
      <c r="A1793" s="1" t="s">
        <v>628</v>
      </c>
      <c r="B1793" s="6" t="s">
        <v>1312</v>
      </c>
      <c r="C1793" s="1" t="s">
        <v>1317</v>
      </c>
      <c r="D1793" s="1" t="s">
        <v>13</v>
      </c>
      <c r="E1793" s="1" t="s">
        <v>1318</v>
      </c>
      <c r="F1793" s="1" t="s">
        <v>1315</v>
      </c>
      <c r="G1793" s="6" t="s">
        <v>1316</v>
      </c>
      <c r="H1793" s="3">
        <v>0.2</v>
      </c>
      <c r="I1793" s="5">
        <v>0</v>
      </c>
      <c r="J1793" s="4">
        <f>TRUNC(H1793*I1793, 1)</f>
        <v>0</v>
      </c>
      <c r="K1793" s="4">
        <f>노무!E4</f>
        <v>0</v>
      </c>
      <c r="L1793" s="5">
        <f>TRUNC(H1793*K1793, 1)</f>
        <v>0</v>
      </c>
      <c r="M1793" s="4">
        <v>0</v>
      </c>
      <c r="N1793" s="5">
        <f>TRUNC(H1793*M1793, 1)</f>
        <v>0</v>
      </c>
      <c r="O1793" s="4">
        <f>I1793+K1793+M1793</f>
        <v>0</v>
      </c>
      <c r="P1793" s="5">
        <f>J1793+L1793+N1793</f>
        <v>0</v>
      </c>
      <c r="Q1793" s="1" t="s">
        <v>13</v>
      </c>
      <c r="S1793" t="s">
        <v>54</v>
      </c>
      <c r="T1793" t="s">
        <v>54</v>
      </c>
      <c r="U1793" t="s">
        <v>13</v>
      </c>
      <c r="V1793">
        <v>1</v>
      </c>
    </row>
    <row r="1794" spans="1:22" x14ac:dyDescent="0.2">
      <c r="A1794" s="1" t="s">
        <v>13</v>
      </c>
      <c r="B1794" s="6" t="s">
        <v>13</v>
      </c>
      <c r="C1794" s="1" t="s">
        <v>13</v>
      </c>
      <c r="D1794" s="1" t="s">
        <v>13</v>
      </c>
      <c r="E1794" s="1" t="s">
        <v>1311</v>
      </c>
      <c r="F1794" s="1" t="s">
        <v>13</v>
      </c>
      <c r="G1794" s="6" t="s">
        <v>13</v>
      </c>
      <c r="H1794" s="3">
        <v>0</v>
      </c>
      <c r="I1794" s="1" t="s">
        <v>13</v>
      </c>
      <c r="J1794" s="4">
        <f>TRUNC(SUMPRODUCT(J1792:J1793, V1792:V1793), 0)</f>
        <v>0</v>
      </c>
      <c r="K1794" s="1" t="s">
        <v>13</v>
      </c>
      <c r="L1794" s="5">
        <f>TRUNC(SUMPRODUCT(L1792:L1793, V1792:V1793), 0)</f>
        <v>0</v>
      </c>
      <c r="M1794" s="1" t="s">
        <v>13</v>
      </c>
      <c r="N1794" s="5">
        <f>TRUNC(SUMPRODUCT(N1792:N1793, V1792:V1793), 0)</f>
        <v>0</v>
      </c>
      <c r="O1794" s="1" t="s">
        <v>13</v>
      </c>
      <c r="P1794" s="5">
        <f>J1794+L1794+N1794</f>
        <v>0</v>
      </c>
      <c r="Q1794" s="1" t="s">
        <v>13</v>
      </c>
      <c r="S1794" t="s">
        <v>13</v>
      </c>
      <c r="T1794" t="s">
        <v>13</v>
      </c>
      <c r="U1794" t="s">
        <v>13</v>
      </c>
      <c r="V1794">
        <v>1</v>
      </c>
    </row>
    <row r="1795" spans="1:22" x14ac:dyDescent="0.2">
      <c r="A1795" s="1" t="s">
        <v>13</v>
      </c>
      <c r="B1795" s="6" t="s">
        <v>13</v>
      </c>
      <c r="C1795" s="1" t="s">
        <v>13</v>
      </c>
      <c r="D1795" s="1" t="s">
        <v>13</v>
      </c>
      <c r="E1795" s="1" t="s">
        <v>13</v>
      </c>
      <c r="F1795" s="1" t="s">
        <v>13</v>
      </c>
      <c r="G1795" s="6" t="s">
        <v>13</v>
      </c>
      <c r="H1795" s="3">
        <v>0</v>
      </c>
      <c r="I1795" s="1" t="s">
        <v>13</v>
      </c>
      <c r="J1795" s="1" t="s">
        <v>13</v>
      </c>
      <c r="K1795" s="1" t="s">
        <v>13</v>
      </c>
      <c r="L1795" s="1" t="s">
        <v>13</v>
      </c>
      <c r="M1795" s="1" t="s">
        <v>13</v>
      </c>
      <c r="N1795" s="1" t="s">
        <v>13</v>
      </c>
      <c r="O1795" s="1" t="s">
        <v>13</v>
      </c>
      <c r="P1795" s="1" t="s">
        <v>13</v>
      </c>
      <c r="Q1795" s="1" t="s">
        <v>13</v>
      </c>
      <c r="S1795" t="s">
        <v>13</v>
      </c>
      <c r="T1795" t="s">
        <v>13</v>
      </c>
      <c r="U1795" t="s">
        <v>13</v>
      </c>
      <c r="V1795">
        <v>1</v>
      </c>
    </row>
    <row r="1796" spans="1:22" x14ac:dyDescent="0.2">
      <c r="A1796" s="1" t="s">
        <v>630</v>
      </c>
      <c r="B1796" s="6" t="s">
        <v>13</v>
      </c>
      <c r="C1796" s="1" t="s">
        <v>13</v>
      </c>
      <c r="D1796" s="1" t="s">
        <v>13</v>
      </c>
      <c r="E1796" s="1" t="s">
        <v>614</v>
      </c>
      <c r="F1796" s="1" t="s">
        <v>631</v>
      </c>
      <c r="G1796" s="6" t="s">
        <v>483</v>
      </c>
      <c r="H1796" s="3">
        <v>0</v>
      </c>
      <c r="I1796" s="1" t="s">
        <v>13</v>
      </c>
      <c r="J1796" s="1" t="s">
        <v>13</v>
      </c>
      <c r="K1796" s="1" t="s">
        <v>13</v>
      </c>
      <c r="L1796" s="1" t="s">
        <v>13</v>
      </c>
      <c r="M1796" s="1" t="s">
        <v>13</v>
      </c>
      <c r="N1796" s="1" t="s">
        <v>13</v>
      </c>
      <c r="O1796" s="1" t="s">
        <v>13</v>
      </c>
      <c r="P1796" s="1" t="s">
        <v>13</v>
      </c>
      <c r="Q1796" s="1" t="s">
        <v>13</v>
      </c>
      <c r="S1796" t="s">
        <v>13</v>
      </c>
      <c r="T1796" t="s">
        <v>13</v>
      </c>
      <c r="U1796" t="s">
        <v>13</v>
      </c>
      <c r="V1796">
        <v>1</v>
      </c>
    </row>
    <row r="1797" spans="1:22" x14ac:dyDescent="0.2">
      <c r="A1797" s="1" t="s">
        <v>630</v>
      </c>
      <c r="B1797" s="6" t="s">
        <v>1312</v>
      </c>
      <c r="C1797" s="1" t="s">
        <v>1496</v>
      </c>
      <c r="D1797" s="1" t="s">
        <v>13</v>
      </c>
      <c r="E1797" s="1" t="s">
        <v>1497</v>
      </c>
      <c r="F1797" s="1" t="s">
        <v>1315</v>
      </c>
      <c r="G1797" s="6" t="s">
        <v>1316</v>
      </c>
      <c r="H1797" s="3">
        <v>0.15</v>
      </c>
      <c r="I1797" s="5">
        <v>0</v>
      </c>
      <c r="J1797" s="4">
        <f>TRUNC(H1797*I1797, 1)</f>
        <v>0</v>
      </c>
      <c r="K1797" s="4">
        <f>노무!E23</f>
        <v>0</v>
      </c>
      <c r="L1797" s="5">
        <f>TRUNC(H1797*K1797, 1)</f>
        <v>0</v>
      </c>
      <c r="M1797" s="4">
        <v>0</v>
      </c>
      <c r="N1797" s="5">
        <f>TRUNC(H1797*M1797, 1)</f>
        <v>0</v>
      </c>
      <c r="O1797" s="4">
        <f t="shared" ref="O1797:P1799" si="208">I1797+K1797+M1797</f>
        <v>0</v>
      </c>
      <c r="P1797" s="5">
        <f t="shared" si="208"/>
        <v>0</v>
      </c>
      <c r="Q1797" s="1" t="s">
        <v>13</v>
      </c>
      <c r="S1797" t="s">
        <v>54</v>
      </c>
      <c r="T1797" t="s">
        <v>54</v>
      </c>
      <c r="U1797" t="s">
        <v>13</v>
      </c>
      <c r="V1797">
        <v>1</v>
      </c>
    </row>
    <row r="1798" spans="1:22" x14ac:dyDescent="0.2">
      <c r="A1798" s="1" t="s">
        <v>630</v>
      </c>
      <c r="B1798" s="6" t="s">
        <v>1312</v>
      </c>
      <c r="C1798" s="1" t="s">
        <v>1317</v>
      </c>
      <c r="D1798" s="1" t="s">
        <v>13</v>
      </c>
      <c r="E1798" s="1" t="s">
        <v>1318</v>
      </c>
      <c r="F1798" s="1" t="s">
        <v>1315</v>
      </c>
      <c r="G1798" s="6" t="s">
        <v>1316</v>
      </c>
      <c r="H1798" s="3">
        <v>0.08</v>
      </c>
      <c r="I1798" s="5">
        <v>0</v>
      </c>
      <c r="J1798" s="4">
        <f>TRUNC(H1798*I1798, 1)</f>
        <v>0</v>
      </c>
      <c r="K1798" s="4">
        <f>노무!E4</f>
        <v>0</v>
      </c>
      <c r="L1798" s="5">
        <f>TRUNC(H1798*K1798, 1)</f>
        <v>0</v>
      </c>
      <c r="M1798" s="4">
        <v>0</v>
      </c>
      <c r="N1798" s="5">
        <f>TRUNC(H1798*M1798, 1)</f>
        <v>0</v>
      </c>
      <c r="O1798" s="4">
        <f t="shared" si="208"/>
        <v>0</v>
      </c>
      <c r="P1798" s="5">
        <f t="shared" si="208"/>
        <v>0</v>
      </c>
      <c r="Q1798" s="1" t="s">
        <v>13</v>
      </c>
      <c r="S1798" t="s">
        <v>54</v>
      </c>
      <c r="T1798" t="s">
        <v>54</v>
      </c>
      <c r="U1798" t="s">
        <v>13</v>
      </c>
      <c r="V1798">
        <v>1</v>
      </c>
    </row>
    <row r="1799" spans="1:22" x14ac:dyDescent="0.2">
      <c r="A1799" s="1" t="s">
        <v>630</v>
      </c>
      <c r="B1799" s="6" t="s">
        <v>1331</v>
      </c>
      <c r="C1799" s="1" t="s">
        <v>1498</v>
      </c>
      <c r="D1799" s="1" t="s">
        <v>13</v>
      </c>
      <c r="E1799" s="1" t="s">
        <v>1341</v>
      </c>
      <c r="F1799" s="1" t="s">
        <v>1499</v>
      </c>
      <c r="G1799" s="6" t="s">
        <v>1335</v>
      </c>
      <c r="H1799" s="3">
        <v>0.31</v>
      </c>
      <c r="I1799" s="4">
        <f>기계경비!H6</f>
        <v>0</v>
      </c>
      <c r="J1799" s="4">
        <f>TRUNC(H1799*I1799, 1)</f>
        <v>0</v>
      </c>
      <c r="K1799" s="4">
        <f>기계경비!I6</f>
        <v>0</v>
      </c>
      <c r="L1799" s="5">
        <f>TRUNC(H1799*K1799, 1)</f>
        <v>0</v>
      </c>
      <c r="M1799" s="4">
        <f>기계경비!J6</f>
        <v>0</v>
      </c>
      <c r="N1799" s="5">
        <f>TRUNC(H1799*M1799, 1)</f>
        <v>0</v>
      </c>
      <c r="O1799" s="4">
        <f t="shared" si="208"/>
        <v>0</v>
      </c>
      <c r="P1799" s="5">
        <f t="shared" si="208"/>
        <v>0</v>
      </c>
      <c r="Q1799" s="1" t="s">
        <v>13</v>
      </c>
      <c r="S1799" t="s">
        <v>54</v>
      </c>
      <c r="T1799" t="s">
        <v>54</v>
      </c>
      <c r="U1799" t="s">
        <v>13</v>
      </c>
      <c r="V1799">
        <v>1</v>
      </c>
    </row>
    <row r="1800" spans="1:22" x14ac:dyDescent="0.2">
      <c r="A1800" s="1" t="s">
        <v>13</v>
      </c>
      <c r="B1800" s="6" t="s">
        <v>13</v>
      </c>
      <c r="C1800" s="1" t="s">
        <v>13</v>
      </c>
      <c r="D1800" s="1" t="s">
        <v>13</v>
      </c>
      <c r="E1800" s="1" t="s">
        <v>1311</v>
      </c>
      <c r="F1800" s="1" t="s">
        <v>13</v>
      </c>
      <c r="G1800" s="6" t="s">
        <v>13</v>
      </c>
      <c r="H1800" s="3">
        <v>0</v>
      </c>
      <c r="I1800" s="1" t="s">
        <v>13</v>
      </c>
      <c r="J1800" s="4">
        <f>TRUNC(SUMPRODUCT(J1797:J1799, V1797:V1799), 0)</f>
        <v>0</v>
      </c>
      <c r="K1800" s="1" t="s">
        <v>13</v>
      </c>
      <c r="L1800" s="5">
        <f>TRUNC(SUMPRODUCT(L1797:L1799, V1797:V1799), 0)</f>
        <v>0</v>
      </c>
      <c r="M1800" s="1" t="s">
        <v>13</v>
      </c>
      <c r="N1800" s="5">
        <f>TRUNC(SUMPRODUCT(N1797:N1799, V1797:V1799), 0)</f>
        <v>0</v>
      </c>
      <c r="O1800" s="1" t="s">
        <v>13</v>
      </c>
      <c r="P1800" s="5">
        <f>J1800+L1800+N1800</f>
        <v>0</v>
      </c>
      <c r="Q1800" s="1" t="s">
        <v>13</v>
      </c>
      <c r="S1800" t="s">
        <v>13</v>
      </c>
      <c r="T1800" t="s">
        <v>13</v>
      </c>
      <c r="U1800" t="s">
        <v>13</v>
      </c>
      <c r="V1800">
        <v>1</v>
      </c>
    </row>
    <row r="1801" spans="1:22" x14ac:dyDescent="0.2">
      <c r="A1801" s="1" t="s">
        <v>13</v>
      </c>
      <c r="B1801" s="6" t="s">
        <v>13</v>
      </c>
      <c r="C1801" s="1" t="s">
        <v>13</v>
      </c>
      <c r="D1801" s="1" t="s">
        <v>13</v>
      </c>
      <c r="E1801" s="1" t="s">
        <v>13</v>
      </c>
      <c r="F1801" s="1" t="s">
        <v>13</v>
      </c>
      <c r="G1801" s="6" t="s">
        <v>13</v>
      </c>
      <c r="H1801" s="3">
        <v>0</v>
      </c>
      <c r="I1801" s="1" t="s">
        <v>13</v>
      </c>
      <c r="J1801" s="1" t="s">
        <v>13</v>
      </c>
      <c r="K1801" s="1" t="s">
        <v>13</v>
      </c>
      <c r="L1801" s="1" t="s">
        <v>13</v>
      </c>
      <c r="M1801" s="1" t="s">
        <v>13</v>
      </c>
      <c r="N1801" s="1" t="s">
        <v>13</v>
      </c>
      <c r="O1801" s="1" t="s">
        <v>13</v>
      </c>
      <c r="P1801" s="1" t="s">
        <v>13</v>
      </c>
      <c r="Q1801" s="1" t="s">
        <v>13</v>
      </c>
      <c r="S1801" t="s">
        <v>13</v>
      </c>
      <c r="T1801" t="s">
        <v>13</v>
      </c>
      <c r="U1801" t="s">
        <v>13</v>
      </c>
      <c r="V1801">
        <v>1</v>
      </c>
    </row>
    <row r="1802" spans="1:22" x14ac:dyDescent="0.2">
      <c r="A1802" s="1" t="s">
        <v>632</v>
      </c>
      <c r="B1802" s="6" t="s">
        <v>13</v>
      </c>
      <c r="C1802" s="1" t="s">
        <v>13</v>
      </c>
      <c r="D1802" s="1" t="s">
        <v>13</v>
      </c>
      <c r="E1802" s="1" t="s">
        <v>614</v>
      </c>
      <c r="F1802" s="1" t="s">
        <v>633</v>
      </c>
      <c r="G1802" s="6" t="s">
        <v>483</v>
      </c>
      <c r="H1802" s="3">
        <v>0</v>
      </c>
      <c r="I1802" s="1" t="s">
        <v>13</v>
      </c>
      <c r="J1802" s="1" t="s">
        <v>13</v>
      </c>
      <c r="K1802" s="1" t="s">
        <v>13</v>
      </c>
      <c r="L1802" s="1" t="s">
        <v>13</v>
      </c>
      <c r="M1802" s="1" t="s">
        <v>13</v>
      </c>
      <c r="N1802" s="1" t="s">
        <v>13</v>
      </c>
      <c r="O1802" s="1" t="s">
        <v>13</v>
      </c>
      <c r="P1802" s="1" t="s">
        <v>13</v>
      </c>
      <c r="Q1802" s="1" t="s">
        <v>13</v>
      </c>
      <c r="S1802" t="s">
        <v>13</v>
      </c>
      <c r="T1802" t="s">
        <v>13</v>
      </c>
      <c r="U1802" t="s">
        <v>13</v>
      </c>
      <c r="V1802">
        <v>1</v>
      </c>
    </row>
    <row r="1803" spans="1:22" x14ac:dyDescent="0.2">
      <c r="A1803" s="1" t="s">
        <v>632</v>
      </c>
      <c r="B1803" s="6" t="s">
        <v>1312</v>
      </c>
      <c r="C1803" s="1" t="s">
        <v>1496</v>
      </c>
      <c r="D1803" s="1" t="s">
        <v>13</v>
      </c>
      <c r="E1803" s="1" t="s">
        <v>1497</v>
      </c>
      <c r="F1803" s="1" t="s">
        <v>1315</v>
      </c>
      <c r="G1803" s="6" t="s">
        <v>1316</v>
      </c>
      <c r="H1803" s="3">
        <v>0.33</v>
      </c>
      <c r="I1803" s="5">
        <v>0</v>
      </c>
      <c r="J1803" s="4">
        <f>TRUNC(H1803*I1803, 1)</f>
        <v>0</v>
      </c>
      <c r="K1803" s="4">
        <f>노무!E23</f>
        <v>0</v>
      </c>
      <c r="L1803" s="5">
        <f>TRUNC(H1803*K1803, 1)</f>
        <v>0</v>
      </c>
      <c r="M1803" s="4">
        <v>0</v>
      </c>
      <c r="N1803" s="5">
        <f>TRUNC(H1803*M1803, 1)</f>
        <v>0</v>
      </c>
      <c r="O1803" s="4">
        <f>I1803+K1803+M1803</f>
        <v>0</v>
      </c>
      <c r="P1803" s="5">
        <f>J1803+L1803+N1803</f>
        <v>0</v>
      </c>
      <c r="Q1803" s="1" t="s">
        <v>13</v>
      </c>
      <c r="S1803" t="s">
        <v>54</v>
      </c>
      <c r="T1803" t="s">
        <v>54</v>
      </c>
      <c r="U1803" t="s">
        <v>13</v>
      </c>
      <c r="V1803">
        <v>1</v>
      </c>
    </row>
    <row r="1804" spans="1:22" x14ac:dyDescent="0.2">
      <c r="A1804" s="1" t="s">
        <v>632</v>
      </c>
      <c r="B1804" s="6" t="s">
        <v>1312</v>
      </c>
      <c r="C1804" s="1" t="s">
        <v>1317</v>
      </c>
      <c r="D1804" s="1" t="s">
        <v>13</v>
      </c>
      <c r="E1804" s="1" t="s">
        <v>1318</v>
      </c>
      <c r="F1804" s="1" t="s">
        <v>1315</v>
      </c>
      <c r="G1804" s="6" t="s">
        <v>1316</v>
      </c>
      <c r="H1804" s="3">
        <v>0.23</v>
      </c>
      <c r="I1804" s="5">
        <v>0</v>
      </c>
      <c r="J1804" s="4">
        <f>TRUNC(H1804*I1804, 1)</f>
        <v>0</v>
      </c>
      <c r="K1804" s="4">
        <f>노무!E4</f>
        <v>0</v>
      </c>
      <c r="L1804" s="5">
        <f>TRUNC(H1804*K1804, 1)</f>
        <v>0</v>
      </c>
      <c r="M1804" s="4">
        <v>0</v>
      </c>
      <c r="N1804" s="5">
        <f>TRUNC(H1804*M1804, 1)</f>
        <v>0</v>
      </c>
      <c r="O1804" s="4">
        <f>I1804+K1804+M1804</f>
        <v>0</v>
      </c>
      <c r="P1804" s="5">
        <f>J1804+L1804+N1804</f>
        <v>0</v>
      </c>
      <c r="Q1804" s="1" t="s">
        <v>13</v>
      </c>
      <c r="S1804" t="s">
        <v>54</v>
      </c>
      <c r="T1804" t="s">
        <v>54</v>
      </c>
      <c r="U1804" t="s">
        <v>13</v>
      </c>
      <c r="V1804">
        <v>1</v>
      </c>
    </row>
    <row r="1805" spans="1:22" x14ac:dyDescent="0.2">
      <c r="A1805" s="1" t="s">
        <v>13</v>
      </c>
      <c r="B1805" s="6" t="s">
        <v>13</v>
      </c>
      <c r="C1805" s="1" t="s">
        <v>13</v>
      </c>
      <c r="D1805" s="1" t="s">
        <v>13</v>
      </c>
      <c r="E1805" s="1" t="s">
        <v>1311</v>
      </c>
      <c r="F1805" s="1" t="s">
        <v>13</v>
      </c>
      <c r="G1805" s="6" t="s">
        <v>13</v>
      </c>
      <c r="H1805" s="3">
        <v>0</v>
      </c>
      <c r="I1805" s="1" t="s">
        <v>13</v>
      </c>
      <c r="J1805" s="4">
        <f>TRUNC(SUMPRODUCT(J1803:J1804, V1803:V1804), 0)</f>
        <v>0</v>
      </c>
      <c r="K1805" s="1" t="s">
        <v>13</v>
      </c>
      <c r="L1805" s="5">
        <f>TRUNC(SUMPRODUCT(L1803:L1804, V1803:V1804), 0)</f>
        <v>0</v>
      </c>
      <c r="M1805" s="1" t="s">
        <v>13</v>
      </c>
      <c r="N1805" s="5">
        <f>TRUNC(SUMPRODUCT(N1803:N1804, V1803:V1804), 0)</f>
        <v>0</v>
      </c>
      <c r="O1805" s="1" t="s">
        <v>13</v>
      </c>
      <c r="P1805" s="5">
        <f>J1805+L1805+N1805</f>
        <v>0</v>
      </c>
      <c r="Q1805" s="1" t="s">
        <v>13</v>
      </c>
      <c r="S1805" t="s">
        <v>13</v>
      </c>
      <c r="T1805" t="s">
        <v>13</v>
      </c>
      <c r="U1805" t="s">
        <v>13</v>
      </c>
      <c r="V1805">
        <v>1</v>
      </c>
    </row>
    <row r="1806" spans="1:22" x14ac:dyDescent="0.2">
      <c r="A1806" s="1" t="s">
        <v>13</v>
      </c>
      <c r="B1806" s="6" t="s">
        <v>13</v>
      </c>
      <c r="C1806" s="1" t="s">
        <v>13</v>
      </c>
      <c r="D1806" s="1" t="s">
        <v>13</v>
      </c>
      <c r="E1806" s="1" t="s">
        <v>13</v>
      </c>
      <c r="F1806" s="1" t="s">
        <v>13</v>
      </c>
      <c r="G1806" s="6" t="s">
        <v>13</v>
      </c>
      <c r="H1806" s="3">
        <v>0</v>
      </c>
      <c r="I1806" s="1" t="s">
        <v>13</v>
      </c>
      <c r="J1806" s="1" t="s">
        <v>13</v>
      </c>
      <c r="K1806" s="1" t="s">
        <v>13</v>
      </c>
      <c r="L1806" s="1" t="s">
        <v>13</v>
      </c>
      <c r="M1806" s="1" t="s">
        <v>13</v>
      </c>
      <c r="N1806" s="1" t="s">
        <v>13</v>
      </c>
      <c r="O1806" s="1" t="s">
        <v>13</v>
      </c>
      <c r="P1806" s="1" t="s">
        <v>13</v>
      </c>
      <c r="Q1806" s="1" t="s">
        <v>13</v>
      </c>
      <c r="S1806" t="s">
        <v>13</v>
      </c>
      <c r="T1806" t="s">
        <v>13</v>
      </c>
      <c r="U1806" t="s">
        <v>13</v>
      </c>
      <c r="V1806">
        <v>1</v>
      </c>
    </row>
    <row r="1807" spans="1:22" x14ac:dyDescent="0.2">
      <c r="A1807" s="1" t="s">
        <v>634</v>
      </c>
      <c r="B1807" s="6" t="s">
        <v>13</v>
      </c>
      <c r="C1807" s="1" t="s">
        <v>13</v>
      </c>
      <c r="D1807" s="1" t="s">
        <v>13</v>
      </c>
      <c r="E1807" s="1" t="s">
        <v>614</v>
      </c>
      <c r="F1807" s="1" t="s">
        <v>635</v>
      </c>
      <c r="G1807" s="6" t="s">
        <v>483</v>
      </c>
      <c r="H1807" s="3">
        <v>0</v>
      </c>
      <c r="I1807" s="1" t="s">
        <v>13</v>
      </c>
      <c r="J1807" s="1" t="s">
        <v>13</v>
      </c>
      <c r="K1807" s="1" t="s">
        <v>13</v>
      </c>
      <c r="L1807" s="1" t="s">
        <v>13</v>
      </c>
      <c r="M1807" s="1" t="s">
        <v>13</v>
      </c>
      <c r="N1807" s="1" t="s">
        <v>13</v>
      </c>
      <c r="O1807" s="1" t="s">
        <v>13</v>
      </c>
      <c r="P1807" s="1" t="s">
        <v>13</v>
      </c>
      <c r="Q1807" s="1" t="s">
        <v>13</v>
      </c>
      <c r="S1807" t="s">
        <v>13</v>
      </c>
      <c r="T1807" t="s">
        <v>13</v>
      </c>
      <c r="U1807" t="s">
        <v>13</v>
      </c>
      <c r="V1807">
        <v>1</v>
      </c>
    </row>
    <row r="1808" spans="1:22" x14ac:dyDescent="0.2">
      <c r="A1808" s="1" t="s">
        <v>634</v>
      </c>
      <c r="B1808" s="6" t="s">
        <v>1312</v>
      </c>
      <c r="C1808" s="1" t="s">
        <v>1496</v>
      </c>
      <c r="D1808" s="1" t="s">
        <v>13</v>
      </c>
      <c r="E1808" s="1" t="s">
        <v>1497</v>
      </c>
      <c r="F1808" s="1" t="s">
        <v>1315</v>
      </c>
      <c r="G1808" s="6" t="s">
        <v>1316</v>
      </c>
      <c r="H1808" s="3">
        <v>0.16</v>
      </c>
      <c r="I1808" s="5">
        <v>0</v>
      </c>
      <c r="J1808" s="4">
        <f>TRUNC(H1808*I1808, 1)</f>
        <v>0</v>
      </c>
      <c r="K1808" s="4">
        <f>노무!E23</f>
        <v>0</v>
      </c>
      <c r="L1808" s="5">
        <f>TRUNC(H1808*K1808, 1)</f>
        <v>0</v>
      </c>
      <c r="M1808" s="4">
        <v>0</v>
      </c>
      <c r="N1808" s="5">
        <f>TRUNC(H1808*M1808, 1)</f>
        <v>0</v>
      </c>
      <c r="O1808" s="4">
        <f t="shared" ref="O1808:P1810" si="209">I1808+K1808+M1808</f>
        <v>0</v>
      </c>
      <c r="P1808" s="5">
        <f t="shared" si="209"/>
        <v>0</v>
      </c>
      <c r="Q1808" s="1" t="s">
        <v>13</v>
      </c>
      <c r="S1808" t="s">
        <v>54</v>
      </c>
      <c r="T1808" t="s">
        <v>54</v>
      </c>
      <c r="U1808" t="s">
        <v>13</v>
      </c>
      <c r="V1808">
        <v>1</v>
      </c>
    </row>
    <row r="1809" spans="1:22" x14ac:dyDescent="0.2">
      <c r="A1809" s="1" t="s">
        <v>634</v>
      </c>
      <c r="B1809" s="6" t="s">
        <v>1312</v>
      </c>
      <c r="C1809" s="1" t="s">
        <v>1317</v>
      </c>
      <c r="D1809" s="1" t="s">
        <v>13</v>
      </c>
      <c r="E1809" s="1" t="s">
        <v>1318</v>
      </c>
      <c r="F1809" s="1" t="s">
        <v>1315</v>
      </c>
      <c r="G1809" s="6" t="s">
        <v>1316</v>
      </c>
      <c r="H1809" s="3">
        <v>0.09</v>
      </c>
      <c r="I1809" s="5">
        <v>0</v>
      </c>
      <c r="J1809" s="4">
        <f>TRUNC(H1809*I1809, 1)</f>
        <v>0</v>
      </c>
      <c r="K1809" s="4">
        <f>노무!E4</f>
        <v>0</v>
      </c>
      <c r="L1809" s="5">
        <f>TRUNC(H1809*K1809, 1)</f>
        <v>0</v>
      </c>
      <c r="M1809" s="4">
        <v>0</v>
      </c>
      <c r="N1809" s="5">
        <f>TRUNC(H1809*M1809, 1)</f>
        <v>0</v>
      </c>
      <c r="O1809" s="4">
        <f t="shared" si="209"/>
        <v>0</v>
      </c>
      <c r="P1809" s="5">
        <f t="shared" si="209"/>
        <v>0</v>
      </c>
      <c r="Q1809" s="1" t="s">
        <v>13</v>
      </c>
      <c r="S1809" t="s">
        <v>54</v>
      </c>
      <c r="T1809" t="s">
        <v>54</v>
      </c>
      <c r="U1809" t="s">
        <v>13</v>
      </c>
      <c r="V1809">
        <v>1</v>
      </c>
    </row>
    <row r="1810" spans="1:22" x14ac:dyDescent="0.2">
      <c r="A1810" s="1" t="s">
        <v>634</v>
      </c>
      <c r="B1810" s="6" t="s">
        <v>1331</v>
      </c>
      <c r="C1810" s="1" t="s">
        <v>1498</v>
      </c>
      <c r="D1810" s="1" t="s">
        <v>13</v>
      </c>
      <c r="E1810" s="1" t="s">
        <v>1341</v>
      </c>
      <c r="F1810" s="1" t="s">
        <v>1499</v>
      </c>
      <c r="G1810" s="6" t="s">
        <v>1335</v>
      </c>
      <c r="H1810" s="3">
        <v>0.35</v>
      </c>
      <c r="I1810" s="4">
        <f>기계경비!H6</f>
        <v>0</v>
      </c>
      <c r="J1810" s="4">
        <f>TRUNC(H1810*I1810, 1)</f>
        <v>0</v>
      </c>
      <c r="K1810" s="4">
        <f>기계경비!I6</f>
        <v>0</v>
      </c>
      <c r="L1810" s="5">
        <f>TRUNC(H1810*K1810, 1)</f>
        <v>0</v>
      </c>
      <c r="M1810" s="4">
        <f>기계경비!J6</f>
        <v>0</v>
      </c>
      <c r="N1810" s="5">
        <f>TRUNC(H1810*M1810, 1)</f>
        <v>0</v>
      </c>
      <c r="O1810" s="4">
        <f t="shared" si="209"/>
        <v>0</v>
      </c>
      <c r="P1810" s="5">
        <f t="shared" si="209"/>
        <v>0</v>
      </c>
      <c r="Q1810" s="1" t="s">
        <v>13</v>
      </c>
      <c r="S1810" t="s">
        <v>54</v>
      </c>
      <c r="T1810" t="s">
        <v>54</v>
      </c>
      <c r="U1810" t="s">
        <v>13</v>
      </c>
      <c r="V1810">
        <v>1</v>
      </c>
    </row>
    <row r="1811" spans="1:22" x14ac:dyDescent="0.2">
      <c r="A1811" s="1" t="s">
        <v>13</v>
      </c>
      <c r="B1811" s="6" t="s">
        <v>13</v>
      </c>
      <c r="C1811" s="1" t="s">
        <v>13</v>
      </c>
      <c r="D1811" s="1" t="s">
        <v>13</v>
      </c>
      <c r="E1811" s="1" t="s">
        <v>1311</v>
      </c>
      <c r="F1811" s="1" t="s">
        <v>13</v>
      </c>
      <c r="G1811" s="6" t="s">
        <v>13</v>
      </c>
      <c r="H1811" s="3">
        <v>0</v>
      </c>
      <c r="I1811" s="1" t="s">
        <v>13</v>
      </c>
      <c r="J1811" s="4">
        <f>TRUNC(SUMPRODUCT(J1808:J1810, V1808:V1810), 0)</f>
        <v>0</v>
      </c>
      <c r="K1811" s="1" t="s">
        <v>13</v>
      </c>
      <c r="L1811" s="5">
        <f>TRUNC(SUMPRODUCT(L1808:L1810, V1808:V1810), 0)</f>
        <v>0</v>
      </c>
      <c r="M1811" s="1" t="s">
        <v>13</v>
      </c>
      <c r="N1811" s="5">
        <f>TRUNC(SUMPRODUCT(N1808:N1810, V1808:V1810), 0)</f>
        <v>0</v>
      </c>
      <c r="O1811" s="1" t="s">
        <v>13</v>
      </c>
      <c r="P1811" s="5">
        <f>J1811+L1811+N1811</f>
        <v>0</v>
      </c>
      <c r="Q1811" s="1" t="s">
        <v>13</v>
      </c>
      <c r="S1811" t="s">
        <v>13</v>
      </c>
      <c r="T1811" t="s">
        <v>13</v>
      </c>
      <c r="U1811" t="s">
        <v>13</v>
      </c>
      <c r="V1811">
        <v>1</v>
      </c>
    </row>
    <row r="1812" spans="1:22" x14ac:dyDescent="0.2">
      <c r="A1812" s="1" t="s">
        <v>13</v>
      </c>
      <c r="B1812" s="6" t="s">
        <v>13</v>
      </c>
      <c r="C1812" s="1" t="s">
        <v>13</v>
      </c>
      <c r="D1812" s="1" t="s">
        <v>13</v>
      </c>
      <c r="E1812" s="1" t="s">
        <v>13</v>
      </c>
      <c r="F1812" s="1" t="s">
        <v>13</v>
      </c>
      <c r="G1812" s="6" t="s">
        <v>13</v>
      </c>
      <c r="H1812" s="3">
        <v>0</v>
      </c>
      <c r="I1812" s="1" t="s">
        <v>13</v>
      </c>
      <c r="J1812" s="1" t="s">
        <v>13</v>
      </c>
      <c r="K1812" s="1" t="s">
        <v>13</v>
      </c>
      <c r="L1812" s="1" t="s">
        <v>13</v>
      </c>
      <c r="M1812" s="1" t="s">
        <v>13</v>
      </c>
      <c r="N1812" s="1" t="s">
        <v>13</v>
      </c>
      <c r="O1812" s="1" t="s">
        <v>13</v>
      </c>
      <c r="P1812" s="1" t="s">
        <v>13</v>
      </c>
      <c r="Q1812" s="1" t="s">
        <v>13</v>
      </c>
      <c r="S1812" t="s">
        <v>13</v>
      </c>
      <c r="T1812" t="s">
        <v>13</v>
      </c>
      <c r="U1812" t="s">
        <v>13</v>
      </c>
      <c r="V1812">
        <v>1</v>
      </c>
    </row>
    <row r="1813" spans="1:22" x14ac:dyDescent="0.2">
      <c r="A1813" s="1" t="s">
        <v>636</v>
      </c>
      <c r="B1813" s="6" t="s">
        <v>13</v>
      </c>
      <c r="C1813" s="1" t="s">
        <v>13</v>
      </c>
      <c r="D1813" s="1" t="s">
        <v>13</v>
      </c>
      <c r="E1813" s="1" t="s">
        <v>614</v>
      </c>
      <c r="F1813" s="1" t="s">
        <v>637</v>
      </c>
      <c r="G1813" s="6" t="s">
        <v>483</v>
      </c>
      <c r="H1813" s="3">
        <v>0</v>
      </c>
      <c r="I1813" s="1" t="s">
        <v>13</v>
      </c>
      <c r="J1813" s="1" t="s">
        <v>13</v>
      </c>
      <c r="K1813" s="1" t="s">
        <v>13</v>
      </c>
      <c r="L1813" s="1" t="s">
        <v>13</v>
      </c>
      <c r="M1813" s="1" t="s">
        <v>13</v>
      </c>
      <c r="N1813" s="1" t="s">
        <v>13</v>
      </c>
      <c r="O1813" s="1" t="s">
        <v>13</v>
      </c>
      <c r="P1813" s="1" t="s">
        <v>13</v>
      </c>
      <c r="Q1813" s="1" t="s">
        <v>13</v>
      </c>
      <c r="S1813" t="s">
        <v>13</v>
      </c>
      <c r="T1813" t="s">
        <v>13</v>
      </c>
      <c r="U1813" t="s">
        <v>13</v>
      </c>
      <c r="V1813">
        <v>1</v>
      </c>
    </row>
    <row r="1814" spans="1:22" x14ac:dyDescent="0.2">
      <c r="A1814" s="1" t="s">
        <v>636</v>
      </c>
      <c r="B1814" s="6" t="s">
        <v>1312</v>
      </c>
      <c r="C1814" s="1" t="s">
        <v>1496</v>
      </c>
      <c r="D1814" s="1" t="s">
        <v>13</v>
      </c>
      <c r="E1814" s="1" t="s">
        <v>1497</v>
      </c>
      <c r="F1814" s="1" t="s">
        <v>1315</v>
      </c>
      <c r="G1814" s="6" t="s">
        <v>1316</v>
      </c>
      <c r="H1814" s="3">
        <v>0.38</v>
      </c>
      <c r="I1814" s="5">
        <v>0</v>
      </c>
      <c r="J1814" s="4">
        <f>TRUNC(H1814*I1814, 1)</f>
        <v>0</v>
      </c>
      <c r="K1814" s="4">
        <f>노무!E23</f>
        <v>0</v>
      </c>
      <c r="L1814" s="5">
        <f>TRUNC(H1814*K1814, 1)</f>
        <v>0</v>
      </c>
      <c r="M1814" s="4">
        <v>0</v>
      </c>
      <c r="N1814" s="5">
        <f>TRUNC(H1814*M1814, 1)</f>
        <v>0</v>
      </c>
      <c r="O1814" s="4">
        <f>I1814+K1814+M1814</f>
        <v>0</v>
      </c>
      <c r="P1814" s="5">
        <f>J1814+L1814+N1814</f>
        <v>0</v>
      </c>
      <c r="Q1814" s="1" t="s">
        <v>13</v>
      </c>
      <c r="S1814" t="s">
        <v>54</v>
      </c>
      <c r="T1814" t="s">
        <v>54</v>
      </c>
      <c r="U1814" t="s">
        <v>13</v>
      </c>
      <c r="V1814">
        <v>1</v>
      </c>
    </row>
    <row r="1815" spans="1:22" x14ac:dyDescent="0.2">
      <c r="A1815" s="1" t="s">
        <v>636</v>
      </c>
      <c r="B1815" s="6" t="s">
        <v>1312</v>
      </c>
      <c r="C1815" s="1" t="s">
        <v>1317</v>
      </c>
      <c r="D1815" s="1" t="s">
        <v>13</v>
      </c>
      <c r="E1815" s="1" t="s">
        <v>1318</v>
      </c>
      <c r="F1815" s="1" t="s">
        <v>1315</v>
      </c>
      <c r="G1815" s="6" t="s">
        <v>1316</v>
      </c>
      <c r="H1815" s="3">
        <v>0.27</v>
      </c>
      <c r="I1815" s="5">
        <v>0</v>
      </c>
      <c r="J1815" s="4">
        <f>TRUNC(H1815*I1815, 1)</f>
        <v>0</v>
      </c>
      <c r="K1815" s="4">
        <f>노무!E4</f>
        <v>0</v>
      </c>
      <c r="L1815" s="5">
        <f>TRUNC(H1815*K1815, 1)</f>
        <v>0</v>
      </c>
      <c r="M1815" s="4">
        <v>0</v>
      </c>
      <c r="N1815" s="5">
        <f>TRUNC(H1815*M1815, 1)</f>
        <v>0</v>
      </c>
      <c r="O1815" s="4">
        <f>I1815+K1815+M1815</f>
        <v>0</v>
      </c>
      <c r="P1815" s="5">
        <f>J1815+L1815+N1815</f>
        <v>0</v>
      </c>
      <c r="Q1815" s="1" t="s">
        <v>13</v>
      </c>
      <c r="S1815" t="s">
        <v>54</v>
      </c>
      <c r="T1815" t="s">
        <v>54</v>
      </c>
      <c r="U1815" t="s">
        <v>13</v>
      </c>
      <c r="V1815">
        <v>1</v>
      </c>
    </row>
    <row r="1816" spans="1:22" x14ac:dyDescent="0.2">
      <c r="A1816" s="1" t="s">
        <v>13</v>
      </c>
      <c r="B1816" s="6" t="s">
        <v>13</v>
      </c>
      <c r="C1816" s="1" t="s">
        <v>13</v>
      </c>
      <c r="D1816" s="1" t="s">
        <v>13</v>
      </c>
      <c r="E1816" s="1" t="s">
        <v>1311</v>
      </c>
      <c r="F1816" s="1" t="s">
        <v>13</v>
      </c>
      <c r="G1816" s="6" t="s">
        <v>13</v>
      </c>
      <c r="H1816" s="3">
        <v>0</v>
      </c>
      <c r="I1816" s="1" t="s">
        <v>13</v>
      </c>
      <c r="J1816" s="4">
        <f>TRUNC(SUMPRODUCT(J1814:J1815, V1814:V1815), 0)</f>
        <v>0</v>
      </c>
      <c r="K1816" s="1" t="s">
        <v>13</v>
      </c>
      <c r="L1816" s="5">
        <f>TRUNC(SUMPRODUCT(L1814:L1815, V1814:V1815), 0)</f>
        <v>0</v>
      </c>
      <c r="M1816" s="1" t="s">
        <v>13</v>
      </c>
      <c r="N1816" s="5">
        <f>TRUNC(SUMPRODUCT(N1814:N1815, V1814:V1815), 0)</f>
        <v>0</v>
      </c>
      <c r="O1816" s="1" t="s">
        <v>13</v>
      </c>
      <c r="P1816" s="5">
        <f>J1816+L1816+N1816</f>
        <v>0</v>
      </c>
      <c r="Q1816" s="1" t="s">
        <v>13</v>
      </c>
      <c r="S1816" t="s">
        <v>13</v>
      </c>
      <c r="T1816" t="s">
        <v>13</v>
      </c>
      <c r="U1816" t="s">
        <v>13</v>
      </c>
      <c r="V1816">
        <v>1</v>
      </c>
    </row>
    <row r="1817" spans="1:22" x14ac:dyDescent="0.2">
      <c r="A1817" s="1" t="s">
        <v>13</v>
      </c>
      <c r="B1817" s="6" t="s">
        <v>13</v>
      </c>
      <c r="C1817" s="1" t="s">
        <v>13</v>
      </c>
      <c r="D1817" s="1" t="s">
        <v>13</v>
      </c>
      <c r="E1817" s="1" t="s">
        <v>13</v>
      </c>
      <c r="F1817" s="1" t="s">
        <v>13</v>
      </c>
      <c r="G1817" s="6" t="s">
        <v>13</v>
      </c>
      <c r="H1817" s="3">
        <v>0</v>
      </c>
      <c r="I1817" s="1" t="s">
        <v>13</v>
      </c>
      <c r="J1817" s="1" t="s">
        <v>13</v>
      </c>
      <c r="K1817" s="1" t="s">
        <v>13</v>
      </c>
      <c r="L1817" s="1" t="s">
        <v>13</v>
      </c>
      <c r="M1817" s="1" t="s">
        <v>13</v>
      </c>
      <c r="N1817" s="1" t="s">
        <v>13</v>
      </c>
      <c r="O1817" s="1" t="s">
        <v>13</v>
      </c>
      <c r="P1817" s="1" t="s">
        <v>13</v>
      </c>
      <c r="Q1817" s="1" t="s">
        <v>13</v>
      </c>
      <c r="S1817" t="s">
        <v>13</v>
      </c>
      <c r="T1817" t="s">
        <v>13</v>
      </c>
      <c r="U1817" t="s">
        <v>13</v>
      </c>
      <c r="V1817">
        <v>1</v>
      </c>
    </row>
    <row r="1818" spans="1:22" x14ac:dyDescent="0.2">
      <c r="A1818" s="1" t="s">
        <v>638</v>
      </c>
      <c r="B1818" s="6" t="s">
        <v>13</v>
      </c>
      <c r="C1818" s="1" t="s">
        <v>13</v>
      </c>
      <c r="D1818" s="1" t="s">
        <v>13</v>
      </c>
      <c r="E1818" s="1" t="s">
        <v>614</v>
      </c>
      <c r="F1818" s="1" t="s">
        <v>639</v>
      </c>
      <c r="G1818" s="6" t="s">
        <v>483</v>
      </c>
      <c r="H1818" s="3">
        <v>0</v>
      </c>
      <c r="I1818" s="1" t="s">
        <v>13</v>
      </c>
      <c r="J1818" s="1" t="s">
        <v>13</v>
      </c>
      <c r="K1818" s="1" t="s">
        <v>13</v>
      </c>
      <c r="L1818" s="1" t="s">
        <v>13</v>
      </c>
      <c r="M1818" s="1" t="s">
        <v>13</v>
      </c>
      <c r="N1818" s="1" t="s">
        <v>13</v>
      </c>
      <c r="O1818" s="1" t="s">
        <v>13</v>
      </c>
      <c r="P1818" s="1" t="s">
        <v>13</v>
      </c>
      <c r="Q1818" s="1" t="s">
        <v>13</v>
      </c>
      <c r="S1818" t="s">
        <v>13</v>
      </c>
      <c r="T1818" t="s">
        <v>13</v>
      </c>
      <c r="U1818" t="s">
        <v>13</v>
      </c>
      <c r="V1818">
        <v>1</v>
      </c>
    </row>
    <row r="1819" spans="1:22" x14ac:dyDescent="0.2">
      <c r="A1819" s="1" t="s">
        <v>638</v>
      </c>
      <c r="B1819" s="6" t="s">
        <v>1312</v>
      </c>
      <c r="C1819" s="1" t="s">
        <v>1496</v>
      </c>
      <c r="D1819" s="1" t="s">
        <v>13</v>
      </c>
      <c r="E1819" s="1" t="s">
        <v>1497</v>
      </c>
      <c r="F1819" s="1" t="s">
        <v>1315</v>
      </c>
      <c r="G1819" s="6" t="s">
        <v>1316</v>
      </c>
      <c r="H1819" s="3">
        <v>0.17</v>
      </c>
      <c r="I1819" s="5">
        <v>0</v>
      </c>
      <c r="J1819" s="4">
        <f>TRUNC(H1819*I1819, 1)</f>
        <v>0</v>
      </c>
      <c r="K1819" s="4">
        <f>노무!E23</f>
        <v>0</v>
      </c>
      <c r="L1819" s="5">
        <f>TRUNC(H1819*K1819, 1)</f>
        <v>0</v>
      </c>
      <c r="M1819" s="4">
        <v>0</v>
      </c>
      <c r="N1819" s="5">
        <f>TRUNC(H1819*M1819, 1)</f>
        <v>0</v>
      </c>
      <c r="O1819" s="4">
        <f t="shared" ref="O1819:P1821" si="210">I1819+K1819+M1819</f>
        <v>0</v>
      </c>
      <c r="P1819" s="5">
        <f t="shared" si="210"/>
        <v>0</v>
      </c>
      <c r="Q1819" s="1" t="s">
        <v>13</v>
      </c>
      <c r="S1819" t="s">
        <v>54</v>
      </c>
      <c r="T1819" t="s">
        <v>54</v>
      </c>
      <c r="U1819" t="s">
        <v>13</v>
      </c>
      <c r="V1819">
        <v>1</v>
      </c>
    </row>
    <row r="1820" spans="1:22" x14ac:dyDescent="0.2">
      <c r="A1820" s="1" t="s">
        <v>638</v>
      </c>
      <c r="B1820" s="6" t="s">
        <v>1312</v>
      </c>
      <c r="C1820" s="1" t="s">
        <v>1317</v>
      </c>
      <c r="D1820" s="1" t="s">
        <v>13</v>
      </c>
      <c r="E1820" s="1" t="s">
        <v>1318</v>
      </c>
      <c r="F1820" s="1" t="s">
        <v>1315</v>
      </c>
      <c r="G1820" s="6" t="s">
        <v>1316</v>
      </c>
      <c r="H1820" s="3">
        <v>0.1</v>
      </c>
      <c r="I1820" s="5">
        <v>0</v>
      </c>
      <c r="J1820" s="4">
        <f>TRUNC(H1820*I1820, 1)</f>
        <v>0</v>
      </c>
      <c r="K1820" s="4">
        <f>노무!E4</f>
        <v>0</v>
      </c>
      <c r="L1820" s="5">
        <f>TRUNC(H1820*K1820, 1)</f>
        <v>0</v>
      </c>
      <c r="M1820" s="4">
        <v>0</v>
      </c>
      <c r="N1820" s="5">
        <f>TRUNC(H1820*M1820, 1)</f>
        <v>0</v>
      </c>
      <c r="O1820" s="4">
        <f t="shared" si="210"/>
        <v>0</v>
      </c>
      <c r="P1820" s="5">
        <f t="shared" si="210"/>
        <v>0</v>
      </c>
      <c r="Q1820" s="1" t="s">
        <v>13</v>
      </c>
      <c r="S1820" t="s">
        <v>54</v>
      </c>
      <c r="T1820" t="s">
        <v>54</v>
      </c>
      <c r="U1820" t="s">
        <v>13</v>
      </c>
      <c r="V1820">
        <v>1</v>
      </c>
    </row>
    <row r="1821" spans="1:22" x14ac:dyDescent="0.2">
      <c r="A1821" s="1" t="s">
        <v>638</v>
      </c>
      <c r="B1821" s="6" t="s">
        <v>1331</v>
      </c>
      <c r="C1821" s="1" t="s">
        <v>1498</v>
      </c>
      <c r="D1821" s="1" t="s">
        <v>13</v>
      </c>
      <c r="E1821" s="1" t="s">
        <v>1341</v>
      </c>
      <c r="F1821" s="1" t="s">
        <v>1499</v>
      </c>
      <c r="G1821" s="6" t="s">
        <v>1335</v>
      </c>
      <c r="H1821" s="3">
        <v>0.4</v>
      </c>
      <c r="I1821" s="4">
        <f>기계경비!H6</f>
        <v>0</v>
      </c>
      <c r="J1821" s="4">
        <f>TRUNC(H1821*I1821, 1)</f>
        <v>0</v>
      </c>
      <c r="K1821" s="4">
        <f>기계경비!I6</f>
        <v>0</v>
      </c>
      <c r="L1821" s="5">
        <f>TRUNC(H1821*K1821, 1)</f>
        <v>0</v>
      </c>
      <c r="M1821" s="4">
        <f>기계경비!J6</f>
        <v>0</v>
      </c>
      <c r="N1821" s="5">
        <f>TRUNC(H1821*M1821, 1)</f>
        <v>0</v>
      </c>
      <c r="O1821" s="4">
        <f t="shared" si="210"/>
        <v>0</v>
      </c>
      <c r="P1821" s="5">
        <f t="shared" si="210"/>
        <v>0</v>
      </c>
      <c r="Q1821" s="1" t="s">
        <v>13</v>
      </c>
      <c r="S1821" t="s">
        <v>54</v>
      </c>
      <c r="T1821" t="s">
        <v>54</v>
      </c>
      <c r="U1821" t="s">
        <v>13</v>
      </c>
      <c r="V1821">
        <v>1</v>
      </c>
    </row>
    <row r="1822" spans="1:22" x14ac:dyDescent="0.2">
      <c r="A1822" s="1" t="s">
        <v>13</v>
      </c>
      <c r="B1822" s="6" t="s">
        <v>13</v>
      </c>
      <c r="C1822" s="1" t="s">
        <v>13</v>
      </c>
      <c r="D1822" s="1" t="s">
        <v>13</v>
      </c>
      <c r="E1822" s="1" t="s">
        <v>1311</v>
      </c>
      <c r="F1822" s="1" t="s">
        <v>13</v>
      </c>
      <c r="G1822" s="6" t="s">
        <v>13</v>
      </c>
      <c r="H1822" s="3">
        <v>0</v>
      </c>
      <c r="I1822" s="1" t="s">
        <v>13</v>
      </c>
      <c r="J1822" s="4">
        <f>TRUNC(SUMPRODUCT(J1819:J1821, V1819:V1821), 0)</f>
        <v>0</v>
      </c>
      <c r="K1822" s="1" t="s">
        <v>13</v>
      </c>
      <c r="L1822" s="5">
        <f>TRUNC(SUMPRODUCT(L1819:L1821, V1819:V1821), 0)</f>
        <v>0</v>
      </c>
      <c r="M1822" s="1" t="s">
        <v>13</v>
      </c>
      <c r="N1822" s="5">
        <f>TRUNC(SUMPRODUCT(N1819:N1821, V1819:V1821), 0)</f>
        <v>0</v>
      </c>
      <c r="O1822" s="1" t="s">
        <v>13</v>
      </c>
      <c r="P1822" s="5">
        <f>J1822+L1822+N1822</f>
        <v>0</v>
      </c>
      <c r="Q1822" s="1" t="s">
        <v>13</v>
      </c>
      <c r="S1822" t="s">
        <v>13</v>
      </c>
      <c r="T1822" t="s">
        <v>13</v>
      </c>
      <c r="U1822" t="s">
        <v>13</v>
      </c>
      <c r="V1822">
        <v>1</v>
      </c>
    </row>
    <row r="1823" spans="1:22" x14ac:dyDescent="0.2">
      <c r="A1823" s="1" t="s">
        <v>13</v>
      </c>
      <c r="B1823" s="6" t="s">
        <v>13</v>
      </c>
      <c r="C1823" s="1" t="s">
        <v>13</v>
      </c>
      <c r="D1823" s="1" t="s">
        <v>13</v>
      </c>
      <c r="E1823" s="1" t="s">
        <v>13</v>
      </c>
      <c r="F1823" s="1" t="s">
        <v>13</v>
      </c>
      <c r="G1823" s="6" t="s">
        <v>13</v>
      </c>
      <c r="H1823" s="3">
        <v>0</v>
      </c>
      <c r="I1823" s="1" t="s">
        <v>13</v>
      </c>
      <c r="J1823" s="1" t="s">
        <v>13</v>
      </c>
      <c r="K1823" s="1" t="s">
        <v>13</v>
      </c>
      <c r="L1823" s="1" t="s">
        <v>13</v>
      </c>
      <c r="M1823" s="1" t="s">
        <v>13</v>
      </c>
      <c r="N1823" s="1" t="s">
        <v>13</v>
      </c>
      <c r="O1823" s="1" t="s">
        <v>13</v>
      </c>
      <c r="P1823" s="1" t="s">
        <v>13</v>
      </c>
      <c r="Q1823" s="1" t="s">
        <v>13</v>
      </c>
      <c r="S1823" t="s">
        <v>13</v>
      </c>
      <c r="T1823" t="s">
        <v>13</v>
      </c>
      <c r="U1823" t="s">
        <v>13</v>
      </c>
      <c r="V1823">
        <v>1</v>
      </c>
    </row>
    <row r="1824" spans="1:22" x14ac:dyDescent="0.2">
      <c r="A1824" s="1" t="s">
        <v>640</v>
      </c>
      <c r="B1824" s="6" t="s">
        <v>13</v>
      </c>
      <c r="C1824" s="1" t="s">
        <v>13</v>
      </c>
      <c r="D1824" s="1" t="s">
        <v>13</v>
      </c>
      <c r="E1824" s="1" t="s">
        <v>614</v>
      </c>
      <c r="F1824" s="1" t="s">
        <v>641</v>
      </c>
      <c r="G1824" s="6" t="s">
        <v>483</v>
      </c>
      <c r="H1824" s="3">
        <v>0</v>
      </c>
      <c r="I1824" s="1" t="s">
        <v>13</v>
      </c>
      <c r="J1824" s="1" t="s">
        <v>13</v>
      </c>
      <c r="K1824" s="1" t="s">
        <v>13</v>
      </c>
      <c r="L1824" s="1" t="s">
        <v>13</v>
      </c>
      <c r="M1824" s="1" t="s">
        <v>13</v>
      </c>
      <c r="N1824" s="1" t="s">
        <v>13</v>
      </c>
      <c r="O1824" s="1" t="s">
        <v>13</v>
      </c>
      <c r="P1824" s="1" t="s">
        <v>13</v>
      </c>
      <c r="Q1824" s="1" t="s">
        <v>13</v>
      </c>
      <c r="S1824" t="s">
        <v>13</v>
      </c>
      <c r="T1824" t="s">
        <v>13</v>
      </c>
      <c r="U1824" t="s">
        <v>13</v>
      </c>
      <c r="V1824">
        <v>1</v>
      </c>
    </row>
    <row r="1825" spans="1:22" x14ac:dyDescent="0.2">
      <c r="A1825" s="1" t="s">
        <v>640</v>
      </c>
      <c r="B1825" s="6" t="s">
        <v>1312</v>
      </c>
      <c r="C1825" s="1" t="s">
        <v>1496</v>
      </c>
      <c r="D1825" s="1" t="s">
        <v>13</v>
      </c>
      <c r="E1825" s="1" t="s">
        <v>1497</v>
      </c>
      <c r="F1825" s="1" t="s">
        <v>1315</v>
      </c>
      <c r="G1825" s="6" t="s">
        <v>1316</v>
      </c>
      <c r="H1825" s="3">
        <v>0.1</v>
      </c>
      <c r="I1825" s="5">
        <v>0</v>
      </c>
      <c r="J1825" s="4">
        <f>TRUNC(H1825*I1825, 1)</f>
        <v>0</v>
      </c>
      <c r="K1825" s="4">
        <f>노무!E23</f>
        <v>0</v>
      </c>
      <c r="L1825" s="5">
        <f>TRUNC(H1825*K1825, 1)</f>
        <v>0</v>
      </c>
      <c r="M1825" s="4">
        <v>0</v>
      </c>
      <c r="N1825" s="5">
        <f>TRUNC(H1825*M1825, 1)</f>
        <v>0</v>
      </c>
      <c r="O1825" s="4">
        <f t="shared" ref="O1825:P1827" si="211">I1825+K1825+M1825</f>
        <v>0</v>
      </c>
      <c r="P1825" s="5">
        <f t="shared" si="211"/>
        <v>0</v>
      </c>
      <c r="Q1825" s="1" t="s">
        <v>13</v>
      </c>
      <c r="S1825" t="s">
        <v>54</v>
      </c>
      <c r="T1825" t="s">
        <v>54</v>
      </c>
      <c r="U1825" t="s">
        <v>13</v>
      </c>
      <c r="V1825">
        <v>1</v>
      </c>
    </row>
    <row r="1826" spans="1:22" x14ac:dyDescent="0.2">
      <c r="A1826" s="1" t="s">
        <v>640</v>
      </c>
      <c r="B1826" s="6" t="s">
        <v>1312</v>
      </c>
      <c r="C1826" s="1" t="s">
        <v>1317</v>
      </c>
      <c r="D1826" s="1" t="s">
        <v>13</v>
      </c>
      <c r="E1826" s="1" t="s">
        <v>1318</v>
      </c>
      <c r="F1826" s="1" t="s">
        <v>1315</v>
      </c>
      <c r="G1826" s="6" t="s">
        <v>1316</v>
      </c>
      <c r="H1826" s="3">
        <v>0.06</v>
      </c>
      <c r="I1826" s="5">
        <v>0</v>
      </c>
      <c r="J1826" s="4">
        <f>TRUNC(H1826*I1826, 1)</f>
        <v>0</v>
      </c>
      <c r="K1826" s="4">
        <f>노무!E4</f>
        <v>0</v>
      </c>
      <c r="L1826" s="5">
        <f>TRUNC(H1826*K1826, 1)</f>
        <v>0</v>
      </c>
      <c r="M1826" s="4">
        <v>0</v>
      </c>
      <c r="N1826" s="5">
        <f>TRUNC(H1826*M1826, 1)</f>
        <v>0</v>
      </c>
      <c r="O1826" s="4">
        <f t="shared" si="211"/>
        <v>0</v>
      </c>
      <c r="P1826" s="5">
        <f t="shared" si="211"/>
        <v>0</v>
      </c>
      <c r="Q1826" s="1" t="s">
        <v>13</v>
      </c>
      <c r="S1826" t="s">
        <v>54</v>
      </c>
      <c r="T1826" t="s">
        <v>54</v>
      </c>
      <c r="U1826" t="s">
        <v>13</v>
      </c>
      <c r="V1826">
        <v>1</v>
      </c>
    </row>
    <row r="1827" spans="1:22" x14ac:dyDescent="0.2">
      <c r="A1827" s="1" t="s">
        <v>640</v>
      </c>
      <c r="B1827" s="6" t="s">
        <v>1331</v>
      </c>
      <c r="C1827" s="1" t="s">
        <v>1498</v>
      </c>
      <c r="D1827" s="1" t="s">
        <v>13</v>
      </c>
      <c r="E1827" s="1" t="s">
        <v>1341</v>
      </c>
      <c r="F1827" s="1" t="s">
        <v>1499</v>
      </c>
      <c r="G1827" s="6" t="s">
        <v>1335</v>
      </c>
      <c r="H1827" s="3">
        <v>0.19</v>
      </c>
      <c r="I1827" s="4">
        <f>기계경비!H6</f>
        <v>0</v>
      </c>
      <c r="J1827" s="4">
        <f>TRUNC(H1827*I1827, 1)</f>
        <v>0</v>
      </c>
      <c r="K1827" s="4">
        <f>기계경비!I6</f>
        <v>0</v>
      </c>
      <c r="L1827" s="5">
        <f>TRUNC(H1827*K1827, 1)</f>
        <v>0</v>
      </c>
      <c r="M1827" s="4">
        <f>기계경비!J6</f>
        <v>0</v>
      </c>
      <c r="N1827" s="5">
        <f>TRUNC(H1827*M1827, 1)</f>
        <v>0</v>
      </c>
      <c r="O1827" s="4">
        <f t="shared" si="211"/>
        <v>0</v>
      </c>
      <c r="P1827" s="5">
        <f t="shared" si="211"/>
        <v>0</v>
      </c>
      <c r="Q1827" s="1" t="s">
        <v>13</v>
      </c>
      <c r="S1827" t="s">
        <v>54</v>
      </c>
      <c r="T1827" t="s">
        <v>54</v>
      </c>
      <c r="U1827" t="s">
        <v>13</v>
      </c>
      <c r="V1827">
        <v>1</v>
      </c>
    </row>
    <row r="1828" spans="1:22" x14ac:dyDescent="0.2">
      <c r="A1828" s="1" t="s">
        <v>13</v>
      </c>
      <c r="B1828" s="6" t="s">
        <v>13</v>
      </c>
      <c r="C1828" s="1" t="s">
        <v>13</v>
      </c>
      <c r="D1828" s="1" t="s">
        <v>13</v>
      </c>
      <c r="E1828" s="1" t="s">
        <v>1311</v>
      </c>
      <c r="F1828" s="1" t="s">
        <v>13</v>
      </c>
      <c r="G1828" s="6" t="s">
        <v>13</v>
      </c>
      <c r="H1828" s="3">
        <v>0</v>
      </c>
      <c r="I1828" s="1" t="s">
        <v>13</v>
      </c>
      <c r="J1828" s="4">
        <f>TRUNC(SUMPRODUCT(J1825:J1827, V1825:V1827), 0)</f>
        <v>0</v>
      </c>
      <c r="K1828" s="1" t="s">
        <v>13</v>
      </c>
      <c r="L1828" s="5">
        <f>TRUNC(SUMPRODUCT(L1825:L1827, V1825:V1827), 0)</f>
        <v>0</v>
      </c>
      <c r="M1828" s="1" t="s">
        <v>13</v>
      </c>
      <c r="N1828" s="5">
        <f>TRUNC(SUMPRODUCT(N1825:N1827, V1825:V1827), 0)</f>
        <v>0</v>
      </c>
      <c r="O1828" s="1" t="s">
        <v>13</v>
      </c>
      <c r="P1828" s="5">
        <f>J1828+L1828+N1828</f>
        <v>0</v>
      </c>
      <c r="Q1828" s="1" t="s">
        <v>13</v>
      </c>
      <c r="S1828" t="s">
        <v>13</v>
      </c>
      <c r="T1828" t="s">
        <v>13</v>
      </c>
      <c r="U1828" t="s">
        <v>13</v>
      </c>
      <c r="V1828">
        <v>1</v>
      </c>
    </row>
    <row r="1829" spans="1:22" x14ac:dyDescent="0.2">
      <c r="A1829" s="1" t="s">
        <v>13</v>
      </c>
      <c r="B1829" s="6" t="s">
        <v>13</v>
      </c>
      <c r="C1829" s="1" t="s">
        <v>13</v>
      </c>
      <c r="D1829" s="1" t="s">
        <v>13</v>
      </c>
      <c r="E1829" s="1" t="s">
        <v>13</v>
      </c>
      <c r="F1829" s="1" t="s">
        <v>13</v>
      </c>
      <c r="G1829" s="6" t="s">
        <v>13</v>
      </c>
      <c r="H1829" s="3">
        <v>0</v>
      </c>
      <c r="I1829" s="1" t="s">
        <v>13</v>
      </c>
      <c r="J1829" s="1" t="s">
        <v>13</v>
      </c>
      <c r="K1829" s="1" t="s">
        <v>13</v>
      </c>
      <c r="L1829" s="1" t="s">
        <v>13</v>
      </c>
      <c r="M1829" s="1" t="s">
        <v>13</v>
      </c>
      <c r="N1829" s="1" t="s">
        <v>13</v>
      </c>
      <c r="O1829" s="1" t="s">
        <v>13</v>
      </c>
      <c r="P1829" s="1" t="s">
        <v>13</v>
      </c>
      <c r="Q1829" s="1" t="s">
        <v>13</v>
      </c>
      <c r="S1829" t="s">
        <v>13</v>
      </c>
      <c r="T1829" t="s">
        <v>13</v>
      </c>
      <c r="U1829" t="s">
        <v>13</v>
      </c>
      <c r="V1829">
        <v>1</v>
      </c>
    </row>
    <row r="1830" spans="1:22" x14ac:dyDescent="0.2">
      <c r="A1830" s="1" t="s">
        <v>642</v>
      </c>
      <c r="B1830" s="6" t="s">
        <v>13</v>
      </c>
      <c r="C1830" s="1" t="s">
        <v>13</v>
      </c>
      <c r="D1830" s="1" t="s">
        <v>13</v>
      </c>
      <c r="E1830" s="1" t="s">
        <v>614</v>
      </c>
      <c r="F1830" s="1" t="s">
        <v>643</v>
      </c>
      <c r="G1830" s="6" t="s">
        <v>483</v>
      </c>
      <c r="H1830" s="3">
        <v>0</v>
      </c>
      <c r="I1830" s="1" t="s">
        <v>13</v>
      </c>
      <c r="J1830" s="1" t="s">
        <v>13</v>
      </c>
      <c r="K1830" s="1" t="s">
        <v>13</v>
      </c>
      <c r="L1830" s="1" t="s">
        <v>13</v>
      </c>
      <c r="M1830" s="1" t="s">
        <v>13</v>
      </c>
      <c r="N1830" s="1" t="s">
        <v>13</v>
      </c>
      <c r="O1830" s="1" t="s">
        <v>13</v>
      </c>
      <c r="P1830" s="1" t="s">
        <v>13</v>
      </c>
      <c r="Q1830" s="1" t="s">
        <v>13</v>
      </c>
      <c r="S1830" t="s">
        <v>13</v>
      </c>
      <c r="T1830" t="s">
        <v>13</v>
      </c>
      <c r="U1830" t="s">
        <v>13</v>
      </c>
      <c r="V1830">
        <v>1</v>
      </c>
    </row>
    <row r="1831" spans="1:22" x14ac:dyDescent="0.2">
      <c r="A1831" s="1" t="s">
        <v>642</v>
      </c>
      <c r="B1831" s="6" t="s">
        <v>1312</v>
      </c>
      <c r="C1831" s="1" t="s">
        <v>1496</v>
      </c>
      <c r="D1831" s="1" t="s">
        <v>13</v>
      </c>
      <c r="E1831" s="1" t="s">
        <v>1497</v>
      </c>
      <c r="F1831" s="1" t="s">
        <v>1315</v>
      </c>
      <c r="G1831" s="6" t="s">
        <v>1316</v>
      </c>
      <c r="H1831" s="3">
        <v>0.11</v>
      </c>
      <c r="I1831" s="5">
        <v>0</v>
      </c>
      <c r="J1831" s="4">
        <f>TRUNC(H1831*I1831, 1)</f>
        <v>0</v>
      </c>
      <c r="K1831" s="4">
        <f>노무!E23</f>
        <v>0</v>
      </c>
      <c r="L1831" s="5">
        <f>TRUNC(H1831*K1831, 1)</f>
        <v>0</v>
      </c>
      <c r="M1831" s="4">
        <v>0</v>
      </c>
      <c r="N1831" s="5">
        <f>TRUNC(H1831*M1831, 1)</f>
        <v>0</v>
      </c>
      <c r="O1831" s="4">
        <f t="shared" ref="O1831:P1833" si="212">I1831+K1831+M1831</f>
        <v>0</v>
      </c>
      <c r="P1831" s="5">
        <f t="shared" si="212"/>
        <v>0</v>
      </c>
      <c r="Q1831" s="1" t="s">
        <v>13</v>
      </c>
      <c r="S1831" t="s">
        <v>54</v>
      </c>
      <c r="T1831" t="s">
        <v>54</v>
      </c>
      <c r="U1831" t="s">
        <v>13</v>
      </c>
      <c r="V1831">
        <v>1</v>
      </c>
    </row>
    <row r="1832" spans="1:22" x14ac:dyDescent="0.2">
      <c r="A1832" s="1" t="s">
        <v>642</v>
      </c>
      <c r="B1832" s="6" t="s">
        <v>1312</v>
      </c>
      <c r="C1832" s="1" t="s">
        <v>1317</v>
      </c>
      <c r="D1832" s="1" t="s">
        <v>13</v>
      </c>
      <c r="E1832" s="1" t="s">
        <v>1318</v>
      </c>
      <c r="F1832" s="1" t="s">
        <v>1315</v>
      </c>
      <c r="G1832" s="6" t="s">
        <v>1316</v>
      </c>
      <c r="H1832" s="3">
        <v>7.0000000000000007E-2</v>
      </c>
      <c r="I1832" s="5">
        <v>0</v>
      </c>
      <c r="J1832" s="4">
        <f>TRUNC(H1832*I1832, 1)</f>
        <v>0</v>
      </c>
      <c r="K1832" s="4">
        <f>노무!E4</f>
        <v>0</v>
      </c>
      <c r="L1832" s="5">
        <f>TRUNC(H1832*K1832, 1)</f>
        <v>0</v>
      </c>
      <c r="M1832" s="4">
        <v>0</v>
      </c>
      <c r="N1832" s="5">
        <f>TRUNC(H1832*M1832, 1)</f>
        <v>0</v>
      </c>
      <c r="O1832" s="4">
        <f t="shared" si="212"/>
        <v>0</v>
      </c>
      <c r="P1832" s="5">
        <f t="shared" si="212"/>
        <v>0</v>
      </c>
      <c r="Q1832" s="1" t="s">
        <v>13</v>
      </c>
      <c r="S1832" t="s">
        <v>54</v>
      </c>
      <c r="T1832" t="s">
        <v>54</v>
      </c>
      <c r="U1832" t="s">
        <v>13</v>
      </c>
      <c r="V1832">
        <v>1</v>
      </c>
    </row>
    <row r="1833" spans="1:22" x14ac:dyDescent="0.2">
      <c r="A1833" s="1" t="s">
        <v>642</v>
      </c>
      <c r="B1833" s="6" t="s">
        <v>1331</v>
      </c>
      <c r="C1833" s="1" t="s">
        <v>1498</v>
      </c>
      <c r="D1833" s="1" t="s">
        <v>13</v>
      </c>
      <c r="E1833" s="1" t="s">
        <v>1341</v>
      </c>
      <c r="F1833" s="1" t="s">
        <v>1499</v>
      </c>
      <c r="G1833" s="6" t="s">
        <v>1335</v>
      </c>
      <c r="H1833" s="3">
        <v>0.23</v>
      </c>
      <c r="I1833" s="4">
        <f>기계경비!H6</f>
        <v>0</v>
      </c>
      <c r="J1833" s="4">
        <f>TRUNC(H1833*I1833, 1)</f>
        <v>0</v>
      </c>
      <c r="K1833" s="4">
        <f>기계경비!I6</f>
        <v>0</v>
      </c>
      <c r="L1833" s="5">
        <f>TRUNC(H1833*K1833, 1)</f>
        <v>0</v>
      </c>
      <c r="M1833" s="4">
        <f>기계경비!J6</f>
        <v>0</v>
      </c>
      <c r="N1833" s="5">
        <f>TRUNC(H1833*M1833, 1)</f>
        <v>0</v>
      </c>
      <c r="O1833" s="4">
        <f t="shared" si="212"/>
        <v>0</v>
      </c>
      <c r="P1833" s="5">
        <f t="shared" si="212"/>
        <v>0</v>
      </c>
      <c r="Q1833" s="1" t="s">
        <v>13</v>
      </c>
      <c r="S1833" t="s">
        <v>54</v>
      </c>
      <c r="T1833" t="s">
        <v>54</v>
      </c>
      <c r="U1833" t="s">
        <v>13</v>
      </c>
      <c r="V1833">
        <v>1</v>
      </c>
    </row>
    <row r="1834" spans="1:22" x14ac:dyDescent="0.2">
      <c r="A1834" s="1" t="s">
        <v>13</v>
      </c>
      <c r="B1834" s="6" t="s">
        <v>13</v>
      </c>
      <c r="C1834" s="1" t="s">
        <v>13</v>
      </c>
      <c r="D1834" s="1" t="s">
        <v>13</v>
      </c>
      <c r="E1834" s="1" t="s">
        <v>1311</v>
      </c>
      <c r="F1834" s="1" t="s">
        <v>13</v>
      </c>
      <c r="G1834" s="6" t="s">
        <v>13</v>
      </c>
      <c r="H1834" s="3">
        <v>0</v>
      </c>
      <c r="I1834" s="1" t="s">
        <v>13</v>
      </c>
      <c r="J1834" s="4">
        <f>TRUNC(SUMPRODUCT(J1831:J1833, V1831:V1833), 0)</f>
        <v>0</v>
      </c>
      <c r="K1834" s="1" t="s">
        <v>13</v>
      </c>
      <c r="L1834" s="5">
        <f>TRUNC(SUMPRODUCT(L1831:L1833, V1831:V1833), 0)</f>
        <v>0</v>
      </c>
      <c r="M1834" s="1" t="s">
        <v>13</v>
      </c>
      <c r="N1834" s="5">
        <f>TRUNC(SUMPRODUCT(N1831:N1833, V1831:V1833), 0)</f>
        <v>0</v>
      </c>
      <c r="O1834" s="1" t="s">
        <v>13</v>
      </c>
      <c r="P1834" s="5">
        <f>J1834+L1834+N1834</f>
        <v>0</v>
      </c>
      <c r="Q1834" s="1" t="s">
        <v>13</v>
      </c>
      <c r="S1834" t="s">
        <v>13</v>
      </c>
      <c r="T1834" t="s">
        <v>13</v>
      </c>
      <c r="U1834" t="s">
        <v>13</v>
      </c>
      <c r="V1834">
        <v>1</v>
      </c>
    </row>
    <row r="1835" spans="1:22" x14ac:dyDescent="0.2">
      <c r="A1835" s="1" t="s">
        <v>13</v>
      </c>
      <c r="B1835" s="6" t="s">
        <v>13</v>
      </c>
      <c r="C1835" s="1" t="s">
        <v>13</v>
      </c>
      <c r="D1835" s="1" t="s">
        <v>13</v>
      </c>
      <c r="E1835" s="1" t="s">
        <v>13</v>
      </c>
      <c r="F1835" s="1" t="s">
        <v>13</v>
      </c>
      <c r="G1835" s="6" t="s">
        <v>13</v>
      </c>
      <c r="H1835" s="3">
        <v>0</v>
      </c>
      <c r="I1835" s="1" t="s">
        <v>13</v>
      </c>
      <c r="J1835" s="1" t="s">
        <v>13</v>
      </c>
      <c r="K1835" s="1" t="s">
        <v>13</v>
      </c>
      <c r="L1835" s="1" t="s">
        <v>13</v>
      </c>
      <c r="M1835" s="1" t="s">
        <v>13</v>
      </c>
      <c r="N1835" s="1" t="s">
        <v>13</v>
      </c>
      <c r="O1835" s="1" t="s">
        <v>13</v>
      </c>
      <c r="P1835" s="1" t="s">
        <v>13</v>
      </c>
      <c r="Q1835" s="1" t="s">
        <v>13</v>
      </c>
      <c r="S1835" t="s">
        <v>13</v>
      </c>
      <c r="T1835" t="s">
        <v>13</v>
      </c>
      <c r="U1835" t="s">
        <v>13</v>
      </c>
      <c r="V1835">
        <v>1</v>
      </c>
    </row>
    <row r="1836" spans="1:22" x14ac:dyDescent="0.2">
      <c r="A1836" s="1" t="s">
        <v>644</v>
      </c>
      <c r="B1836" s="6" t="s">
        <v>13</v>
      </c>
      <c r="C1836" s="1" t="s">
        <v>13</v>
      </c>
      <c r="D1836" s="1" t="s">
        <v>13</v>
      </c>
      <c r="E1836" s="1" t="s">
        <v>645</v>
      </c>
      <c r="F1836" s="1" t="s">
        <v>646</v>
      </c>
      <c r="G1836" s="6" t="s">
        <v>483</v>
      </c>
      <c r="H1836" s="3">
        <v>0</v>
      </c>
      <c r="I1836" s="1" t="s">
        <v>13</v>
      </c>
      <c r="J1836" s="1" t="s">
        <v>13</v>
      </c>
      <c r="K1836" s="1" t="s">
        <v>13</v>
      </c>
      <c r="L1836" s="1" t="s">
        <v>13</v>
      </c>
      <c r="M1836" s="1" t="s">
        <v>13</v>
      </c>
      <c r="N1836" s="1" t="s">
        <v>13</v>
      </c>
      <c r="O1836" s="1" t="s">
        <v>13</v>
      </c>
      <c r="P1836" s="1" t="s">
        <v>13</v>
      </c>
      <c r="Q1836" s="1" t="s">
        <v>13</v>
      </c>
      <c r="S1836" t="s">
        <v>13</v>
      </c>
      <c r="T1836" t="s">
        <v>13</v>
      </c>
      <c r="U1836" t="s">
        <v>13</v>
      </c>
      <c r="V1836">
        <v>1</v>
      </c>
    </row>
    <row r="1837" spans="1:22" x14ac:dyDescent="0.2">
      <c r="A1837" s="1" t="s">
        <v>644</v>
      </c>
      <c r="B1837" s="6" t="s">
        <v>1312</v>
      </c>
      <c r="C1837" s="1" t="s">
        <v>1496</v>
      </c>
      <c r="D1837" s="1" t="s">
        <v>13</v>
      </c>
      <c r="E1837" s="1" t="s">
        <v>1497</v>
      </c>
      <c r="F1837" s="1" t="s">
        <v>1315</v>
      </c>
      <c r="G1837" s="6" t="s">
        <v>1316</v>
      </c>
      <c r="H1837" s="3">
        <v>7.0000000000000007E-2</v>
      </c>
      <c r="I1837" s="5">
        <v>0</v>
      </c>
      <c r="J1837" s="4">
        <f>TRUNC(H1837*I1837, 1)</f>
        <v>0</v>
      </c>
      <c r="K1837" s="4">
        <f>노무!E23</f>
        <v>0</v>
      </c>
      <c r="L1837" s="5">
        <f>TRUNC(H1837*K1837, 1)</f>
        <v>0</v>
      </c>
      <c r="M1837" s="4">
        <v>0</v>
      </c>
      <c r="N1837" s="5">
        <f>TRUNC(H1837*M1837, 1)</f>
        <v>0</v>
      </c>
      <c r="O1837" s="4">
        <f t="shared" ref="O1837:P1839" si="213">I1837+K1837+M1837</f>
        <v>0</v>
      </c>
      <c r="P1837" s="5">
        <f t="shared" si="213"/>
        <v>0</v>
      </c>
      <c r="Q1837" s="1" t="s">
        <v>13</v>
      </c>
      <c r="S1837" t="s">
        <v>54</v>
      </c>
      <c r="T1837" t="s">
        <v>54</v>
      </c>
      <c r="U1837" t="s">
        <v>13</v>
      </c>
      <c r="V1837">
        <v>1</v>
      </c>
    </row>
    <row r="1838" spans="1:22" x14ac:dyDescent="0.2">
      <c r="A1838" s="1" t="s">
        <v>644</v>
      </c>
      <c r="B1838" s="6" t="s">
        <v>1312</v>
      </c>
      <c r="C1838" s="1" t="s">
        <v>1317</v>
      </c>
      <c r="D1838" s="1" t="s">
        <v>13</v>
      </c>
      <c r="E1838" s="1" t="s">
        <v>1318</v>
      </c>
      <c r="F1838" s="1" t="s">
        <v>1315</v>
      </c>
      <c r="G1838" s="6" t="s">
        <v>1316</v>
      </c>
      <c r="H1838" s="3">
        <v>0.06</v>
      </c>
      <c r="I1838" s="5">
        <v>0</v>
      </c>
      <c r="J1838" s="4">
        <f>TRUNC(H1838*I1838, 1)</f>
        <v>0</v>
      </c>
      <c r="K1838" s="4">
        <f>노무!E4</f>
        <v>0</v>
      </c>
      <c r="L1838" s="5">
        <f>TRUNC(H1838*K1838, 1)</f>
        <v>0</v>
      </c>
      <c r="M1838" s="4">
        <v>0</v>
      </c>
      <c r="N1838" s="5">
        <f>TRUNC(H1838*M1838, 1)</f>
        <v>0</v>
      </c>
      <c r="O1838" s="4">
        <f t="shared" si="213"/>
        <v>0</v>
      </c>
      <c r="P1838" s="5">
        <f t="shared" si="213"/>
        <v>0</v>
      </c>
      <c r="Q1838" s="1" t="s">
        <v>13</v>
      </c>
      <c r="S1838" t="s">
        <v>54</v>
      </c>
      <c r="T1838" t="s">
        <v>54</v>
      </c>
      <c r="U1838" t="s">
        <v>13</v>
      </c>
      <c r="V1838">
        <v>1</v>
      </c>
    </row>
    <row r="1839" spans="1:22" x14ac:dyDescent="0.2">
      <c r="A1839" s="1" t="s">
        <v>644</v>
      </c>
      <c r="B1839" s="6" t="s">
        <v>1306</v>
      </c>
      <c r="C1839" s="1" t="s">
        <v>1307</v>
      </c>
      <c r="D1839" s="1" t="s">
        <v>13</v>
      </c>
      <c r="E1839" s="1" t="s">
        <v>1322</v>
      </c>
      <c r="F1839" s="1" t="s">
        <v>1323</v>
      </c>
      <c r="G1839" s="6" t="s">
        <v>1310</v>
      </c>
      <c r="H1839" s="3">
        <v>-1</v>
      </c>
      <c r="I1839" s="5">
        <v>0</v>
      </c>
      <c r="J1839" s="4">
        <f>TRUNC(H1839*I1839, 1)</f>
        <v>0</v>
      </c>
      <c r="K1839" s="4">
        <f>TRUNC((L1837+L1838)*10*0.01, 1)</f>
        <v>0</v>
      </c>
      <c r="L1839" s="5">
        <f>TRUNC(H1839*K1839, 1)</f>
        <v>0</v>
      </c>
      <c r="M1839" s="4">
        <v>0</v>
      </c>
      <c r="N1839" s="5">
        <f>TRUNC(H1839*M1839, 1)</f>
        <v>0</v>
      </c>
      <c r="O1839" s="4">
        <f t="shared" si="213"/>
        <v>0</v>
      </c>
      <c r="P1839" s="5">
        <f t="shared" si="213"/>
        <v>0</v>
      </c>
      <c r="Q1839" s="1" t="s">
        <v>13</v>
      </c>
      <c r="S1839" t="s">
        <v>54</v>
      </c>
      <c r="T1839" t="s">
        <v>54</v>
      </c>
      <c r="U1839">
        <v>10</v>
      </c>
      <c r="V1839">
        <v>1</v>
      </c>
    </row>
    <row r="1840" spans="1:22" x14ac:dyDescent="0.2">
      <c r="A1840" s="1" t="s">
        <v>13</v>
      </c>
      <c r="B1840" s="6" t="s">
        <v>13</v>
      </c>
      <c r="C1840" s="1" t="s">
        <v>13</v>
      </c>
      <c r="D1840" s="1" t="s">
        <v>13</v>
      </c>
      <c r="E1840" s="1" t="s">
        <v>1311</v>
      </c>
      <c r="F1840" s="1" t="s">
        <v>13</v>
      </c>
      <c r="G1840" s="6" t="s">
        <v>13</v>
      </c>
      <c r="H1840" s="3">
        <v>0</v>
      </c>
      <c r="I1840" s="1" t="s">
        <v>13</v>
      </c>
      <c r="J1840" s="4">
        <f>TRUNC(SUMPRODUCT(J1837:J1839, V1837:V1839), 0)</f>
        <v>0</v>
      </c>
      <c r="K1840" s="1" t="s">
        <v>13</v>
      </c>
      <c r="L1840" s="5">
        <f>TRUNC(SUMPRODUCT(L1837:L1839, V1837:V1839), 0)</f>
        <v>0</v>
      </c>
      <c r="M1840" s="1" t="s">
        <v>13</v>
      </c>
      <c r="N1840" s="5">
        <f>TRUNC(SUMPRODUCT(N1837:N1839, V1837:V1839), 0)</f>
        <v>0</v>
      </c>
      <c r="O1840" s="1" t="s">
        <v>13</v>
      </c>
      <c r="P1840" s="5">
        <f>J1840+L1840+N1840</f>
        <v>0</v>
      </c>
      <c r="Q1840" s="1" t="s">
        <v>13</v>
      </c>
      <c r="S1840" t="s">
        <v>13</v>
      </c>
      <c r="T1840" t="s">
        <v>13</v>
      </c>
      <c r="U1840" t="s">
        <v>13</v>
      </c>
      <c r="V1840">
        <v>1</v>
      </c>
    </row>
    <row r="1841" spans="1:22" x14ac:dyDescent="0.2">
      <c r="A1841" s="1" t="s">
        <v>13</v>
      </c>
      <c r="B1841" s="6" t="s">
        <v>13</v>
      </c>
      <c r="C1841" s="1" t="s">
        <v>13</v>
      </c>
      <c r="D1841" s="1" t="s">
        <v>13</v>
      </c>
      <c r="E1841" s="1" t="s">
        <v>13</v>
      </c>
      <c r="F1841" s="1" t="s">
        <v>13</v>
      </c>
      <c r="G1841" s="6" t="s">
        <v>13</v>
      </c>
      <c r="H1841" s="3">
        <v>0</v>
      </c>
      <c r="I1841" s="1" t="s">
        <v>13</v>
      </c>
      <c r="J1841" s="1" t="s">
        <v>13</v>
      </c>
      <c r="K1841" s="1" t="s">
        <v>13</v>
      </c>
      <c r="L1841" s="1" t="s">
        <v>13</v>
      </c>
      <c r="M1841" s="1" t="s">
        <v>13</v>
      </c>
      <c r="N1841" s="1" t="s">
        <v>13</v>
      </c>
      <c r="O1841" s="1" t="s">
        <v>13</v>
      </c>
      <c r="P1841" s="1" t="s">
        <v>13</v>
      </c>
      <c r="Q1841" s="1" t="s">
        <v>13</v>
      </c>
      <c r="S1841" t="s">
        <v>13</v>
      </c>
      <c r="T1841" t="s">
        <v>13</v>
      </c>
      <c r="U1841" t="s">
        <v>13</v>
      </c>
      <c r="V1841">
        <v>1</v>
      </c>
    </row>
    <row r="1842" spans="1:22" x14ac:dyDescent="0.2">
      <c r="A1842" s="1" t="s">
        <v>647</v>
      </c>
      <c r="B1842" s="6" t="s">
        <v>13</v>
      </c>
      <c r="C1842" s="1" t="s">
        <v>13</v>
      </c>
      <c r="D1842" s="1" t="s">
        <v>13</v>
      </c>
      <c r="E1842" s="1" t="s">
        <v>645</v>
      </c>
      <c r="F1842" s="1" t="s">
        <v>617</v>
      </c>
      <c r="G1842" s="6" t="s">
        <v>483</v>
      </c>
      <c r="H1842" s="3">
        <v>0</v>
      </c>
      <c r="I1842" s="1" t="s">
        <v>13</v>
      </c>
      <c r="J1842" s="1" t="s">
        <v>13</v>
      </c>
      <c r="K1842" s="1" t="s">
        <v>13</v>
      </c>
      <c r="L1842" s="1" t="s">
        <v>13</v>
      </c>
      <c r="M1842" s="1" t="s">
        <v>13</v>
      </c>
      <c r="N1842" s="1" t="s">
        <v>13</v>
      </c>
      <c r="O1842" s="1" t="s">
        <v>13</v>
      </c>
      <c r="P1842" s="1" t="s">
        <v>13</v>
      </c>
      <c r="Q1842" s="1" t="s">
        <v>13</v>
      </c>
      <c r="S1842" t="s">
        <v>13</v>
      </c>
      <c r="T1842" t="s">
        <v>13</v>
      </c>
      <c r="U1842" t="s">
        <v>13</v>
      </c>
      <c r="V1842">
        <v>1</v>
      </c>
    </row>
    <row r="1843" spans="1:22" x14ac:dyDescent="0.2">
      <c r="A1843" s="1" t="s">
        <v>647</v>
      </c>
      <c r="B1843" s="6" t="s">
        <v>1312</v>
      </c>
      <c r="C1843" s="1" t="s">
        <v>1496</v>
      </c>
      <c r="D1843" s="1" t="s">
        <v>13</v>
      </c>
      <c r="E1843" s="1" t="s">
        <v>1497</v>
      </c>
      <c r="F1843" s="1" t="s">
        <v>1315</v>
      </c>
      <c r="G1843" s="6" t="s">
        <v>1316</v>
      </c>
      <c r="H1843" s="3">
        <v>0.09</v>
      </c>
      <c r="I1843" s="5">
        <v>0</v>
      </c>
      <c r="J1843" s="4">
        <f>TRUNC(H1843*I1843, 1)</f>
        <v>0</v>
      </c>
      <c r="K1843" s="4">
        <f>노무!E23</f>
        <v>0</v>
      </c>
      <c r="L1843" s="5">
        <f>TRUNC(H1843*K1843, 1)</f>
        <v>0</v>
      </c>
      <c r="M1843" s="4">
        <v>0</v>
      </c>
      <c r="N1843" s="5">
        <f>TRUNC(H1843*M1843, 1)</f>
        <v>0</v>
      </c>
      <c r="O1843" s="4">
        <f t="shared" ref="O1843:P1845" si="214">I1843+K1843+M1843</f>
        <v>0</v>
      </c>
      <c r="P1843" s="5">
        <f t="shared" si="214"/>
        <v>0</v>
      </c>
      <c r="Q1843" s="1" t="s">
        <v>13</v>
      </c>
      <c r="S1843" t="s">
        <v>54</v>
      </c>
      <c r="T1843" t="s">
        <v>54</v>
      </c>
      <c r="U1843" t="s">
        <v>13</v>
      </c>
      <c r="V1843">
        <v>1</v>
      </c>
    </row>
    <row r="1844" spans="1:22" x14ac:dyDescent="0.2">
      <c r="A1844" s="1" t="s">
        <v>647</v>
      </c>
      <c r="B1844" s="6" t="s">
        <v>1312</v>
      </c>
      <c r="C1844" s="1" t="s">
        <v>1317</v>
      </c>
      <c r="D1844" s="1" t="s">
        <v>13</v>
      </c>
      <c r="E1844" s="1" t="s">
        <v>1318</v>
      </c>
      <c r="F1844" s="1" t="s">
        <v>1315</v>
      </c>
      <c r="G1844" s="6" t="s">
        <v>1316</v>
      </c>
      <c r="H1844" s="3">
        <v>7.0000000000000007E-2</v>
      </c>
      <c r="I1844" s="5">
        <v>0</v>
      </c>
      <c r="J1844" s="4">
        <f>TRUNC(H1844*I1844, 1)</f>
        <v>0</v>
      </c>
      <c r="K1844" s="4">
        <f>노무!E4</f>
        <v>0</v>
      </c>
      <c r="L1844" s="5">
        <f>TRUNC(H1844*K1844, 1)</f>
        <v>0</v>
      </c>
      <c r="M1844" s="4">
        <v>0</v>
      </c>
      <c r="N1844" s="5">
        <f>TRUNC(H1844*M1844, 1)</f>
        <v>0</v>
      </c>
      <c r="O1844" s="4">
        <f t="shared" si="214"/>
        <v>0</v>
      </c>
      <c r="P1844" s="5">
        <f t="shared" si="214"/>
        <v>0</v>
      </c>
      <c r="Q1844" s="1" t="s">
        <v>13</v>
      </c>
      <c r="S1844" t="s">
        <v>54</v>
      </c>
      <c r="T1844" t="s">
        <v>54</v>
      </c>
      <c r="U1844" t="s">
        <v>13</v>
      </c>
      <c r="V1844">
        <v>1</v>
      </c>
    </row>
    <row r="1845" spans="1:22" x14ac:dyDescent="0.2">
      <c r="A1845" s="1" t="s">
        <v>647</v>
      </c>
      <c r="B1845" s="6" t="s">
        <v>1306</v>
      </c>
      <c r="C1845" s="1" t="s">
        <v>1307</v>
      </c>
      <c r="D1845" s="1" t="s">
        <v>13</v>
      </c>
      <c r="E1845" s="1" t="s">
        <v>1322</v>
      </c>
      <c r="F1845" s="1" t="s">
        <v>1323</v>
      </c>
      <c r="G1845" s="6" t="s">
        <v>1310</v>
      </c>
      <c r="H1845" s="3">
        <v>-1</v>
      </c>
      <c r="I1845" s="5">
        <v>0</v>
      </c>
      <c r="J1845" s="4">
        <f>TRUNC(H1845*I1845, 1)</f>
        <v>0</v>
      </c>
      <c r="K1845" s="4">
        <f>TRUNC((L1843+L1844)*10*0.01, 1)</f>
        <v>0</v>
      </c>
      <c r="L1845" s="5">
        <f>TRUNC(H1845*K1845, 1)</f>
        <v>0</v>
      </c>
      <c r="M1845" s="4">
        <v>0</v>
      </c>
      <c r="N1845" s="5">
        <f>TRUNC(H1845*M1845, 1)</f>
        <v>0</v>
      </c>
      <c r="O1845" s="4">
        <f t="shared" si="214"/>
        <v>0</v>
      </c>
      <c r="P1845" s="5">
        <f t="shared" si="214"/>
        <v>0</v>
      </c>
      <c r="Q1845" s="1" t="s">
        <v>13</v>
      </c>
      <c r="S1845" t="s">
        <v>54</v>
      </c>
      <c r="T1845" t="s">
        <v>54</v>
      </c>
      <c r="U1845">
        <v>10</v>
      </c>
      <c r="V1845">
        <v>1</v>
      </c>
    </row>
    <row r="1846" spans="1:22" x14ac:dyDescent="0.2">
      <c r="A1846" s="1" t="s">
        <v>13</v>
      </c>
      <c r="B1846" s="6" t="s">
        <v>13</v>
      </c>
      <c r="C1846" s="1" t="s">
        <v>13</v>
      </c>
      <c r="D1846" s="1" t="s">
        <v>13</v>
      </c>
      <c r="E1846" s="1" t="s">
        <v>1311</v>
      </c>
      <c r="F1846" s="1" t="s">
        <v>13</v>
      </c>
      <c r="G1846" s="6" t="s">
        <v>13</v>
      </c>
      <c r="H1846" s="3">
        <v>0</v>
      </c>
      <c r="I1846" s="1" t="s">
        <v>13</v>
      </c>
      <c r="J1846" s="4">
        <f>TRUNC(SUMPRODUCT(J1843:J1845, V1843:V1845), 0)</f>
        <v>0</v>
      </c>
      <c r="K1846" s="1" t="s">
        <v>13</v>
      </c>
      <c r="L1846" s="5">
        <f>TRUNC(SUMPRODUCT(L1843:L1845, V1843:V1845), 0)</f>
        <v>0</v>
      </c>
      <c r="M1846" s="1" t="s">
        <v>13</v>
      </c>
      <c r="N1846" s="5">
        <f>TRUNC(SUMPRODUCT(N1843:N1845, V1843:V1845), 0)</f>
        <v>0</v>
      </c>
      <c r="O1846" s="1" t="s">
        <v>13</v>
      </c>
      <c r="P1846" s="5">
        <f>J1846+L1846+N1846</f>
        <v>0</v>
      </c>
      <c r="Q1846" s="1" t="s">
        <v>13</v>
      </c>
      <c r="S1846" t="s">
        <v>13</v>
      </c>
      <c r="T1846" t="s">
        <v>13</v>
      </c>
      <c r="U1846" t="s">
        <v>13</v>
      </c>
      <c r="V1846">
        <v>1</v>
      </c>
    </row>
    <row r="1847" spans="1:22" x14ac:dyDescent="0.2">
      <c r="A1847" s="1" t="s">
        <v>13</v>
      </c>
      <c r="B1847" s="6" t="s">
        <v>13</v>
      </c>
      <c r="C1847" s="1" t="s">
        <v>13</v>
      </c>
      <c r="D1847" s="1" t="s">
        <v>13</v>
      </c>
      <c r="E1847" s="1" t="s">
        <v>13</v>
      </c>
      <c r="F1847" s="1" t="s">
        <v>13</v>
      </c>
      <c r="G1847" s="6" t="s">
        <v>13</v>
      </c>
      <c r="H1847" s="3">
        <v>0</v>
      </c>
      <c r="I1847" s="1" t="s">
        <v>13</v>
      </c>
      <c r="J1847" s="1" t="s">
        <v>13</v>
      </c>
      <c r="K1847" s="1" t="s">
        <v>13</v>
      </c>
      <c r="L1847" s="1" t="s">
        <v>13</v>
      </c>
      <c r="M1847" s="1" t="s">
        <v>13</v>
      </c>
      <c r="N1847" s="1" t="s">
        <v>13</v>
      </c>
      <c r="O1847" s="1" t="s">
        <v>13</v>
      </c>
      <c r="P1847" s="1" t="s">
        <v>13</v>
      </c>
      <c r="Q1847" s="1" t="s">
        <v>13</v>
      </c>
      <c r="S1847" t="s">
        <v>13</v>
      </c>
      <c r="T1847" t="s">
        <v>13</v>
      </c>
      <c r="U1847" t="s">
        <v>13</v>
      </c>
      <c r="V1847">
        <v>1</v>
      </c>
    </row>
    <row r="1848" spans="1:22" x14ac:dyDescent="0.2">
      <c r="A1848" s="1" t="s">
        <v>648</v>
      </c>
      <c r="B1848" s="6" t="s">
        <v>13</v>
      </c>
      <c r="C1848" s="1" t="s">
        <v>13</v>
      </c>
      <c r="D1848" s="1" t="s">
        <v>13</v>
      </c>
      <c r="E1848" s="1" t="s">
        <v>645</v>
      </c>
      <c r="F1848" s="1" t="s">
        <v>619</v>
      </c>
      <c r="G1848" s="6" t="s">
        <v>483</v>
      </c>
      <c r="H1848" s="3">
        <v>0</v>
      </c>
      <c r="I1848" s="1" t="s">
        <v>13</v>
      </c>
      <c r="J1848" s="1" t="s">
        <v>13</v>
      </c>
      <c r="K1848" s="1" t="s">
        <v>13</v>
      </c>
      <c r="L1848" s="1" t="s">
        <v>13</v>
      </c>
      <c r="M1848" s="1" t="s">
        <v>13</v>
      </c>
      <c r="N1848" s="1" t="s">
        <v>13</v>
      </c>
      <c r="O1848" s="1" t="s">
        <v>13</v>
      </c>
      <c r="P1848" s="1" t="s">
        <v>13</v>
      </c>
      <c r="Q1848" s="1" t="s">
        <v>13</v>
      </c>
      <c r="S1848" t="s">
        <v>13</v>
      </c>
      <c r="T1848" t="s">
        <v>13</v>
      </c>
      <c r="U1848" t="s">
        <v>13</v>
      </c>
      <c r="V1848">
        <v>1</v>
      </c>
    </row>
    <row r="1849" spans="1:22" x14ac:dyDescent="0.2">
      <c r="A1849" s="1" t="s">
        <v>648</v>
      </c>
      <c r="B1849" s="6" t="s">
        <v>1312</v>
      </c>
      <c r="C1849" s="1" t="s">
        <v>1496</v>
      </c>
      <c r="D1849" s="1" t="s">
        <v>13</v>
      </c>
      <c r="E1849" s="1" t="s">
        <v>1497</v>
      </c>
      <c r="F1849" s="1" t="s">
        <v>1315</v>
      </c>
      <c r="G1849" s="6" t="s">
        <v>1316</v>
      </c>
      <c r="H1849" s="3">
        <v>0.11</v>
      </c>
      <c r="I1849" s="5">
        <v>0</v>
      </c>
      <c r="J1849" s="4">
        <f>TRUNC(H1849*I1849, 1)</f>
        <v>0</v>
      </c>
      <c r="K1849" s="4">
        <f>노무!E23</f>
        <v>0</v>
      </c>
      <c r="L1849" s="5">
        <f>TRUNC(H1849*K1849, 1)</f>
        <v>0</v>
      </c>
      <c r="M1849" s="4">
        <v>0</v>
      </c>
      <c r="N1849" s="5">
        <f>TRUNC(H1849*M1849, 1)</f>
        <v>0</v>
      </c>
      <c r="O1849" s="4">
        <f t="shared" ref="O1849:P1851" si="215">I1849+K1849+M1849</f>
        <v>0</v>
      </c>
      <c r="P1849" s="5">
        <f t="shared" si="215"/>
        <v>0</v>
      </c>
      <c r="Q1849" s="1" t="s">
        <v>13</v>
      </c>
      <c r="S1849" t="s">
        <v>54</v>
      </c>
      <c r="T1849" t="s">
        <v>54</v>
      </c>
      <c r="U1849" t="s">
        <v>13</v>
      </c>
      <c r="V1849">
        <v>1</v>
      </c>
    </row>
    <row r="1850" spans="1:22" x14ac:dyDescent="0.2">
      <c r="A1850" s="1" t="s">
        <v>648</v>
      </c>
      <c r="B1850" s="6" t="s">
        <v>1312</v>
      </c>
      <c r="C1850" s="1" t="s">
        <v>1317</v>
      </c>
      <c r="D1850" s="1" t="s">
        <v>13</v>
      </c>
      <c r="E1850" s="1" t="s">
        <v>1318</v>
      </c>
      <c r="F1850" s="1" t="s">
        <v>1315</v>
      </c>
      <c r="G1850" s="6" t="s">
        <v>1316</v>
      </c>
      <c r="H1850" s="3">
        <v>0.09</v>
      </c>
      <c r="I1850" s="5">
        <v>0</v>
      </c>
      <c r="J1850" s="4">
        <f>TRUNC(H1850*I1850, 1)</f>
        <v>0</v>
      </c>
      <c r="K1850" s="4">
        <f>노무!E4</f>
        <v>0</v>
      </c>
      <c r="L1850" s="5">
        <f>TRUNC(H1850*K1850, 1)</f>
        <v>0</v>
      </c>
      <c r="M1850" s="4">
        <v>0</v>
      </c>
      <c r="N1850" s="5">
        <f>TRUNC(H1850*M1850, 1)</f>
        <v>0</v>
      </c>
      <c r="O1850" s="4">
        <f t="shared" si="215"/>
        <v>0</v>
      </c>
      <c r="P1850" s="5">
        <f t="shared" si="215"/>
        <v>0</v>
      </c>
      <c r="Q1850" s="1" t="s">
        <v>13</v>
      </c>
      <c r="S1850" t="s">
        <v>54</v>
      </c>
      <c r="T1850" t="s">
        <v>54</v>
      </c>
      <c r="U1850" t="s">
        <v>13</v>
      </c>
      <c r="V1850">
        <v>1</v>
      </c>
    </row>
    <row r="1851" spans="1:22" x14ac:dyDescent="0.2">
      <c r="A1851" s="1" t="s">
        <v>648</v>
      </c>
      <c r="B1851" s="6" t="s">
        <v>1306</v>
      </c>
      <c r="C1851" s="1" t="s">
        <v>1307</v>
      </c>
      <c r="D1851" s="1" t="s">
        <v>13</v>
      </c>
      <c r="E1851" s="1" t="s">
        <v>1322</v>
      </c>
      <c r="F1851" s="1" t="s">
        <v>1323</v>
      </c>
      <c r="G1851" s="6" t="s">
        <v>1310</v>
      </c>
      <c r="H1851" s="3">
        <v>-1</v>
      </c>
      <c r="I1851" s="5">
        <v>0</v>
      </c>
      <c r="J1851" s="4">
        <f>TRUNC(H1851*I1851, 1)</f>
        <v>0</v>
      </c>
      <c r="K1851" s="4">
        <f>TRUNC((L1849+L1850)*10*0.01, 1)</f>
        <v>0</v>
      </c>
      <c r="L1851" s="5">
        <f>TRUNC(H1851*K1851, 1)</f>
        <v>0</v>
      </c>
      <c r="M1851" s="4">
        <v>0</v>
      </c>
      <c r="N1851" s="5">
        <f>TRUNC(H1851*M1851, 1)</f>
        <v>0</v>
      </c>
      <c r="O1851" s="4">
        <f t="shared" si="215"/>
        <v>0</v>
      </c>
      <c r="P1851" s="5">
        <f t="shared" si="215"/>
        <v>0</v>
      </c>
      <c r="Q1851" s="1" t="s">
        <v>13</v>
      </c>
      <c r="S1851" t="s">
        <v>54</v>
      </c>
      <c r="T1851" t="s">
        <v>54</v>
      </c>
      <c r="U1851">
        <v>10</v>
      </c>
      <c r="V1851">
        <v>1</v>
      </c>
    </row>
    <row r="1852" spans="1:22" x14ac:dyDescent="0.2">
      <c r="A1852" s="1" t="s">
        <v>13</v>
      </c>
      <c r="B1852" s="6" t="s">
        <v>13</v>
      </c>
      <c r="C1852" s="1" t="s">
        <v>13</v>
      </c>
      <c r="D1852" s="1" t="s">
        <v>13</v>
      </c>
      <c r="E1852" s="1" t="s">
        <v>1311</v>
      </c>
      <c r="F1852" s="1" t="s">
        <v>13</v>
      </c>
      <c r="G1852" s="6" t="s">
        <v>13</v>
      </c>
      <c r="H1852" s="3">
        <v>0</v>
      </c>
      <c r="I1852" s="1" t="s">
        <v>13</v>
      </c>
      <c r="J1852" s="4">
        <f>TRUNC(SUMPRODUCT(J1849:J1851, V1849:V1851), 0)</f>
        <v>0</v>
      </c>
      <c r="K1852" s="1" t="s">
        <v>13</v>
      </c>
      <c r="L1852" s="5">
        <f>TRUNC(SUMPRODUCT(L1849:L1851, V1849:V1851), 0)</f>
        <v>0</v>
      </c>
      <c r="M1852" s="1" t="s">
        <v>13</v>
      </c>
      <c r="N1852" s="5">
        <f>TRUNC(SUMPRODUCT(N1849:N1851, V1849:V1851), 0)</f>
        <v>0</v>
      </c>
      <c r="O1852" s="1" t="s">
        <v>13</v>
      </c>
      <c r="P1852" s="5">
        <f>J1852+L1852+N1852</f>
        <v>0</v>
      </c>
      <c r="Q1852" s="1" t="s">
        <v>13</v>
      </c>
      <c r="S1852" t="s">
        <v>13</v>
      </c>
      <c r="T1852" t="s">
        <v>13</v>
      </c>
      <c r="U1852" t="s">
        <v>13</v>
      </c>
      <c r="V1852">
        <v>1</v>
      </c>
    </row>
    <row r="1853" spans="1:22" x14ac:dyDescent="0.2">
      <c r="A1853" s="1" t="s">
        <v>13</v>
      </c>
      <c r="B1853" s="6" t="s">
        <v>13</v>
      </c>
      <c r="C1853" s="1" t="s">
        <v>13</v>
      </c>
      <c r="D1853" s="1" t="s">
        <v>13</v>
      </c>
      <c r="E1853" s="1" t="s">
        <v>13</v>
      </c>
      <c r="F1853" s="1" t="s">
        <v>13</v>
      </c>
      <c r="G1853" s="6" t="s">
        <v>13</v>
      </c>
      <c r="H1853" s="3">
        <v>0</v>
      </c>
      <c r="I1853" s="1" t="s">
        <v>13</v>
      </c>
      <c r="J1853" s="1" t="s">
        <v>13</v>
      </c>
      <c r="K1853" s="1" t="s">
        <v>13</v>
      </c>
      <c r="L1853" s="1" t="s">
        <v>13</v>
      </c>
      <c r="M1853" s="1" t="s">
        <v>13</v>
      </c>
      <c r="N1853" s="1" t="s">
        <v>13</v>
      </c>
      <c r="O1853" s="1" t="s">
        <v>13</v>
      </c>
      <c r="P1853" s="1" t="s">
        <v>13</v>
      </c>
      <c r="Q1853" s="1" t="s">
        <v>13</v>
      </c>
      <c r="S1853" t="s">
        <v>13</v>
      </c>
      <c r="T1853" t="s">
        <v>13</v>
      </c>
      <c r="U1853" t="s">
        <v>13</v>
      </c>
      <c r="V1853">
        <v>1</v>
      </c>
    </row>
    <row r="1854" spans="1:22" x14ac:dyDescent="0.2">
      <c r="A1854" s="1" t="s">
        <v>649</v>
      </c>
      <c r="B1854" s="6" t="s">
        <v>13</v>
      </c>
      <c r="C1854" s="1" t="s">
        <v>13</v>
      </c>
      <c r="D1854" s="1" t="s">
        <v>13</v>
      </c>
      <c r="E1854" s="1" t="s">
        <v>645</v>
      </c>
      <c r="F1854" s="1" t="s">
        <v>621</v>
      </c>
      <c r="G1854" s="6" t="s">
        <v>483</v>
      </c>
      <c r="H1854" s="3">
        <v>0</v>
      </c>
      <c r="I1854" s="1" t="s">
        <v>13</v>
      </c>
      <c r="J1854" s="1" t="s">
        <v>13</v>
      </c>
      <c r="K1854" s="1" t="s">
        <v>13</v>
      </c>
      <c r="L1854" s="1" t="s">
        <v>13</v>
      </c>
      <c r="M1854" s="1" t="s">
        <v>13</v>
      </c>
      <c r="N1854" s="1" t="s">
        <v>13</v>
      </c>
      <c r="O1854" s="1" t="s">
        <v>13</v>
      </c>
      <c r="P1854" s="1" t="s">
        <v>13</v>
      </c>
      <c r="Q1854" s="1" t="s">
        <v>13</v>
      </c>
      <c r="S1854" t="s">
        <v>13</v>
      </c>
      <c r="T1854" t="s">
        <v>13</v>
      </c>
      <c r="U1854" t="s">
        <v>13</v>
      </c>
      <c r="V1854">
        <v>1</v>
      </c>
    </row>
    <row r="1855" spans="1:22" x14ac:dyDescent="0.2">
      <c r="A1855" s="1" t="s">
        <v>649</v>
      </c>
      <c r="B1855" s="6" t="s">
        <v>1312</v>
      </c>
      <c r="C1855" s="1" t="s">
        <v>1496</v>
      </c>
      <c r="D1855" s="1" t="s">
        <v>13</v>
      </c>
      <c r="E1855" s="1" t="s">
        <v>1497</v>
      </c>
      <c r="F1855" s="1" t="s">
        <v>1315</v>
      </c>
      <c r="G1855" s="6" t="s">
        <v>1316</v>
      </c>
      <c r="H1855" s="3">
        <v>0.15</v>
      </c>
      <c r="I1855" s="5">
        <v>0</v>
      </c>
      <c r="J1855" s="4">
        <f>TRUNC(H1855*I1855, 1)</f>
        <v>0</v>
      </c>
      <c r="K1855" s="4">
        <f>노무!E23</f>
        <v>0</v>
      </c>
      <c r="L1855" s="5">
        <f>TRUNC(H1855*K1855, 1)</f>
        <v>0</v>
      </c>
      <c r="M1855" s="4">
        <v>0</v>
      </c>
      <c r="N1855" s="5">
        <f>TRUNC(H1855*M1855, 1)</f>
        <v>0</v>
      </c>
      <c r="O1855" s="4">
        <f t="shared" ref="O1855:P1857" si="216">I1855+K1855+M1855</f>
        <v>0</v>
      </c>
      <c r="P1855" s="5">
        <f t="shared" si="216"/>
        <v>0</v>
      </c>
      <c r="Q1855" s="1" t="s">
        <v>13</v>
      </c>
      <c r="S1855" t="s">
        <v>54</v>
      </c>
      <c r="T1855" t="s">
        <v>54</v>
      </c>
      <c r="U1855" t="s">
        <v>13</v>
      </c>
      <c r="V1855">
        <v>1</v>
      </c>
    </row>
    <row r="1856" spans="1:22" x14ac:dyDescent="0.2">
      <c r="A1856" s="1" t="s">
        <v>649</v>
      </c>
      <c r="B1856" s="6" t="s">
        <v>1312</v>
      </c>
      <c r="C1856" s="1" t="s">
        <v>1317</v>
      </c>
      <c r="D1856" s="1" t="s">
        <v>13</v>
      </c>
      <c r="E1856" s="1" t="s">
        <v>1318</v>
      </c>
      <c r="F1856" s="1" t="s">
        <v>1315</v>
      </c>
      <c r="G1856" s="6" t="s">
        <v>1316</v>
      </c>
      <c r="H1856" s="3">
        <v>0.12</v>
      </c>
      <c r="I1856" s="5">
        <v>0</v>
      </c>
      <c r="J1856" s="4">
        <f>TRUNC(H1856*I1856, 1)</f>
        <v>0</v>
      </c>
      <c r="K1856" s="4">
        <f>노무!E4</f>
        <v>0</v>
      </c>
      <c r="L1856" s="5">
        <f>TRUNC(H1856*K1856, 1)</f>
        <v>0</v>
      </c>
      <c r="M1856" s="4">
        <v>0</v>
      </c>
      <c r="N1856" s="5">
        <f>TRUNC(H1856*M1856, 1)</f>
        <v>0</v>
      </c>
      <c r="O1856" s="4">
        <f t="shared" si="216"/>
        <v>0</v>
      </c>
      <c r="P1856" s="5">
        <f t="shared" si="216"/>
        <v>0</v>
      </c>
      <c r="Q1856" s="1" t="s">
        <v>13</v>
      </c>
      <c r="S1856" t="s">
        <v>54</v>
      </c>
      <c r="T1856" t="s">
        <v>54</v>
      </c>
      <c r="U1856" t="s">
        <v>13</v>
      </c>
      <c r="V1856">
        <v>1</v>
      </c>
    </row>
    <row r="1857" spans="1:22" x14ac:dyDescent="0.2">
      <c r="A1857" s="1" t="s">
        <v>649</v>
      </c>
      <c r="B1857" s="6" t="s">
        <v>1306</v>
      </c>
      <c r="C1857" s="1" t="s">
        <v>1307</v>
      </c>
      <c r="D1857" s="1" t="s">
        <v>13</v>
      </c>
      <c r="E1857" s="1" t="s">
        <v>1322</v>
      </c>
      <c r="F1857" s="1" t="s">
        <v>1323</v>
      </c>
      <c r="G1857" s="6" t="s">
        <v>1310</v>
      </c>
      <c r="H1857" s="3">
        <v>-1</v>
      </c>
      <c r="I1857" s="5">
        <v>0</v>
      </c>
      <c r="J1857" s="4">
        <f>TRUNC(H1857*I1857, 1)</f>
        <v>0</v>
      </c>
      <c r="K1857" s="4">
        <f>TRUNC((L1855+L1856)*10*0.01, 1)</f>
        <v>0</v>
      </c>
      <c r="L1857" s="5">
        <f>TRUNC(H1857*K1857, 1)</f>
        <v>0</v>
      </c>
      <c r="M1857" s="4">
        <v>0</v>
      </c>
      <c r="N1857" s="5">
        <f>TRUNC(H1857*M1857, 1)</f>
        <v>0</v>
      </c>
      <c r="O1857" s="4">
        <f t="shared" si="216"/>
        <v>0</v>
      </c>
      <c r="P1857" s="5">
        <f t="shared" si="216"/>
        <v>0</v>
      </c>
      <c r="Q1857" s="1" t="s">
        <v>13</v>
      </c>
      <c r="S1857" t="s">
        <v>54</v>
      </c>
      <c r="T1857" t="s">
        <v>54</v>
      </c>
      <c r="U1857">
        <v>10</v>
      </c>
      <c r="V1857">
        <v>1</v>
      </c>
    </row>
    <row r="1858" spans="1:22" x14ac:dyDescent="0.2">
      <c r="A1858" s="1" t="s">
        <v>13</v>
      </c>
      <c r="B1858" s="6" t="s">
        <v>13</v>
      </c>
      <c r="C1858" s="1" t="s">
        <v>13</v>
      </c>
      <c r="D1858" s="1" t="s">
        <v>13</v>
      </c>
      <c r="E1858" s="1" t="s">
        <v>1311</v>
      </c>
      <c r="F1858" s="1" t="s">
        <v>13</v>
      </c>
      <c r="G1858" s="6" t="s">
        <v>13</v>
      </c>
      <c r="H1858" s="3">
        <v>0</v>
      </c>
      <c r="I1858" s="1" t="s">
        <v>13</v>
      </c>
      <c r="J1858" s="4">
        <f>TRUNC(SUMPRODUCT(J1855:J1857, V1855:V1857), 0)</f>
        <v>0</v>
      </c>
      <c r="K1858" s="1" t="s">
        <v>13</v>
      </c>
      <c r="L1858" s="5">
        <f>TRUNC(SUMPRODUCT(L1855:L1857, V1855:V1857), 0)</f>
        <v>0</v>
      </c>
      <c r="M1858" s="1" t="s">
        <v>13</v>
      </c>
      <c r="N1858" s="5">
        <f>TRUNC(SUMPRODUCT(N1855:N1857, V1855:V1857), 0)</f>
        <v>0</v>
      </c>
      <c r="O1858" s="1" t="s">
        <v>13</v>
      </c>
      <c r="P1858" s="5">
        <f>J1858+L1858+N1858</f>
        <v>0</v>
      </c>
      <c r="Q1858" s="1" t="s">
        <v>13</v>
      </c>
      <c r="S1858" t="s">
        <v>13</v>
      </c>
      <c r="T1858" t="s">
        <v>13</v>
      </c>
      <c r="U1858" t="s">
        <v>13</v>
      </c>
      <c r="V1858">
        <v>1</v>
      </c>
    </row>
    <row r="1859" spans="1:22" x14ac:dyDescent="0.2">
      <c r="A1859" s="1" t="s">
        <v>13</v>
      </c>
      <c r="B1859" s="6" t="s">
        <v>13</v>
      </c>
      <c r="C1859" s="1" t="s">
        <v>13</v>
      </c>
      <c r="D1859" s="1" t="s">
        <v>13</v>
      </c>
      <c r="E1859" s="1" t="s">
        <v>13</v>
      </c>
      <c r="F1859" s="1" t="s">
        <v>13</v>
      </c>
      <c r="G1859" s="6" t="s">
        <v>13</v>
      </c>
      <c r="H1859" s="3">
        <v>0</v>
      </c>
      <c r="I1859" s="1" t="s">
        <v>13</v>
      </c>
      <c r="J1859" s="1" t="s">
        <v>13</v>
      </c>
      <c r="K1859" s="1" t="s">
        <v>13</v>
      </c>
      <c r="L1859" s="1" t="s">
        <v>13</v>
      </c>
      <c r="M1859" s="1" t="s">
        <v>13</v>
      </c>
      <c r="N1859" s="1" t="s">
        <v>13</v>
      </c>
      <c r="O1859" s="1" t="s">
        <v>13</v>
      </c>
      <c r="P1859" s="1" t="s">
        <v>13</v>
      </c>
      <c r="Q1859" s="1" t="s">
        <v>13</v>
      </c>
      <c r="S1859" t="s">
        <v>13</v>
      </c>
      <c r="T1859" t="s">
        <v>13</v>
      </c>
      <c r="U1859" t="s">
        <v>13</v>
      </c>
      <c r="V1859">
        <v>1</v>
      </c>
    </row>
    <row r="1860" spans="1:22" x14ac:dyDescent="0.2">
      <c r="A1860" s="1" t="s">
        <v>650</v>
      </c>
      <c r="B1860" s="6" t="s">
        <v>13</v>
      </c>
      <c r="C1860" s="1" t="s">
        <v>13</v>
      </c>
      <c r="D1860" s="1" t="s">
        <v>13</v>
      </c>
      <c r="E1860" s="1" t="s">
        <v>645</v>
      </c>
      <c r="F1860" s="1" t="s">
        <v>623</v>
      </c>
      <c r="G1860" s="6" t="s">
        <v>483</v>
      </c>
      <c r="H1860" s="3">
        <v>0</v>
      </c>
      <c r="I1860" s="1" t="s">
        <v>13</v>
      </c>
      <c r="J1860" s="1" t="s">
        <v>13</v>
      </c>
      <c r="K1860" s="1" t="s">
        <v>13</v>
      </c>
      <c r="L1860" s="1" t="s">
        <v>13</v>
      </c>
      <c r="M1860" s="1" t="s">
        <v>13</v>
      </c>
      <c r="N1860" s="1" t="s">
        <v>13</v>
      </c>
      <c r="O1860" s="1" t="s">
        <v>13</v>
      </c>
      <c r="P1860" s="1" t="s">
        <v>13</v>
      </c>
      <c r="Q1860" s="1" t="s">
        <v>13</v>
      </c>
      <c r="S1860" t="s">
        <v>13</v>
      </c>
      <c r="T1860" t="s">
        <v>13</v>
      </c>
      <c r="U1860" t="s">
        <v>13</v>
      </c>
      <c r="V1860">
        <v>1</v>
      </c>
    </row>
    <row r="1861" spans="1:22" x14ac:dyDescent="0.2">
      <c r="A1861" s="1" t="s">
        <v>650</v>
      </c>
      <c r="B1861" s="6" t="s">
        <v>1312</v>
      </c>
      <c r="C1861" s="1" t="s">
        <v>1496</v>
      </c>
      <c r="D1861" s="1" t="s">
        <v>13</v>
      </c>
      <c r="E1861" s="1" t="s">
        <v>1497</v>
      </c>
      <c r="F1861" s="1" t="s">
        <v>1315</v>
      </c>
      <c r="G1861" s="6" t="s">
        <v>1316</v>
      </c>
      <c r="H1861" s="3">
        <v>0.19</v>
      </c>
      <c r="I1861" s="5">
        <v>0</v>
      </c>
      <c r="J1861" s="4">
        <f>TRUNC(H1861*I1861, 1)</f>
        <v>0</v>
      </c>
      <c r="K1861" s="4">
        <f>노무!E23</f>
        <v>0</v>
      </c>
      <c r="L1861" s="5">
        <f>TRUNC(H1861*K1861, 1)</f>
        <v>0</v>
      </c>
      <c r="M1861" s="4">
        <v>0</v>
      </c>
      <c r="N1861" s="5">
        <f>TRUNC(H1861*M1861, 1)</f>
        <v>0</v>
      </c>
      <c r="O1861" s="4">
        <f t="shared" ref="O1861:P1863" si="217">I1861+K1861+M1861</f>
        <v>0</v>
      </c>
      <c r="P1861" s="5">
        <f t="shared" si="217"/>
        <v>0</v>
      </c>
      <c r="Q1861" s="1" t="s">
        <v>13</v>
      </c>
      <c r="S1861" t="s">
        <v>54</v>
      </c>
      <c r="T1861" t="s">
        <v>54</v>
      </c>
      <c r="U1861" t="s">
        <v>13</v>
      </c>
      <c r="V1861">
        <v>1</v>
      </c>
    </row>
    <row r="1862" spans="1:22" x14ac:dyDescent="0.2">
      <c r="A1862" s="1" t="s">
        <v>650</v>
      </c>
      <c r="B1862" s="6" t="s">
        <v>1312</v>
      </c>
      <c r="C1862" s="1" t="s">
        <v>1317</v>
      </c>
      <c r="D1862" s="1" t="s">
        <v>13</v>
      </c>
      <c r="E1862" s="1" t="s">
        <v>1318</v>
      </c>
      <c r="F1862" s="1" t="s">
        <v>1315</v>
      </c>
      <c r="G1862" s="6" t="s">
        <v>1316</v>
      </c>
      <c r="H1862" s="3">
        <v>0.14000000000000001</v>
      </c>
      <c r="I1862" s="5">
        <v>0</v>
      </c>
      <c r="J1862" s="4">
        <f>TRUNC(H1862*I1862, 1)</f>
        <v>0</v>
      </c>
      <c r="K1862" s="4">
        <f>노무!E4</f>
        <v>0</v>
      </c>
      <c r="L1862" s="5">
        <f>TRUNC(H1862*K1862, 1)</f>
        <v>0</v>
      </c>
      <c r="M1862" s="4">
        <v>0</v>
      </c>
      <c r="N1862" s="5">
        <f>TRUNC(H1862*M1862, 1)</f>
        <v>0</v>
      </c>
      <c r="O1862" s="4">
        <f t="shared" si="217"/>
        <v>0</v>
      </c>
      <c r="P1862" s="5">
        <f t="shared" si="217"/>
        <v>0</v>
      </c>
      <c r="Q1862" s="1" t="s">
        <v>13</v>
      </c>
      <c r="S1862" t="s">
        <v>54</v>
      </c>
      <c r="T1862" t="s">
        <v>54</v>
      </c>
      <c r="U1862" t="s">
        <v>13</v>
      </c>
      <c r="V1862">
        <v>1</v>
      </c>
    </row>
    <row r="1863" spans="1:22" x14ac:dyDescent="0.2">
      <c r="A1863" s="1" t="s">
        <v>650</v>
      </c>
      <c r="B1863" s="6" t="s">
        <v>1306</v>
      </c>
      <c r="C1863" s="1" t="s">
        <v>1307</v>
      </c>
      <c r="D1863" s="1" t="s">
        <v>13</v>
      </c>
      <c r="E1863" s="1" t="s">
        <v>1322</v>
      </c>
      <c r="F1863" s="1" t="s">
        <v>1323</v>
      </c>
      <c r="G1863" s="6" t="s">
        <v>1310</v>
      </c>
      <c r="H1863" s="3">
        <v>-1</v>
      </c>
      <c r="I1863" s="5">
        <v>0</v>
      </c>
      <c r="J1863" s="4">
        <f>TRUNC(H1863*I1863, 1)</f>
        <v>0</v>
      </c>
      <c r="K1863" s="4">
        <f>TRUNC((L1861+L1862)*10*0.01, 1)</f>
        <v>0</v>
      </c>
      <c r="L1863" s="5">
        <f>TRUNC(H1863*K1863, 1)</f>
        <v>0</v>
      </c>
      <c r="M1863" s="4">
        <v>0</v>
      </c>
      <c r="N1863" s="5">
        <f>TRUNC(H1863*M1863, 1)</f>
        <v>0</v>
      </c>
      <c r="O1863" s="4">
        <f t="shared" si="217"/>
        <v>0</v>
      </c>
      <c r="P1863" s="5">
        <f t="shared" si="217"/>
        <v>0</v>
      </c>
      <c r="Q1863" s="1" t="s">
        <v>13</v>
      </c>
      <c r="S1863" t="s">
        <v>54</v>
      </c>
      <c r="T1863" t="s">
        <v>54</v>
      </c>
      <c r="U1863">
        <v>10</v>
      </c>
      <c r="V1863">
        <v>1</v>
      </c>
    </row>
    <row r="1864" spans="1:22" x14ac:dyDescent="0.2">
      <c r="A1864" s="1" t="s">
        <v>13</v>
      </c>
      <c r="B1864" s="6" t="s">
        <v>13</v>
      </c>
      <c r="C1864" s="1" t="s">
        <v>13</v>
      </c>
      <c r="D1864" s="1" t="s">
        <v>13</v>
      </c>
      <c r="E1864" s="1" t="s">
        <v>1311</v>
      </c>
      <c r="F1864" s="1" t="s">
        <v>13</v>
      </c>
      <c r="G1864" s="6" t="s">
        <v>13</v>
      </c>
      <c r="H1864" s="3">
        <v>0</v>
      </c>
      <c r="I1864" s="1" t="s">
        <v>13</v>
      </c>
      <c r="J1864" s="4">
        <f>TRUNC(SUMPRODUCT(J1861:J1863, V1861:V1863), 0)</f>
        <v>0</v>
      </c>
      <c r="K1864" s="1" t="s">
        <v>13</v>
      </c>
      <c r="L1864" s="5">
        <f>TRUNC(SUMPRODUCT(L1861:L1863, V1861:V1863), 0)</f>
        <v>0</v>
      </c>
      <c r="M1864" s="1" t="s">
        <v>13</v>
      </c>
      <c r="N1864" s="5">
        <f>TRUNC(SUMPRODUCT(N1861:N1863, V1861:V1863), 0)</f>
        <v>0</v>
      </c>
      <c r="O1864" s="1" t="s">
        <v>13</v>
      </c>
      <c r="P1864" s="5">
        <f>J1864+L1864+N1864</f>
        <v>0</v>
      </c>
      <c r="Q1864" s="1" t="s">
        <v>13</v>
      </c>
      <c r="S1864" t="s">
        <v>13</v>
      </c>
      <c r="T1864" t="s">
        <v>13</v>
      </c>
      <c r="U1864" t="s">
        <v>13</v>
      </c>
      <c r="V1864">
        <v>1</v>
      </c>
    </row>
    <row r="1865" spans="1:22" x14ac:dyDescent="0.2">
      <c r="A1865" s="1" t="s">
        <v>13</v>
      </c>
      <c r="B1865" s="6" t="s">
        <v>13</v>
      </c>
      <c r="C1865" s="1" t="s">
        <v>13</v>
      </c>
      <c r="D1865" s="1" t="s">
        <v>13</v>
      </c>
      <c r="E1865" s="1" t="s">
        <v>13</v>
      </c>
      <c r="F1865" s="1" t="s">
        <v>13</v>
      </c>
      <c r="G1865" s="6" t="s">
        <v>13</v>
      </c>
      <c r="H1865" s="3">
        <v>0</v>
      </c>
      <c r="I1865" s="1" t="s">
        <v>13</v>
      </c>
      <c r="J1865" s="1" t="s">
        <v>13</v>
      </c>
      <c r="K1865" s="1" t="s">
        <v>13</v>
      </c>
      <c r="L1865" s="1" t="s">
        <v>13</v>
      </c>
      <c r="M1865" s="1" t="s">
        <v>13</v>
      </c>
      <c r="N1865" s="1" t="s">
        <v>13</v>
      </c>
      <c r="O1865" s="1" t="s">
        <v>13</v>
      </c>
      <c r="P1865" s="1" t="s">
        <v>13</v>
      </c>
      <c r="Q1865" s="1" t="s">
        <v>13</v>
      </c>
      <c r="S1865" t="s">
        <v>13</v>
      </c>
      <c r="T1865" t="s">
        <v>13</v>
      </c>
      <c r="U1865" t="s">
        <v>13</v>
      </c>
      <c r="V1865">
        <v>1</v>
      </c>
    </row>
    <row r="1866" spans="1:22" x14ac:dyDescent="0.2">
      <c r="A1866" s="1" t="s">
        <v>651</v>
      </c>
      <c r="B1866" s="6" t="s">
        <v>13</v>
      </c>
      <c r="C1866" s="1" t="s">
        <v>13</v>
      </c>
      <c r="D1866" s="1" t="s">
        <v>13</v>
      </c>
      <c r="E1866" s="1" t="s">
        <v>652</v>
      </c>
      <c r="F1866" s="1" t="s">
        <v>653</v>
      </c>
      <c r="G1866" s="6" t="s">
        <v>483</v>
      </c>
      <c r="H1866" s="3">
        <v>0</v>
      </c>
      <c r="I1866" s="1" t="s">
        <v>13</v>
      </c>
      <c r="J1866" s="1" t="s">
        <v>13</v>
      </c>
      <c r="K1866" s="1" t="s">
        <v>13</v>
      </c>
      <c r="L1866" s="1" t="s">
        <v>13</v>
      </c>
      <c r="M1866" s="1" t="s">
        <v>13</v>
      </c>
      <c r="N1866" s="1" t="s">
        <v>13</v>
      </c>
      <c r="O1866" s="1" t="s">
        <v>13</v>
      </c>
      <c r="P1866" s="1" t="s">
        <v>13</v>
      </c>
      <c r="Q1866" s="1" t="s">
        <v>13</v>
      </c>
      <c r="S1866" t="s">
        <v>13</v>
      </c>
      <c r="T1866" t="s">
        <v>13</v>
      </c>
      <c r="U1866" t="s">
        <v>13</v>
      </c>
      <c r="V1866">
        <v>1</v>
      </c>
    </row>
    <row r="1867" spans="1:22" x14ac:dyDescent="0.2">
      <c r="A1867" s="1" t="s">
        <v>651</v>
      </c>
      <c r="B1867" s="6" t="s">
        <v>1312</v>
      </c>
      <c r="C1867" s="1" t="s">
        <v>1496</v>
      </c>
      <c r="D1867" s="1" t="s">
        <v>13</v>
      </c>
      <c r="E1867" s="1" t="s">
        <v>1497</v>
      </c>
      <c r="F1867" s="1" t="s">
        <v>1315</v>
      </c>
      <c r="G1867" s="6" t="s">
        <v>1316</v>
      </c>
      <c r="H1867" s="3">
        <v>0.1</v>
      </c>
      <c r="I1867" s="5">
        <v>0</v>
      </c>
      <c r="J1867" s="4">
        <f>TRUNC(H1867*I1867, 1)</f>
        <v>0</v>
      </c>
      <c r="K1867" s="4">
        <f>노무!E23</f>
        <v>0</v>
      </c>
      <c r="L1867" s="5">
        <f>TRUNC(H1867*K1867, 1)</f>
        <v>0</v>
      </c>
      <c r="M1867" s="4">
        <v>0</v>
      </c>
      <c r="N1867" s="5">
        <f>TRUNC(H1867*M1867, 1)</f>
        <v>0</v>
      </c>
      <c r="O1867" s="4">
        <f t="shared" ref="O1867:P1869" si="218">I1867+K1867+M1867</f>
        <v>0</v>
      </c>
      <c r="P1867" s="5">
        <f t="shared" si="218"/>
        <v>0</v>
      </c>
      <c r="Q1867" s="1" t="s">
        <v>13</v>
      </c>
      <c r="S1867" t="s">
        <v>54</v>
      </c>
      <c r="T1867" t="s">
        <v>54</v>
      </c>
      <c r="U1867" t="s">
        <v>13</v>
      </c>
      <c r="V1867">
        <v>1</v>
      </c>
    </row>
    <row r="1868" spans="1:22" x14ac:dyDescent="0.2">
      <c r="A1868" s="1" t="s">
        <v>651</v>
      </c>
      <c r="B1868" s="6" t="s">
        <v>1312</v>
      </c>
      <c r="C1868" s="1" t="s">
        <v>1317</v>
      </c>
      <c r="D1868" s="1" t="s">
        <v>13</v>
      </c>
      <c r="E1868" s="1" t="s">
        <v>1318</v>
      </c>
      <c r="F1868" s="1" t="s">
        <v>1315</v>
      </c>
      <c r="G1868" s="6" t="s">
        <v>1316</v>
      </c>
      <c r="H1868" s="3">
        <v>0.06</v>
      </c>
      <c r="I1868" s="5">
        <v>0</v>
      </c>
      <c r="J1868" s="4">
        <f>TRUNC(H1868*I1868, 1)</f>
        <v>0</v>
      </c>
      <c r="K1868" s="4">
        <f>노무!E4</f>
        <v>0</v>
      </c>
      <c r="L1868" s="5">
        <f>TRUNC(H1868*K1868, 1)</f>
        <v>0</v>
      </c>
      <c r="M1868" s="4">
        <v>0</v>
      </c>
      <c r="N1868" s="5">
        <f>TRUNC(H1868*M1868, 1)</f>
        <v>0</v>
      </c>
      <c r="O1868" s="4">
        <f t="shared" si="218"/>
        <v>0</v>
      </c>
      <c r="P1868" s="5">
        <f t="shared" si="218"/>
        <v>0</v>
      </c>
      <c r="Q1868" s="1" t="s">
        <v>13</v>
      </c>
      <c r="S1868" t="s">
        <v>54</v>
      </c>
      <c r="T1868" t="s">
        <v>54</v>
      </c>
      <c r="U1868" t="s">
        <v>13</v>
      </c>
      <c r="V1868">
        <v>1</v>
      </c>
    </row>
    <row r="1869" spans="1:22" x14ac:dyDescent="0.2">
      <c r="A1869" s="1" t="s">
        <v>651</v>
      </c>
      <c r="B1869" s="6" t="s">
        <v>1306</v>
      </c>
      <c r="C1869" s="1" t="s">
        <v>1307</v>
      </c>
      <c r="D1869" s="1" t="s">
        <v>13</v>
      </c>
      <c r="E1869" s="1" t="s">
        <v>1322</v>
      </c>
      <c r="F1869" s="1" t="s">
        <v>1323</v>
      </c>
      <c r="G1869" s="6" t="s">
        <v>1310</v>
      </c>
      <c r="H1869" s="3">
        <v>-1</v>
      </c>
      <c r="I1869" s="5">
        <v>0</v>
      </c>
      <c r="J1869" s="4">
        <f>TRUNC(H1869*I1869, 1)</f>
        <v>0</v>
      </c>
      <c r="K1869" s="4">
        <f>TRUNC((L1867+L1868)*10*0.01, 1)</f>
        <v>0</v>
      </c>
      <c r="L1869" s="5">
        <f>TRUNC(H1869*K1869, 1)</f>
        <v>0</v>
      </c>
      <c r="M1869" s="4">
        <v>0</v>
      </c>
      <c r="N1869" s="5">
        <f>TRUNC(H1869*M1869, 1)</f>
        <v>0</v>
      </c>
      <c r="O1869" s="4">
        <f t="shared" si="218"/>
        <v>0</v>
      </c>
      <c r="P1869" s="5">
        <f t="shared" si="218"/>
        <v>0</v>
      </c>
      <c r="Q1869" s="1" t="s">
        <v>13</v>
      </c>
      <c r="S1869" t="s">
        <v>54</v>
      </c>
      <c r="T1869" t="s">
        <v>54</v>
      </c>
      <c r="U1869">
        <v>10</v>
      </c>
      <c r="V1869">
        <v>1</v>
      </c>
    </row>
    <row r="1870" spans="1:22" x14ac:dyDescent="0.2">
      <c r="A1870" s="1" t="s">
        <v>13</v>
      </c>
      <c r="B1870" s="6" t="s">
        <v>13</v>
      </c>
      <c r="C1870" s="1" t="s">
        <v>13</v>
      </c>
      <c r="D1870" s="1" t="s">
        <v>13</v>
      </c>
      <c r="E1870" s="1" t="s">
        <v>1311</v>
      </c>
      <c r="F1870" s="1" t="s">
        <v>13</v>
      </c>
      <c r="G1870" s="6" t="s">
        <v>13</v>
      </c>
      <c r="H1870" s="3">
        <v>0</v>
      </c>
      <c r="I1870" s="1" t="s">
        <v>13</v>
      </c>
      <c r="J1870" s="4">
        <f>TRUNC(SUMPRODUCT(J1867:J1869, V1867:V1869), 0)</f>
        <v>0</v>
      </c>
      <c r="K1870" s="1" t="s">
        <v>13</v>
      </c>
      <c r="L1870" s="5">
        <f>TRUNC(SUMPRODUCT(L1867:L1869, V1867:V1869), 0)</f>
        <v>0</v>
      </c>
      <c r="M1870" s="1" t="s">
        <v>13</v>
      </c>
      <c r="N1870" s="5">
        <f>TRUNC(SUMPRODUCT(N1867:N1869, V1867:V1869), 0)</f>
        <v>0</v>
      </c>
      <c r="O1870" s="1" t="s">
        <v>13</v>
      </c>
      <c r="P1870" s="5">
        <f>J1870+L1870+N1870</f>
        <v>0</v>
      </c>
      <c r="Q1870" s="1" t="s">
        <v>13</v>
      </c>
      <c r="S1870" t="s">
        <v>13</v>
      </c>
      <c r="T1870" t="s">
        <v>13</v>
      </c>
      <c r="U1870" t="s">
        <v>13</v>
      </c>
      <c r="V1870">
        <v>1</v>
      </c>
    </row>
    <row r="1871" spans="1:22" x14ac:dyDescent="0.2">
      <c r="A1871" s="1" t="s">
        <v>13</v>
      </c>
      <c r="B1871" s="6" t="s">
        <v>13</v>
      </c>
      <c r="C1871" s="1" t="s">
        <v>13</v>
      </c>
      <c r="D1871" s="1" t="s">
        <v>13</v>
      </c>
      <c r="E1871" s="1" t="s">
        <v>13</v>
      </c>
      <c r="F1871" s="1" t="s">
        <v>13</v>
      </c>
      <c r="G1871" s="6" t="s">
        <v>13</v>
      </c>
      <c r="H1871" s="3">
        <v>0</v>
      </c>
      <c r="I1871" s="1" t="s">
        <v>13</v>
      </c>
      <c r="J1871" s="1" t="s">
        <v>13</v>
      </c>
      <c r="K1871" s="1" t="s">
        <v>13</v>
      </c>
      <c r="L1871" s="1" t="s">
        <v>13</v>
      </c>
      <c r="M1871" s="1" t="s">
        <v>13</v>
      </c>
      <c r="N1871" s="1" t="s">
        <v>13</v>
      </c>
      <c r="O1871" s="1" t="s">
        <v>13</v>
      </c>
      <c r="P1871" s="1" t="s">
        <v>13</v>
      </c>
      <c r="Q1871" s="1" t="s">
        <v>13</v>
      </c>
      <c r="S1871" t="s">
        <v>13</v>
      </c>
      <c r="T1871" t="s">
        <v>13</v>
      </c>
      <c r="U1871" t="s">
        <v>13</v>
      </c>
      <c r="V1871">
        <v>1</v>
      </c>
    </row>
    <row r="1872" spans="1:22" x14ac:dyDescent="0.2">
      <c r="A1872" s="1" t="s">
        <v>654</v>
      </c>
      <c r="B1872" s="6" t="s">
        <v>13</v>
      </c>
      <c r="C1872" s="1" t="s">
        <v>13</v>
      </c>
      <c r="D1872" s="1" t="s">
        <v>13</v>
      </c>
      <c r="E1872" s="1" t="s">
        <v>652</v>
      </c>
      <c r="F1872" s="1" t="s">
        <v>655</v>
      </c>
      <c r="G1872" s="6" t="s">
        <v>483</v>
      </c>
      <c r="H1872" s="3">
        <v>0</v>
      </c>
      <c r="I1872" s="1" t="s">
        <v>13</v>
      </c>
      <c r="J1872" s="1" t="s">
        <v>13</v>
      </c>
      <c r="K1872" s="1" t="s">
        <v>13</v>
      </c>
      <c r="L1872" s="1" t="s">
        <v>13</v>
      </c>
      <c r="M1872" s="1" t="s">
        <v>13</v>
      </c>
      <c r="N1872" s="1" t="s">
        <v>13</v>
      </c>
      <c r="O1872" s="1" t="s">
        <v>13</v>
      </c>
      <c r="P1872" s="1" t="s">
        <v>13</v>
      </c>
      <c r="Q1872" s="1" t="s">
        <v>13</v>
      </c>
      <c r="S1872" t="s">
        <v>13</v>
      </c>
      <c r="T1872" t="s">
        <v>13</v>
      </c>
      <c r="U1872" t="s">
        <v>13</v>
      </c>
      <c r="V1872">
        <v>1</v>
      </c>
    </row>
    <row r="1873" spans="1:22" x14ac:dyDescent="0.2">
      <c r="A1873" s="1" t="s">
        <v>654</v>
      </c>
      <c r="B1873" s="6" t="s">
        <v>1312</v>
      </c>
      <c r="C1873" s="1" t="s">
        <v>1496</v>
      </c>
      <c r="D1873" s="1" t="s">
        <v>13</v>
      </c>
      <c r="E1873" s="1" t="s">
        <v>1497</v>
      </c>
      <c r="F1873" s="1" t="s">
        <v>1315</v>
      </c>
      <c r="G1873" s="6" t="s">
        <v>1316</v>
      </c>
      <c r="H1873" s="3">
        <v>0.17</v>
      </c>
      <c r="I1873" s="5">
        <v>0</v>
      </c>
      <c r="J1873" s="4">
        <f>TRUNC(H1873*I1873, 1)</f>
        <v>0</v>
      </c>
      <c r="K1873" s="4">
        <f>노무!E23</f>
        <v>0</v>
      </c>
      <c r="L1873" s="5">
        <f>TRUNC(H1873*K1873, 1)</f>
        <v>0</v>
      </c>
      <c r="M1873" s="4">
        <v>0</v>
      </c>
      <c r="N1873" s="5">
        <f>TRUNC(H1873*M1873, 1)</f>
        <v>0</v>
      </c>
      <c r="O1873" s="4">
        <f t="shared" ref="O1873:P1875" si="219">I1873+K1873+M1873</f>
        <v>0</v>
      </c>
      <c r="P1873" s="5">
        <f t="shared" si="219"/>
        <v>0</v>
      </c>
      <c r="Q1873" s="1" t="s">
        <v>13</v>
      </c>
      <c r="S1873" t="s">
        <v>54</v>
      </c>
      <c r="T1873" t="s">
        <v>54</v>
      </c>
      <c r="U1873" t="s">
        <v>13</v>
      </c>
      <c r="V1873">
        <v>1</v>
      </c>
    </row>
    <row r="1874" spans="1:22" x14ac:dyDescent="0.2">
      <c r="A1874" s="1" t="s">
        <v>654</v>
      </c>
      <c r="B1874" s="6" t="s">
        <v>1312</v>
      </c>
      <c r="C1874" s="1" t="s">
        <v>1317</v>
      </c>
      <c r="D1874" s="1" t="s">
        <v>13</v>
      </c>
      <c r="E1874" s="1" t="s">
        <v>1318</v>
      </c>
      <c r="F1874" s="1" t="s">
        <v>1315</v>
      </c>
      <c r="G1874" s="6" t="s">
        <v>1316</v>
      </c>
      <c r="H1874" s="3">
        <v>0.08</v>
      </c>
      <c r="I1874" s="5">
        <v>0</v>
      </c>
      <c r="J1874" s="4">
        <f>TRUNC(H1874*I1874, 1)</f>
        <v>0</v>
      </c>
      <c r="K1874" s="4">
        <f>노무!E4</f>
        <v>0</v>
      </c>
      <c r="L1874" s="5">
        <f>TRUNC(H1874*K1874, 1)</f>
        <v>0</v>
      </c>
      <c r="M1874" s="4">
        <v>0</v>
      </c>
      <c r="N1874" s="5">
        <f>TRUNC(H1874*M1874, 1)</f>
        <v>0</v>
      </c>
      <c r="O1874" s="4">
        <f t="shared" si="219"/>
        <v>0</v>
      </c>
      <c r="P1874" s="5">
        <f t="shared" si="219"/>
        <v>0</v>
      </c>
      <c r="Q1874" s="1" t="s">
        <v>13</v>
      </c>
      <c r="S1874" t="s">
        <v>54</v>
      </c>
      <c r="T1874" t="s">
        <v>54</v>
      </c>
      <c r="U1874" t="s">
        <v>13</v>
      </c>
      <c r="V1874">
        <v>1</v>
      </c>
    </row>
    <row r="1875" spans="1:22" x14ac:dyDescent="0.2">
      <c r="A1875" s="1" t="s">
        <v>654</v>
      </c>
      <c r="B1875" s="6" t="s">
        <v>1306</v>
      </c>
      <c r="C1875" s="1" t="s">
        <v>1307</v>
      </c>
      <c r="D1875" s="1" t="s">
        <v>13</v>
      </c>
      <c r="E1875" s="1" t="s">
        <v>1322</v>
      </c>
      <c r="F1875" s="1" t="s">
        <v>1323</v>
      </c>
      <c r="G1875" s="6" t="s">
        <v>1310</v>
      </c>
      <c r="H1875" s="3">
        <v>-1</v>
      </c>
      <c r="I1875" s="5">
        <v>0</v>
      </c>
      <c r="J1875" s="4">
        <f>TRUNC(H1875*I1875, 1)</f>
        <v>0</v>
      </c>
      <c r="K1875" s="4">
        <f>TRUNC((L1873+L1874)*10*0.01, 1)</f>
        <v>0</v>
      </c>
      <c r="L1875" s="5">
        <f>TRUNC(H1875*K1875, 1)</f>
        <v>0</v>
      </c>
      <c r="M1875" s="4">
        <v>0</v>
      </c>
      <c r="N1875" s="5">
        <f>TRUNC(H1875*M1875, 1)</f>
        <v>0</v>
      </c>
      <c r="O1875" s="4">
        <f t="shared" si="219"/>
        <v>0</v>
      </c>
      <c r="P1875" s="5">
        <f t="shared" si="219"/>
        <v>0</v>
      </c>
      <c r="Q1875" s="1" t="s">
        <v>13</v>
      </c>
      <c r="S1875" t="s">
        <v>54</v>
      </c>
      <c r="T1875" t="s">
        <v>54</v>
      </c>
      <c r="U1875">
        <v>10</v>
      </c>
      <c r="V1875">
        <v>1</v>
      </c>
    </row>
    <row r="1876" spans="1:22" x14ac:dyDescent="0.2">
      <c r="A1876" s="1" t="s">
        <v>13</v>
      </c>
      <c r="B1876" s="6" t="s">
        <v>13</v>
      </c>
      <c r="C1876" s="1" t="s">
        <v>13</v>
      </c>
      <c r="D1876" s="1" t="s">
        <v>13</v>
      </c>
      <c r="E1876" s="1" t="s">
        <v>1311</v>
      </c>
      <c r="F1876" s="1" t="s">
        <v>13</v>
      </c>
      <c r="G1876" s="6" t="s">
        <v>13</v>
      </c>
      <c r="H1876" s="3">
        <v>0</v>
      </c>
      <c r="I1876" s="1" t="s">
        <v>13</v>
      </c>
      <c r="J1876" s="4">
        <f>TRUNC(SUMPRODUCT(J1873:J1875, V1873:V1875), 0)</f>
        <v>0</v>
      </c>
      <c r="K1876" s="1" t="s">
        <v>13</v>
      </c>
      <c r="L1876" s="5">
        <f>TRUNC(SUMPRODUCT(L1873:L1875, V1873:V1875), 0)</f>
        <v>0</v>
      </c>
      <c r="M1876" s="1" t="s">
        <v>13</v>
      </c>
      <c r="N1876" s="5">
        <f>TRUNC(SUMPRODUCT(N1873:N1875, V1873:V1875), 0)</f>
        <v>0</v>
      </c>
      <c r="O1876" s="1" t="s">
        <v>13</v>
      </c>
      <c r="P1876" s="5">
        <f>J1876+L1876+N1876</f>
        <v>0</v>
      </c>
      <c r="Q1876" s="1" t="s">
        <v>13</v>
      </c>
      <c r="S1876" t="s">
        <v>13</v>
      </c>
      <c r="T1876" t="s">
        <v>13</v>
      </c>
      <c r="U1876" t="s">
        <v>13</v>
      </c>
      <c r="V1876">
        <v>1</v>
      </c>
    </row>
    <row r="1877" spans="1:22" x14ac:dyDescent="0.2">
      <c r="A1877" s="1" t="s">
        <v>13</v>
      </c>
      <c r="B1877" s="6" t="s">
        <v>13</v>
      </c>
      <c r="C1877" s="1" t="s">
        <v>13</v>
      </c>
      <c r="D1877" s="1" t="s">
        <v>13</v>
      </c>
      <c r="E1877" s="1" t="s">
        <v>13</v>
      </c>
      <c r="F1877" s="1" t="s">
        <v>13</v>
      </c>
      <c r="G1877" s="6" t="s">
        <v>13</v>
      </c>
      <c r="H1877" s="3">
        <v>0</v>
      </c>
      <c r="I1877" s="1" t="s">
        <v>13</v>
      </c>
      <c r="J1877" s="1" t="s">
        <v>13</v>
      </c>
      <c r="K1877" s="1" t="s">
        <v>13</v>
      </c>
      <c r="L1877" s="1" t="s">
        <v>13</v>
      </c>
      <c r="M1877" s="1" t="s">
        <v>13</v>
      </c>
      <c r="N1877" s="1" t="s">
        <v>13</v>
      </c>
      <c r="O1877" s="1" t="s">
        <v>13</v>
      </c>
      <c r="P1877" s="1" t="s">
        <v>13</v>
      </c>
      <c r="Q1877" s="1" t="s">
        <v>13</v>
      </c>
      <c r="S1877" t="s">
        <v>13</v>
      </c>
      <c r="T1877" t="s">
        <v>13</v>
      </c>
      <c r="U1877" t="s">
        <v>13</v>
      </c>
      <c r="V1877">
        <v>1</v>
      </c>
    </row>
    <row r="1878" spans="1:22" x14ac:dyDescent="0.2">
      <c r="A1878" s="1" t="s">
        <v>656</v>
      </c>
      <c r="B1878" s="6" t="s">
        <v>13</v>
      </c>
      <c r="C1878" s="1" t="s">
        <v>13</v>
      </c>
      <c r="D1878" s="1" t="s">
        <v>13</v>
      </c>
      <c r="E1878" s="1" t="s">
        <v>652</v>
      </c>
      <c r="F1878" s="1" t="s">
        <v>657</v>
      </c>
      <c r="G1878" s="6" t="s">
        <v>483</v>
      </c>
      <c r="H1878" s="3">
        <v>0</v>
      </c>
      <c r="I1878" s="1" t="s">
        <v>13</v>
      </c>
      <c r="J1878" s="1" t="s">
        <v>13</v>
      </c>
      <c r="K1878" s="1" t="s">
        <v>13</v>
      </c>
      <c r="L1878" s="1" t="s">
        <v>13</v>
      </c>
      <c r="M1878" s="1" t="s">
        <v>13</v>
      </c>
      <c r="N1878" s="1" t="s">
        <v>13</v>
      </c>
      <c r="O1878" s="1" t="s">
        <v>13</v>
      </c>
      <c r="P1878" s="1" t="s">
        <v>13</v>
      </c>
      <c r="Q1878" s="1" t="s">
        <v>13</v>
      </c>
      <c r="S1878" t="s">
        <v>13</v>
      </c>
      <c r="T1878" t="s">
        <v>13</v>
      </c>
      <c r="U1878" t="s">
        <v>13</v>
      </c>
      <c r="V1878">
        <v>1</v>
      </c>
    </row>
    <row r="1879" spans="1:22" x14ac:dyDescent="0.2">
      <c r="A1879" s="1" t="s">
        <v>656</v>
      </c>
      <c r="B1879" s="6" t="s">
        <v>1312</v>
      </c>
      <c r="C1879" s="1" t="s">
        <v>1496</v>
      </c>
      <c r="D1879" s="1" t="s">
        <v>13</v>
      </c>
      <c r="E1879" s="1" t="s">
        <v>1497</v>
      </c>
      <c r="F1879" s="1" t="s">
        <v>1315</v>
      </c>
      <c r="G1879" s="6" t="s">
        <v>1316</v>
      </c>
      <c r="H1879" s="3">
        <v>0.26</v>
      </c>
      <c r="I1879" s="5">
        <v>0</v>
      </c>
      <c r="J1879" s="4">
        <f>TRUNC(H1879*I1879, 1)</f>
        <v>0</v>
      </c>
      <c r="K1879" s="4">
        <f>노무!E23</f>
        <v>0</v>
      </c>
      <c r="L1879" s="5">
        <f>TRUNC(H1879*K1879, 1)</f>
        <v>0</v>
      </c>
      <c r="M1879" s="4">
        <v>0</v>
      </c>
      <c r="N1879" s="5">
        <f>TRUNC(H1879*M1879, 1)</f>
        <v>0</v>
      </c>
      <c r="O1879" s="4">
        <f t="shared" ref="O1879:P1881" si="220">I1879+K1879+M1879</f>
        <v>0</v>
      </c>
      <c r="P1879" s="5">
        <f t="shared" si="220"/>
        <v>0</v>
      </c>
      <c r="Q1879" s="1" t="s">
        <v>13</v>
      </c>
      <c r="S1879" t="s">
        <v>54</v>
      </c>
      <c r="T1879" t="s">
        <v>54</v>
      </c>
      <c r="U1879" t="s">
        <v>13</v>
      </c>
      <c r="V1879">
        <v>1</v>
      </c>
    </row>
    <row r="1880" spans="1:22" x14ac:dyDescent="0.2">
      <c r="A1880" s="1" t="s">
        <v>656</v>
      </c>
      <c r="B1880" s="6" t="s">
        <v>1312</v>
      </c>
      <c r="C1880" s="1" t="s">
        <v>1317</v>
      </c>
      <c r="D1880" s="1" t="s">
        <v>13</v>
      </c>
      <c r="E1880" s="1" t="s">
        <v>1318</v>
      </c>
      <c r="F1880" s="1" t="s">
        <v>1315</v>
      </c>
      <c r="G1880" s="6" t="s">
        <v>1316</v>
      </c>
      <c r="H1880" s="3">
        <v>0.13</v>
      </c>
      <c r="I1880" s="5">
        <v>0</v>
      </c>
      <c r="J1880" s="4">
        <f>TRUNC(H1880*I1880, 1)</f>
        <v>0</v>
      </c>
      <c r="K1880" s="4">
        <f>노무!E4</f>
        <v>0</v>
      </c>
      <c r="L1880" s="5">
        <f>TRUNC(H1880*K1880, 1)</f>
        <v>0</v>
      </c>
      <c r="M1880" s="4">
        <v>0</v>
      </c>
      <c r="N1880" s="5">
        <f>TRUNC(H1880*M1880, 1)</f>
        <v>0</v>
      </c>
      <c r="O1880" s="4">
        <f t="shared" si="220"/>
        <v>0</v>
      </c>
      <c r="P1880" s="5">
        <f t="shared" si="220"/>
        <v>0</v>
      </c>
      <c r="Q1880" s="1" t="s">
        <v>13</v>
      </c>
      <c r="S1880" t="s">
        <v>54</v>
      </c>
      <c r="T1880" t="s">
        <v>54</v>
      </c>
      <c r="U1880" t="s">
        <v>13</v>
      </c>
      <c r="V1880">
        <v>1</v>
      </c>
    </row>
    <row r="1881" spans="1:22" x14ac:dyDescent="0.2">
      <c r="A1881" s="1" t="s">
        <v>656</v>
      </c>
      <c r="B1881" s="6" t="s">
        <v>1306</v>
      </c>
      <c r="C1881" s="1" t="s">
        <v>1307</v>
      </c>
      <c r="D1881" s="1" t="s">
        <v>13</v>
      </c>
      <c r="E1881" s="1" t="s">
        <v>1322</v>
      </c>
      <c r="F1881" s="1" t="s">
        <v>1323</v>
      </c>
      <c r="G1881" s="6" t="s">
        <v>1310</v>
      </c>
      <c r="H1881" s="3">
        <v>-1</v>
      </c>
      <c r="I1881" s="5">
        <v>0</v>
      </c>
      <c r="J1881" s="4">
        <f>TRUNC(H1881*I1881, 1)</f>
        <v>0</v>
      </c>
      <c r="K1881" s="4">
        <f>TRUNC((L1879+L1880)*10*0.01, 1)</f>
        <v>0</v>
      </c>
      <c r="L1881" s="5">
        <f>TRUNC(H1881*K1881, 1)</f>
        <v>0</v>
      </c>
      <c r="M1881" s="4">
        <v>0</v>
      </c>
      <c r="N1881" s="5">
        <f>TRUNC(H1881*M1881, 1)</f>
        <v>0</v>
      </c>
      <c r="O1881" s="4">
        <f t="shared" si="220"/>
        <v>0</v>
      </c>
      <c r="P1881" s="5">
        <f t="shared" si="220"/>
        <v>0</v>
      </c>
      <c r="Q1881" s="1" t="s">
        <v>13</v>
      </c>
      <c r="S1881" t="s">
        <v>54</v>
      </c>
      <c r="T1881" t="s">
        <v>54</v>
      </c>
      <c r="U1881">
        <v>10</v>
      </c>
      <c r="V1881">
        <v>1</v>
      </c>
    </row>
    <row r="1882" spans="1:22" x14ac:dyDescent="0.2">
      <c r="A1882" s="1" t="s">
        <v>13</v>
      </c>
      <c r="B1882" s="6" t="s">
        <v>13</v>
      </c>
      <c r="C1882" s="1" t="s">
        <v>13</v>
      </c>
      <c r="D1882" s="1" t="s">
        <v>13</v>
      </c>
      <c r="E1882" s="1" t="s">
        <v>1311</v>
      </c>
      <c r="F1882" s="1" t="s">
        <v>13</v>
      </c>
      <c r="G1882" s="6" t="s">
        <v>13</v>
      </c>
      <c r="H1882" s="3">
        <v>0</v>
      </c>
      <c r="I1882" s="1" t="s">
        <v>13</v>
      </c>
      <c r="J1882" s="4">
        <f>TRUNC(SUMPRODUCT(J1879:J1881, V1879:V1881), 0)</f>
        <v>0</v>
      </c>
      <c r="K1882" s="1" t="s">
        <v>13</v>
      </c>
      <c r="L1882" s="5">
        <f>TRUNC(SUMPRODUCT(L1879:L1881, V1879:V1881), 0)</f>
        <v>0</v>
      </c>
      <c r="M1882" s="1" t="s">
        <v>13</v>
      </c>
      <c r="N1882" s="5">
        <f>TRUNC(SUMPRODUCT(N1879:N1881, V1879:V1881), 0)</f>
        <v>0</v>
      </c>
      <c r="O1882" s="1" t="s">
        <v>13</v>
      </c>
      <c r="P1882" s="5">
        <f>J1882+L1882+N1882</f>
        <v>0</v>
      </c>
      <c r="Q1882" s="1" t="s">
        <v>13</v>
      </c>
      <c r="S1882" t="s">
        <v>13</v>
      </c>
      <c r="T1882" t="s">
        <v>13</v>
      </c>
      <c r="U1882" t="s">
        <v>13</v>
      </c>
      <c r="V1882">
        <v>1</v>
      </c>
    </row>
    <row r="1883" spans="1:22" x14ac:dyDescent="0.2">
      <c r="A1883" s="1" t="s">
        <v>13</v>
      </c>
      <c r="B1883" s="6" t="s">
        <v>13</v>
      </c>
      <c r="C1883" s="1" t="s">
        <v>13</v>
      </c>
      <c r="D1883" s="1" t="s">
        <v>13</v>
      </c>
      <c r="E1883" s="1" t="s">
        <v>13</v>
      </c>
      <c r="F1883" s="1" t="s">
        <v>13</v>
      </c>
      <c r="G1883" s="6" t="s">
        <v>13</v>
      </c>
      <c r="H1883" s="3">
        <v>0</v>
      </c>
      <c r="I1883" s="1" t="s">
        <v>13</v>
      </c>
      <c r="J1883" s="1" t="s">
        <v>13</v>
      </c>
      <c r="K1883" s="1" t="s">
        <v>13</v>
      </c>
      <c r="L1883" s="1" t="s">
        <v>13</v>
      </c>
      <c r="M1883" s="1" t="s">
        <v>13</v>
      </c>
      <c r="N1883" s="1" t="s">
        <v>13</v>
      </c>
      <c r="O1883" s="1" t="s">
        <v>13</v>
      </c>
      <c r="P1883" s="1" t="s">
        <v>13</v>
      </c>
      <c r="Q1883" s="1" t="s">
        <v>13</v>
      </c>
      <c r="S1883" t="s">
        <v>13</v>
      </c>
      <c r="T1883" t="s">
        <v>13</v>
      </c>
      <c r="U1883" t="s">
        <v>13</v>
      </c>
      <c r="V1883">
        <v>1</v>
      </c>
    </row>
    <row r="1884" spans="1:22" x14ac:dyDescent="0.2">
      <c r="A1884" s="1" t="s">
        <v>658</v>
      </c>
      <c r="B1884" s="6" t="s">
        <v>13</v>
      </c>
      <c r="C1884" s="1" t="s">
        <v>13</v>
      </c>
      <c r="D1884" s="1" t="s">
        <v>13</v>
      </c>
      <c r="E1884" s="1" t="s">
        <v>652</v>
      </c>
      <c r="F1884" s="1" t="s">
        <v>659</v>
      </c>
      <c r="G1884" s="6" t="s">
        <v>483</v>
      </c>
      <c r="H1884" s="3">
        <v>0</v>
      </c>
      <c r="I1884" s="1" t="s">
        <v>13</v>
      </c>
      <c r="J1884" s="1" t="s">
        <v>13</v>
      </c>
      <c r="K1884" s="1" t="s">
        <v>13</v>
      </c>
      <c r="L1884" s="1" t="s">
        <v>13</v>
      </c>
      <c r="M1884" s="1" t="s">
        <v>13</v>
      </c>
      <c r="N1884" s="1" t="s">
        <v>13</v>
      </c>
      <c r="O1884" s="1" t="s">
        <v>13</v>
      </c>
      <c r="P1884" s="1" t="s">
        <v>13</v>
      </c>
      <c r="Q1884" s="1" t="s">
        <v>13</v>
      </c>
      <c r="S1884" t="s">
        <v>13</v>
      </c>
      <c r="T1884" t="s">
        <v>13</v>
      </c>
      <c r="U1884" t="s">
        <v>13</v>
      </c>
      <c r="V1884">
        <v>1</v>
      </c>
    </row>
    <row r="1885" spans="1:22" x14ac:dyDescent="0.2">
      <c r="A1885" s="1" t="s">
        <v>658</v>
      </c>
      <c r="B1885" s="6" t="s">
        <v>1312</v>
      </c>
      <c r="C1885" s="1" t="s">
        <v>1496</v>
      </c>
      <c r="D1885" s="1" t="s">
        <v>13</v>
      </c>
      <c r="E1885" s="1" t="s">
        <v>1497</v>
      </c>
      <c r="F1885" s="1" t="s">
        <v>1315</v>
      </c>
      <c r="G1885" s="6" t="s">
        <v>1316</v>
      </c>
      <c r="H1885" s="3">
        <v>0.19</v>
      </c>
      <c r="I1885" s="5">
        <v>0</v>
      </c>
      <c r="J1885" s="4">
        <f>TRUNC(H1885*I1885, 1)</f>
        <v>0</v>
      </c>
      <c r="K1885" s="4">
        <f>노무!E23</f>
        <v>0</v>
      </c>
      <c r="L1885" s="5">
        <f>TRUNC(H1885*K1885, 1)</f>
        <v>0</v>
      </c>
      <c r="M1885" s="4">
        <v>0</v>
      </c>
      <c r="N1885" s="5">
        <f>TRUNC(H1885*M1885, 1)</f>
        <v>0</v>
      </c>
      <c r="O1885" s="4">
        <f t="shared" ref="O1885:P1888" si="221">I1885+K1885+M1885</f>
        <v>0</v>
      </c>
      <c r="P1885" s="5">
        <f t="shared" si="221"/>
        <v>0</v>
      </c>
      <c r="Q1885" s="1" t="s">
        <v>13</v>
      </c>
      <c r="S1885" t="s">
        <v>54</v>
      </c>
      <c r="T1885" t="s">
        <v>54</v>
      </c>
      <c r="U1885" t="s">
        <v>13</v>
      </c>
      <c r="V1885">
        <v>1</v>
      </c>
    </row>
    <row r="1886" spans="1:22" x14ac:dyDescent="0.2">
      <c r="A1886" s="1" t="s">
        <v>658</v>
      </c>
      <c r="B1886" s="6" t="s">
        <v>1312</v>
      </c>
      <c r="C1886" s="1" t="s">
        <v>1317</v>
      </c>
      <c r="D1886" s="1" t="s">
        <v>13</v>
      </c>
      <c r="E1886" s="1" t="s">
        <v>1318</v>
      </c>
      <c r="F1886" s="1" t="s">
        <v>1315</v>
      </c>
      <c r="G1886" s="6" t="s">
        <v>1316</v>
      </c>
      <c r="H1886" s="3">
        <v>0.11</v>
      </c>
      <c r="I1886" s="5">
        <v>0</v>
      </c>
      <c r="J1886" s="4">
        <f>TRUNC(H1886*I1886, 1)</f>
        <v>0</v>
      </c>
      <c r="K1886" s="4">
        <f>노무!E4</f>
        <v>0</v>
      </c>
      <c r="L1886" s="5">
        <f>TRUNC(H1886*K1886, 1)</f>
        <v>0</v>
      </c>
      <c r="M1886" s="4">
        <v>0</v>
      </c>
      <c r="N1886" s="5">
        <f>TRUNC(H1886*M1886, 1)</f>
        <v>0</v>
      </c>
      <c r="O1886" s="4">
        <f t="shared" si="221"/>
        <v>0</v>
      </c>
      <c r="P1886" s="5">
        <f t="shared" si="221"/>
        <v>0</v>
      </c>
      <c r="Q1886" s="1" t="s">
        <v>13</v>
      </c>
      <c r="S1886" t="s">
        <v>54</v>
      </c>
      <c r="T1886" t="s">
        <v>54</v>
      </c>
      <c r="U1886" t="s">
        <v>13</v>
      </c>
      <c r="V1886">
        <v>1</v>
      </c>
    </row>
    <row r="1887" spans="1:22" x14ac:dyDescent="0.2">
      <c r="A1887" s="1" t="s">
        <v>658</v>
      </c>
      <c r="B1887" s="6" t="s">
        <v>1306</v>
      </c>
      <c r="C1887" s="1" t="s">
        <v>1307</v>
      </c>
      <c r="D1887" s="1" t="s">
        <v>13</v>
      </c>
      <c r="E1887" s="1" t="s">
        <v>1322</v>
      </c>
      <c r="F1887" s="1" t="s">
        <v>1502</v>
      </c>
      <c r="G1887" s="6" t="s">
        <v>1310</v>
      </c>
      <c r="H1887" s="3">
        <v>-1</v>
      </c>
      <c r="I1887" s="5">
        <v>0</v>
      </c>
      <c r="J1887" s="4">
        <f>TRUNC(H1887*I1887, 1)</f>
        <v>0</v>
      </c>
      <c r="K1887" s="4">
        <f>TRUNC((L1885+L1886)*20*0.01, 1)</f>
        <v>0</v>
      </c>
      <c r="L1887" s="5">
        <f>TRUNC(H1887*K1887, 1)</f>
        <v>0</v>
      </c>
      <c r="M1887" s="4">
        <v>0</v>
      </c>
      <c r="N1887" s="5">
        <f>TRUNC(H1887*M1887, 1)</f>
        <v>0</v>
      </c>
      <c r="O1887" s="4">
        <f t="shared" si="221"/>
        <v>0</v>
      </c>
      <c r="P1887" s="5">
        <f t="shared" si="221"/>
        <v>0</v>
      </c>
      <c r="Q1887" s="1" t="s">
        <v>13</v>
      </c>
      <c r="S1887" t="s">
        <v>54</v>
      </c>
      <c r="T1887" t="s">
        <v>54</v>
      </c>
      <c r="U1887">
        <v>20</v>
      </c>
      <c r="V1887">
        <v>1</v>
      </c>
    </row>
    <row r="1888" spans="1:22" x14ac:dyDescent="0.2">
      <c r="A1888" s="1" t="s">
        <v>658</v>
      </c>
      <c r="B1888" s="6" t="s">
        <v>1331</v>
      </c>
      <c r="C1888" s="1" t="s">
        <v>1498</v>
      </c>
      <c r="D1888" s="1" t="s">
        <v>13</v>
      </c>
      <c r="E1888" s="1" t="s">
        <v>1341</v>
      </c>
      <c r="F1888" s="1" t="s">
        <v>1499</v>
      </c>
      <c r="G1888" s="6" t="s">
        <v>1335</v>
      </c>
      <c r="H1888" s="3">
        <v>0.37</v>
      </c>
      <c r="I1888" s="4">
        <f>기계경비!H6</f>
        <v>0</v>
      </c>
      <c r="J1888" s="4">
        <f>TRUNC(H1888*I1888, 1)</f>
        <v>0</v>
      </c>
      <c r="K1888" s="4">
        <f>기계경비!I6</f>
        <v>0</v>
      </c>
      <c r="L1888" s="5">
        <f>TRUNC(H1888*K1888, 1)</f>
        <v>0</v>
      </c>
      <c r="M1888" s="4">
        <f>기계경비!J6</f>
        <v>0</v>
      </c>
      <c r="N1888" s="5">
        <f>TRUNC(H1888*M1888, 1)</f>
        <v>0</v>
      </c>
      <c r="O1888" s="4">
        <f t="shared" si="221"/>
        <v>0</v>
      </c>
      <c r="P1888" s="5">
        <f t="shared" si="221"/>
        <v>0</v>
      </c>
      <c r="Q1888" s="1" t="s">
        <v>13</v>
      </c>
      <c r="S1888" t="s">
        <v>54</v>
      </c>
      <c r="T1888" t="s">
        <v>54</v>
      </c>
      <c r="U1888" t="s">
        <v>13</v>
      </c>
      <c r="V1888">
        <v>1</v>
      </c>
    </row>
    <row r="1889" spans="1:22" x14ac:dyDescent="0.2">
      <c r="A1889" s="1" t="s">
        <v>13</v>
      </c>
      <c r="B1889" s="6" t="s">
        <v>13</v>
      </c>
      <c r="C1889" s="1" t="s">
        <v>13</v>
      </c>
      <c r="D1889" s="1" t="s">
        <v>13</v>
      </c>
      <c r="E1889" s="1" t="s">
        <v>1311</v>
      </c>
      <c r="F1889" s="1" t="s">
        <v>13</v>
      </c>
      <c r="G1889" s="6" t="s">
        <v>13</v>
      </c>
      <c r="H1889" s="3">
        <v>0</v>
      </c>
      <c r="I1889" s="1" t="s">
        <v>13</v>
      </c>
      <c r="J1889" s="4">
        <f>TRUNC(SUMPRODUCT(J1885:J1888, V1885:V1888), 0)</f>
        <v>0</v>
      </c>
      <c r="K1889" s="1" t="s">
        <v>13</v>
      </c>
      <c r="L1889" s="5">
        <f>TRUNC(SUMPRODUCT(L1885:L1888, V1885:V1888), 0)</f>
        <v>0</v>
      </c>
      <c r="M1889" s="1" t="s">
        <v>13</v>
      </c>
      <c r="N1889" s="5">
        <f>TRUNC(SUMPRODUCT(N1885:N1888, V1885:V1888), 0)</f>
        <v>0</v>
      </c>
      <c r="O1889" s="1" t="s">
        <v>13</v>
      </c>
      <c r="P1889" s="5">
        <f>J1889+L1889+N1889</f>
        <v>0</v>
      </c>
      <c r="Q1889" s="1" t="s">
        <v>13</v>
      </c>
      <c r="S1889" t="s">
        <v>13</v>
      </c>
      <c r="T1889" t="s">
        <v>13</v>
      </c>
      <c r="U1889" t="s">
        <v>13</v>
      </c>
      <c r="V1889">
        <v>1</v>
      </c>
    </row>
    <row r="1890" spans="1:22" x14ac:dyDescent="0.2">
      <c r="A1890" s="1" t="s">
        <v>13</v>
      </c>
      <c r="B1890" s="6" t="s">
        <v>13</v>
      </c>
      <c r="C1890" s="1" t="s">
        <v>13</v>
      </c>
      <c r="D1890" s="1" t="s">
        <v>13</v>
      </c>
      <c r="E1890" s="1" t="s">
        <v>13</v>
      </c>
      <c r="F1890" s="1" t="s">
        <v>13</v>
      </c>
      <c r="G1890" s="6" t="s">
        <v>13</v>
      </c>
      <c r="H1890" s="3">
        <v>0</v>
      </c>
      <c r="I1890" s="1" t="s">
        <v>13</v>
      </c>
      <c r="J1890" s="1" t="s">
        <v>13</v>
      </c>
      <c r="K1890" s="1" t="s">
        <v>13</v>
      </c>
      <c r="L1890" s="1" t="s">
        <v>13</v>
      </c>
      <c r="M1890" s="1" t="s">
        <v>13</v>
      </c>
      <c r="N1890" s="1" t="s">
        <v>13</v>
      </c>
      <c r="O1890" s="1" t="s">
        <v>13</v>
      </c>
      <c r="P1890" s="1" t="s">
        <v>13</v>
      </c>
      <c r="Q1890" s="1" t="s">
        <v>13</v>
      </c>
      <c r="S1890" t="s">
        <v>13</v>
      </c>
      <c r="T1890" t="s">
        <v>13</v>
      </c>
      <c r="U1890" t="s">
        <v>13</v>
      </c>
      <c r="V1890">
        <v>1</v>
      </c>
    </row>
    <row r="1891" spans="1:22" x14ac:dyDescent="0.2">
      <c r="A1891" s="1" t="s">
        <v>660</v>
      </c>
      <c r="B1891" s="6" t="s">
        <v>13</v>
      </c>
      <c r="C1891" s="1" t="s">
        <v>13</v>
      </c>
      <c r="D1891" s="1" t="s">
        <v>13</v>
      </c>
      <c r="E1891" s="1" t="s">
        <v>661</v>
      </c>
      <c r="F1891" s="1" t="s">
        <v>653</v>
      </c>
      <c r="G1891" s="6" t="s">
        <v>483</v>
      </c>
      <c r="H1891" s="3">
        <v>0</v>
      </c>
      <c r="I1891" s="1" t="s">
        <v>13</v>
      </c>
      <c r="J1891" s="1" t="s">
        <v>13</v>
      </c>
      <c r="K1891" s="1" t="s">
        <v>13</v>
      </c>
      <c r="L1891" s="1" t="s">
        <v>13</v>
      </c>
      <c r="M1891" s="1" t="s">
        <v>13</v>
      </c>
      <c r="N1891" s="1" t="s">
        <v>13</v>
      </c>
      <c r="O1891" s="1" t="s">
        <v>13</v>
      </c>
      <c r="P1891" s="1" t="s">
        <v>13</v>
      </c>
      <c r="Q1891" s="1" t="s">
        <v>13</v>
      </c>
      <c r="S1891" t="s">
        <v>13</v>
      </c>
      <c r="T1891" t="s">
        <v>13</v>
      </c>
      <c r="U1891" t="s">
        <v>13</v>
      </c>
      <c r="V1891">
        <v>1</v>
      </c>
    </row>
    <row r="1892" spans="1:22" x14ac:dyDescent="0.2">
      <c r="A1892" s="1" t="s">
        <v>660</v>
      </c>
      <c r="B1892" s="6" t="s">
        <v>1312</v>
      </c>
      <c r="C1892" s="1" t="s">
        <v>1496</v>
      </c>
      <c r="D1892" s="1" t="s">
        <v>13</v>
      </c>
      <c r="E1892" s="1" t="s">
        <v>1497</v>
      </c>
      <c r="F1892" s="1" t="s">
        <v>1315</v>
      </c>
      <c r="G1892" s="6" t="s">
        <v>1316</v>
      </c>
      <c r="H1892" s="3">
        <v>0.1</v>
      </c>
      <c r="I1892" s="5">
        <v>0</v>
      </c>
      <c r="J1892" s="4">
        <f>TRUNC(H1892*I1892, 1)</f>
        <v>0</v>
      </c>
      <c r="K1892" s="4">
        <f>노무!E23</f>
        <v>0</v>
      </c>
      <c r="L1892" s="5">
        <f>TRUNC(H1892*K1892, 1)</f>
        <v>0</v>
      </c>
      <c r="M1892" s="4">
        <v>0</v>
      </c>
      <c r="N1892" s="5">
        <f>TRUNC(H1892*M1892, 1)</f>
        <v>0</v>
      </c>
      <c r="O1892" s="4">
        <f>I1892+K1892+M1892</f>
        <v>0</v>
      </c>
      <c r="P1892" s="5">
        <f>J1892+L1892+N1892</f>
        <v>0</v>
      </c>
      <c r="Q1892" s="1" t="s">
        <v>13</v>
      </c>
      <c r="S1892" t="s">
        <v>54</v>
      </c>
      <c r="T1892" t="s">
        <v>54</v>
      </c>
      <c r="U1892" t="s">
        <v>13</v>
      </c>
      <c r="V1892">
        <v>1</v>
      </c>
    </row>
    <row r="1893" spans="1:22" x14ac:dyDescent="0.2">
      <c r="A1893" s="1" t="s">
        <v>660</v>
      </c>
      <c r="B1893" s="6" t="s">
        <v>1312</v>
      </c>
      <c r="C1893" s="1" t="s">
        <v>1317</v>
      </c>
      <c r="D1893" s="1" t="s">
        <v>13</v>
      </c>
      <c r="E1893" s="1" t="s">
        <v>1318</v>
      </c>
      <c r="F1893" s="1" t="s">
        <v>1315</v>
      </c>
      <c r="G1893" s="6" t="s">
        <v>1316</v>
      </c>
      <c r="H1893" s="3">
        <v>0.06</v>
      </c>
      <c r="I1893" s="5">
        <v>0</v>
      </c>
      <c r="J1893" s="4">
        <f>TRUNC(H1893*I1893, 1)</f>
        <v>0</v>
      </c>
      <c r="K1893" s="4">
        <f>노무!E4</f>
        <v>0</v>
      </c>
      <c r="L1893" s="5">
        <f>TRUNC(H1893*K1893, 1)</f>
        <v>0</v>
      </c>
      <c r="M1893" s="4">
        <v>0</v>
      </c>
      <c r="N1893" s="5">
        <f>TRUNC(H1893*M1893, 1)</f>
        <v>0</v>
      </c>
      <c r="O1893" s="4">
        <f>I1893+K1893+M1893</f>
        <v>0</v>
      </c>
      <c r="P1893" s="5">
        <f>J1893+L1893+N1893</f>
        <v>0</v>
      </c>
      <c r="Q1893" s="1" t="s">
        <v>13</v>
      </c>
      <c r="S1893" t="s">
        <v>54</v>
      </c>
      <c r="T1893" t="s">
        <v>54</v>
      </c>
      <c r="U1893" t="s">
        <v>13</v>
      </c>
      <c r="V1893">
        <v>1</v>
      </c>
    </row>
    <row r="1894" spans="1:22" x14ac:dyDescent="0.2">
      <c r="A1894" s="1" t="s">
        <v>13</v>
      </c>
      <c r="B1894" s="6" t="s">
        <v>13</v>
      </c>
      <c r="C1894" s="1" t="s">
        <v>13</v>
      </c>
      <c r="D1894" s="1" t="s">
        <v>13</v>
      </c>
      <c r="E1894" s="1" t="s">
        <v>1311</v>
      </c>
      <c r="F1894" s="1" t="s">
        <v>13</v>
      </c>
      <c r="G1894" s="6" t="s">
        <v>13</v>
      </c>
      <c r="H1894" s="3">
        <v>0</v>
      </c>
      <c r="I1894" s="1" t="s">
        <v>13</v>
      </c>
      <c r="J1894" s="4">
        <f>TRUNC(SUMPRODUCT(J1892:J1893, V1892:V1893), 0)</f>
        <v>0</v>
      </c>
      <c r="K1894" s="1" t="s">
        <v>13</v>
      </c>
      <c r="L1894" s="5">
        <f>TRUNC(SUMPRODUCT(L1892:L1893, V1892:V1893), 0)</f>
        <v>0</v>
      </c>
      <c r="M1894" s="1" t="s">
        <v>13</v>
      </c>
      <c r="N1894" s="5">
        <f>TRUNC(SUMPRODUCT(N1892:N1893, V1892:V1893), 0)</f>
        <v>0</v>
      </c>
      <c r="O1894" s="1" t="s">
        <v>13</v>
      </c>
      <c r="P1894" s="5">
        <f>J1894+L1894+N1894</f>
        <v>0</v>
      </c>
      <c r="Q1894" s="1" t="s">
        <v>13</v>
      </c>
      <c r="S1894" t="s">
        <v>13</v>
      </c>
      <c r="T1894" t="s">
        <v>13</v>
      </c>
      <c r="U1894" t="s">
        <v>13</v>
      </c>
      <c r="V1894">
        <v>1</v>
      </c>
    </row>
    <row r="1895" spans="1:22" x14ac:dyDescent="0.2">
      <c r="A1895" s="1" t="s">
        <v>13</v>
      </c>
      <c r="B1895" s="6" t="s">
        <v>13</v>
      </c>
      <c r="C1895" s="1" t="s">
        <v>13</v>
      </c>
      <c r="D1895" s="1" t="s">
        <v>13</v>
      </c>
      <c r="E1895" s="1" t="s">
        <v>13</v>
      </c>
      <c r="F1895" s="1" t="s">
        <v>13</v>
      </c>
      <c r="G1895" s="6" t="s">
        <v>13</v>
      </c>
      <c r="H1895" s="3">
        <v>0</v>
      </c>
      <c r="I1895" s="1" t="s">
        <v>13</v>
      </c>
      <c r="J1895" s="1" t="s">
        <v>13</v>
      </c>
      <c r="K1895" s="1" t="s">
        <v>13</v>
      </c>
      <c r="L1895" s="1" t="s">
        <v>13</v>
      </c>
      <c r="M1895" s="1" t="s">
        <v>13</v>
      </c>
      <c r="N1895" s="1" t="s">
        <v>13</v>
      </c>
      <c r="O1895" s="1" t="s">
        <v>13</v>
      </c>
      <c r="P1895" s="1" t="s">
        <v>13</v>
      </c>
      <c r="Q1895" s="1" t="s">
        <v>13</v>
      </c>
      <c r="S1895" t="s">
        <v>13</v>
      </c>
      <c r="T1895" t="s">
        <v>13</v>
      </c>
      <c r="U1895" t="s">
        <v>13</v>
      </c>
      <c r="V1895">
        <v>1</v>
      </c>
    </row>
    <row r="1896" spans="1:22" x14ac:dyDescent="0.2">
      <c r="A1896" s="1" t="s">
        <v>662</v>
      </c>
      <c r="B1896" s="6" t="s">
        <v>13</v>
      </c>
      <c r="C1896" s="1" t="s">
        <v>13</v>
      </c>
      <c r="D1896" s="1" t="s">
        <v>13</v>
      </c>
      <c r="E1896" s="1" t="s">
        <v>661</v>
      </c>
      <c r="F1896" s="1" t="s">
        <v>655</v>
      </c>
      <c r="G1896" s="6" t="s">
        <v>483</v>
      </c>
      <c r="H1896" s="3">
        <v>0</v>
      </c>
      <c r="I1896" s="1" t="s">
        <v>13</v>
      </c>
      <c r="J1896" s="1" t="s">
        <v>13</v>
      </c>
      <c r="K1896" s="1" t="s">
        <v>13</v>
      </c>
      <c r="L1896" s="1" t="s">
        <v>13</v>
      </c>
      <c r="M1896" s="1" t="s">
        <v>13</v>
      </c>
      <c r="N1896" s="1" t="s">
        <v>13</v>
      </c>
      <c r="O1896" s="1" t="s">
        <v>13</v>
      </c>
      <c r="P1896" s="1" t="s">
        <v>13</v>
      </c>
      <c r="Q1896" s="1" t="s">
        <v>13</v>
      </c>
      <c r="S1896" t="s">
        <v>13</v>
      </c>
      <c r="T1896" t="s">
        <v>13</v>
      </c>
      <c r="U1896" t="s">
        <v>13</v>
      </c>
      <c r="V1896">
        <v>1</v>
      </c>
    </row>
    <row r="1897" spans="1:22" x14ac:dyDescent="0.2">
      <c r="A1897" s="1" t="s">
        <v>662</v>
      </c>
      <c r="B1897" s="6" t="s">
        <v>1312</v>
      </c>
      <c r="C1897" s="1" t="s">
        <v>1496</v>
      </c>
      <c r="D1897" s="1" t="s">
        <v>13</v>
      </c>
      <c r="E1897" s="1" t="s">
        <v>1497</v>
      </c>
      <c r="F1897" s="1" t="s">
        <v>1315</v>
      </c>
      <c r="G1897" s="6" t="s">
        <v>1316</v>
      </c>
      <c r="H1897" s="3">
        <v>0.17</v>
      </c>
      <c r="I1897" s="5">
        <v>0</v>
      </c>
      <c r="J1897" s="4">
        <f>TRUNC(H1897*I1897, 1)</f>
        <v>0</v>
      </c>
      <c r="K1897" s="4">
        <f>노무!E23</f>
        <v>0</v>
      </c>
      <c r="L1897" s="5">
        <f>TRUNC(H1897*K1897, 1)</f>
        <v>0</v>
      </c>
      <c r="M1897" s="4">
        <v>0</v>
      </c>
      <c r="N1897" s="5">
        <f>TRUNC(H1897*M1897, 1)</f>
        <v>0</v>
      </c>
      <c r="O1897" s="4">
        <f>I1897+K1897+M1897</f>
        <v>0</v>
      </c>
      <c r="P1897" s="5">
        <f>J1897+L1897+N1897</f>
        <v>0</v>
      </c>
      <c r="Q1897" s="1" t="s">
        <v>13</v>
      </c>
      <c r="S1897" t="s">
        <v>54</v>
      </c>
      <c r="T1897" t="s">
        <v>54</v>
      </c>
      <c r="U1897" t="s">
        <v>13</v>
      </c>
      <c r="V1897">
        <v>1</v>
      </c>
    </row>
    <row r="1898" spans="1:22" x14ac:dyDescent="0.2">
      <c r="A1898" s="1" t="s">
        <v>662</v>
      </c>
      <c r="B1898" s="6" t="s">
        <v>1312</v>
      </c>
      <c r="C1898" s="1" t="s">
        <v>1317</v>
      </c>
      <c r="D1898" s="1" t="s">
        <v>13</v>
      </c>
      <c r="E1898" s="1" t="s">
        <v>1318</v>
      </c>
      <c r="F1898" s="1" t="s">
        <v>1315</v>
      </c>
      <c r="G1898" s="6" t="s">
        <v>1316</v>
      </c>
      <c r="H1898" s="3">
        <v>0.08</v>
      </c>
      <c r="I1898" s="5">
        <v>0</v>
      </c>
      <c r="J1898" s="4">
        <f>TRUNC(H1898*I1898, 1)</f>
        <v>0</v>
      </c>
      <c r="K1898" s="4">
        <f>노무!E4</f>
        <v>0</v>
      </c>
      <c r="L1898" s="5">
        <f>TRUNC(H1898*K1898, 1)</f>
        <v>0</v>
      </c>
      <c r="M1898" s="4">
        <v>0</v>
      </c>
      <c r="N1898" s="5">
        <f>TRUNC(H1898*M1898, 1)</f>
        <v>0</v>
      </c>
      <c r="O1898" s="4">
        <f>I1898+K1898+M1898</f>
        <v>0</v>
      </c>
      <c r="P1898" s="5">
        <f>J1898+L1898+N1898</f>
        <v>0</v>
      </c>
      <c r="Q1898" s="1" t="s">
        <v>13</v>
      </c>
      <c r="S1898" t="s">
        <v>54</v>
      </c>
      <c r="T1898" t="s">
        <v>54</v>
      </c>
      <c r="U1898" t="s">
        <v>13</v>
      </c>
      <c r="V1898">
        <v>1</v>
      </c>
    </row>
    <row r="1899" spans="1:22" x14ac:dyDescent="0.2">
      <c r="A1899" s="1" t="s">
        <v>13</v>
      </c>
      <c r="B1899" s="6" t="s">
        <v>13</v>
      </c>
      <c r="C1899" s="1" t="s">
        <v>13</v>
      </c>
      <c r="D1899" s="1" t="s">
        <v>13</v>
      </c>
      <c r="E1899" s="1" t="s">
        <v>1311</v>
      </c>
      <c r="F1899" s="1" t="s">
        <v>13</v>
      </c>
      <c r="G1899" s="6" t="s">
        <v>13</v>
      </c>
      <c r="H1899" s="3">
        <v>0</v>
      </c>
      <c r="I1899" s="1" t="s">
        <v>13</v>
      </c>
      <c r="J1899" s="4">
        <f>TRUNC(SUMPRODUCT(J1897:J1898, V1897:V1898), 0)</f>
        <v>0</v>
      </c>
      <c r="K1899" s="1" t="s">
        <v>13</v>
      </c>
      <c r="L1899" s="5">
        <f>TRUNC(SUMPRODUCT(L1897:L1898, V1897:V1898), 0)</f>
        <v>0</v>
      </c>
      <c r="M1899" s="1" t="s">
        <v>13</v>
      </c>
      <c r="N1899" s="5">
        <f>TRUNC(SUMPRODUCT(N1897:N1898, V1897:V1898), 0)</f>
        <v>0</v>
      </c>
      <c r="O1899" s="1" t="s">
        <v>13</v>
      </c>
      <c r="P1899" s="5">
        <f>J1899+L1899+N1899</f>
        <v>0</v>
      </c>
      <c r="Q1899" s="1" t="s">
        <v>13</v>
      </c>
      <c r="S1899" t="s">
        <v>13</v>
      </c>
      <c r="T1899" t="s">
        <v>13</v>
      </c>
      <c r="U1899" t="s">
        <v>13</v>
      </c>
      <c r="V1899">
        <v>1</v>
      </c>
    </row>
    <row r="1900" spans="1:22" x14ac:dyDescent="0.2">
      <c r="A1900" s="1" t="s">
        <v>13</v>
      </c>
      <c r="B1900" s="6" t="s">
        <v>13</v>
      </c>
      <c r="C1900" s="1" t="s">
        <v>13</v>
      </c>
      <c r="D1900" s="1" t="s">
        <v>13</v>
      </c>
      <c r="E1900" s="1" t="s">
        <v>13</v>
      </c>
      <c r="F1900" s="1" t="s">
        <v>13</v>
      </c>
      <c r="G1900" s="6" t="s">
        <v>13</v>
      </c>
      <c r="H1900" s="3">
        <v>0</v>
      </c>
      <c r="I1900" s="1" t="s">
        <v>13</v>
      </c>
      <c r="J1900" s="1" t="s">
        <v>13</v>
      </c>
      <c r="K1900" s="1" t="s">
        <v>13</v>
      </c>
      <c r="L1900" s="1" t="s">
        <v>13</v>
      </c>
      <c r="M1900" s="1" t="s">
        <v>13</v>
      </c>
      <c r="N1900" s="1" t="s">
        <v>13</v>
      </c>
      <c r="O1900" s="1" t="s">
        <v>13</v>
      </c>
      <c r="P1900" s="1" t="s">
        <v>13</v>
      </c>
      <c r="Q1900" s="1" t="s">
        <v>13</v>
      </c>
      <c r="S1900" t="s">
        <v>13</v>
      </c>
      <c r="T1900" t="s">
        <v>13</v>
      </c>
      <c r="U1900" t="s">
        <v>13</v>
      </c>
      <c r="V1900">
        <v>1</v>
      </c>
    </row>
    <row r="1901" spans="1:22" x14ac:dyDescent="0.2">
      <c r="A1901" s="1" t="s">
        <v>663</v>
      </c>
      <c r="B1901" s="6" t="s">
        <v>13</v>
      </c>
      <c r="C1901" s="1" t="s">
        <v>13</v>
      </c>
      <c r="D1901" s="1" t="s">
        <v>13</v>
      </c>
      <c r="E1901" s="1" t="s">
        <v>661</v>
      </c>
      <c r="F1901" s="1" t="s">
        <v>657</v>
      </c>
      <c r="G1901" s="6" t="s">
        <v>483</v>
      </c>
      <c r="H1901" s="3">
        <v>0</v>
      </c>
      <c r="I1901" s="1" t="s">
        <v>13</v>
      </c>
      <c r="J1901" s="1" t="s">
        <v>13</v>
      </c>
      <c r="K1901" s="1" t="s">
        <v>13</v>
      </c>
      <c r="L1901" s="1" t="s">
        <v>13</v>
      </c>
      <c r="M1901" s="1" t="s">
        <v>13</v>
      </c>
      <c r="N1901" s="1" t="s">
        <v>13</v>
      </c>
      <c r="O1901" s="1" t="s">
        <v>13</v>
      </c>
      <c r="P1901" s="1" t="s">
        <v>13</v>
      </c>
      <c r="Q1901" s="1" t="s">
        <v>13</v>
      </c>
      <c r="S1901" t="s">
        <v>13</v>
      </c>
      <c r="T1901" t="s">
        <v>13</v>
      </c>
      <c r="U1901" t="s">
        <v>13</v>
      </c>
      <c r="V1901">
        <v>1</v>
      </c>
    </row>
    <row r="1902" spans="1:22" x14ac:dyDescent="0.2">
      <c r="A1902" s="1" t="s">
        <v>663</v>
      </c>
      <c r="B1902" s="6" t="s">
        <v>1312</v>
      </c>
      <c r="C1902" s="1" t="s">
        <v>1496</v>
      </c>
      <c r="D1902" s="1" t="s">
        <v>13</v>
      </c>
      <c r="E1902" s="1" t="s">
        <v>1497</v>
      </c>
      <c r="F1902" s="1" t="s">
        <v>1315</v>
      </c>
      <c r="G1902" s="6" t="s">
        <v>1316</v>
      </c>
      <c r="H1902" s="3">
        <v>0.26</v>
      </c>
      <c r="I1902" s="5">
        <v>0</v>
      </c>
      <c r="J1902" s="4">
        <f>TRUNC(H1902*I1902, 1)</f>
        <v>0</v>
      </c>
      <c r="K1902" s="4">
        <f>노무!E23</f>
        <v>0</v>
      </c>
      <c r="L1902" s="5">
        <f>TRUNC(H1902*K1902, 1)</f>
        <v>0</v>
      </c>
      <c r="M1902" s="4">
        <v>0</v>
      </c>
      <c r="N1902" s="5">
        <f>TRUNC(H1902*M1902, 1)</f>
        <v>0</v>
      </c>
      <c r="O1902" s="4">
        <f>I1902+K1902+M1902</f>
        <v>0</v>
      </c>
      <c r="P1902" s="5">
        <f>J1902+L1902+N1902</f>
        <v>0</v>
      </c>
      <c r="Q1902" s="1" t="s">
        <v>13</v>
      </c>
      <c r="S1902" t="s">
        <v>54</v>
      </c>
      <c r="T1902" t="s">
        <v>54</v>
      </c>
      <c r="U1902" t="s">
        <v>13</v>
      </c>
      <c r="V1902">
        <v>1</v>
      </c>
    </row>
    <row r="1903" spans="1:22" x14ac:dyDescent="0.2">
      <c r="A1903" s="1" t="s">
        <v>663</v>
      </c>
      <c r="B1903" s="6" t="s">
        <v>1312</v>
      </c>
      <c r="C1903" s="1" t="s">
        <v>1317</v>
      </c>
      <c r="D1903" s="1" t="s">
        <v>13</v>
      </c>
      <c r="E1903" s="1" t="s">
        <v>1318</v>
      </c>
      <c r="F1903" s="1" t="s">
        <v>1315</v>
      </c>
      <c r="G1903" s="6" t="s">
        <v>1316</v>
      </c>
      <c r="H1903" s="3">
        <v>0.13</v>
      </c>
      <c r="I1903" s="5">
        <v>0</v>
      </c>
      <c r="J1903" s="4">
        <f>TRUNC(H1903*I1903, 1)</f>
        <v>0</v>
      </c>
      <c r="K1903" s="4">
        <f>노무!E4</f>
        <v>0</v>
      </c>
      <c r="L1903" s="5">
        <f>TRUNC(H1903*K1903, 1)</f>
        <v>0</v>
      </c>
      <c r="M1903" s="4">
        <v>0</v>
      </c>
      <c r="N1903" s="5">
        <f>TRUNC(H1903*M1903, 1)</f>
        <v>0</v>
      </c>
      <c r="O1903" s="4">
        <f>I1903+K1903+M1903</f>
        <v>0</v>
      </c>
      <c r="P1903" s="5">
        <f>J1903+L1903+N1903</f>
        <v>0</v>
      </c>
      <c r="Q1903" s="1" t="s">
        <v>13</v>
      </c>
      <c r="S1903" t="s">
        <v>54</v>
      </c>
      <c r="T1903" t="s">
        <v>54</v>
      </c>
      <c r="U1903" t="s">
        <v>13</v>
      </c>
      <c r="V1903">
        <v>1</v>
      </c>
    </row>
    <row r="1904" spans="1:22" x14ac:dyDescent="0.2">
      <c r="A1904" s="1" t="s">
        <v>13</v>
      </c>
      <c r="B1904" s="6" t="s">
        <v>13</v>
      </c>
      <c r="C1904" s="1" t="s">
        <v>13</v>
      </c>
      <c r="D1904" s="1" t="s">
        <v>13</v>
      </c>
      <c r="E1904" s="1" t="s">
        <v>1311</v>
      </c>
      <c r="F1904" s="1" t="s">
        <v>13</v>
      </c>
      <c r="G1904" s="6" t="s">
        <v>13</v>
      </c>
      <c r="H1904" s="3">
        <v>0</v>
      </c>
      <c r="I1904" s="1" t="s">
        <v>13</v>
      </c>
      <c r="J1904" s="4">
        <f>TRUNC(SUMPRODUCT(J1902:J1903, V1902:V1903), 0)</f>
        <v>0</v>
      </c>
      <c r="K1904" s="1" t="s">
        <v>13</v>
      </c>
      <c r="L1904" s="5">
        <f>TRUNC(SUMPRODUCT(L1902:L1903, V1902:V1903), 0)</f>
        <v>0</v>
      </c>
      <c r="M1904" s="1" t="s">
        <v>13</v>
      </c>
      <c r="N1904" s="5">
        <f>TRUNC(SUMPRODUCT(N1902:N1903, V1902:V1903), 0)</f>
        <v>0</v>
      </c>
      <c r="O1904" s="1" t="s">
        <v>13</v>
      </c>
      <c r="P1904" s="5">
        <f>J1904+L1904+N1904</f>
        <v>0</v>
      </c>
      <c r="Q1904" s="1" t="s">
        <v>13</v>
      </c>
      <c r="S1904" t="s">
        <v>13</v>
      </c>
      <c r="T1904" t="s">
        <v>13</v>
      </c>
      <c r="U1904" t="s">
        <v>13</v>
      </c>
      <c r="V1904">
        <v>1</v>
      </c>
    </row>
    <row r="1905" spans="1:22" x14ac:dyDescent="0.2">
      <c r="A1905" s="1" t="s">
        <v>13</v>
      </c>
      <c r="B1905" s="6" t="s">
        <v>13</v>
      </c>
      <c r="C1905" s="1" t="s">
        <v>13</v>
      </c>
      <c r="D1905" s="1" t="s">
        <v>13</v>
      </c>
      <c r="E1905" s="1" t="s">
        <v>13</v>
      </c>
      <c r="F1905" s="1" t="s">
        <v>13</v>
      </c>
      <c r="G1905" s="6" t="s">
        <v>13</v>
      </c>
      <c r="H1905" s="3">
        <v>0</v>
      </c>
      <c r="I1905" s="1" t="s">
        <v>13</v>
      </c>
      <c r="J1905" s="1" t="s">
        <v>13</v>
      </c>
      <c r="K1905" s="1" t="s">
        <v>13</v>
      </c>
      <c r="L1905" s="1" t="s">
        <v>13</v>
      </c>
      <c r="M1905" s="1" t="s">
        <v>13</v>
      </c>
      <c r="N1905" s="1" t="s">
        <v>13</v>
      </c>
      <c r="O1905" s="1" t="s">
        <v>13</v>
      </c>
      <c r="P1905" s="1" t="s">
        <v>13</v>
      </c>
      <c r="Q1905" s="1" t="s">
        <v>13</v>
      </c>
      <c r="S1905" t="s">
        <v>13</v>
      </c>
      <c r="T1905" t="s">
        <v>13</v>
      </c>
      <c r="U1905" t="s">
        <v>13</v>
      </c>
      <c r="V1905">
        <v>1</v>
      </c>
    </row>
    <row r="1906" spans="1:22" x14ac:dyDescent="0.2">
      <c r="A1906" s="1" t="s">
        <v>664</v>
      </c>
      <c r="B1906" s="6" t="s">
        <v>13</v>
      </c>
      <c r="C1906" s="1" t="s">
        <v>13</v>
      </c>
      <c r="D1906" s="1" t="s">
        <v>13</v>
      </c>
      <c r="E1906" s="1" t="s">
        <v>661</v>
      </c>
      <c r="F1906" s="1" t="s">
        <v>659</v>
      </c>
      <c r="G1906" s="6" t="s">
        <v>483</v>
      </c>
      <c r="H1906" s="3">
        <v>0</v>
      </c>
      <c r="I1906" s="1" t="s">
        <v>13</v>
      </c>
      <c r="J1906" s="1" t="s">
        <v>13</v>
      </c>
      <c r="K1906" s="1" t="s">
        <v>13</v>
      </c>
      <c r="L1906" s="1" t="s">
        <v>13</v>
      </c>
      <c r="M1906" s="1" t="s">
        <v>13</v>
      </c>
      <c r="N1906" s="1" t="s">
        <v>13</v>
      </c>
      <c r="O1906" s="1" t="s">
        <v>13</v>
      </c>
      <c r="P1906" s="1" t="s">
        <v>13</v>
      </c>
      <c r="Q1906" s="1" t="s">
        <v>13</v>
      </c>
      <c r="S1906" t="s">
        <v>13</v>
      </c>
      <c r="T1906" t="s">
        <v>13</v>
      </c>
      <c r="U1906" t="s">
        <v>13</v>
      </c>
      <c r="V1906">
        <v>1</v>
      </c>
    </row>
    <row r="1907" spans="1:22" x14ac:dyDescent="0.2">
      <c r="A1907" s="1" t="s">
        <v>664</v>
      </c>
      <c r="B1907" s="6" t="s">
        <v>1312</v>
      </c>
      <c r="C1907" s="1" t="s">
        <v>1496</v>
      </c>
      <c r="D1907" s="1" t="s">
        <v>13</v>
      </c>
      <c r="E1907" s="1" t="s">
        <v>1497</v>
      </c>
      <c r="F1907" s="1" t="s">
        <v>1315</v>
      </c>
      <c r="G1907" s="6" t="s">
        <v>1316</v>
      </c>
      <c r="H1907" s="3">
        <v>0.19</v>
      </c>
      <c r="I1907" s="5">
        <v>0</v>
      </c>
      <c r="J1907" s="4">
        <f>TRUNC(H1907*I1907, 1)</f>
        <v>0</v>
      </c>
      <c r="K1907" s="4">
        <f>노무!E23</f>
        <v>0</v>
      </c>
      <c r="L1907" s="5">
        <f>TRUNC(H1907*K1907, 1)</f>
        <v>0</v>
      </c>
      <c r="M1907" s="4">
        <v>0</v>
      </c>
      <c r="N1907" s="5">
        <f>TRUNC(H1907*M1907, 1)</f>
        <v>0</v>
      </c>
      <c r="O1907" s="4">
        <f t="shared" ref="O1907:P1909" si="222">I1907+K1907+M1907</f>
        <v>0</v>
      </c>
      <c r="P1907" s="5">
        <f t="shared" si="222"/>
        <v>0</v>
      </c>
      <c r="Q1907" s="1" t="s">
        <v>13</v>
      </c>
      <c r="S1907" t="s">
        <v>54</v>
      </c>
      <c r="T1907" t="s">
        <v>54</v>
      </c>
      <c r="U1907" t="s">
        <v>13</v>
      </c>
      <c r="V1907">
        <v>1</v>
      </c>
    </row>
    <row r="1908" spans="1:22" x14ac:dyDescent="0.2">
      <c r="A1908" s="1" t="s">
        <v>664</v>
      </c>
      <c r="B1908" s="6" t="s">
        <v>1312</v>
      </c>
      <c r="C1908" s="1" t="s">
        <v>1317</v>
      </c>
      <c r="D1908" s="1" t="s">
        <v>13</v>
      </c>
      <c r="E1908" s="1" t="s">
        <v>1318</v>
      </c>
      <c r="F1908" s="1" t="s">
        <v>1315</v>
      </c>
      <c r="G1908" s="6" t="s">
        <v>1316</v>
      </c>
      <c r="H1908" s="3">
        <v>0.11</v>
      </c>
      <c r="I1908" s="5">
        <v>0</v>
      </c>
      <c r="J1908" s="4">
        <f>TRUNC(H1908*I1908, 1)</f>
        <v>0</v>
      </c>
      <c r="K1908" s="4">
        <f>노무!E4</f>
        <v>0</v>
      </c>
      <c r="L1908" s="5">
        <f>TRUNC(H1908*K1908, 1)</f>
        <v>0</v>
      </c>
      <c r="M1908" s="4">
        <v>0</v>
      </c>
      <c r="N1908" s="5">
        <f>TRUNC(H1908*M1908, 1)</f>
        <v>0</v>
      </c>
      <c r="O1908" s="4">
        <f t="shared" si="222"/>
        <v>0</v>
      </c>
      <c r="P1908" s="5">
        <f t="shared" si="222"/>
        <v>0</v>
      </c>
      <c r="Q1908" s="1" t="s">
        <v>13</v>
      </c>
      <c r="S1908" t="s">
        <v>54</v>
      </c>
      <c r="T1908" t="s">
        <v>54</v>
      </c>
      <c r="U1908" t="s">
        <v>13</v>
      </c>
      <c r="V1908">
        <v>1</v>
      </c>
    </row>
    <row r="1909" spans="1:22" x14ac:dyDescent="0.2">
      <c r="A1909" s="1" t="s">
        <v>664</v>
      </c>
      <c r="B1909" s="6" t="s">
        <v>1331</v>
      </c>
      <c r="C1909" s="1" t="s">
        <v>1498</v>
      </c>
      <c r="D1909" s="1" t="s">
        <v>13</v>
      </c>
      <c r="E1909" s="1" t="s">
        <v>1341</v>
      </c>
      <c r="F1909" s="1" t="s">
        <v>1499</v>
      </c>
      <c r="G1909" s="6" t="s">
        <v>1335</v>
      </c>
      <c r="H1909" s="3">
        <v>0.37</v>
      </c>
      <c r="I1909" s="4">
        <f>기계경비!H6</f>
        <v>0</v>
      </c>
      <c r="J1909" s="4">
        <f>TRUNC(H1909*I1909, 1)</f>
        <v>0</v>
      </c>
      <c r="K1909" s="4">
        <f>기계경비!I6</f>
        <v>0</v>
      </c>
      <c r="L1909" s="5">
        <f>TRUNC(H1909*K1909, 1)</f>
        <v>0</v>
      </c>
      <c r="M1909" s="4">
        <f>기계경비!J6</f>
        <v>0</v>
      </c>
      <c r="N1909" s="5">
        <f>TRUNC(H1909*M1909, 1)</f>
        <v>0</v>
      </c>
      <c r="O1909" s="4">
        <f t="shared" si="222"/>
        <v>0</v>
      </c>
      <c r="P1909" s="5">
        <f t="shared" si="222"/>
        <v>0</v>
      </c>
      <c r="Q1909" s="1" t="s">
        <v>13</v>
      </c>
      <c r="S1909" t="s">
        <v>54</v>
      </c>
      <c r="T1909" t="s">
        <v>54</v>
      </c>
      <c r="U1909" t="s">
        <v>13</v>
      </c>
      <c r="V1909">
        <v>1</v>
      </c>
    </row>
    <row r="1910" spans="1:22" x14ac:dyDescent="0.2">
      <c r="A1910" s="1" t="s">
        <v>13</v>
      </c>
      <c r="B1910" s="6" t="s">
        <v>13</v>
      </c>
      <c r="C1910" s="1" t="s">
        <v>13</v>
      </c>
      <c r="D1910" s="1" t="s">
        <v>13</v>
      </c>
      <c r="E1910" s="1" t="s">
        <v>1311</v>
      </c>
      <c r="F1910" s="1" t="s">
        <v>13</v>
      </c>
      <c r="G1910" s="6" t="s">
        <v>13</v>
      </c>
      <c r="H1910" s="3">
        <v>0</v>
      </c>
      <c r="I1910" s="1" t="s">
        <v>13</v>
      </c>
      <c r="J1910" s="4">
        <f>TRUNC(SUMPRODUCT(J1907:J1909, V1907:V1909), 0)</f>
        <v>0</v>
      </c>
      <c r="K1910" s="1" t="s">
        <v>13</v>
      </c>
      <c r="L1910" s="5">
        <f>TRUNC(SUMPRODUCT(L1907:L1909, V1907:V1909), 0)</f>
        <v>0</v>
      </c>
      <c r="M1910" s="1" t="s">
        <v>13</v>
      </c>
      <c r="N1910" s="5">
        <f>TRUNC(SUMPRODUCT(N1907:N1909, V1907:V1909), 0)</f>
        <v>0</v>
      </c>
      <c r="O1910" s="1" t="s">
        <v>13</v>
      </c>
      <c r="P1910" s="5">
        <f>J1910+L1910+N1910</f>
        <v>0</v>
      </c>
      <c r="Q1910" s="1" t="s">
        <v>13</v>
      </c>
      <c r="S1910" t="s">
        <v>13</v>
      </c>
      <c r="T1910" t="s">
        <v>13</v>
      </c>
      <c r="U1910" t="s">
        <v>13</v>
      </c>
      <c r="V1910">
        <v>1</v>
      </c>
    </row>
    <row r="1911" spans="1:22" x14ac:dyDescent="0.2">
      <c r="A1911" s="1" t="s">
        <v>13</v>
      </c>
      <c r="B1911" s="6" t="s">
        <v>13</v>
      </c>
      <c r="C1911" s="1" t="s">
        <v>13</v>
      </c>
      <c r="D1911" s="1" t="s">
        <v>13</v>
      </c>
      <c r="E1911" s="1" t="s">
        <v>13</v>
      </c>
      <c r="F1911" s="1" t="s">
        <v>13</v>
      </c>
      <c r="G1911" s="6" t="s">
        <v>13</v>
      </c>
      <c r="H1911" s="3">
        <v>0</v>
      </c>
      <c r="I1911" s="1" t="s">
        <v>13</v>
      </c>
      <c r="J1911" s="1" t="s">
        <v>13</v>
      </c>
      <c r="K1911" s="1" t="s">
        <v>13</v>
      </c>
      <c r="L1911" s="1" t="s">
        <v>13</v>
      </c>
      <c r="M1911" s="1" t="s">
        <v>13</v>
      </c>
      <c r="N1911" s="1" t="s">
        <v>13</v>
      </c>
      <c r="O1911" s="1" t="s">
        <v>13</v>
      </c>
      <c r="P1911" s="1" t="s">
        <v>13</v>
      </c>
      <c r="Q1911" s="1" t="s">
        <v>13</v>
      </c>
      <c r="S1911" t="s">
        <v>13</v>
      </c>
      <c r="T1911" t="s">
        <v>13</v>
      </c>
      <c r="U1911" t="s">
        <v>13</v>
      </c>
      <c r="V1911">
        <v>1</v>
      </c>
    </row>
    <row r="1912" spans="1:22" x14ac:dyDescent="0.2">
      <c r="A1912" s="1" t="s">
        <v>665</v>
      </c>
      <c r="B1912" s="6" t="s">
        <v>13</v>
      </c>
      <c r="C1912" s="1" t="s">
        <v>13</v>
      </c>
      <c r="D1912" s="1" t="s">
        <v>13</v>
      </c>
      <c r="E1912" s="1" t="s">
        <v>661</v>
      </c>
      <c r="F1912" s="1" t="s">
        <v>666</v>
      </c>
      <c r="G1912" s="6" t="s">
        <v>483</v>
      </c>
      <c r="H1912" s="3">
        <v>0</v>
      </c>
      <c r="I1912" s="1" t="s">
        <v>13</v>
      </c>
      <c r="J1912" s="1" t="s">
        <v>13</v>
      </c>
      <c r="K1912" s="1" t="s">
        <v>13</v>
      </c>
      <c r="L1912" s="1" t="s">
        <v>13</v>
      </c>
      <c r="M1912" s="1" t="s">
        <v>13</v>
      </c>
      <c r="N1912" s="1" t="s">
        <v>13</v>
      </c>
      <c r="O1912" s="1" t="s">
        <v>13</v>
      </c>
      <c r="P1912" s="1" t="s">
        <v>13</v>
      </c>
      <c r="Q1912" s="1" t="s">
        <v>13</v>
      </c>
      <c r="S1912" t="s">
        <v>13</v>
      </c>
      <c r="T1912" t="s">
        <v>13</v>
      </c>
      <c r="U1912" t="s">
        <v>13</v>
      </c>
      <c r="V1912">
        <v>1</v>
      </c>
    </row>
    <row r="1913" spans="1:22" x14ac:dyDescent="0.2">
      <c r="A1913" s="1" t="s">
        <v>665</v>
      </c>
      <c r="B1913" s="6" t="s">
        <v>1312</v>
      </c>
      <c r="C1913" s="1" t="s">
        <v>1496</v>
      </c>
      <c r="D1913" s="1" t="s">
        <v>13</v>
      </c>
      <c r="E1913" s="1" t="s">
        <v>1497</v>
      </c>
      <c r="F1913" s="1" t="s">
        <v>1315</v>
      </c>
      <c r="G1913" s="6" t="s">
        <v>1316</v>
      </c>
      <c r="H1913" s="3">
        <v>0.24</v>
      </c>
      <c r="I1913" s="5">
        <v>0</v>
      </c>
      <c r="J1913" s="4">
        <f>TRUNC(H1913*I1913, 1)</f>
        <v>0</v>
      </c>
      <c r="K1913" s="4">
        <f>노무!E23</f>
        <v>0</v>
      </c>
      <c r="L1913" s="5">
        <f>TRUNC(H1913*K1913, 1)</f>
        <v>0</v>
      </c>
      <c r="M1913" s="4">
        <v>0</v>
      </c>
      <c r="N1913" s="5">
        <f>TRUNC(H1913*M1913, 1)</f>
        <v>0</v>
      </c>
      <c r="O1913" s="4">
        <f t="shared" ref="O1913:P1915" si="223">I1913+K1913+M1913</f>
        <v>0</v>
      </c>
      <c r="P1913" s="5">
        <f t="shared" si="223"/>
        <v>0</v>
      </c>
      <c r="Q1913" s="1" t="s">
        <v>13</v>
      </c>
      <c r="S1913" t="s">
        <v>54</v>
      </c>
      <c r="T1913" t="s">
        <v>54</v>
      </c>
      <c r="U1913" t="s">
        <v>13</v>
      </c>
      <c r="V1913">
        <v>1</v>
      </c>
    </row>
    <row r="1914" spans="1:22" x14ac:dyDescent="0.2">
      <c r="A1914" s="1" t="s">
        <v>665</v>
      </c>
      <c r="B1914" s="6" t="s">
        <v>1312</v>
      </c>
      <c r="C1914" s="1" t="s">
        <v>1317</v>
      </c>
      <c r="D1914" s="1" t="s">
        <v>13</v>
      </c>
      <c r="E1914" s="1" t="s">
        <v>1318</v>
      </c>
      <c r="F1914" s="1" t="s">
        <v>1315</v>
      </c>
      <c r="G1914" s="6" t="s">
        <v>1316</v>
      </c>
      <c r="H1914" s="3">
        <v>0.13</v>
      </c>
      <c r="I1914" s="5">
        <v>0</v>
      </c>
      <c r="J1914" s="4">
        <f>TRUNC(H1914*I1914, 1)</f>
        <v>0</v>
      </c>
      <c r="K1914" s="4">
        <f>노무!E4</f>
        <v>0</v>
      </c>
      <c r="L1914" s="5">
        <f>TRUNC(H1914*K1914, 1)</f>
        <v>0</v>
      </c>
      <c r="M1914" s="4">
        <v>0</v>
      </c>
      <c r="N1914" s="5">
        <f>TRUNC(H1914*M1914, 1)</f>
        <v>0</v>
      </c>
      <c r="O1914" s="4">
        <f t="shared" si="223"/>
        <v>0</v>
      </c>
      <c r="P1914" s="5">
        <f t="shared" si="223"/>
        <v>0</v>
      </c>
      <c r="Q1914" s="1" t="s">
        <v>13</v>
      </c>
      <c r="S1914" t="s">
        <v>54</v>
      </c>
      <c r="T1914" t="s">
        <v>54</v>
      </c>
      <c r="U1914" t="s">
        <v>13</v>
      </c>
      <c r="V1914">
        <v>1</v>
      </c>
    </row>
    <row r="1915" spans="1:22" x14ac:dyDescent="0.2">
      <c r="A1915" s="1" t="s">
        <v>665</v>
      </c>
      <c r="B1915" s="6" t="s">
        <v>1331</v>
      </c>
      <c r="C1915" s="1" t="s">
        <v>1498</v>
      </c>
      <c r="D1915" s="1" t="s">
        <v>13</v>
      </c>
      <c r="E1915" s="1" t="s">
        <v>1341</v>
      </c>
      <c r="F1915" s="1" t="s">
        <v>1499</v>
      </c>
      <c r="G1915" s="6" t="s">
        <v>1335</v>
      </c>
      <c r="H1915" s="3">
        <v>0.43</v>
      </c>
      <c r="I1915" s="4">
        <f>기계경비!H6</f>
        <v>0</v>
      </c>
      <c r="J1915" s="4">
        <f>TRUNC(H1915*I1915, 1)</f>
        <v>0</v>
      </c>
      <c r="K1915" s="4">
        <f>기계경비!I6</f>
        <v>0</v>
      </c>
      <c r="L1915" s="5">
        <f>TRUNC(H1915*K1915, 1)</f>
        <v>0</v>
      </c>
      <c r="M1915" s="4">
        <f>기계경비!J6</f>
        <v>0</v>
      </c>
      <c r="N1915" s="5">
        <f>TRUNC(H1915*M1915, 1)</f>
        <v>0</v>
      </c>
      <c r="O1915" s="4">
        <f t="shared" si="223"/>
        <v>0</v>
      </c>
      <c r="P1915" s="5">
        <f t="shared" si="223"/>
        <v>0</v>
      </c>
      <c r="Q1915" s="1" t="s">
        <v>13</v>
      </c>
      <c r="S1915" t="s">
        <v>54</v>
      </c>
      <c r="T1915" t="s">
        <v>54</v>
      </c>
      <c r="U1915" t="s">
        <v>13</v>
      </c>
      <c r="V1915">
        <v>1</v>
      </c>
    </row>
    <row r="1916" spans="1:22" x14ac:dyDescent="0.2">
      <c r="A1916" s="1" t="s">
        <v>13</v>
      </c>
      <c r="B1916" s="6" t="s">
        <v>13</v>
      </c>
      <c r="C1916" s="1" t="s">
        <v>13</v>
      </c>
      <c r="D1916" s="1" t="s">
        <v>13</v>
      </c>
      <c r="E1916" s="1" t="s">
        <v>1311</v>
      </c>
      <c r="F1916" s="1" t="s">
        <v>13</v>
      </c>
      <c r="G1916" s="6" t="s">
        <v>13</v>
      </c>
      <c r="H1916" s="3">
        <v>0</v>
      </c>
      <c r="I1916" s="1" t="s">
        <v>13</v>
      </c>
      <c r="J1916" s="4">
        <f>TRUNC(SUMPRODUCT(J1913:J1915, V1913:V1915), 0)</f>
        <v>0</v>
      </c>
      <c r="K1916" s="1" t="s">
        <v>13</v>
      </c>
      <c r="L1916" s="5">
        <f>TRUNC(SUMPRODUCT(L1913:L1915, V1913:V1915), 0)</f>
        <v>0</v>
      </c>
      <c r="M1916" s="1" t="s">
        <v>13</v>
      </c>
      <c r="N1916" s="5">
        <f>TRUNC(SUMPRODUCT(N1913:N1915, V1913:V1915), 0)</f>
        <v>0</v>
      </c>
      <c r="O1916" s="1" t="s">
        <v>13</v>
      </c>
      <c r="P1916" s="5">
        <f>J1916+L1916+N1916</f>
        <v>0</v>
      </c>
      <c r="Q1916" s="1" t="s">
        <v>13</v>
      </c>
      <c r="S1916" t="s">
        <v>13</v>
      </c>
      <c r="T1916" t="s">
        <v>13</v>
      </c>
      <c r="U1916" t="s">
        <v>13</v>
      </c>
      <c r="V1916">
        <v>1</v>
      </c>
    </row>
    <row r="1917" spans="1:22" x14ac:dyDescent="0.2">
      <c r="A1917" s="1" t="s">
        <v>13</v>
      </c>
      <c r="B1917" s="6" t="s">
        <v>13</v>
      </c>
      <c r="C1917" s="1" t="s">
        <v>13</v>
      </c>
      <c r="D1917" s="1" t="s">
        <v>13</v>
      </c>
      <c r="E1917" s="1" t="s">
        <v>13</v>
      </c>
      <c r="F1917" s="1" t="s">
        <v>13</v>
      </c>
      <c r="G1917" s="6" t="s">
        <v>13</v>
      </c>
      <c r="H1917" s="3">
        <v>0</v>
      </c>
      <c r="I1917" s="1" t="s">
        <v>13</v>
      </c>
      <c r="J1917" s="1" t="s">
        <v>13</v>
      </c>
      <c r="K1917" s="1" t="s">
        <v>13</v>
      </c>
      <c r="L1917" s="1" t="s">
        <v>13</v>
      </c>
      <c r="M1917" s="1" t="s">
        <v>13</v>
      </c>
      <c r="N1917" s="1" t="s">
        <v>13</v>
      </c>
      <c r="O1917" s="1" t="s">
        <v>13</v>
      </c>
      <c r="P1917" s="1" t="s">
        <v>13</v>
      </c>
      <c r="Q1917" s="1" t="s">
        <v>13</v>
      </c>
      <c r="S1917" t="s">
        <v>13</v>
      </c>
      <c r="T1917" t="s">
        <v>13</v>
      </c>
      <c r="U1917" t="s">
        <v>13</v>
      </c>
      <c r="V1917">
        <v>1</v>
      </c>
    </row>
    <row r="1918" spans="1:22" x14ac:dyDescent="0.2">
      <c r="A1918" s="1" t="s">
        <v>667</v>
      </c>
      <c r="B1918" s="6" t="s">
        <v>13</v>
      </c>
      <c r="C1918" s="1" t="s">
        <v>13</v>
      </c>
      <c r="D1918" s="1" t="s">
        <v>13</v>
      </c>
      <c r="E1918" s="1" t="s">
        <v>661</v>
      </c>
      <c r="F1918" s="1" t="s">
        <v>668</v>
      </c>
      <c r="G1918" s="6" t="s">
        <v>483</v>
      </c>
      <c r="H1918" s="3">
        <v>0</v>
      </c>
      <c r="I1918" s="1" t="s">
        <v>13</v>
      </c>
      <c r="J1918" s="1" t="s">
        <v>13</v>
      </c>
      <c r="K1918" s="1" t="s">
        <v>13</v>
      </c>
      <c r="L1918" s="1" t="s">
        <v>13</v>
      </c>
      <c r="M1918" s="1" t="s">
        <v>13</v>
      </c>
      <c r="N1918" s="1" t="s">
        <v>13</v>
      </c>
      <c r="O1918" s="1" t="s">
        <v>13</v>
      </c>
      <c r="P1918" s="1" t="s">
        <v>13</v>
      </c>
      <c r="Q1918" s="1" t="s">
        <v>13</v>
      </c>
      <c r="S1918" t="s">
        <v>13</v>
      </c>
      <c r="T1918" t="s">
        <v>13</v>
      </c>
      <c r="U1918" t="s">
        <v>13</v>
      </c>
      <c r="V1918">
        <v>1</v>
      </c>
    </row>
    <row r="1919" spans="1:22" x14ac:dyDescent="0.2">
      <c r="A1919" s="1" t="s">
        <v>667</v>
      </c>
      <c r="B1919" s="6" t="s">
        <v>1312</v>
      </c>
      <c r="C1919" s="1" t="s">
        <v>1496</v>
      </c>
      <c r="D1919" s="1" t="s">
        <v>13</v>
      </c>
      <c r="E1919" s="1" t="s">
        <v>1497</v>
      </c>
      <c r="F1919" s="1" t="s">
        <v>1315</v>
      </c>
      <c r="G1919" s="6" t="s">
        <v>1316</v>
      </c>
      <c r="H1919" s="3">
        <v>0.31</v>
      </c>
      <c r="I1919" s="5">
        <v>0</v>
      </c>
      <c r="J1919" s="4">
        <f>TRUNC(H1919*I1919, 1)</f>
        <v>0</v>
      </c>
      <c r="K1919" s="4">
        <f>노무!E23</f>
        <v>0</v>
      </c>
      <c r="L1919" s="5">
        <f>TRUNC(H1919*K1919, 1)</f>
        <v>0</v>
      </c>
      <c r="M1919" s="4">
        <v>0</v>
      </c>
      <c r="N1919" s="5">
        <f>TRUNC(H1919*M1919, 1)</f>
        <v>0</v>
      </c>
      <c r="O1919" s="4">
        <f t="shared" ref="O1919:P1921" si="224">I1919+K1919+M1919</f>
        <v>0</v>
      </c>
      <c r="P1919" s="5">
        <f t="shared" si="224"/>
        <v>0</v>
      </c>
      <c r="Q1919" s="1" t="s">
        <v>13</v>
      </c>
      <c r="S1919" t="s">
        <v>54</v>
      </c>
      <c r="T1919" t="s">
        <v>54</v>
      </c>
      <c r="U1919" t="s">
        <v>13</v>
      </c>
      <c r="V1919">
        <v>1</v>
      </c>
    </row>
    <row r="1920" spans="1:22" x14ac:dyDescent="0.2">
      <c r="A1920" s="1" t="s">
        <v>667</v>
      </c>
      <c r="B1920" s="6" t="s">
        <v>1312</v>
      </c>
      <c r="C1920" s="1" t="s">
        <v>1317</v>
      </c>
      <c r="D1920" s="1" t="s">
        <v>13</v>
      </c>
      <c r="E1920" s="1" t="s">
        <v>1318</v>
      </c>
      <c r="F1920" s="1" t="s">
        <v>1315</v>
      </c>
      <c r="G1920" s="6" t="s">
        <v>1316</v>
      </c>
      <c r="H1920" s="3">
        <v>0.15</v>
      </c>
      <c r="I1920" s="5">
        <v>0</v>
      </c>
      <c r="J1920" s="4">
        <f>TRUNC(H1920*I1920, 1)</f>
        <v>0</v>
      </c>
      <c r="K1920" s="4">
        <f>노무!E4</f>
        <v>0</v>
      </c>
      <c r="L1920" s="5">
        <f>TRUNC(H1920*K1920, 1)</f>
        <v>0</v>
      </c>
      <c r="M1920" s="4">
        <v>0</v>
      </c>
      <c r="N1920" s="5">
        <f>TRUNC(H1920*M1920, 1)</f>
        <v>0</v>
      </c>
      <c r="O1920" s="4">
        <f t="shared" si="224"/>
        <v>0</v>
      </c>
      <c r="P1920" s="5">
        <f t="shared" si="224"/>
        <v>0</v>
      </c>
      <c r="Q1920" s="1" t="s">
        <v>13</v>
      </c>
      <c r="S1920" t="s">
        <v>54</v>
      </c>
      <c r="T1920" t="s">
        <v>54</v>
      </c>
      <c r="U1920" t="s">
        <v>13</v>
      </c>
      <c r="V1920">
        <v>1</v>
      </c>
    </row>
    <row r="1921" spans="1:22" x14ac:dyDescent="0.2">
      <c r="A1921" s="1" t="s">
        <v>667</v>
      </c>
      <c r="B1921" s="6" t="s">
        <v>1331</v>
      </c>
      <c r="C1921" s="1" t="s">
        <v>1498</v>
      </c>
      <c r="D1921" s="1" t="s">
        <v>13</v>
      </c>
      <c r="E1921" s="1" t="s">
        <v>1341</v>
      </c>
      <c r="F1921" s="1" t="s">
        <v>1499</v>
      </c>
      <c r="G1921" s="6" t="s">
        <v>1335</v>
      </c>
      <c r="H1921" s="3">
        <v>0.52</v>
      </c>
      <c r="I1921" s="4">
        <f>기계경비!H6</f>
        <v>0</v>
      </c>
      <c r="J1921" s="4">
        <f>TRUNC(H1921*I1921, 1)</f>
        <v>0</v>
      </c>
      <c r="K1921" s="4">
        <f>기계경비!I6</f>
        <v>0</v>
      </c>
      <c r="L1921" s="5">
        <f>TRUNC(H1921*K1921, 1)</f>
        <v>0</v>
      </c>
      <c r="M1921" s="4">
        <f>기계경비!J6</f>
        <v>0</v>
      </c>
      <c r="N1921" s="5">
        <f>TRUNC(H1921*M1921, 1)</f>
        <v>0</v>
      </c>
      <c r="O1921" s="4">
        <f t="shared" si="224"/>
        <v>0</v>
      </c>
      <c r="P1921" s="5">
        <f t="shared" si="224"/>
        <v>0</v>
      </c>
      <c r="Q1921" s="1" t="s">
        <v>13</v>
      </c>
      <c r="S1921" t="s">
        <v>54</v>
      </c>
      <c r="T1921" t="s">
        <v>54</v>
      </c>
      <c r="U1921" t="s">
        <v>13</v>
      </c>
      <c r="V1921">
        <v>1</v>
      </c>
    </row>
    <row r="1922" spans="1:22" x14ac:dyDescent="0.2">
      <c r="A1922" s="1" t="s">
        <v>13</v>
      </c>
      <c r="B1922" s="6" t="s">
        <v>13</v>
      </c>
      <c r="C1922" s="1" t="s">
        <v>13</v>
      </c>
      <c r="D1922" s="1" t="s">
        <v>13</v>
      </c>
      <c r="E1922" s="1" t="s">
        <v>1311</v>
      </c>
      <c r="F1922" s="1" t="s">
        <v>13</v>
      </c>
      <c r="G1922" s="6" t="s">
        <v>13</v>
      </c>
      <c r="H1922" s="3">
        <v>0</v>
      </c>
      <c r="I1922" s="1" t="s">
        <v>13</v>
      </c>
      <c r="J1922" s="4">
        <f>TRUNC(SUMPRODUCT(J1919:J1921, V1919:V1921), 0)</f>
        <v>0</v>
      </c>
      <c r="K1922" s="1" t="s">
        <v>13</v>
      </c>
      <c r="L1922" s="5">
        <f>TRUNC(SUMPRODUCT(L1919:L1921, V1919:V1921), 0)</f>
        <v>0</v>
      </c>
      <c r="M1922" s="1" t="s">
        <v>13</v>
      </c>
      <c r="N1922" s="5">
        <f>TRUNC(SUMPRODUCT(N1919:N1921, V1919:V1921), 0)</f>
        <v>0</v>
      </c>
      <c r="O1922" s="1" t="s">
        <v>13</v>
      </c>
      <c r="P1922" s="5">
        <f>J1922+L1922+N1922</f>
        <v>0</v>
      </c>
      <c r="Q1922" s="1" t="s">
        <v>13</v>
      </c>
      <c r="S1922" t="s">
        <v>13</v>
      </c>
      <c r="T1922" t="s">
        <v>13</v>
      </c>
      <c r="U1922" t="s">
        <v>13</v>
      </c>
      <c r="V1922">
        <v>1</v>
      </c>
    </row>
    <row r="1923" spans="1:22" x14ac:dyDescent="0.2">
      <c r="A1923" s="1" t="s">
        <v>13</v>
      </c>
      <c r="B1923" s="6" t="s">
        <v>13</v>
      </c>
      <c r="C1923" s="1" t="s">
        <v>13</v>
      </c>
      <c r="D1923" s="1" t="s">
        <v>13</v>
      </c>
      <c r="E1923" s="1" t="s">
        <v>13</v>
      </c>
      <c r="F1923" s="1" t="s">
        <v>13</v>
      </c>
      <c r="G1923" s="6" t="s">
        <v>13</v>
      </c>
      <c r="H1923" s="3">
        <v>0</v>
      </c>
      <c r="I1923" s="1" t="s">
        <v>13</v>
      </c>
      <c r="J1923" s="1" t="s">
        <v>13</v>
      </c>
      <c r="K1923" s="1" t="s">
        <v>13</v>
      </c>
      <c r="L1923" s="1" t="s">
        <v>13</v>
      </c>
      <c r="M1923" s="1" t="s">
        <v>13</v>
      </c>
      <c r="N1923" s="1" t="s">
        <v>13</v>
      </c>
      <c r="O1923" s="1" t="s">
        <v>13</v>
      </c>
      <c r="P1923" s="1" t="s">
        <v>13</v>
      </c>
      <c r="Q1923" s="1" t="s">
        <v>13</v>
      </c>
      <c r="S1923" t="s">
        <v>13</v>
      </c>
      <c r="T1923" t="s">
        <v>13</v>
      </c>
      <c r="U1923" t="s">
        <v>13</v>
      </c>
      <c r="V1923">
        <v>1</v>
      </c>
    </row>
    <row r="1924" spans="1:22" x14ac:dyDescent="0.2">
      <c r="A1924" s="1" t="s">
        <v>669</v>
      </c>
      <c r="B1924" s="6" t="s">
        <v>13</v>
      </c>
      <c r="C1924" s="1" t="s">
        <v>13</v>
      </c>
      <c r="D1924" s="1" t="s">
        <v>13</v>
      </c>
      <c r="E1924" s="1" t="s">
        <v>661</v>
      </c>
      <c r="F1924" s="1" t="s">
        <v>670</v>
      </c>
      <c r="G1924" s="6" t="s">
        <v>483</v>
      </c>
      <c r="H1924" s="3">
        <v>0</v>
      </c>
      <c r="I1924" s="1" t="s">
        <v>13</v>
      </c>
      <c r="J1924" s="1" t="s">
        <v>13</v>
      </c>
      <c r="K1924" s="1" t="s">
        <v>13</v>
      </c>
      <c r="L1924" s="1" t="s">
        <v>13</v>
      </c>
      <c r="M1924" s="1" t="s">
        <v>13</v>
      </c>
      <c r="N1924" s="1" t="s">
        <v>13</v>
      </c>
      <c r="O1924" s="1" t="s">
        <v>13</v>
      </c>
      <c r="P1924" s="1" t="s">
        <v>13</v>
      </c>
      <c r="Q1924" s="1" t="s">
        <v>13</v>
      </c>
      <c r="S1924" t="s">
        <v>13</v>
      </c>
      <c r="T1924" t="s">
        <v>13</v>
      </c>
      <c r="U1924" t="s">
        <v>13</v>
      </c>
      <c r="V1924">
        <v>1</v>
      </c>
    </row>
    <row r="1925" spans="1:22" x14ac:dyDescent="0.2">
      <c r="A1925" s="1" t="s">
        <v>669</v>
      </c>
      <c r="B1925" s="6" t="s">
        <v>1312</v>
      </c>
      <c r="C1925" s="1" t="s">
        <v>1496</v>
      </c>
      <c r="D1925" s="1" t="s">
        <v>13</v>
      </c>
      <c r="E1925" s="1" t="s">
        <v>1497</v>
      </c>
      <c r="F1925" s="1" t="s">
        <v>1315</v>
      </c>
      <c r="G1925" s="6" t="s">
        <v>1316</v>
      </c>
      <c r="H1925" s="3">
        <v>0.39</v>
      </c>
      <c r="I1925" s="5">
        <v>0</v>
      </c>
      <c r="J1925" s="4">
        <f>TRUNC(H1925*I1925, 1)</f>
        <v>0</v>
      </c>
      <c r="K1925" s="4">
        <f>노무!E23</f>
        <v>0</v>
      </c>
      <c r="L1925" s="5">
        <f>TRUNC(H1925*K1925, 1)</f>
        <v>0</v>
      </c>
      <c r="M1925" s="4">
        <v>0</v>
      </c>
      <c r="N1925" s="5">
        <f>TRUNC(H1925*M1925, 1)</f>
        <v>0</v>
      </c>
      <c r="O1925" s="4">
        <f t="shared" ref="O1925:P1927" si="225">I1925+K1925+M1925</f>
        <v>0</v>
      </c>
      <c r="P1925" s="5">
        <f t="shared" si="225"/>
        <v>0</v>
      </c>
      <c r="Q1925" s="1" t="s">
        <v>13</v>
      </c>
      <c r="S1925" t="s">
        <v>54</v>
      </c>
      <c r="T1925" t="s">
        <v>54</v>
      </c>
      <c r="U1925" t="s">
        <v>13</v>
      </c>
      <c r="V1925">
        <v>1</v>
      </c>
    </row>
    <row r="1926" spans="1:22" x14ac:dyDescent="0.2">
      <c r="A1926" s="1" t="s">
        <v>669</v>
      </c>
      <c r="B1926" s="6" t="s">
        <v>1312</v>
      </c>
      <c r="C1926" s="1" t="s">
        <v>1317</v>
      </c>
      <c r="D1926" s="1" t="s">
        <v>13</v>
      </c>
      <c r="E1926" s="1" t="s">
        <v>1318</v>
      </c>
      <c r="F1926" s="1" t="s">
        <v>1315</v>
      </c>
      <c r="G1926" s="6" t="s">
        <v>1316</v>
      </c>
      <c r="H1926" s="3">
        <v>0.17</v>
      </c>
      <c r="I1926" s="5">
        <v>0</v>
      </c>
      <c r="J1926" s="4">
        <f>TRUNC(H1926*I1926, 1)</f>
        <v>0</v>
      </c>
      <c r="K1926" s="4">
        <f>노무!E4</f>
        <v>0</v>
      </c>
      <c r="L1926" s="5">
        <f>TRUNC(H1926*K1926, 1)</f>
        <v>0</v>
      </c>
      <c r="M1926" s="4">
        <v>0</v>
      </c>
      <c r="N1926" s="5">
        <f>TRUNC(H1926*M1926, 1)</f>
        <v>0</v>
      </c>
      <c r="O1926" s="4">
        <f t="shared" si="225"/>
        <v>0</v>
      </c>
      <c r="P1926" s="5">
        <f t="shared" si="225"/>
        <v>0</v>
      </c>
      <c r="Q1926" s="1" t="s">
        <v>13</v>
      </c>
      <c r="S1926" t="s">
        <v>54</v>
      </c>
      <c r="T1926" t="s">
        <v>54</v>
      </c>
      <c r="U1926" t="s">
        <v>13</v>
      </c>
      <c r="V1926">
        <v>1</v>
      </c>
    </row>
    <row r="1927" spans="1:22" x14ac:dyDescent="0.2">
      <c r="A1927" s="1" t="s">
        <v>669</v>
      </c>
      <c r="B1927" s="6" t="s">
        <v>1331</v>
      </c>
      <c r="C1927" s="1" t="s">
        <v>1498</v>
      </c>
      <c r="D1927" s="1" t="s">
        <v>13</v>
      </c>
      <c r="E1927" s="1" t="s">
        <v>1341</v>
      </c>
      <c r="F1927" s="1" t="s">
        <v>1499</v>
      </c>
      <c r="G1927" s="6" t="s">
        <v>1335</v>
      </c>
      <c r="H1927" s="3">
        <v>0.64</v>
      </c>
      <c r="I1927" s="4">
        <f>기계경비!H6</f>
        <v>0</v>
      </c>
      <c r="J1927" s="4">
        <f>TRUNC(H1927*I1927, 1)</f>
        <v>0</v>
      </c>
      <c r="K1927" s="4">
        <f>기계경비!I6</f>
        <v>0</v>
      </c>
      <c r="L1927" s="5">
        <f>TRUNC(H1927*K1927, 1)</f>
        <v>0</v>
      </c>
      <c r="M1927" s="4">
        <f>기계경비!J6</f>
        <v>0</v>
      </c>
      <c r="N1927" s="5">
        <f>TRUNC(H1927*M1927, 1)</f>
        <v>0</v>
      </c>
      <c r="O1927" s="4">
        <f t="shared" si="225"/>
        <v>0</v>
      </c>
      <c r="P1927" s="5">
        <f t="shared" si="225"/>
        <v>0</v>
      </c>
      <c r="Q1927" s="1" t="s">
        <v>13</v>
      </c>
      <c r="S1927" t="s">
        <v>54</v>
      </c>
      <c r="T1927" t="s">
        <v>54</v>
      </c>
      <c r="U1927" t="s">
        <v>13</v>
      </c>
      <c r="V1927">
        <v>1</v>
      </c>
    </row>
    <row r="1928" spans="1:22" x14ac:dyDescent="0.2">
      <c r="A1928" s="1" t="s">
        <v>13</v>
      </c>
      <c r="B1928" s="6" t="s">
        <v>13</v>
      </c>
      <c r="C1928" s="1" t="s">
        <v>13</v>
      </c>
      <c r="D1928" s="1" t="s">
        <v>13</v>
      </c>
      <c r="E1928" s="1" t="s">
        <v>1311</v>
      </c>
      <c r="F1928" s="1" t="s">
        <v>13</v>
      </c>
      <c r="G1928" s="6" t="s">
        <v>13</v>
      </c>
      <c r="H1928" s="3">
        <v>0</v>
      </c>
      <c r="I1928" s="1" t="s">
        <v>13</v>
      </c>
      <c r="J1928" s="4">
        <f>TRUNC(SUMPRODUCT(J1925:J1927, V1925:V1927), 0)</f>
        <v>0</v>
      </c>
      <c r="K1928" s="1" t="s">
        <v>13</v>
      </c>
      <c r="L1928" s="5">
        <f>TRUNC(SUMPRODUCT(L1925:L1927, V1925:V1927), 0)</f>
        <v>0</v>
      </c>
      <c r="M1928" s="1" t="s">
        <v>13</v>
      </c>
      <c r="N1928" s="5">
        <f>TRUNC(SUMPRODUCT(N1925:N1927, V1925:V1927), 0)</f>
        <v>0</v>
      </c>
      <c r="O1928" s="1" t="s">
        <v>13</v>
      </c>
      <c r="P1928" s="5">
        <f>J1928+L1928+N1928</f>
        <v>0</v>
      </c>
      <c r="Q1928" s="1" t="s">
        <v>13</v>
      </c>
      <c r="S1928" t="s">
        <v>13</v>
      </c>
      <c r="T1928" t="s">
        <v>13</v>
      </c>
      <c r="U1928" t="s">
        <v>13</v>
      </c>
      <c r="V1928">
        <v>1</v>
      </c>
    </row>
    <row r="1929" spans="1:22" x14ac:dyDescent="0.2">
      <c r="A1929" s="1" t="s">
        <v>13</v>
      </c>
      <c r="B1929" s="6" t="s">
        <v>13</v>
      </c>
      <c r="C1929" s="1" t="s">
        <v>13</v>
      </c>
      <c r="D1929" s="1" t="s">
        <v>13</v>
      </c>
      <c r="E1929" s="1" t="s">
        <v>13</v>
      </c>
      <c r="F1929" s="1" t="s">
        <v>13</v>
      </c>
      <c r="G1929" s="6" t="s">
        <v>13</v>
      </c>
      <c r="H1929" s="3">
        <v>0</v>
      </c>
      <c r="I1929" s="1" t="s">
        <v>13</v>
      </c>
      <c r="J1929" s="1" t="s">
        <v>13</v>
      </c>
      <c r="K1929" s="1" t="s">
        <v>13</v>
      </c>
      <c r="L1929" s="1" t="s">
        <v>13</v>
      </c>
      <c r="M1929" s="1" t="s">
        <v>13</v>
      </c>
      <c r="N1929" s="1" t="s">
        <v>13</v>
      </c>
      <c r="O1929" s="1" t="s">
        <v>13</v>
      </c>
      <c r="P1929" s="1" t="s">
        <v>13</v>
      </c>
      <c r="Q1929" s="1" t="s">
        <v>13</v>
      </c>
      <c r="S1929" t="s">
        <v>13</v>
      </c>
      <c r="T1929" t="s">
        <v>13</v>
      </c>
      <c r="U1929" t="s">
        <v>13</v>
      </c>
      <c r="V1929">
        <v>1</v>
      </c>
    </row>
    <row r="1930" spans="1:22" x14ac:dyDescent="0.2">
      <c r="A1930" s="1" t="s">
        <v>671</v>
      </c>
      <c r="B1930" s="6" t="s">
        <v>13</v>
      </c>
      <c r="C1930" s="1" t="s">
        <v>13</v>
      </c>
      <c r="D1930" s="1" t="s">
        <v>13</v>
      </c>
      <c r="E1930" s="1" t="s">
        <v>661</v>
      </c>
      <c r="F1930" s="1" t="s">
        <v>672</v>
      </c>
      <c r="G1930" s="6" t="s">
        <v>483</v>
      </c>
      <c r="H1930" s="3">
        <v>0</v>
      </c>
      <c r="I1930" s="1" t="s">
        <v>13</v>
      </c>
      <c r="J1930" s="1" t="s">
        <v>13</v>
      </c>
      <c r="K1930" s="1" t="s">
        <v>13</v>
      </c>
      <c r="L1930" s="1" t="s">
        <v>13</v>
      </c>
      <c r="M1930" s="1" t="s">
        <v>13</v>
      </c>
      <c r="N1930" s="1" t="s">
        <v>13</v>
      </c>
      <c r="O1930" s="1" t="s">
        <v>13</v>
      </c>
      <c r="P1930" s="1" t="s">
        <v>13</v>
      </c>
      <c r="Q1930" s="1" t="s">
        <v>13</v>
      </c>
      <c r="S1930" t="s">
        <v>13</v>
      </c>
      <c r="T1930" t="s">
        <v>13</v>
      </c>
      <c r="U1930" t="s">
        <v>13</v>
      </c>
      <c r="V1930">
        <v>1</v>
      </c>
    </row>
    <row r="1931" spans="1:22" x14ac:dyDescent="0.2">
      <c r="A1931" s="1" t="s">
        <v>671</v>
      </c>
      <c r="B1931" s="6" t="s">
        <v>1312</v>
      </c>
      <c r="C1931" s="1" t="s">
        <v>1496</v>
      </c>
      <c r="D1931" s="1" t="s">
        <v>13</v>
      </c>
      <c r="E1931" s="1" t="s">
        <v>1497</v>
      </c>
      <c r="F1931" s="1" t="s">
        <v>1315</v>
      </c>
      <c r="G1931" s="6" t="s">
        <v>1316</v>
      </c>
      <c r="H1931" s="3">
        <v>0.47</v>
      </c>
      <c r="I1931" s="5">
        <v>0</v>
      </c>
      <c r="J1931" s="4">
        <f>TRUNC(H1931*I1931, 1)</f>
        <v>0</v>
      </c>
      <c r="K1931" s="4">
        <f>노무!E23</f>
        <v>0</v>
      </c>
      <c r="L1931" s="5">
        <f>TRUNC(H1931*K1931, 1)</f>
        <v>0</v>
      </c>
      <c r="M1931" s="4">
        <v>0</v>
      </c>
      <c r="N1931" s="5">
        <f>TRUNC(H1931*M1931, 1)</f>
        <v>0</v>
      </c>
      <c r="O1931" s="4">
        <f t="shared" ref="O1931:P1934" si="226">I1931+K1931+M1931</f>
        <v>0</v>
      </c>
      <c r="P1931" s="5">
        <f t="shared" si="226"/>
        <v>0</v>
      </c>
      <c r="Q1931" s="1" t="s">
        <v>13</v>
      </c>
      <c r="S1931" t="s">
        <v>54</v>
      </c>
      <c r="T1931" t="s">
        <v>54</v>
      </c>
      <c r="U1931" t="s">
        <v>13</v>
      </c>
      <c r="V1931">
        <v>1</v>
      </c>
    </row>
    <row r="1932" spans="1:22" x14ac:dyDescent="0.2">
      <c r="A1932" s="1" t="s">
        <v>671</v>
      </c>
      <c r="B1932" s="6" t="s">
        <v>1312</v>
      </c>
      <c r="C1932" s="1" t="s">
        <v>1317</v>
      </c>
      <c r="D1932" s="1" t="s">
        <v>13</v>
      </c>
      <c r="E1932" s="1" t="s">
        <v>1318</v>
      </c>
      <c r="F1932" s="1" t="s">
        <v>1315</v>
      </c>
      <c r="G1932" s="6" t="s">
        <v>1316</v>
      </c>
      <c r="H1932" s="3">
        <v>0.2</v>
      </c>
      <c r="I1932" s="5">
        <v>0</v>
      </c>
      <c r="J1932" s="4">
        <f>TRUNC(H1932*I1932, 1)</f>
        <v>0</v>
      </c>
      <c r="K1932" s="4">
        <f>노무!E4</f>
        <v>0</v>
      </c>
      <c r="L1932" s="5">
        <f>TRUNC(H1932*K1932, 1)</f>
        <v>0</v>
      </c>
      <c r="M1932" s="4">
        <v>0</v>
      </c>
      <c r="N1932" s="5">
        <f>TRUNC(H1932*M1932, 1)</f>
        <v>0</v>
      </c>
      <c r="O1932" s="4">
        <f t="shared" si="226"/>
        <v>0</v>
      </c>
      <c r="P1932" s="5">
        <f t="shared" si="226"/>
        <v>0</v>
      </c>
      <c r="Q1932" s="1" t="s">
        <v>13</v>
      </c>
      <c r="S1932" t="s">
        <v>54</v>
      </c>
      <c r="T1932" t="s">
        <v>54</v>
      </c>
      <c r="U1932" t="s">
        <v>13</v>
      </c>
      <c r="V1932">
        <v>1</v>
      </c>
    </row>
    <row r="1933" spans="1:22" x14ac:dyDescent="0.2">
      <c r="A1933" s="1" t="s">
        <v>671</v>
      </c>
      <c r="B1933" s="6" t="s">
        <v>1331</v>
      </c>
      <c r="C1933" s="1" t="s">
        <v>1422</v>
      </c>
      <c r="D1933" s="1" t="s">
        <v>13</v>
      </c>
      <c r="E1933" s="1" t="s">
        <v>1341</v>
      </c>
      <c r="F1933" s="1" t="s">
        <v>1423</v>
      </c>
      <c r="G1933" s="6" t="s">
        <v>1335</v>
      </c>
      <c r="H1933" s="3">
        <v>0.72</v>
      </c>
      <c r="I1933" s="4">
        <f>기계경비!H7</f>
        <v>0</v>
      </c>
      <c r="J1933" s="4">
        <f>TRUNC(H1933*I1933, 1)</f>
        <v>0</v>
      </c>
      <c r="K1933" s="4">
        <f>기계경비!I7</f>
        <v>0</v>
      </c>
      <c r="L1933" s="5">
        <f>TRUNC(H1933*K1933, 1)</f>
        <v>0</v>
      </c>
      <c r="M1933" s="4">
        <f>기계경비!J7</f>
        <v>0</v>
      </c>
      <c r="N1933" s="5">
        <f>TRUNC(H1933*M1933, 1)</f>
        <v>0</v>
      </c>
      <c r="O1933" s="4">
        <f t="shared" si="226"/>
        <v>0</v>
      </c>
      <c r="P1933" s="5">
        <f t="shared" si="226"/>
        <v>0</v>
      </c>
      <c r="Q1933" s="1" t="s">
        <v>13</v>
      </c>
      <c r="S1933" t="s">
        <v>54</v>
      </c>
      <c r="T1933" t="s">
        <v>54</v>
      </c>
      <c r="U1933" t="s">
        <v>13</v>
      </c>
      <c r="V1933">
        <v>1</v>
      </c>
    </row>
    <row r="1934" spans="1:22" x14ac:dyDescent="0.2">
      <c r="A1934" s="1" t="s">
        <v>671</v>
      </c>
      <c r="B1934" s="6" t="s">
        <v>1331</v>
      </c>
      <c r="C1934" s="1" t="s">
        <v>1500</v>
      </c>
      <c r="D1934" s="1" t="s">
        <v>13</v>
      </c>
      <c r="E1934" s="1" t="s">
        <v>1358</v>
      </c>
      <c r="F1934" s="1" t="s">
        <v>1337</v>
      </c>
      <c r="G1934" s="6" t="s">
        <v>1335</v>
      </c>
      <c r="H1934" s="3">
        <v>0.21</v>
      </c>
      <c r="I1934" s="4">
        <f>기계경비!H38</f>
        <v>0</v>
      </c>
      <c r="J1934" s="4">
        <f>TRUNC(H1934*I1934, 1)</f>
        <v>0</v>
      </c>
      <c r="K1934" s="4">
        <f>기계경비!I38</f>
        <v>0</v>
      </c>
      <c r="L1934" s="5">
        <f>TRUNC(H1934*K1934, 1)</f>
        <v>0</v>
      </c>
      <c r="M1934" s="4">
        <f>기계경비!J38</f>
        <v>0</v>
      </c>
      <c r="N1934" s="5">
        <f>TRUNC(H1934*M1934, 1)</f>
        <v>0</v>
      </c>
      <c r="O1934" s="4">
        <f t="shared" si="226"/>
        <v>0</v>
      </c>
      <c r="P1934" s="5">
        <f t="shared" si="226"/>
        <v>0</v>
      </c>
      <c r="Q1934" s="1" t="s">
        <v>13</v>
      </c>
      <c r="S1934" t="s">
        <v>54</v>
      </c>
      <c r="T1934" t="s">
        <v>54</v>
      </c>
      <c r="U1934" t="s">
        <v>13</v>
      </c>
      <c r="V1934">
        <v>1</v>
      </c>
    </row>
    <row r="1935" spans="1:22" x14ac:dyDescent="0.2">
      <c r="A1935" s="1" t="s">
        <v>13</v>
      </c>
      <c r="B1935" s="6" t="s">
        <v>13</v>
      </c>
      <c r="C1935" s="1" t="s">
        <v>13</v>
      </c>
      <c r="D1935" s="1" t="s">
        <v>13</v>
      </c>
      <c r="E1935" s="1" t="s">
        <v>1311</v>
      </c>
      <c r="F1935" s="1" t="s">
        <v>13</v>
      </c>
      <c r="G1935" s="6" t="s">
        <v>13</v>
      </c>
      <c r="H1935" s="3">
        <v>0</v>
      </c>
      <c r="I1935" s="1" t="s">
        <v>13</v>
      </c>
      <c r="J1935" s="4">
        <f>TRUNC(SUMPRODUCT(J1931:J1934, V1931:V1934), 0)</f>
        <v>0</v>
      </c>
      <c r="K1935" s="1" t="s">
        <v>13</v>
      </c>
      <c r="L1935" s="5">
        <f>TRUNC(SUMPRODUCT(L1931:L1934, V1931:V1934), 0)</f>
        <v>0</v>
      </c>
      <c r="M1935" s="1" t="s">
        <v>13</v>
      </c>
      <c r="N1935" s="5">
        <f>TRUNC(SUMPRODUCT(N1931:N1934, V1931:V1934), 0)</f>
        <v>0</v>
      </c>
      <c r="O1935" s="1" t="s">
        <v>13</v>
      </c>
      <c r="P1935" s="5">
        <f>J1935+L1935+N1935</f>
        <v>0</v>
      </c>
      <c r="Q1935" s="1" t="s">
        <v>13</v>
      </c>
      <c r="S1935" t="s">
        <v>13</v>
      </c>
      <c r="T1935" t="s">
        <v>13</v>
      </c>
      <c r="U1935" t="s">
        <v>13</v>
      </c>
      <c r="V1935">
        <v>1</v>
      </c>
    </row>
    <row r="1936" spans="1:22" x14ac:dyDescent="0.2">
      <c r="A1936" s="1" t="s">
        <v>13</v>
      </c>
      <c r="B1936" s="6" t="s">
        <v>13</v>
      </c>
      <c r="C1936" s="1" t="s">
        <v>13</v>
      </c>
      <c r="D1936" s="1" t="s">
        <v>13</v>
      </c>
      <c r="E1936" s="1" t="s">
        <v>13</v>
      </c>
      <c r="F1936" s="1" t="s">
        <v>13</v>
      </c>
      <c r="G1936" s="6" t="s">
        <v>13</v>
      </c>
      <c r="H1936" s="3">
        <v>0</v>
      </c>
      <c r="I1936" s="1" t="s">
        <v>13</v>
      </c>
      <c r="J1936" s="1" t="s">
        <v>13</v>
      </c>
      <c r="K1936" s="1" t="s">
        <v>13</v>
      </c>
      <c r="L1936" s="1" t="s">
        <v>13</v>
      </c>
      <c r="M1936" s="1" t="s">
        <v>13</v>
      </c>
      <c r="N1936" s="1" t="s">
        <v>13</v>
      </c>
      <c r="O1936" s="1" t="s">
        <v>13</v>
      </c>
      <c r="P1936" s="1" t="s">
        <v>13</v>
      </c>
      <c r="Q1936" s="1" t="s">
        <v>13</v>
      </c>
      <c r="S1936" t="s">
        <v>13</v>
      </c>
      <c r="T1936" t="s">
        <v>13</v>
      </c>
      <c r="U1936" t="s">
        <v>13</v>
      </c>
      <c r="V1936">
        <v>1</v>
      </c>
    </row>
    <row r="1937" spans="1:22" x14ac:dyDescent="0.2">
      <c r="A1937" s="1" t="s">
        <v>673</v>
      </c>
      <c r="B1937" s="6" t="s">
        <v>13</v>
      </c>
      <c r="C1937" s="1" t="s">
        <v>13</v>
      </c>
      <c r="D1937" s="1" t="s">
        <v>13</v>
      </c>
      <c r="E1937" s="1" t="s">
        <v>661</v>
      </c>
      <c r="F1937" s="1" t="s">
        <v>674</v>
      </c>
      <c r="G1937" s="6" t="s">
        <v>483</v>
      </c>
      <c r="H1937" s="3">
        <v>0</v>
      </c>
      <c r="I1937" s="1" t="s">
        <v>13</v>
      </c>
      <c r="J1937" s="1" t="s">
        <v>13</v>
      </c>
      <c r="K1937" s="1" t="s">
        <v>13</v>
      </c>
      <c r="L1937" s="1" t="s">
        <v>13</v>
      </c>
      <c r="M1937" s="1" t="s">
        <v>13</v>
      </c>
      <c r="N1937" s="1" t="s">
        <v>13</v>
      </c>
      <c r="O1937" s="1" t="s">
        <v>13</v>
      </c>
      <c r="P1937" s="1" t="s">
        <v>13</v>
      </c>
      <c r="Q1937" s="1" t="s">
        <v>13</v>
      </c>
      <c r="S1937" t="s">
        <v>13</v>
      </c>
      <c r="T1937" t="s">
        <v>13</v>
      </c>
      <c r="U1937" t="s">
        <v>13</v>
      </c>
      <c r="V1937">
        <v>1</v>
      </c>
    </row>
    <row r="1938" spans="1:22" x14ac:dyDescent="0.2">
      <c r="A1938" s="1" t="s">
        <v>673</v>
      </c>
      <c r="B1938" s="6" t="s">
        <v>1312</v>
      </c>
      <c r="C1938" s="1" t="s">
        <v>1496</v>
      </c>
      <c r="D1938" s="1" t="s">
        <v>13</v>
      </c>
      <c r="E1938" s="1" t="s">
        <v>1497</v>
      </c>
      <c r="F1938" s="1" t="s">
        <v>1315</v>
      </c>
      <c r="G1938" s="6" t="s">
        <v>1316</v>
      </c>
      <c r="H1938" s="3">
        <v>0.56000000000000005</v>
      </c>
      <c r="I1938" s="5">
        <v>0</v>
      </c>
      <c r="J1938" s="4">
        <f>TRUNC(H1938*I1938, 1)</f>
        <v>0</v>
      </c>
      <c r="K1938" s="4">
        <f>노무!E23</f>
        <v>0</v>
      </c>
      <c r="L1938" s="5">
        <f>TRUNC(H1938*K1938, 1)</f>
        <v>0</v>
      </c>
      <c r="M1938" s="4">
        <v>0</v>
      </c>
      <c r="N1938" s="5">
        <f>TRUNC(H1938*M1938, 1)</f>
        <v>0</v>
      </c>
      <c r="O1938" s="4">
        <f t="shared" ref="O1938:P1941" si="227">I1938+K1938+M1938</f>
        <v>0</v>
      </c>
      <c r="P1938" s="5">
        <f t="shared" si="227"/>
        <v>0</v>
      </c>
      <c r="Q1938" s="1" t="s">
        <v>13</v>
      </c>
      <c r="S1938" t="s">
        <v>54</v>
      </c>
      <c r="T1938" t="s">
        <v>54</v>
      </c>
      <c r="U1938" t="s">
        <v>13</v>
      </c>
      <c r="V1938">
        <v>1</v>
      </c>
    </row>
    <row r="1939" spans="1:22" x14ac:dyDescent="0.2">
      <c r="A1939" s="1" t="s">
        <v>673</v>
      </c>
      <c r="B1939" s="6" t="s">
        <v>1312</v>
      </c>
      <c r="C1939" s="1" t="s">
        <v>1317</v>
      </c>
      <c r="D1939" s="1" t="s">
        <v>13</v>
      </c>
      <c r="E1939" s="1" t="s">
        <v>1318</v>
      </c>
      <c r="F1939" s="1" t="s">
        <v>1315</v>
      </c>
      <c r="G1939" s="6" t="s">
        <v>1316</v>
      </c>
      <c r="H1939" s="3">
        <v>0.22</v>
      </c>
      <c r="I1939" s="5">
        <v>0</v>
      </c>
      <c r="J1939" s="4">
        <f>TRUNC(H1939*I1939, 1)</f>
        <v>0</v>
      </c>
      <c r="K1939" s="4">
        <f>노무!E4</f>
        <v>0</v>
      </c>
      <c r="L1939" s="5">
        <f>TRUNC(H1939*K1939, 1)</f>
        <v>0</v>
      </c>
      <c r="M1939" s="4">
        <v>0</v>
      </c>
      <c r="N1939" s="5">
        <f>TRUNC(H1939*M1939, 1)</f>
        <v>0</v>
      </c>
      <c r="O1939" s="4">
        <f t="shared" si="227"/>
        <v>0</v>
      </c>
      <c r="P1939" s="5">
        <f t="shared" si="227"/>
        <v>0</v>
      </c>
      <c r="Q1939" s="1" t="s">
        <v>13</v>
      </c>
      <c r="S1939" t="s">
        <v>54</v>
      </c>
      <c r="T1939" t="s">
        <v>54</v>
      </c>
      <c r="U1939" t="s">
        <v>13</v>
      </c>
      <c r="V1939">
        <v>1</v>
      </c>
    </row>
    <row r="1940" spans="1:22" x14ac:dyDescent="0.2">
      <c r="A1940" s="1" t="s">
        <v>673</v>
      </c>
      <c r="B1940" s="6" t="s">
        <v>1331</v>
      </c>
      <c r="C1940" s="1" t="s">
        <v>1422</v>
      </c>
      <c r="D1940" s="1" t="s">
        <v>13</v>
      </c>
      <c r="E1940" s="1" t="s">
        <v>1341</v>
      </c>
      <c r="F1940" s="1" t="s">
        <v>1423</v>
      </c>
      <c r="G1940" s="6" t="s">
        <v>1335</v>
      </c>
      <c r="H1940" s="3">
        <v>0.85</v>
      </c>
      <c r="I1940" s="4">
        <f>기계경비!H7</f>
        <v>0</v>
      </c>
      <c r="J1940" s="4">
        <f>TRUNC(H1940*I1940, 1)</f>
        <v>0</v>
      </c>
      <c r="K1940" s="4">
        <f>기계경비!I7</f>
        <v>0</v>
      </c>
      <c r="L1940" s="5">
        <f>TRUNC(H1940*K1940, 1)</f>
        <v>0</v>
      </c>
      <c r="M1940" s="4">
        <f>기계경비!J7</f>
        <v>0</v>
      </c>
      <c r="N1940" s="5">
        <f>TRUNC(H1940*M1940, 1)</f>
        <v>0</v>
      </c>
      <c r="O1940" s="4">
        <f t="shared" si="227"/>
        <v>0</v>
      </c>
      <c r="P1940" s="5">
        <f t="shared" si="227"/>
        <v>0</v>
      </c>
      <c r="Q1940" s="1" t="s">
        <v>13</v>
      </c>
      <c r="S1940" t="s">
        <v>54</v>
      </c>
      <c r="T1940" t="s">
        <v>54</v>
      </c>
      <c r="U1940" t="s">
        <v>13</v>
      </c>
      <c r="V1940">
        <v>1</v>
      </c>
    </row>
    <row r="1941" spans="1:22" x14ac:dyDescent="0.2">
      <c r="A1941" s="1" t="s">
        <v>673</v>
      </c>
      <c r="B1941" s="6" t="s">
        <v>1331</v>
      </c>
      <c r="C1941" s="1" t="s">
        <v>1500</v>
      </c>
      <c r="D1941" s="1" t="s">
        <v>13</v>
      </c>
      <c r="E1941" s="1" t="s">
        <v>1358</v>
      </c>
      <c r="F1941" s="1" t="s">
        <v>1337</v>
      </c>
      <c r="G1941" s="6" t="s">
        <v>1335</v>
      </c>
      <c r="H1941" s="3">
        <v>0.26</v>
      </c>
      <c r="I1941" s="4">
        <f>기계경비!H38</f>
        <v>0</v>
      </c>
      <c r="J1941" s="4">
        <f>TRUNC(H1941*I1941, 1)</f>
        <v>0</v>
      </c>
      <c r="K1941" s="4">
        <f>기계경비!I38</f>
        <v>0</v>
      </c>
      <c r="L1941" s="5">
        <f>TRUNC(H1941*K1941, 1)</f>
        <v>0</v>
      </c>
      <c r="M1941" s="4">
        <f>기계경비!J38</f>
        <v>0</v>
      </c>
      <c r="N1941" s="5">
        <f>TRUNC(H1941*M1941, 1)</f>
        <v>0</v>
      </c>
      <c r="O1941" s="4">
        <f t="shared" si="227"/>
        <v>0</v>
      </c>
      <c r="P1941" s="5">
        <f t="shared" si="227"/>
        <v>0</v>
      </c>
      <c r="Q1941" s="1" t="s">
        <v>13</v>
      </c>
      <c r="S1941" t="s">
        <v>54</v>
      </c>
      <c r="T1941" t="s">
        <v>54</v>
      </c>
      <c r="U1941" t="s">
        <v>13</v>
      </c>
      <c r="V1941">
        <v>1</v>
      </c>
    </row>
    <row r="1942" spans="1:22" x14ac:dyDescent="0.2">
      <c r="A1942" s="1" t="s">
        <v>13</v>
      </c>
      <c r="B1942" s="6" t="s">
        <v>13</v>
      </c>
      <c r="C1942" s="1" t="s">
        <v>13</v>
      </c>
      <c r="D1942" s="1" t="s">
        <v>13</v>
      </c>
      <c r="E1942" s="1" t="s">
        <v>1311</v>
      </c>
      <c r="F1942" s="1" t="s">
        <v>13</v>
      </c>
      <c r="G1942" s="6" t="s">
        <v>13</v>
      </c>
      <c r="H1942" s="3">
        <v>0</v>
      </c>
      <c r="I1942" s="1" t="s">
        <v>13</v>
      </c>
      <c r="J1942" s="4">
        <f>TRUNC(SUMPRODUCT(J1938:J1941, V1938:V1941), 0)</f>
        <v>0</v>
      </c>
      <c r="K1942" s="1" t="s">
        <v>13</v>
      </c>
      <c r="L1942" s="5">
        <f>TRUNC(SUMPRODUCT(L1938:L1941, V1938:V1941), 0)</f>
        <v>0</v>
      </c>
      <c r="M1942" s="1" t="s">
        <v>13</v>
      </c>
      <c r="N1942" s="5">
        <f>TRUNC(SUMPRODUCT(N1938:N1941, V1938:V1941), 0)</f>
        <v>0</v>
      </c>
      <c r="O1942" s="1" t="s">
        <v>13</v>
      </c>
      <c r="P1942" s="5">
        <f>J1942+L1942+N1942</f>
        <v>0</v>
      </c>
      <c r="Q1942" s="1" t="s">
        <v>13</v>
      </c>
      <c r="S1942" t="s">
        <v>13</v>
      </c>
      <c r="T1942" t="s">
        <v>13</v>
      </c>
      <c r="U1942" t="s">
        <v>13</v>
      </c>
      <c r="V1942">
        <v>1</v>
      </c>
    </row>
    <row r="1943" spans="1:22" x14ac:dyDescent="0.2">
      <c r="A1943" s="1" t="s">
        <v>13</v>
      </c>
      <c r="B1943" s="6" t="s">
        <v>13</v>
      </c>
      <c r="C1943" s="1" t="s">
        <v>13</v>
      </c>
      <c r="D1943" s="1" t="s">
        <v>13</v>
      </c>
      <c r="E1943" s="1" t="s">
        <v>13</v>
      </c>
      <c r="F1943" s="1" t="s">
        <v>13</v>
      </c>
      <c r="G1943" s="6" t="s">
        <v>13</v>
      </c>
      <c r="H1943" s="3">
        <v>0</v>
      </c>
      <c r="I1943" s="1" t="s">
        <v>13</v>
      </c>
      <c r="J1943" s="1" t="s">
        <v>13</v>
      </c>
      <c r="K1943" s="1" t="s">
        <v>13</v>
      </c>
      <c r="L1943" s="1" t="s">
        <v>13</v>
      </c>
      <c r="M1943" s="1" t="s">
        <v>13</v>
      </c>
      <c r="N1943" s="1" t="s">
        <v>13</v>
      </c>
      <c r="O1943" s="1" t="s">
        <v>13</v>
      </c>
      <c r="P1943" s="1" t="s">
        <v>13</v>
      </c>
      <c r="Q1943" s="1" t="s">
        <v>13</v>
      </c>
      <c r="S1943" t="s">
        <v>13</v>
      </c>
      <c r="T1943" t="s">
        <v>13</v>
      </c>
      <c r="U1943" t="s">
        <v>13</v>
      </c>
      <c r="V1943">
        <v>1</v>
      </c>
    </row>
    <row r="1944" spans="1:22" x14ac:dyDescent="0.2">
      <c r="A1944" s="1" t="s">
        <v>675</v>
      </c>
      <c r="B1944" s="6" t="s">
        <v>13</v>
      </c>
      <c r="C1944" s="1" t="s">
        <v>13</v>
      </c>
      <c r="D1944" s="1" t="s">
        <v>13</v>
      </c>
      <c r="E1944" s="1" t="s">
        <v>661</v>
      </c>
      <c r="F1944" s="1" t="s">
        <v>676</v>
      </c>
      <c r="G1944" s="6" t="s">
        <v>483</v>
      </c>
      <c r="H1944" s="3">
        <v>0</v>
      </c>
      <c r="I1944" s="1" t="s">
        <v>13</v>
      </c>
      <c r="J1944" s="1" t="s">
        <v>13</v>
      </c>
      <c r="K1944" s="1" t="s">
        <v>13</v>
      </c>
      <c r="L1944" s="1" t="s">
        <v>13</v>
      </c>
      <c r="M1944" s="1" t="s">
        <v>13</v>
      </c>
      <c r="N1944" s="1" t="s">
        <v>13</v>
      </c>
      <c r="O1944" s="1" t="s">
        <v>13</v>
      </c>
      <c r="P1944" s="1" t="s">
        <v>13</v>
      </c>
      <c r="Q1944" s="1" t="s">
        <v>13</v>
      </c>
      <c r="S1944" t="s">
        <v>13</v>
      </c>
      <c r="T1944" t="s">
        <v>13</v>
      </c>
      <c r="U1944" t="s">
        <v>13</v>
      </c>
      <c r="V1944">
        <v>1</v>
      </c>
    </row>
    <row r="1945" spans="1:22" x14ac:dyDescent="0.2">
      <c r="A1945" s="1" t="s">
        <v>675</v>
      </c>
      <c r="B1945" s="6" t="s">
        <v>1312</v>
      </c>
      <c r="C1945" s="1" t="s">
        <v>1496</v>
      </c>
      <c r="D1945" s="1" t="s">
        <v>13</v>
      </c>
      <c r="E1945" s="1" t="s">
        <v>1497</v>
      </c>
      <c r="F1945" s="1" t="s">
        <v>1315</v>
      </c>
      <c r="G1945" s="6" t="s">
        <v>1316</v>
      </c>
      <c r="H1945" s="3">
        <v>0.69</v>
      </c>
      <c r="I1945" s="5">
        <v>0</v>
      </c>
      <c r="J1945" s="4">
        <f>TRUNC(H1945*I1945, 1)</f>
        <v>0</v>
      </c>
      <c r="K1945" s="4">
        <f>노무!E23</f>
        <v>0</v>
      </c>
      <c r="L1945" s="5">
        <f>TRUNC(H1945*K1945, 1)</f>
        <v>0</v>
      </c>
      <c r="M1945" s="4">
        <v>0</v>
      </c>
      <c r="N1945" s="5">
        <f>TRUNC(H1945*M1945, 1)</f>
        <v>0</v>
      </c>
      <c r="O1945" s="4">
        <f t="shared" ref="O1945:P1948" si="228">I1945+K1945+M1945</f>
        <v>0</v>
      </c>
      <c r="P1945" s="5">
        <f t="shared" si="228"/>
        <v>0</v>
      </c>
      <c r="Q1945" s="1" t="s">
        <v>13</v>
      </c>
      <c r="S1945" t="s">
        <v>54</v>
      </c>
      <c r="T1945" t="s">
        <v>54</v>
      </c>
      <c r="U1945" t="s">
        <v>13</v>
      </c>
      <c r="V1945">
        <v>1</v>
      </c>
    </row>
    <row r="1946" spans="1:22" x14ac:dyDescent="0.2">
      <c r="A1946" s="1" t="s">
        <v>675</v>
      </c>
      <c r="B1946" s="6" t="s">
        <v>1312</v>
      </c>
      <c r="C1946" s="1" t="s">
        <v>1317</v>
      </c>
      <c r="D1946" s="1" t="s">
        <v>13</v>
      </c>
      <c r="E1946" s="1" t="s">
        <v>1318</v>
      </c>
      <c r="F1946" s="1" t="s">
        <v>1315</v>
      </c>
      <c r="G1946" s="6" t="s">
        <v>1316</v>
      </c>
      <c r="H1946" s="3">
        <v>0.26</v>
      </c>
      <c r="I1946" s="5">
        <v>0</v>
      </c>
      <c r="J1946" s="4">
        <f>TRUNC(H1946*I1946, 1)</f>
        <v>0</v>
      </c>
      <c r="K1946" s="4">
        <f>노무!E4</f>
        <v>0</v>
      </c>
      <c r="L1946" s="5">
        <f>TRUNC(H1946*K1946, 1)</f>
        <v>0</v>
      </c>
      <c r="M1946" s="4">
        <v>0</v>
      </c>
      <c r="N1946" s="5">
        <f>TRUNC(H1946*M1946, 1)</f>
        <v>0</v>
      </c>
      <c r="O1946" s="4">
        <f t="shared" si="228"/>
        <v>0</v>
      </c>
      <c r="P1946" s="5">
        <f t="shared" si="228"/>
        <v>0</v>
      </c>
      <c r="Q1946" s="1" t="s">
        <v>13</v>
      </c>
      <c r="S1946" t="s">
        <v>54</v>
      </c>
      <c r="T1946" t="s">
        <v>54</v>
      </c>
      <c r="U1946" t="s">
        <v>13</v>
      </c>
      <c r="V1946">
        <v>1</v>
      </c>
    </row>
    <row r="1947" spans="1:22" x14ac:dyDescent="0.2">
      <c r="A1947" s="1" t="s">
        <v>675</v>
      </c>
      <c r="B1947" s="6" t="s">
        <v>1331</v>
      </c>
      <c r="C1947" s="1" t="s">
        <v>1422</v>
      </c>
      <c r="D1947" s="1" t="s">
        <v>13</v>
      </c>
      <c r="E1947" s="1" t="s">
        <v>1341</v>
      </c>
      <c r="F1947" s="1" t="s">
        <v>1423</v>
      </c>
      <c r="G1947" s="6" t="s">
        <v>1335</v>
      </c>
      <c r="H1947" s="3">
        <v>1.03</v>
      </c>
      <c r="I1947" s="4">
        <f>기계경비!H7</f>
        <v>0</v>
      </c>
      <c r="J1947" s="4">
        <f>TRUNC(H1947*I1947, 1)</f>
        <v>0</v>
      </c>
      <c r="K1947" s="4">
        <f>기계경비!I7</f>
        <v>0</v>
      </c>
      <c r="L1947" s="5">
        <f>TRUNC(H1947*K1947, 1)</f>
        <v>0</v>
      </c>
      <c r="M1947" s="4">
        <f>기계경비!J7</f>
        <v>0</v>
      </c>
      <c r="N1947" s="5">
        <f>TRUNC(H1947*M1947, 1)</f>
        <v>0</v>
      </c>
      <c r="O1947" s="4">
        <f t="shared" si="228"/>
        <v>0</v>
      </c>
      <c r="P1947" s="5">
        <f t="shared" si="228"/>
        <v>0</v>
      </c>
      <c r="Q1947" s="1" t="s">
        <v>13</v>
      </c>
      <c r="S1947" t="s">
        <v>54</v>
      </c>
      <c r="T1947" t="s">
        <v>54</v>
      </c>
      <c r="U1947" t="s">
        <v>13</v>
      </c>
      <c r="V1947">
        <v>1</v>
      </c>
    </row>
    <row r="1948" spans="1:22" x14ac:dyDescent="0.2">
      <c r="A1948" s="1" t="s">
        <v>675</v>
      </c>
      <c r="B1948" s="6" t="s">
        <v>1331</v>
      </c>
      <c r="C1948" s="1" t="s">
        <v>1501</v>
      </c>
      <c r="D1948" s="1" t="s">
        <v>13</v>
      </c>
      <c r="E1948" s="1" t="s">
        <v>1358</v>
      </c>
      <c r="F1948" s="1" t="s">
        <v>1349</v>
      </c>
      <c r="G1948" s="6" t="s">
        <v>1335</v>
      </c>
      <c r="H1948" s="3">
        <v>0.34</v>
      </c>
      <c r="I1948" s="4">
        <f>기계경비!H39</f>
        <v>0</v>
      </c>
      <c r="J1948" s="4">
        <f>TRUNC(H1948*I1948, 1)</f>
        <v>0</v>
      </c>
      <c r="K1948" s="4">
        <f>기계경비!I39</f>
        <v>0</v>
      </c>
      <c r="L1948" s="5">
        <f>TRUNC(H1948*K1948, 1)</f>
        <v>0</v>
      </c>
      <c r="M1948" s="4">
        <f>기계경비!J39</f>
        <v>0</v>
      </c>
      <c r="N1948" s="5">
        <f>TRUNC(H1948*M1948, 1)</f>
        <v>0</v>
      </c>
      <c r="O1948" s="4">
        <f t="shared" si="228"/>
        <v>0</v>
      </c>
      <c r="P1948" s="5">
        <f t="shared" si="228"/>
        <v>0</v>
      </c>
      <c r="Q1948" s="1" t="s">
        <v>13</v>
      </c>
      <c r="S1948" t="s">
        <v>54</v>
      </c>
      <c r="T1948" t="s">
        <v>54</v>
      </c>
      <c r="U1948" t="s">
        <v>13</v>
      </c>
      <c r="V1948">
        <v>1</v>
      </c>
    </row>
    <row r="1949" spans="1:22" x14ac:dyDescent="0.2">
      <c r="A1949" s="1" t="s">
        <v>13</v>
      </c>
      <c r="B1949" s="6" t="s">
        <v>13</v>
      </c>
      <c r="C1949" s="1" t="s">
        <v>13</v>
      </c>
      <c r="D1949" s="1" t="s">
        <v>13</v>
      </c>
      <c r="E1949" s="1" t="s">
        <v>1311</v>
      </c>
      <c r="F1949" s="1" t="s">
        <v>13</v>
      </c>
      <c r="G1949" s="6" t="s">
        <v>13</v>
      </c>
      <c r="H1949" s="3">
        <v>0</v>
      </c>
      <c r="I1949" s="1" t="s">
        <v>13</v>
      </c>
      <c r="J1949" s="4">
        <f>TRUNC(SUMPRODUCT(J1945:J1948, V1945:V1948), 0)</f>
        <v>0</v>
      </c>
      <c r="K1949" s="1" t="s">
        <v>13</v>
      </c>
      <c r="L1949" s="5">
        <f>TRUNC(SUMPRODUCT(L1945:L1948, V1945:V1948), 0)</f>
        <v>0</v>
      </c>
      <c r="M1949" s="1" t="s">
        <v>13</v>
      </c>
      <c r="N1949" s="5">
        <f>TRUNC(SUMPRODUCT(N1945:N1948, V1945:V1948), 0)</f>
        <v>0</v>
      </c>
      <c r="O1949" s="1" t="s">
        <v>13</v>
      </c>
      <c r="P1949" s="5">
        <f>J1949+L1949+N1949</f>
        <v>0</v>
      </c>
      <c r="Q1949" s="1" t="s">
        <v>13</v>
      </c>
      <c r="S1949" t="s">
        <v>13</v>
      </c>
      <c r="T1949" t="s">
        <v>13</v>
      </c>
      <c r="U1949" t="s">
        <v>13</v>
      </c>
      <c r="V1949">
        <v>1</v>
      </c>
    </row>
    <row r="1950" spans="1:22" x14ac:dyDescent="0.2">
      <c r="A1950" s="1" t="s">
        <v>13</v>
      </c>
      <c r="B1950" s="6" t="s">
        <v>13</v>
      </c>
      <c r="C1950" s="1" t="s">
        <v>13</v>
      </c>
      <c r="D1950" s="1" t="s">
        <v>13</v>
      </c>
      <c r="E1950" s="1" t="s">
        <v>13</v>
      </c>
      <c r="F1950" s="1" t="s">
        <v>13</v>
      </c>
      <c r="G1950" s="6" t="s">
        <v>13</v>
      </c>
      <c r="H1950" s="3">
        <v>0</v>
      </c>
      <c r="I1950" s="1" t="s">
        <v>13</v>
      </c>
      <c r="J1950" s="1" t="s">
        <v>13</v>
      </c>
      <c r="K1950" s="1" t="s">
        <v>13</v>
      </c>
      <c r="L1950" s="1" t="s">
        <v>13</v>
      </c>
      <c r="M1950" s="1" t="s">
        <v>13</v>
      </c>
      <c r="N1950" s="1" t="s">
        <v>13</v>
      </c>
      <c r="O1950" s="1" t="s">
        <v>13</v>
      </c>
      <c r="P1950" s="1" t="s">
        <v>13</v>
      </c>
      <c r="Q1950" s="1" t="s">
        <v>13</v>
      </c>
      <c r="S1950" t="s">
        <v>13</v>
      </c>
      <c r="T1950" t="s">
        <v>13</v>
      </c>
      <c r="U1950" t="s">
        <v>13</v>
      </c>
      <c r="V1950">
        <v>1</v>
      </c>
    </row>
    <row r="1951" spans="1:22" x14ac:dyDescent="0.2">
      <c r="A1951" s="1" t="s">
        <v>677</v>
      </c>
      <c r="B1951" s="6" t="s">
        <v>13</v>
      </c>
      <c r="C1951" s="1" t="s">
        <v>13</v>
      </c>
      <c r="D1951" s="1" t="s">
        <v>13</v>
      </c>
      <c r="E1951" s="1" t="s">
        <v>661</v>
      </c>
      <c r="F1951" s="1" t="s">
        <v>678</v>
      </c>
      <c r="G1951" s="6" t="s">
        <v>483</v>
      </c>
      <c r="H1951" s="3">
        <v>0</v>
      </c>
      <c r="I1951" s="1" t="s">
        <v>13</v>
      </c>
      <c r="J1951" s="1" t="s">
        <v>13</v>
      </c>
      <c r="K1951" s="1" t="s">
        <v>13</v>
      </c>
      <c r="L1951" s="1" t="s">
        <v>13</v>
      </c>
      <c r="M1951" s="1" t="s">
        <v>13</v>
      </c>
      <c r="N1951" s="1" t="s">
        <v>13</v>
      </c>
      <c r="O1951" s="1" t="s">
        <v>13</v>
      </c>
      <c r="P1951" s="1" t="s">
        <v>13</v>
      </c>
      <c r="Q1951" s="1" t="s">
        <v>13</v>
      </c>
      <c r="S1951" t="s">
        <v>13</v>
      </c>
      <c r="T1951" t="s">
        <v>13</v>
      </c>
      <c r="U1951" t="s">
        <v>13</v>
      </c>
      <c r="V1951">
        <v>1</v>
      </c>
    </row>
    <row r="1952" spans="1:22" x14ac:dyDescent="0.2">
      <c r="A1952" s="1" t="s">
        <v>677</v>
      </c>
      <c r="B1952" s="6" t="s">
        <v>1312</v>
      </c>
      <c r="C1952" s="1" t="s">
        <v>1496</v>
      </c>
      <c r="D1952" s="1" t="s">
        <v>13</v>
      </c>
      <c r="E1952" s="1" t="s">
        <v>1497</v>
      </c>
      <c r="F1952" s="1" t="s">
        <v>1315</v>
      </c>
      <c r="G1952" s="6" t="s">
        <v>1316</v>
      </c>
      <c r="H1952" s="3">
        <v>0.83</v>
      </c>
      <c r="I1952" s="5">
        <v>0</v>
      </c>
      <c r="J1952" s="4">
        <f>TRUNC(H1952*I1952, 1)</f>
        <v>0</v>
      </c>
      <c r="K1952" s="4">
        <f>노무!E23</f>
        <v>0</v>
      </c>
      <c r="L1952" s="5">
        <f>TRUNC(H1952*K1952, 1)</f>
        <v>0</v>
      </c>
      <c r="M1952" s="4">
        <v>0</v>
      </c>
      <c r="N1952" s="5">
        <f>TRUNC(H1952*M1952, 1)</f>
        <v>0</v>
      </c>
      <c r="O1952" s="4">
        <f t="shared" ref="O1952:P1955" si="229">I1952+K1952+M1952</f>
        <v>0</v>
      </c>
      <c r="P1952" s="5">
        <f t="shared" si="229"/>
        <v>0</v>
      </c>
      <c r="Q1952" s="1" t="s">
        <v>13</v>
      </c>
      <c r="S1952" t="s">
        <v>54</v>
      </c>
      <c r="T1952" t="s">
        <v>54</v>
      </c>
      <c r="U1952" t="s">
        <v>13</v>
      </c>
      <c r="V1952">
        <v>1</v>
      </c>
    </row>
    <row r="1953" spans="1:22" x14ac:dyDescent="0.2">
      <c r="A1953" s="1" t="s">
        <v>677</v>
      </c>
      <c r="B1953" s="6" t="s">
        <v>1312</v>
      </c>
      <c r="C1953" s="1" t="s">
        <v>1317</v>
      </c>
      <c r="D1953" s="1" t="s">
        <v>13</v>
      </c>
      <c r="E1953" s="1" t="s">
        <v>1318</v>
      </c>
      <c r="F1953" s="1" t="s">
        <v>1315</v>
      </c>
      <c r="G1953" s="6" t="s">
        <v>1316</v>
      </c>
      <c r="H1953" s="3">
        <v>0.3</v>
      </c>
      <c r="I1953" s="5">
        <v>0</v>
      </c>
      <c r="J1953" s="4">
        <f>TRUNC(H1953*I1953, 1)</f>
        <v>0</v>
      </c>
      <c r="K1953" s="4">
        <f>노무!E4</f>
        <v>0</v>
      </c>
      <c r="L1953" s="5">
        <f>TRUNC(H1953*K1953, 1)</f>
        <v>0</v>
      </c>
      <c r="M1953" s="4">
        <v>0</v>
      </c>
      <c r="N1953" s="5">
        <f>TRUNC(H1953*M1953, 1)</f>
        <v>0</v>
      </c>
      <c r="O1953" s="4">
        <f t="shared" si="229"/>
        <v>0</v>
      </c>
      <c r="P1953" s="5">
        <f t="shared" si="229"/>
        <v>0</v>
      </c>
      <c r="Q1953" s="1" t="s">
        <v>13</v>
      </c>
      <c r="S1953" t="s">
        <v>54</v>
      </c>
      <c r="T1953" t="s">
        <v>54</v>
      </c>
      <c r="U1953" t="s">
        <v>13</v>
      </c>
      <c r="V1953">
        <v>1</v>
      </c>
    </row>
    <row r="1954" spans="1:22" x14ac:dyDescent="0.2">
      <c r="A1954" s="1" t="s">
        <v>677</v>
      </c>
      <c r="B1954" s="6" t="s">
        <v>1331</v>
      </c>
      <c r="C1954" s="1" t="s">
        <v>1422</v>
      </c>
      <c r="D1954" s="1" t="s">
        <v>13</v>
      </c>
      <c r="E1954" s="1" t="s">
        <v>1341</v>
      </c>
      <c r="F1954" s="1" t="s">
        <v>1423</v>
      </c>
      <c r="G1954" s="6" t="s">
        <v>1335</v>
      </c>
      <c r="H1954" s="3">
        <v>1.21</v>
      </c>
      <c r="I1954" s="4">
        <f>기계경비!H7</f>
        <v>0</v>
      </c>
      <c r="J1954" s="4">
        <f>TRUNC(H1954*I1954, 1)</f>
        <v>0</v>
      </c>
      <c r="K1954" s="4">
        <f>기계경비!I7</f>
        <v>0</v>
      </c>
      <c r="L1954" s="5">
        <f>TRUNC(H1954*K1954, 1)</f>
        <v>0</v>
      </c>
      <c r="M1954" s="4">
        <f>기계경비!J7</f>
        <v>0</v>
      </c>
      <c r="N1954" s="5">
        <f>TRUNC(H1954*M1954, 1)</f>
        <v>0</v>
      </c>
      <c r="O1954" s="4">
        <f t="shared" si="229"/>
        <v>0</v>
      </c>
      <c r="P1954" s="5">
        <f t="shared" si="229"/>
        <v>0</v>
      </c>
      <c r="Q1954" s="1" t="s">
        <v>13</v>
      </c>
      <c r="S1954" t="s">
        <v>54</v>
      </c>
      <c r="T1954" t="s">
        <v>54</v>
      </c>
      <c r="U1954" t="s">
        <v>13</v>
      </c>
      <c r="V1954">
        <v>1</v>
      </c>
    </row>
    <row r="1955" spans="1:22" x14ac:dyDescent="0.2">
      <c r="A1955" s="1" t="s">
        <v>677</v>
      </c>
      <c r="B1955" s="6" t="s">
        <v>1331</v>
      </c>
      <c r="C1955" s="1" t="s">
        <v>1501</v>
      </c>
      <c r="D1955" s="1" t="s">
        <v>13</v>
      </c>
      <c r="E1955" s="1" t="s">
        <v>1358</v>
      </c>
      <c r="F1955" s="1" t="s">
        <v>1349</v>
      </c>
      <c r="G1955" s="6" t="s">
        <v>1335</v>
      </c>
      <c r="H1955" s="3">
        <v>0.42</v>
      </c>
      <c r="I1955" s="4">
        <f>기계경비!H39</f>
        <v>0</v>
      </c>
      <c r="J1955" s="4">
        <f>TRUNC(H1955*I1955, 1)</f>
        <v>0</v>
      </c>
      <c r="K1955" s="4">
        <f>기계경비!I39</f>
        <v>0</v>
      </c>
      <c r="L1955" s="5">
        <f>TRUNC(H1955*K1955, 1)</f>
        <v>0</v>
      </c>
      <c r="M1955" s="4">
        <f>기계경비!J39</f>
        <v>0</v>
      </c>
      <c r="N1955" s="5">
        <f>TRUNC(H1955*M1955, 1)</f>
        <v>0</v>
      </c>
      <c r="O1955" s="4">
        <f t="shared" si="229"/>
        <v>0</v>
      </c>
      <c r="P1955" s="5">
        <f t="shared" si="229"/>
        <v>0</v>
      </c>
      <c r="Q1955" s="1" t="s">
        <v>13</v>
      </c>
      <c r="S1955" t="s">
        <v>54</v>
      </c>
      <c r="T1955" t="s">
        <v>54</v>
      </c>
      <c r="U1955" t="s">
        <v>13</v>
      </c>
      <c r="V1955">
        <v>1</v>
      </c>
    </row>
    <row r="1956" spans="1:22" x14ac:dyDescent="0.2">
      <c r="A1956" s="1" t="s">
        <v>13</v>
      </c>
      <c r="B1956" s="6" t="s">
        <v>13</v>
      </c>
      <c r="C1956" s="1" t="s">
        <v>13</v>
      </c>
      <c r="D1956" s="1" t="s">
        <v>13</v>
      </c>
      <c r="E1956" s="1" t="s">
        <v>1311</v>
      </c>
      <c r="F1956" s="1" t="s">
        <v>13</v>
      </c>
      <c r="G1956" s="6" t="s">
        <v>13</v>
      </c>
      <c r="H1956" s="3">
        <v>0</v>
      </c>
      <c r="I1956" s="1" t="s">
        <v>13</v>
      </c>
      <c r="J1956" s="4">
        <f>TRUNC(SUMPRODUCT(J1952:J1955, V1952:V1955), 0)</f>
        <v>0</v>
      </c>
      <c r="K1956" s="1" t="s">
        <v>13</v>
      </c>
      <c r="L1956" s="5">
        <f>TRUNC(SUMPRODUCT(L1952:L1955, V1952:V1955), 0)</f>
        <v>0</v>
      </c>
      <c r="M1956" s="1" t="s">
        <v>13</v>
      </c>
      <c r="N1956" s="5">
        <f>TRUNC(SUMPRODUCT(N1952:N1955, V1952:V1955), 0)</f>
        <v>0</v>
      </c>
      <c r="O1956" s="1" t="s">
        <v>13</v>
      </c>
      <c r="P1956" s="5">
        <f>J1956+L1956+N1956</f>
        <v>0</v>
      </c>
      <c r="Q1956" s="1" t="s">
        <v>13</v>
      </c>
      <c r="S1956" t="s">
        <v>13</v>
      </c>
      <c r="T1956" t="s">
        <v>13</v>
      </c>
      <c r="U1956" t="s">
        <v>13</v>
      </c>
      <c r="V1956">
        <v>1</v>
      </c>
    </row>
    <row r="1957" spans="1:22" x14ac:dyDescent="0.2">
      <c r="A1957" s="1" t="s">
        <v>13</v>
      </c>
      <c r="B1957" s="6" t="s">
        <v>13</v>
      </c>
      <c r="C1957" s="1" t="s">
        <v>13</v>
      </c>
      <c r="D1957" s="1" t="s">
        <v>13</v>
      </c>
      <c r="E1957" s="1" t="s">
        <v>13</v>
      </c>
      <c r="F1957" s="1" t="s">
        <v>13</v>
      </c>
      <c r="G1957" s="6" t="s">
        <v>13</v>
      </c>
      <c r="H1957" s="3">
        <v>0</v>
      </c>
      <c r="I1957" s="1" t="s">
        <v>13</v>
      </c>
      <c r="J1957" s="1" t="s">
        <v>13</v>
      </c>
      <c r="K1957" s="1" t="s">
        <v>13</v>
      </c>
      <c r="L1957" s="1" t="s">
        <v>13</v>
      </c>
      <c r="M1957" s="1" t="s">
        <v>13</v>
      </c>
      <c r="N1957" s="1" t="s">
        <v>13</v>
      </c>
      <c r="O1957" s="1" t="s">
        <v>13</v>
      </c>
      <c r="P1957" s="1" t="s">
        <v>13</v>
      </c>
      <c r="Q1957" s="1" t="s">
        <v>13</v>
      </c>
      <c r="S1957" t="s">
        <v>13</v>
      </c>
      <c r="T1957" t="s">
        <v>13</v>
      </c>
      <c r="U1957" t="s">
        <v>13</v>
      </c>
      <c r="V1957">
        <v>1</v>
      </c>
    </row>
    <row r="1958" spans="1:22" x14ac:dyDescent="0.2">
      <c r="A1958" s="1" t="s">
        <v>679</v>
      </c>
      <c r="B1958" s="6" t="s">
        <v>13</v>
      </c>
      <c r="C1958" s="1" t="s">
        <v>13</v>
      </c>
      <c r="D1958" s="1" t="s">
        <v>13</v>
      </c>
      <c r="E1958" s="1" t="s">
        <v>661</v>
      </c>
      <c r="F1958" s="1" t="s">
        <v>680</v>
      </c>
      <c r="G1958" s="6" t="s">
        <v>483</v>
      </c>
      <c r="H1958" s="3">
        <v>0</v>
      </c>
      <c r="I1958" s="1" t="s">
        <v>13</v>
      </c>
      <c r="J1958" s="1" t="s">
        <v>13</v>
      </c>
      <c r="K1958" s="1" t="s">
        <v>13</v>
      </c>
      <c r="L1958" s="1" t="s">
        <v>13</v>
      </c>
      <c r="M1958" s="1" t="s">
        <v>13</v>
      </c>
      <c r="N1958" s="1" t="s">
        <v>13</v>
      </c>
      <c r="O1958" s="1" t="s">
        <v>13</v>
      </c>
      <c r="P1958" s="1" t="s">
        <v>13</v>
      </c>
      <c r="Q1958" s="1" t="s">
        <v>13</v>
      </c>
      <c r="S1958" t="s">
        <v>13</v>
      </c>
      <c r="T1958" t="s">
        <v>13</v>
      </c>
      <c r="U1958" t="s">
        <v>13</v>
      </c>
      <c r="V1958">
        <v>1</v>
      </c>
    </row>
    <row r="1959" spans="1:22" x14ac:dyDescent="0.2">
      <c r="A1959" s="1" t="s">
        <v>679</v>
      </c>
      <c r="B1959" s="6" t="s">
        <v>1312</v>
      </c>
      <c r="C1959" s="1" t="s">
        <v>1496</v>
      </c>
      <c r="D1959" s="1" t="s">
        <v>13</v>
      </c>
      <c r="E1959" s="1" t="s">
        <v>1497</v>
      </c>
      <c r="F1959" s="1" t="s">
        <v>1315</v>
      </c>
      <c r="G1959" s="6" t="s">
        <v>1316</v>
      </c>
      <c r="H1959" s="3">
        <v>0.97</v>
      </c>
      <c r="I1959" s="5">
        <v>0</v>
      </c>
      <c r="J1959" s="4">
        <f>TRUNC(H1959*I1959, 1)</f>
        <v>0</v>
      </c>
      <c r="K1959" s="4">
        <f>노무!E23</f>
        <v>0</v>
      </c>
      <c r="L1959" s="5">
        <f>TRUNC(H1959*K1959, 1)</f>
        <v>0</v>
      </c>
      <c r="M1959" s="4">
        <v>0</v>
      </c>
      <c r="N1959" s="5">
        <f>TRUNC(H1959*M1959, 1)</f>
        <v>0</v>
      </c>
      <c r="O1959" s="4">
        <f t="shared" ref="O1959:P1962" si="230">I1959+K1959+M1959</f>
        <v>0</v>
      </c>
      <c r="P1959" s="5">
        <f t="shared" si="230"/>
        <v>0</v>
      </c>
      <c r="Q1959" s="1" t="s">
        <v>13</v>
      </c>
      <c r="S1959" t="s">
        <v>54</v>
      </c>
      <c r="T1959" t="s">
        <v>54</v>
      </c>
      <c r="U1959" t="s">
        <v>13</v>
      </c>
      <c r="V1959">
        <v>1</v>
      </c>
    </row>
    <row r="1960" spans="1:22" x14ac:dyDescent="0.2">
      <c r="A1960" s="1" t="s">
        <v>679</v>
      </c>
      <c r="B1960" s="6" t="s">
        <v>1312</v>
      </c>
      <c r="C1960" s="1" t="s">
        <v>1317</v>
      </c>
      <c r="D1960" s="1" t="s">
        <v>13</v>
      </c>
      <c r="E1960" s="1" t="s">
        <v>1318</v>
      </c>
      <c r="F1960" s="1" t="s">
        <v>1315</v>
      </c>
      <c r="G1960" s="6" t="s">
        <v>1316</v>
      </c>
      <c r="H1960" s="3">
        <v>0.35</v>
      </c>
      <c r="I1960" s="5">
        <v>0</v>
      </c>
      <c r="J1960" s="4">
        <f>TRUNC(H1960*I1960, 1)</f>
        <v>0</v>
      </c>
      <c r="K1960" s="4">
        <f>노무!E4</f>
        <v>0</v>
      </c>
      <c r="L1960" s="5">
        <f>TRUNC(H1960*K1960, 1)</f>
        <v>0</v>
      </c>
      <c r="M1960" s="4">
        <v>0</v>
      </c>
      <c r="N1960" s="5">
        <f>TRUNC(H1960*M1960, 1)</f>
        <v>0</v>
      </c>
      <c r="O1960" s="4">
        <f t="shared" si="230"/>
        <v>0</v>
      </c>
      <c r="P1960" s="5">
        <f t="shared" si="230"/>
        <v>0</v>
      </c>
      <c r="Q1960" s="1" t="s">
        <v>13</v>
      </c>
      <c r="S1960" t="s">
        <v>54</v>
      </c>
      <c r="T1960" t="s">
        <v>54</v>
      </c>
      <c r="U1960" t="s">
        <v>13</v>
      </c>
      <c r="V1960">
        <v>1</v>
      </c>
    </row>
    <row r="1961" spans="1:22" x14ac:dyDescent="0.2">
      <c r="A1961" s="1" t="s">
        <v>679</v>
      </c>
      <c r="B1961" s="6" t="s">
        <v>1331</v>
      </c>
      <c r="C1961" s="1" t="s">
        <v>1422</v>
      </c>
      <c r="D1961" s="1" t="s">
        <v>13</v>
      </c>
      <c r="E1961" s="1" t="s">
        <v>1341</v>
      </c>
      <c r="F1961" s="1" t="s">
        <v>1423</v>
      </c>
      <c r="G1961" s="6" t="s">
        <v>1335</v>
      </c>
      <c r="H1961" s="3">
        <v>1.39</v>
      </c>
      <c r="I1961" s="4">
        <f>기계경비!H7</f>
        <v>0</v>
      </c>
      <c r="J1961" s="4">
        <f>TRUNC(H1961*I1961, 1)</f>
        <v>0</v>
      </c>
      <c r="K1961" s="4">
        <f>기계경비!I7</f>
        <v>0</v>
      </c>
      <c r="L1961" s="5">
        <f>TRUNC(H1961*K1961, 1)</f>
        <v>0</v>
      </c>
      <c r="M1961" s="4">
        <f>기계경비!J7</f>
        <v>0</v>
      </c>
      <c r="N1961" s="5">
        <f>TRUNC(H1961*M1961, 1)</f>
        <v>0</v>
      </c>
      <c r="O1961" s="4">
        <f t="shared" si="230"/>
        <v>0</v>
      </c>
      <c r="P1961" s="5">
        <f t="shared" si="230"/>
        <v>0</v>
      </c>
      <c r="Q1961" s="1" t="s">
        <v>13</v>
      </c>
      <c r="S1961" t="s">
        <v>54</v>
      </c>
      <c r="T1961" t="s">
        <v>54</v>
      </c>
      <c r="U1961" t="s">
        <v>13</v>
      </c>
      <c r="V1961">
        <v>1</v>
      </c>
    </row>
    <row r="1962" spans="1:22" x14ac:dyDescent="0.2">
      <c r="A1962" s="1" t="s">
        <v>679</v>
      </c>
      <c r="B1962" s="6" t="s">
        <v>1331</v>
      </c>
      <c r="C1962" s="1" t="s">
        <v>1379</v>
      </c>
      <c r="D1962" s="1" t="s">
        <v>13</v>
      </c>
      <c r="E1962" s="1" t="s">
        <v>1333</v>
      </c>
      <c r="F1962" s="1" t="s">
        <v>1380</v>
      </c>
      <c r="G1962" s="6" t="s">
        <v>1335</v>
      </c>
      <c r="H1962" s="3">
        <v>0.5</v>
      </c>
      <c r="I1962" s="4">
        <f>기계경비!H33</f>
        <v>0</v>
      </c>
      <c r="J1962" s="4">
        <f>TRUNC(H1962*I1962, 1)</f>
        <v>0</v>
      </c>
      <c r="K1962" s="4">
        <f>기계경비!I33</f>
        <v>0</v>
      </c>
      <c r="L1962" s="5">
        <f>TRUNC(H1962*K1962, 1)</f>
        <v>0</v>
      </c>
      <c r="M1962" s="4">
        <f>기계경비!J33</f>
        <v>0</v>
      </c>
      <c r="N1962" s="5">
        <f>TRUNC(H1962*M1962, 1)</f>
        <v>0</v>
      </c>
      <c r="O1962" s="4">
        <f t="shared" si="230"/>
        <v>0</v>
      </c>
      <c r="P1962" s="5">
        <f t="shared" si="230"/>
        <v>0</v>
      </c>
      <c r="Q1962" s="1" t="s">
        <v>13</v>
      </c>
      <c r="S1962" t="s">
        <v>54</v>
      </c>
      <c r="T1962" t="s">
        <v>54</v>
      </c>
      <c r="U1962" t="s">
        <v>13</v>
      </c>
      <c r="V1962">
        <v>1</v>
      </c>
    </row>
    <row r="1963" spans="1:22" x14ac:dyDescent="0.2">
      <c r="A1963" s="1" t="s">
        <v>13</v>
      </c>
      <c r="B1963" s="6" t="s">
        <v>13</v>
      </c>
      <c r="C1963" s="1" t="s">
        <v>13</v>
      </c>
      <c r="D1963" s="1" t="s">
        <v>13</v>
      </c>
      <c r="E1963" s="1" t="s">
        <v>1311</v>
      </c>
      <c r="F1963" s="1" t="s">
        <v>13</v>
      </c>
      <c r="G1963" s="6" t="s">
        <v>13</v>
      </c>
      <c r="H1963" s="3">
        <v>0</v>
      </c>
      <c r="I1963" s="1" t="s">
        <v>13</v>
      </c>
      <c r="J1963" s="4">
        <f>TRUNC(SUMPRODUCT(J1959:J1962, V1959:V1962), 0)</f>
        <v>0</v>
      </c>
      <c r="K1963" s="1" t="s">
        <v>13</v>
      </c>
      <c r="L1963" s="5">
        <f>TRUNC(SUMPRODUCT(L1959:L1962, V1959:V1962), 0)</f>
        <v>0</v>
      </c>
      <c r="M1963" s="1" t="s">
        <v>13</v>
      </c>
      <c r="N1963" s="5">
        <f>TRUNC(SUMPRODUCT(N1959:N1962, V1959:V1962), 0)</f>
        <v>0</v>
      </c>
      <c r="O1963" s="1" t="s">
        <v>13</v>
      </c>
      <c r="P1963" s="5">
        <f>J1963+L1963+N1963</f>
        <v>0</v>
      </c>
      <c r="Q1963" s="1" t="s">
        <v>13</v>
      </c>
      <c r="S1963" t="s">
        <v>13</v>
      </c>
      <c r="T1963" t="s">
        <v>13</v>
      </c>
      <c r="U1963" t="s">
        <v>13</v>
      </c>
      <c r="V1963">
        <v>1</v>
      </c>
    </row>
    <row r="1964" spans="1:22" x14ac:dyDescent="0.2">
      <c r="A1964" s="1" t="s">
        <v>13</v>
      </c>
      <c r="B1964" s="6" t="s">
        <v>13</v>
      </c>
      <c r="C1964" s="1" t="s">
        <v>13</v>
      </c>
      <c r="D1964" s="1" t="s">
        <v>13</v>
      </c>
      <c r="E1964" s="1" t="s">
        <v>13</v>
      </c>
      <c r="F1964" s="1" t="s">
        <v>13</v>
      </c>
      <c r="G1964" s="6" t="s">
        <v>13</v>
      </c>
      <c r="H1964" s="3">
        <v>0</v>
      </c>
      <c r="I1964" s="1" t="s">
        <v>13</v>
      </c>
      <c r="J1964" s="1" t="s">
        <v>13</v>
      </c>
      <c r="K1964" s="1" t="s">
        <v>13</v>
      </c>
      <c r="L1964" s="1" t="s">
        <v>13</v>
      </c>
      <c r="M1964" s="1" t="s">
        <v>13</v>
      </c>
      <c r="N1964" s="1" t="s">
        <v>13</v>
      </c>
      <c r="O1964" s="1" t="s">
        <v>13</v>
      </c>
      <c r="P1964" s="1" t="s">
        <v>13</v>
      </c>
      <c r="Q1964" s="1" t="s">
        <v>13</v>
      </c>
      <c r="S1964" t="s">
        <v>13</v>
      </c>
      <c r="T1964" t="s">
        <v>13</v>
      </c>
      <c r="U1964" t="s">
        <v>13</v>
      </c>
      <c r="V1964">
        <v>1</v>
      </c>
    </row>
    <row r="1965" spans="1:22" x14ac:dyDescent="0.2">
      <c r="A1965" s="1" t="s">
        <v>681</v>
      </c>
      <c r="B1965" s="6" t="s">
        <v>13</v>
      </c>
      <c r="C1965" s="1" t="s">
        <v>13</v>
      </c>
      <c r="D1965" s="1" t="s">
        <v>13</v>
      </c>
      <c r="E1965" s="1" t="s">
        <v>661</v>
      </c>
      <c r="F1965" s="1" t="s">
        <v>682</v>
      </c>
      <c r="G1965" s="6" t="s">
        <v>483</v>
      </c>
      <c r="H1965" s="3">
        <v>0</v>
      </c>
      <c r="I1965" s="1" t="s">
        <v>13</v>
      </c>
      <c r="J1965" s="1" t="s">
        <v>13</v>
      </c>
      <c r="K1965" s="1" t="s">
        <v>13</v>
      </c>
      <c r="L1965" s="1" t="s">
        <v>13</v>
      </c>
      <c r="M1965" s="1" t="s">
        <v>13</v>
      </c>
      <c r="N1965" s="1" t="s">
        <v>13</v>
      </c>
      <c r="O1965" s="1" t="s">
        <v>13</v>
      </c>
      <c r="P1965" s="1" t="s">
        <v>13</v>
      </c>
      <c r="Q1965" s="1" t="s">
        <v>13</v>
      </c>
      <c r="S1965" t="s">
        <v>13</v>
      </c>
      <c r="T1965" t="s">
        <v>13</v>
      </c>
      <c r="U1965" t="s">
        <v>13</v>
      </c>
      <c r="V1965">
        <v>1</v>
      </c>
    </row>
    <row r="1966" spans="1:22" x14ac:dyDescent="0.2">
      <c r="A1966" s="1" t="s">
        <v>681</v>
      </c>
      <c r="B1966" s="6" t="s">
        <v>1312</v>
      </c>
      <c r="C1966" s="1" t="s">
        <v>1496</v>
      </c>
      <c r="D1966" s="1" t="s">
        <v>13</v>
      </c>
      <c r="E1966" s="1" t="s">
        <v>1497</v>
      </c>
      <c r="F1966" s="1" t="s">
        <v>1315</v>
      </c>
      <c r="G1966" s="6" t="s">
        <v>1316</v>
      </c>
      <c r="H1966" s="3">
        <v>1.1100000000000001</v>
      </c>
      <c r="I1966" s="5">
        <v>0</v>
      </c>
      <c r="J1966" s="4">
        <f>TRUNC(H1966*I1966, 1)</f>
        <v>0</v>
      </c>
      <c r="K1966" s="4">
        <f>노무!E23</f>
        <v>0</v>
      </c>
      <c r="L1966" s="5">
        <f>TRUNC(H1966*K1966, 1)</f>
        <v>0</v>
      </c>
      <c r="M1966" s="4">
        <v>0</v>
      </c>
      <c r="N1966" s="5">
        <f>TRUNC(H1966*M1966, 1)</f>
        <v>0</v>
      </c>
      <c r="O1966" s="4">
        <f t="shared" ref="O1966:P1969" si="231">I1966+K1966+M1966</f>
        <v>0</v>
      </c>
      <c r="P1966" s="5">
        <f t="shared" si="231"/>
        <v>0</v>
      </c>
      <c r="Q1966" s="1" t="s">
        <v>13</v>
      </c>
      <c r="S1966" t="s">
        <v>54</v>
      </c>
      <c r="T1966" t="s">
        <v>54</v>
      </c>
      <c r="U1966" t="s">
        <v>13</v>
      </c>
      <c r="V1966">
        <v>1</v>
      </c>
    </row>
    <row r="1967" spans="1:22" x14ac:dyDescent="0.2">
      <c r="A1967" s="1" t="s">
        <v>681</v>
      </c>
      <c r="B1967" s="6" t="s">
        <v>1312</v>
      </c>
      <c r="C1967" s="1" t="s">
        <v>1317</v>
      </c>
      <c r="D1967" s="1" t="s">
        <v>13</v>
      </c>
      <c r="E1967" s="1" t="s">
        <v>1318</v>
      </c>
      <c r="F1967" s="1" t="s">
        <v>1315</v>
      </c>
      <c r="G1967" s="6" t="s">
        <v>1316</v>
      </c>
      <c r="H1967" s="3">
        <v>0.38</v>
      </c>
      <c r="I1967" s="5">
        <v>0</v>
      </c>
      <c r="J1967" s="4">
        <f>TRUNC(H1967*I1967, 1)</f>
        <v>0</v>
      </c>
      <c r="K1967" s="4">
        <f>노무!E4</f>
        <v>0</v>
      </c>
      <c r="L1967" s="5">
        <f>TRUNC(H1967*K1967, 1)</f>
        <v>0</v>
      </c>
      <c r="M1967" s="4">
        <v>0</v>
      </c>
      <c r="N1967" s="5">
        <f>TRUNC(H1967*M1967, 1)</f>
        <v>0</v>
      </c>
      <c r="O1967" s="4">
        <f t="shared" si="231"/>
        <v>0</v>
      </c>
      <c r="P1967" s="5">
        <f t="shared" si="231"/>
        <v>0</v>
      </c>
      <c r="Q1967" s="1" t="s">
        <v>13</v>
      </c>
      <c r="S1967" t="s">
        <v>54</v>
      </c>
      <c r="T1967" t="s">
        <v>54</v>
      </c>
      <c r="U1967" t="s">
        <v>13</v>
      </c>
      <c r="V1967">
        <v>1</v>
      </c>
    </row>
    <row r="1968" spans="1:22" x14ac:dyDescent="0.2">
      <c r="A1968" s="1" t="s">
        <v>681</v>
      </c>
      <c r="B1968" s="6" t="s">
        <v>1331</v>
      </c>
      <c r="C1968" s="1" t="s">
        <v>1422</v>
      </c>
      <c r="D1968" s="1" t="s">
        <v>13</v>
      </c>
      <c r="E1968" s="1" t="s">
        <v>1341</v>
      </c>
      <c r="F1968" s="1" t="s">
        <v>1423</v>
      </c>
      <c r="G1968" s="6" t="s">
        <v>1335</v>
      </c>
      <c r="H1968" s="3">
        <v>1.56</v>
      </c>
      <c r="I1968" s="4">
        <f>기계경비!H7</f>
        <v>0</v>
      </c>
      <c r="J1968" s="4">
        <f>TRUNC(H1968*I1968, 1)</f>
        <v>0</v>
      </c>
      <c r="K1968" s="4">
        <f>기계경비!I7</f>
        <v>0</v>
      </c>
      <c r="L1968" s="5">
        <f>TRUNC(H1968*K1968, 1)</f>
        <v>0</v>
      </c>
      <c r="M1968" s="4">
        <f>기계경비!J7</f>
        <v>0</v>
      </c>
      <c r="N1968" s="5">
        <f>TRUNC(H1968*M1968, 1)</f>
        <v>0</v>
      </c>
      <c r="O1968" s="4">
        <f t="shared" si="231"/>
        <v>0</v>
      </c>
      <c r="P1968" s="5">
        <f t="shared" si="231"/>
        <v>0</v>
      </c>
      <c r="Q1968" s="1" t="s">
        <v>13</v>
      </c>
      <c r="S1968" t="s">
        <v>54</v>
      </c>
      <c r="T1968" t="s">
        <v>54</v>
      </c>
      <c r="U1968" t="s">
        <v>13</v>
      </c>
      <c r="V1968">
        <v>1</v>
      </c>
    </row>
    <row r="1969" spans="1:22" x14ac:dyDescent="0.2">
      <c r="A1969" s="1" t="s">
        <v>681</v>
      </c>
      <c r="B1969" s="6" t="s">
        <v>1331</v>
      </c>
      <c r="C1969" s="1" t="s">
        <v>1379</v>
      </c>
      <c r="D1969" s="1" t="s">
        <v>13</v>
      </c>
      <c r="E1969" s="1" t="s">
        <v>1333</v>
      </c>
      <c r="F1969" s="1" t="s">
        <v>1380</v>
      </c>
      <c r="G1969" s="6" t="s">
        <v>1335</v>
      </c>
      <c r="H1969" s="3">
        <v>0.57999999999999996</v>
      </c>
      <c r="I1969" s="4">
        <f>기계경비!H33</f>
        <v>0</v>
      </c>
      <c r="J1969" s="4">
        <f>TRUNC(H1969*I1969, 1)</f>
        <v>0</v>
      </c>
      <c r="K1969" s="4">
        <f>기계경비!I33</f>
        <v>0</v>
      </c>
      <c r="L1969" s="5">
        <f>TRUNC(H1969*K1969, 1)</f>
        <v>0</v>
      </c>
      <c r="M1969" s="4">
        <f>기계경비!J33</f>
        <v>0</v>
      </c>
      <c r="N1969" s="5">
        <f>TRUNC(H1969*M1969, 1)</f>
        <v>0</v>
      </c>
      <c r="O1969" s="4">
        <f t="shared" si="231"/>
        <v>0</v>
      </c>
      <c r="P1969" s="5">
        <f t="shared" si="231"/>
        <v>0</v>
      </c>
      <c r="Q1969" s="1" t="s">
        <v>13</v>
      </c>
      <c r="S1969" t="s">
        <v>54</v>
      </c>
      <c r="T1969" t="s">
        <v>54</v>
      </c>
      <c r="U1969" t="s">
        <v>13</v>
      </c>
      <c r="V1969">
        <v>1</v>
      </c>
    </row>
    <row r="1970" spans="1:22" x14ac:dyDescent="0.2">
      <c r="A1970" s="1" t="s">
        <v>13</v>
      </c>
      <c r="B1970" s="6" t="s">
        <v>13</v>
      </c>
      <c r="C1970" s="1" t="s">
        <v>13</v>
      </c>
      <c r="D1970" s="1" t="s">
        <v>13</v>
      </c>
      <c r="E1970" s="1" t="s">
        <v>1311</v>
      </c>
      <c r="F1970" s="1" t="s">
        <v>13</v>
      </c>
      <c r="G1970" s="6" t="s">
        <v>13</v>
      </c>
      <c r="H1970" s="3">
        <v>0</v>
      </c>
      <c r="I1970" s="1" t="s">
        <v>13</v>
      </c>
      <c r="J1970" s="4">
        <f>TRUNC(SUMPRODUCT(J1966:J1969, V1966:V1969), 0)</f>
        <v>0</v>
      </c>
      <c r="K1970" s="1" t="s">
        <v>13</v>
      </c>
      <c r="L1970" s="5">
        <f>TRUNC(SUMPRODUCT(L1966:L1969, V1966:V1969), 0)</f>
        <v>0</v>
      </c>
      <c r="M1970" s="1" t="s">
        <v>13</v>
      </c>
      <c r="N1970" s="5">
        <f>TRUNC(SUMPRODUCT(N1966:N1969, V1966:V1969), 0)</f>
        <v>0</v>
      </c>
      <c r="O1970" s="1" t="s">
        <v>13</v>
      </c>
      <c r="P1970" s="5">
        <f>J1970+L1970+N1970</f>
        <v>0</v>
      </c>
      <c r="Q1970" s="1" t="s">
        <v>13</v>
      </c>
      <c r="S1970" t="s">
        <v>13</v>
      </c>
      <c r="T1970" t="s">
        <v>13</v>
      </c>
      <c r="U1970" t="s">
        <v>13</v>
      </c>
      <c r="V1970">
        <v>1</v>
      </c>
    </row>
    <row r="1971" spans="1:22" x14ac:dyDescent="0.2">
      <c r="A1971" s="1" t="s">
        <v>13</v>
      </c>
      <c r="B1971" s="6" t="s">
        <v>13</v>
      </c>
      <c r="C1971" s="1" t="s">
        <v>13</v>
      </c>
      <c r="D1971" s="1" t="s">
        <v>13</v>
      </c>
      <c r="E1971" s="1" t="s">
        <v>13</v>
      </c>
      <c r="F1971" s="1" t="s">
        <v>13</v>
      </c>
      <c r="G1971" s="6" t="s">
        <v>13</v>
      </c>
      <c r="H1971" s="3">
        <v>0</v>
      </c>
      <c r="I1971" s="1" t="s">
        <v>13</v>
      </c>
      <c r="J1971" s="1" t="s">
        <v>13</v>
      </c>
      <c r="K1971" s="1" t="s">
        <v>13</v>
      </c>
      <c r="L1971" s="1" t="s">
        <v>13</v>
      </c>
      <c r="M1971" s="1" t="s">
        <v>13</v>
      </c>
      <c r="N1971" s="1" t="s">
        <v>13</v>
      </c>
      <c r="O1971" s="1" t="s">
        <v>13</v>
      </c>
      <c r="P1971" s="1" t="s">
        <v>13</v>
      </c>
      <c r="Q1971" s="1" t="s">
        <v>13</v>
      </c>
      <c r="S1971" t="s">
        <v>13</v>
      </c>
      <c r="T1971" t="s">
        <v>13</v>
      </c>
      <c r="U1971" t="s">
        <v>13</v>
      </c>
      <c r="V1971">
        <v>1</v>
      </c>
    </row>
    <row r="1972" spans="1:22" x14ac:dyDescent="0.2">
      <c r="A1972" s="1" t="s">
        <v>683</v>
      </c>
      <c r="B1972" s="6" t="s">
        <v>13</v>
      </c>
      <c r="C1972" s="1" t="s">
        <v>13</v>
      </c>
      <c r="D1972" s="1" t="s">
        <v>13</v>
      </c>
      <c r="E1972" s="1" t="s">
        <v>661</v>
      </c>
      <c r="F1972" s="1" t="s">
        <v>684</v>
      </c>
      <c r="G1972" s="6" t="s">
        <v>483</v>
      </c>
      <c r="H1972" s="3">
        <v>0</v>
      </c>
      <c r="I1972" s="1" t="s">
        <v>13</v>
      </c>
      <c r="J1972" s="1" t="s">
        <v>13</v>
      </c>
      <c r="K1972" s="1" t="s">
        <v>13</v>
      </c>
      <c r="L1972" s="1" t="s">
        <v>13</v>
      </c>
      <c r="M1972" s="1" t="s">
        <v>13</v>
      </c>
      <c r="N1972" s="1" t="s">
        <v>13</v>
      </c>
      <c r="O1972" s="1" t="s">
        <v>13</v>
      </c>
      <c r="P1972" s="1" t="s">
        <v>13</v>
      </c>
      <c r="Q1972" s="1" t="s">
        <v>13</v>
      </c>
      <c r="S1972" t="s">
        <v>13</v>
      </c>
      <c r="T1972" t="s">
        <v>13</v>
      </c>
      <c r="U1972" t="s">
        <v>13</v>
      </c>
      <c r="V1972">
        <v>1</v>
      </c>
    </row>
    <row r="1973" spans="1:22" x14ac:dyDescent="0.2">
      <c r="A1973" s="1" t="s">
        <v>683</v>
      </c>
      <c r="B1973" s="6" t="s">
        <v>1312</v>
      </c>
      <c r="C1973" s="1" t="s">
        <v>1496</v>
      </c>
      <c r="D1973" s="1" t="s">
        <v>13</v>
      </c>
      <c r="E1973" s="1" t="s">
        <v>1497</v>
      </c>
      <c r="F1973" s="1" t="s">
        <v>1315</v>
      </c>
      <c r="G1973" s="6" t="s">
        <v>1316</v>
      </c>
      <c r="H1973" s="3">
        <v>1.24</v>
      </c>
      <c r="I1973" s="5">
        <v>0</v>
      </c>
      <c r="J1973" s="4">
        <f>TRUNC(H1973*I1973, 1)</f>
        <v>0</v>
      </c>
      <c r="K1973" s="4">
        <f>노무!E23</f>
        <v>0</v>
      </c>
      <c r="L1973" s="5">
        <f>TRUNC(H1973*K1973, 1)</f>
        <v>0</v>
      </c>
      <c r="M1973" s="4">
        <v>0</v>
      </c>
      <c r="N1973" s="5">
        <f>TRUNC(H1973*M1973, 1)</f>
        <v>0</v>
      </c>
      <c r="O1973" s="4">
        <f t="shared" ref="O1973:P1976" si="232">I1973+K1973+M1973</f>
        <v>0</v>
      </c>
      <c r="P1973" s="5">
        <f t="shared" si="232"/>
        <v>0</v>
      </c>
      <c r="Q1973" s="1" t="s">
        <v>13</v>
      </c>
      <c r="S1973" t="s">
        <v>54</v>
      </c>
      <c r="T1973" t="s">
        <v>54</v>
      </c>
      <c r="U1973" t="s">
        <v>13</v>
      </c>
      <c r="V1973">
        <v>1</v>
      </c>
    </row>
    <row r="1974" spans="1:22" x14ac:dyDescent="0.2">
      <c r="A1974" s="1" t="s">
        <v>683</v>
      </c>
      <c r="B1974" s="6" t="s">
        <v>1312</v>
      </c>
      <c r="C1974" s="1" t="s">
        <v>1317</v>
      </c>
      <c r="D1974" s="1" t="s">
        <v>13</v>
      </c>
      <c r="E1974" s="1" t="s">
        <v>1318</v>
      </c>
      <c r="F1974" s="1" t="s">
        <v>1315</v>
      </c>
      <c r="G1974" s="6" t="s">
        <v>1316</v>
      </c>
      <c r="H1974" s="3">
        <v>0.43</v>
      </c>
      <c r="I1974" s="5">
        <v>0</v>
      </c>
      <c r="J1974" s="4">
        <f>TRUNC(H1974*I1974, 1)</f>
        <v>0</v>
      </c>
      <c r="K1974" s="4">
        <f>노무!E4</f>
        <v>0</v>
      </c>
      <c r="L1974" s="5">
        <f>TRUNC(H1974*K1974, 1)</f>
        <v>0</v>
      </c>
      <c r="M1974" s="4">
        <v>0</v>
      </c>
      <c r="N1974" s="5">
        <f>TRUNC(H1974*M1974, 1)</f>
        <v>0</v>
      </c>
      <c r="O1974" s="4">
        <f t="shared" si="232"/>
        <v>0</v>
      </c>
      <c r="P1974" s="5">
        <f t="shared" si="232"/>
        <v>0</v>
      </c>
      <c r="Q1974" s="1" t="s">
        <v>13</v>
      </c>
      <c r="S1974" t="s">
        <v>54</v>
      </c>
      <c r="T1974" t="s">
        <v>54</v>
      </c>
      <c r="U1974" t="s">
        <v>13</v>
      </c>
      <c r="V1974">
        <v>1</v>
      </c>
    </row>
    <row r="1975" spans="1:22" x14ac:dyDescent="0.2">
      <c r="A1975" s="1" t="s">
        <v>683</v>
      </c>
      <c r="B1975" s="6" t="s">
        <v>1331</v>
      </c>
      <c r="C1975" s="1" t="s">
        <v>1422</v>
      </c>
      <c r="D1975" s="1" t="s">
        <v>13</v>
      </c>
      <c r="E1975" s="1" t="s">
        <v>1341</v>
      </c>
      <c r="F1975" s="1" t="s">
        <v>1423</v>
      </c>
      <c r="G1975" s="6" t="s">
        <v>1335</v>
      </c>
      <c r="H1975" s="3">
        <v>1.75</v>
      </c>
      <c r="I1975" s="4">
        <f>기계경비!H7</f>
        <v>0</v>
      </c>
      <c r="J1975" s="4">
        <f>TRUNC(H1975*I1975, 1)</f>
        <v>0</v>
      </c>
      <c r="K1975" s="4">
        <f>기계경비!I7</f>
        <v>0</v>
      </c>
      <c r="L1975" s="5">
        <f>TRUNC(H1975*K1975, 1)</f>
        <v>0</v>
      </c>
      <c r="M1975" s="4">
        <f>기계경비!J7</f>
        <v>0</v>
      </c>
      <c r="N1975" s="5">
        <f>TRUNC(H1975*M1975, 1)</f>
        <v>0</v>
      </c>
      <c r="O1975" s="4">
        <f t="shared" si="232"/>
        <v>0</v>
      </c>
      <c r="P1975" s="5">
        <f t="shared" si="232"/>
        <v>0</v>
      </c>
      <c r="Q1975" s="1" t="s">
        <v>13</v>
      </c>
      <c r="S1975" t="s">
        <v>54</v>
      </c>
      <c r="T1975" t="s">
        <v>54</v>
      </c>
      <c r="U1975" t="s">
        <v>13</v>
      </c>
      <c r="V1975">
        <v>1</v>
      </c>
    </row>
    <row r="1976" spans="1:22" x14ac:dyDescent="0.2">
      <c r="A1976" s="1" t="s">
        <v>683</v>
      </c>
      <c r="B1976" s="6" t="s">
        <v>1331</v>
      </c>
      <c r="C1976" s="1" t="s">
        <v>1379</v>
      </c>
      <c r="D1976" s="1" t="s">
        <v>13</v>
      </c>
      <c r="E1976" s="1" t="s">
        <v>1333</v>
      </c>
      <c r="F1976" s="1" t="s">
        <v>1380</v>
      </c>
      <c r="G1976" s="6" t="s">
        <v>1335</v>
      </c>
      <c r="H1976" s="3">
        <v>0.66</v>
      </c>
      <c r="I1976" s="4">
        <f>기계경비!H33</f>
        <v>0</v>
      </c>
      <c r="J1976" s="4">
        <f>TRUNC(H1976*I1976, 1)</f>
        <v>0</v>
      </c>
      <c r="K1976" s="4">
        <f>기계경비!I33</f>
        <v>0</v>
      </c>
      <c r="L1976" s="5">
        <f>TRUNC(H1976*K1976, 1)</f>
        <v>0</v>
      </c>
      <c r="M1976" s="4">
        <f>기계경비!J33</f>
        <v>0</v>
      </c>
      <c r="N1976" s="5">
        <f>TRUNC(H1976*M1976, 1)</f>
        <v>0</v>
      </c>
      <c r="O1976" s="4">
        <f t="shared" si="232"/>
        <v>0</v>
      </c>
      <c r="P1976" s="5">
        <f t="shared" si="232"/>
        <v>0</v>
      </c>
      <c r="Q1976" s="1" t="s">
        <v>13</v>
      </c>
      <c r="S1976" t="s">
        <v>54</v>
      </c>
      <c r="T1976" t="s">
        <v>54</v>
      </c>
      <c r="U1976" t="s">
        <v>13</v>
      </c>
      <c r="V1976">
        <v>1</v>
      </c>
    </row>
    <row r="1977" spans="1:22" x14ac:dyDescent="0.2">
      <c r="A1977" s="1" t="s">
        <v>13</v>
      </c>
      <c r="B1977" s="6" t="s">
        <v>13</v>
      </c>
      <c r="C1977" s="1" t="s">
        <v>13</v>
      </c>
      <c r="D1977" s="1" t="s">
        <v>13</v>
      </c>
      <c r="E1977" s="1" t="s">
        <v>1311</v>
      </c>
      <c r="F1977" s="1" t="s">
        <v>13</v>
      </c>
      <c r="G1977" s="6" t="s">
        <v>13</v>
      </c>
      <c r="H1977" s="3">
        <v>0</v>
      </c>
      <c r="I1977" s="1" t="s">
        <v>13</v>
      </c>
      <c r="J1977" s="4">
        <f>TRUNC(SUMPRODUCT(J1973:J1976, V1973:V1976), 0)</f>
        <v>0</v>
      </c>
      <c r="K1977" s="1" t="s">
        <v>13</v>
      </c>
      <c r="L1977" s="5">
        <f>TRUNC(SUMPRODUCT(L1973:L1976, V1973:V1976), 0)</f>
        <v>0</v>
      </c>
      <c r="M1977" s="1" t="s">
        <v>13</v>
      </c>
      <c r="N1977" s="5">
        <f>TRUNC(SUMPRODUCT(N1973:N1976, V1973:V1976), 0)</f>
        <v>0</v>
      </c>
      <c r="O1977" s="1" t="s">
        <v>13</v>
      </c>
      <c r="P1977" s="5">
        <f>J1977+L1977+N1977</f>
        <v>0</v>
      </c>
      <c r="Q1977" s="1" t="s">
        <v>13</v>
      </c>
      <c r="S1977" t="s">
        <v>13</v>
      </c>
      <c r="T1977" t="s">
        <v>13</v>
      </c>
      <c r="U1977" t="s">
        <v>13</v>
      </c>
      <c r="V1977">
        <v>1</v>
      </c>
    </row>
    <row r="1978" spans="1:22" x14ac:dyDescent="0.2">
      <c r="A1978" s="1" t="s">
        <v>13</v>
      </c>
      <c r="B1978" s="6" t="s">
        <v>13</v>
      </c>
      <c r="C1978" s="1" t="s">
        <v>13</v>
      </c>
      <c r="D1978" s="1" t="s">
        <v>13</v>
      </c>
      <c r="E1978" s="1" t="s">
        <v>13</v>
      </c>
      <c r="F1978" s="1" t="s">
        <v>13</v>
      </c>
      <c r="G1978" s="6" t="s">
        <v>13</v>
      </c>
      <c r="H1978" s="3">
        <v>0</v>
      </c>
      <c r="I1978" s="1" t="s">
        <v>13</v>
      </c>
      <c r="J1978" s="1" t="s">
        <v>13</v>
      </c>
      <c r="K1978" s="1" t="s">
        <v>13</v>
      </c>
      <c r="L1978" s="1" t="s">
        <v>13</v>
      </c>
      <c r="M1978" s="1" t="s">
        <v>13</v>
      </c>
      <c r="N1978" s="1" t="s">
        <v>13</v>
      </c>
      <c r="O1978" s="1" t="s">
        <v>13</v>
      </c>
      <c r="P1978" s="1" t="s">
        <v>13</v>
      </c>
      <c r="Q1978" s="1" t="s">
        <v>13</v>
      </c>
      <c r="S1978" t="s">
        <v>13</v>
      </c>
      <c r="T1978" t="s">
        <v>13</v>
      </c>
      <c r="U1978" t="s">
        <v>13</v>
      </c>
      <c r="V1978">
        <v>1</v>
      </c>
    </row>
    <row r="1979" spans="1:22" x14ac:dyDescent="0.2">
      <c r="A1979" s="1" t="s">
        <v>685</v>
      </c>
      <c r="B1979" s="6" t="s">
        <v>13</v>
      </c>
      <c r="C1979" s="1" t="s">
        <v>13</v>
      </c>
      <c r="D1979" s="1" t="s">
        <v>13</v>
      </c>
      <c r="E1979" s="1" t="s">
        <v>661</v>
      </c>
      <c r="F1979" s="1" t="s">
        <v>686</v>
      </c>
      <c r="G1979" s="6" t="s">
        <v>483</v>
      </c>
      <c r="H1979" s="3">
        <v>0</v>
      </c>
      <c r="I1979" s="1" t="s">
        <v>13</v>
      </c>
      <c r="J1979" s="1" t="s">
        <v>13</v>
      </c>
      <c r="K1979" s="1" t="s">
        <v>13</v>
      </c>
      <c r="L1979" s="1" t="s">
        <v>13</v>
      </c>
      <c r="M1979" s="1" t="s">
        <v>13</v>
      </c>
      <c r="N1979" s="1" t="s">
        <v>13</v>
      </c>
      <c r="O1979" s="1" t="s">
        <v>13</v>
      </c>
      <c r="P1979" s="1" t="s">
        <v>13</v>
      </c>
      <c r="Q1979" s="1" t="s">
        <v>13</v>
      </c>
      <c r="S1979" t="s">
        <v>13</v>
      </c>
      <c r="T1979" t="s">
        <v>13</v>
      </c>
      <c r="U1979" t="s">
        <v>13</v>
      </c>
      <c r="V1979">
        <v>1</v>
      </c>
    </row>
    <row r="1980" spans="1:22" x14ac:dyDescent="0.2">
      <c r="A1980" s="1" t="s">
        <v>685</v>
      </c>
      <c r="B1980" s="6" t="s">
        <v>1312</v>
      </c>
      <c r="C1980" s="1" t="s">
        <v>1496</v>
      </c>
      <c r="D1980" s="1" t="s">
        <v>13</v>
      </c>
      <c r="E1980" s="1" t="s">
        <v>1497</v>
      </c>
      <c r="F1980" s="1" t="s">
        <v>1315</v>
      </c>
      <c r="G1980" s="6" t="s">
        <v>1316</v>
      </c>
      <c r="H1980" s="3">
        <v>1.33</v>
      </c>
      <c r="I1980" s="5">
        <v>0</v>
      </c>
      <c r="J1980" s="4">
        <f>TRUNC(H1980*I1980, 1)</f>
        <v>0</v>
      </c>
      <c r="K1980" s="4">
        <f>노무!E23</f>
        <v>0</v>
      </c>
      <c r="L1980" s="5">
        <f>TRUNC(H1980*K1980, 1)</f>
        <v>0</v>
      </c>
      <c r="M1980" s="4">
        <v>0</v>
      </c>
      <c r="N1980" s="5">
        <f>TRUNC(H1980*M1980, 1)</f>
        <v>0</v>
      </c>
      <c r="O1980" s="4">
        <f t="shared" ref="O1980:P1983" si="233">I1980+K1980+M1980</f>
        <v>0</v>
      </c>
      <c r="P1980" s="5">
        <f t="shared" si="233"/>
        <v>0</v>
      </c>
      <c r="Q1980" s="1" t="s">
        <v>13</v>
      </c>
      <c r="S1980" t="s">
        <v>54</v>
      </c>
      <c r="T1980" t="s">
        <v>54</v>
      </c>
      <c r="U1980" t="s">
        <v>13</v>
      </c>
      <c r="V1980">
        <v>1</v>
      </c>
    </row>
    <row r="1981" spans="1:22" x14ac:dyDescent="0.2">
      <c r="A1981" s="1" t="s">
        <v>685</v>
      </c>
      <c r="B1981" s="6" t="s">
        <v>1312</v>
      </c>
      <c r="C1981" s="1" t="s">
        <v>1317</v>
      </c>
      <c r="D1981" s="1" t="s">
        <v>13</v>
      </c>
      <c r="E1981" s="1" t="s">
        <v>1318</v>
      </c>
      <c r="F1981" s="1" t="s">
        <v>1315</v>
      </c>
      <c r="G1981" s="6" t="s">
        <v>1316</v>
      </c>
      <c r="H1981" s="3">
        <v>0.45</v>
      </c>
      <c r="I1981" s="5">
        <v>0</v>
      </c>
      <c r="J1981" s="4">
        <f>TRUNC(H1981*I1981, 1)</f>
        <v>0</v>
      </c>
      <c r="K1981" s="4">
        <f>노무!E4</f>
        <v>0</v>
      </c>
      <c r="L1981" s="5">
        <f>TRUNC(H1981*K1981, 1)</f>
        <v>0</v>
      </c>
      <c r="M1981" s="4">
        <v>0</v>
      </c>
      <c r="N1981" s="5">
        <f>TRUNC(H1981*M1981, 1)</f>
        <v>0</v>
      </c>
      <c r="O1981" s="4">
        <f t="shared" si="233"/>
        <v>0</v>
      </c>
      <c r="P1981" s="5">
        <f t="shared" si="233"/>
        <v>0</v>
      </c>
      <c r="Q1981" s="1" t="s">
        <v>13</v>
      </c>
      <c r="S1981" t="s">
        <v>54</v>
      </c>
      <c r="T1981" t="s">
        <v>54</v>
      </c>
      <c r="U1981" t="s">
        <v>13</v>
      </c>
      <c r="V1981">
        <v>1</v>
      </c>
    </row>
    <row r="1982" spans="1:22" x14ac:dyDescent="0.2">
      <c r="A1982" s="1" t="s">
        <v>685</v>
      </c>
      <c r="B1982" s="6" t="s">
        <v>1331</v>
      </c>
      <c r="C1982" s="1" t="s">
        <v>1422</v>
      </c>
      <c r="D1982" s="1" t="s">
        <v>13</v>
      </c>
      <c r="E1982" s="1" t="s">
        <v>1341</v>
      </c>
      <c r="F1982" s="1" t="s">
        <v>1423</v>
      </c>
      <c r="G1982" s="6" t="s">
        <v>1335</v>
      </c>
      <c r="H1982" s="3">
        <v>1.85</v>
      </c>
      <c r="I1982" s="4">
        <f>기계경비!H7</f>
        <v>0</v>
      </c>
      <c r="J1982" s="4">
        <f>TRUNC(H1982*I1982, 1)</f>
        <v>0</v>
      </c>
      <c r="K1982" s="4">
        <f>기계경비!I7</f>
        <v>0</v>
      </c>
      <c r="L1982" s="5">
        <f>TRUNC(H1982*K1982, 1)</f>
        <v>0</v>
      </c>
      <c r="M1982" s="4">
        <f>기계경비!J7</f>
        <v>0</v>
      </c>
      <c r="N1982" s="5">
        <f>TRUNC(H1982*M1982, 1)</f>
        <v>0</v>
      </c>
      <c r="O1982" s="4">
        <f t="shared" si="233"/>
        <v>0</v>
      </c>
      <c r="P1982" s="5">
        <f t="shared" si="233"/>
        <v>0</v>
      </c>
      <c r="Q1982" s="1" t="s">
        <v>13</v>
      </c>
      <c r="S1982" t="s">
        <v>54</v>
      </c>
      <c r="T1982" t="s">
        <v>54</v>
      </c>
      <c r="U1982" t="s">
        <v>13</v>
      </c>
      <c r="V1982">
        <v>1</v>
      </c>
    </row>
    <row r="1983" spans="1:22" x14ac:dyDescent="0.2">
      <c r="A1983" s="1" t="s">
        <v>685</v>
      </c>
      <c r="B1983" s="6" t="s">
        <v>1331</v>
      </c>
      <c r="C1983" s="1" t="s">
        <v>1379</v>
      </c>
      <c r="D1983" s="1" t="s">
        <v>13</v>
      </c>
      <c r="E1983" s="1" t="s">
        <v>1333</v>
      </c>
      <c r="F1983" s="1" t="s">
        <v>1380</v>
      </c>
      <c r="G1983" s="6" t="s">
        <v>1335</v>
      </c>
      <c r="H1983" s="3">
        <v>0.7</v>
      </c>
      <c r="I1983" s="4">
        <f>기계경비!H33</f>
        <v>0</v>
      </c>
      <c r="J1983" s="4">
        <f>TRUNC(H1983*I1983, 1)</f>
        <v>0</v>
      </c>
      <c r="K1983" s="4">
        <f>기계경비!I33</f>
        <v>0</v>
      </c>
      <c r="L1983" s="5">
        <f>TRUNC(H1983*K1983, 1)</f>
        <v>0</v>
      </c>
      <c r="M1983" s="4">
        <f>기계경비!J33</f>
        <v>0</v>
      </c>
      <c r="N1983" s="5">
        <f>TRUNC(H1983*M1983, 1)</f>
        <v>0</v>
      </c>
      <c r="O1983" s="4">
        <f t="shared" si="233"/>
        <v>0</v>
      </c>
      <c r="P1983" s="5">
        <f t="shared" si="233"/>
        <v>0</v>
      </c>
      <c r="Q1983" s="1" t="s">
        <v>13</v>
      </c>
      <c r="S1983" t="s">
        <v>54</v>
      </c>
      <c r="T1983" t="s">
        <v>54</v>
      </c>
      <c r="U1983" t="s">
        <v>13</v>
      </c>
      <c r="V1983">
        <v>1</v>
      </c>
    </row>
    <row r="1984" spans="1:22" x14ac:dyDescent="0.2">
      <c r="A1984" s="1" t="s">
        <v>13</v>
      </c>
      <c r="B1984" s="6" t="s">
        <v>13</v>
      </c>
      <c r="C1984" s="1" t="s">
        <v>13</v>
      </c>
      <c r="D1984" s="1" t="s">
        <v>13</v>
      </c>
      <c r="E1984" s="1" t="s">
        <v>1311</v>
      </c>
      <c r="F1984" s="1" t="s">
        <v>13</v>
      </c>
      <c r="G1984" s="6" t="s">
        <v>13</v>
      </c>
      <c r="H1984" s="3">
        <v>0</v>
      </c>
      <c r="I1984" s="1" t="s">
        <v>13</v>
      </c>
      <c r="J1984" s="4">
        <f>TRUNC(SUMPRODUCT(J1980:J1983, V1980:V1983), 0)</f>
        <v>0</v>
      </c>
      <c r="K1984" s="1" t="s">
        <v>13</v>
      </c>
      <c r="L1984" s="5">
        <f>TRUNC(SUMPRODUCT(L1980:L1983, V1980:V1983), 0)</f>
        <v>0</v>
      </c>
      <c r="M1984" s="1" t="s">
        <v>13</v>
      </c>
      <c r="N1984" s="5">
        <f>TRUNC(SUMPRODUCT(N1980:N1983, V1980:V1983), 0)</f>
        <v>0</v>
      </c>
      <c r="O1984" s="1" t="s">
        <v>13</v>
      </c>
      <c r="P1984" s="5">
        <f>J1984+L1984+N1984</f>
        <v>0</v>
      </c>
      <c r="Q1984" s="1" t="s">
        <v>13</v>
      </c>
      <c r="S1984" t="s">
        <v>13</v>
      </c>
      <c r="T1984" t="s">
        <v>13</v>
      </c>
      <c r="U1984" t="s">
        <v>13</v>
      </c>
      <c r="V1984">
        <v>1</v>
      </c>
    </row>
    <row r="1985" spans="1:22" x14ac:dyDescent="0.2">
      <c r="A1985" s="1" t="s">
        <v>13</v>
      </c>
      <c r="B1985" s="6" t="s">
        <v>13</v>
      </c>
      <c r="C1985" s="1" t="s">
        <v>13</v>
      </c>
      <c r="D1985" s="1" t="s">
        <v>13</v>
      </c>
      <c r="E1985" s="1" t="s">
        <v>13</v>
      </c>
      <c r="F1985" s="1" t="s">
        <v>13</v>
      </c>
      <c r="G1985" s="6" t="s">
        <v>13</v>
      </c>
      <c r="H1985" s="3">
        <v>0</v>
      </c>
      <c r="I1985" s="1" t="s">
        <v>13</v>
      </c>
      <c r="J1985" s="1" t="s">
        <v>13</v>
      </c>
      <c r="K1985" s="1" t="s">
        <v>13</v>
      </c>
      <c r="L1985" s="1" t="s">
        <v>13</v>
      </c>
      <c r="M1985" s="1" t="s">
        <v>13</v>
      </c>
      <c r="N1985" s="1" t="s">
        <v>13</v>
      </c>
      <c r="O1985" s="1" t="s">
        <v>13</v>
      </c>
      <c r="P1985" s="1" t="s">
        <v>13</v>
      </c>
      <c r="Q1985" s="1" t="s">
        <v>13</v>
      </c>
      <c r="S1985" t="s">
        <v>13</v>
      </c>
      <c r="T1985" t="s">
        <v>13</v>
      </c>
      <c r="U1985" t="s">
        <v>13</v>
      </c>
      <c r="V1985">
        <v>1</v>
      </c>
    </row>
    <row r="1986" spans="1:22" x14ac:dyDescent="0.2">
      <c r="A1986" s="1" t="s">
        <v>687</v>
      </c>
      <c r="B1986" s="6" t="s">
        <v>13</v>
      </c>
      <c r="C1986" s="1" t="s">
        <v>13</v>
      </c>
      <c r="D1986" s="1" t="s">
        <v>13</v>
      </c>
      <c r="E1986" s="1" t="s">
        <v>688</v>
      </c>
      <c r="F1986" s="1" t="s">
        <v>689</v>
      </c>
      <c r="G1986" s="6" t="s">
        <v>483</v>
      </c>
      <c r="H1986" s="3">
        <v>0</v>
      </c>
      <c r="I1986" s="1" t="s">
        <v>13</v>
      </c>
      <c r="J1986" s="1" t="s">
        <v>13</v>
      </c>
      <c r="K1986" s="1" t="s">
        <v>13</v>
      </c>
      <c r="L1986" s="1" t="s">
        <v>13</v>
      </c>
      <c r="M1986" s="1" t="s">
        <v>13</v>
      </c>
      <c r="N1986" s="1" t="s">
        <v>13</v>
      </c>
      <c r="O1986" s="1" t="s">
        <v>13</v>
      </c>
      <c r="P1986" s="1" t="s">
        <v>13</v>
      </c>
      <c r="Q1986" s="1" t="s">
        <v>13</v>
      </c>
      <c r="S1986" t="s">
        <v>13</v>
      </c>
      <c r="T1986" t="s">
        <v>13</v>
      </c>
      <c r="U1986" t="s">
        <v>13</v>
      </c>
      <c r="V1986">
        <v>1</v>
      </c>
    </row>
    <row r="1987" spans="1:22" x14ac:dyDescent="0.2">
      <c r="A1987" s="1" t="s">
        <v>687</v>
      </c>
      <c r="B1987" s="6" t="s">
        <v>1312</v>
      </c>
      <c r="C1987" s="1" t="s">
        <v>1496</v>
      </c>
      <c r="D1987" s="1" t="s">
        <v>13</v>
      </c>
      <c r="E1987" s="1" t="s">
        <v>1497</v>
      </c>
      <c r="F1987" s="1" t="s">
        <v>1315</v>
      </c>
      <c r="G1987" s="6" t="s">
        <v>1316</v>
      </c>
      <c r="H1987" s="3">
        <v>0.06</v>
      </c>
      <c r="I1987" s="5">
        <v>0</v>
      </c>
      <c r="J1987" s="4">
        <f>TRUNC(H1987*I1987, 1)</f>
        <v>0</v>
      </c>
      <c r="K1987" s="4">
        <f>노무!E23</f>
        <v>0</v>
      </c>
      <c r="L1987" s="5">
        <f>TRUNC(H1987*K1987, 1)</f>
        <v>0</v>
      </c>
      <c r="M1987" s="4">
        <v>0</v>
      </c>
      <c r="N1987" s="5">
        <f>TRUNC(H1987*M1987, 1)</f>
        <v>0</v>
      </c>
      <c r="O1987" s="4">
        <f t="shared" ref="O1987:P1989" si="234">I1987+K1987+M1987</f>
        <v>0</v>
      </c>
      <c r="P1987" s="5">
        <f t="shared" si="234"/>
        <v>0</v>
      </c>
      <c r="Q1987" s="1" t="s">
        <v>13</v>
      </c>
      <c r="S1987" t="s">
        <v>54</v>
      </c>
      <c r="T1987" t="s">
        <v>54</v>
      </c>
      <c r="U1987" t="s">
        <v>13</v>
      </c>
      <c r="V1987">
        <v>1</v>
      </c>
    </row>
    <row r="1988" spans="1:22" x14ac:dyDescent="0.2">
      <c r="A1988" s="1" t="s">
        <v>687</v>
      </c>
      <c r="B1988" s="6" t="s">
        <v>1312</v>
      </c>
      <c r="C1988" s="1" t="s">
        <v>1317</v>
      </c>
      <c r="D1988" s="1" t="s">
        <v>13</v>
      </c>
      <c r="E1988" s="1" t="s">
        <v>1318</v>
      </c>
      <c r="F1988" s="1" t="s">
        <v>1315</v>
      </c>
      <c r="G1988" s="6" t="s">
        <v>1316</v>
      </c>
      <c r="H1988" s="3">
        <v>0.02</v>
      </c>
      <c r="I1988" s="5">
        <v>0</v>
      </c>
      <c r="J1988" s="4">
        <f>TRUNC(H1988*I1988, 1)</f>
        <v>0</v>
      </c>
      <c r="K1988" s="4">
        <f>노무!E4</f>
        <v>0</v>
      </c>
      <c r="L1988" s="5">
        <f>TRUNC(H1988*K1988, 1)</f>
        <v>0</v>
      </c>
      <c r="M1988" s="4">
        <v>0</v>
      </c>
      <c r="N1988" s="5">
        <f>TRUNC(H1988*M1988, 1)</f>
        <v>0</v>
      </c>
      <c r="O1988" s="4">
        <f t="shared" si="234"/>
        <v>0</v>
      </c>
      <c r="P1988" s="5">
        <f t="shared" si="234"/>
        <v>0</v>
      </c>
      <c r="Q1988" s="1" t="s">
        <v>13</v>
      </c>
      <c r="S1988" t="s">
        <v>54</v>
      </c>
      <c r="T1988" t="s">
        <v>54</v>
      </c>
      <c r="U1988" t="s">
        <v>13</v>
      </c>
      <c r="V1988">
        <v>1</v>
      </c>
    </row>
    <row r="1989" spans="1:22" x14ac:dyDescent="0.2">
      <c r="A1989" s="1" t="s">
        <v>687</v>
      </c>
      <c r="B1989" s="6" t="s">
        <v>1306</v>
      </c>
      <c r="C1989" s="1" t="s">
        <v>1307</v>
      </c>
      <c r="D1989" s="1" t="s">
        <v>13</v>
      </c>
      <c r="E1989" s="1" t="s">
        <v>1319</v>
      </c>
      <c r="F1989" s="1" t="s">
        <v>1503</v>
      </c>
      <c r="G1989" s="6" t="s">
        <v>1310</v>
      </c>
      <c r="H1989" s="3">
        <v>1</v>
      </c>
      <c r="I1989" s="4">
        <f>TRUNC((L1987+L1988)*2.5*0.01, 1)</f>
        <v>0</v>
      </c>
      <c r="J1989" s="4">
        <f>TRUNC(H1989*I1989, 1)</f>
        <v>0</v>
      </c>
      <c r="K1989" s="4">
        <v>0</v>
      </c>
      <c r="L1989" s="5">
        <f>TRUNC(H1989*K1989, 1)</f>
        <v>0</v>
      </c>
      <c r="M1989" s="4">
        <v>0</v>
      </c>
      <c r="N1989" s="5">
        <f>TRUNC(H1989*M1989, 1)</f>
        <v>0</v>
      </c>
      <c r="O1989" s="4">
        <f t="shared" si="234"/>
        <v>0</v>
      </c>
      <c r="P1989" s="5">
        <f t="shared" si="234"/>
        <v>0</v>
      </c>
      <c r="Q1989" s="1" t="s">
        <v>13</v>
      </c>
      <c r="S1989" t="s">
        <v>54</v>
      </c>
      <c r="T1989" t="s">
        <v>54</v>
      </c>
      <c r="U1989">
        <v>2.5</v>
      </c>
      <c r="V1989">
        <v>1</v>
      </c>
    </row>
    <row r="1990" spans="1:22" x14ac:dyDescent="0.2">
      <c r="A1990" s="1" t="s">
        <v>13</v>
      </c>
      <c r="B1990" s="6" t="s">
        <v>13</v>
      </c>
      <c r="C1990" s="1" t="s">
        <v>13</v>
      </c>
      <c r="D1990" s="1" t="s">
        <v>13</v>
      </c>
      <c r="E1990" s="1" t="s">
        <v>1311</v>
      </c>
      <c r="F1990" s="1" t="s">
        <v>13</v>
      </c>
      <c r="G1990" s="6" t="s">
        <v>13</v>
      </c>
      <c r="H1990" s="3">
        <v>0</v>
      </c>
      <c r="I1990" s="1" t="s">
        <v>13</v>
      </c>
      <c r="J1990" s="4">
        <f>TRUNC(SUMPRODUCT(J1987:J1989, V1987:V1989), 0)</f>
        <v>0</v>
      </c>
      <c r="K1990" s="1" t="s">
        <v>13</v>
      </c>
      <c r="L1990" s="5">
        <f>TRUNC(SUMPRODUCT(L1987:L1989, V1987:V1989), 0)</f>
        <v>0</v>
      </c>
      <c r="M1990" s="1" t="s">
        <v>13</v>
      </c>
      <c r="N1990" s="5">
        <f>TRUNC(SUMPRODUCT(N1987:N1989, V1987:V1989), 0)</f>
        <v>0</v>
      </c>
      <c r="O1990" s="1" t="s">
        <v>13</v>
      </c>
      <c r="P1990" s="5">
        <f>J1990+L1990+N1990</f>
        <v>0</v>
      </c>
      <c r="Q1990" s="1" t="s">
        <v>13</v>
      </c>
      <c r="S1990" t="s">
        <v>13</v>
      </c>
      <c r="T1990" t="s">
        <v>13</v>
      </c>
      <c r="U1990" t="s">
        <v>13</v>
      </c>
      <c r="V1990">
        <v>1</v>
      </c>
    </row>
    <row r="1991" spans="1:22" x14ac:dyDescent="0.2">
      <c r="A1991" s="1" t="s">
        <v>13</v>
      </c>
      <c r="B1991" s="6" t="s">
        <v>13</v>
      </c>
      <c r="C1991" s="1" t="s">
        <v>13</v>
      </c>
      <c r="D1991" s="1" t="s">
        <v>13</v>
      </c>
      <c r="E1991" s="1" t="s">
        <v>13</v>
      </c>
      <c r="F1991" s="1" t="s">
        <v>13</v>
      </c>
      <c r="G1991" s="6" t="s">
        <v>13</v>
      </c>
      <c r="H1991" s="3">
        <v>0</v>
      </c>
      <c r="I1991" s="1" t="s">
        <v>13</v>
      </c>
      <c r="J1991" s="1" t="s">
        <v>13</v>
      </c>
      <c r="K1991" s="1" t="s">
        <v>13</v>
      </c>
      <c r="L1991" s="1" t="s">
        <v>13</v>
      </c>
      <c r="M1991" s="1" t="s">
        <v>13</v>
      </c>
      <c r="N1991" s="1" t="s">
        <v>13</v>
      </c>
      <c r="O1991" s="1" t="s">
        <v>13</v>
      </c>
      <c r="P1991" s="1" t="s">
        <v>13</v>
      </c>
      <c r="Q1991" s="1" t="s">
        <v>13</v>
      </c>
      <c r="S1991" t="s">
        <v>13</v>
      </c>
      <c r="T1991" t="s">
        <v>13</v>
      </c>
      <c r="U1991" t="s">
        <v>13</v>
      </c>
      <c r="V1991">
        <v>1</v>
      </c>
    </row>
    <row r="1992" spans="1:22" x14ac:dyDescent="0.2">
      <c r="A1992" s="1" t="s">
        <v>690</v>
      </c>
      <c r="B1992" s="6" t="s">
        <v>13</v>
      </c>
      <c r="C1992" s="1" t="s">
        <v>13</v>
      </c>
      <c r="D1992" s="1" t="s">
        <v>13</v>
      </c>
      <c r="E1992" s="1" t="s">
        <v>688</v>
      </c>
      <c r="F1992" s="1" t="s">
        <v>691</v>
      </c>
      <c r="G1992" s="6" t="s">
        <v>483</v>
      </c>
      <c r="H1992" s="3">
        <v>0</v>
      </c>
      <c r="I1992" s="1" t="s">
        <v>13</v>
      </c>
      <c r="J1992" s="1" t="s">
        <v>13</v>
      </c>
      <c r="K1992" s="1" t="s">
        <v>13</v>
      </c>
      <c r="L1992" s="1" t="s">
        <v>13</v>
      </c>
      <c r="M1992" s="1" t="s">
        <v>13</v>
      </c>
      <c r="N1992" s="1" t="s">
        <v>13</v>
      </c>
      <c r="O1992" s="1" t="s">
        <v>13</v>
      </c>
      <c r="P1992" s="1" t="s">
        <v>13</v>
      </c>
      <c r="Q1992" s="1" t="s">
        <v>13</v>
      </c>
      <c r="S1992" t="s">
        <v>13</v>
      </c>
      <c r="T1992" t="s">
        <v>13</v>
      </c>
      <c r="U1992" t="s">
        <v>13</v>
      </c>
      <c r="V1992">
        <v>1</v>
      </c>
    </row>
    <row r="1993" spans="1:22" x14ac:dyDescent="0.2">
      <c r="A1993" s="1" t="s">
        <v>690</v>
      </c>
      <c r="B1993" s="6" t="s">
        <v>1312</v>
      </c>
      <c r="C1993" s="1" t="s">
        <v>1496</v>
      </c>
      <c r="D1993" s="1" t="s">
        <v>13</v>
      </c>
      <c r="E1993" s="1" t="s">
        <v>1497</v>
      </c>
      <c r="F1993" s="1" t="s">
        <v>1315</v>
      </c>
      <c r="G1993" s="6" t="s">
        <v>1316</v>
      </c>
      <c r="H1993" s="3">
        <v>0.1</v>
      </c>
      <c r="I1993" s="5">
        <v>0</v>
      </c>
      <c r="J1993" s="4">
        <f>TRUNC(H1993*I1993, 1)</f>
        <v>0</v>
      </c>
      <c r="K1993" s="4">
        <f>노무!E23</f>
        <v>0</v>
      </c>
      <c r="L1993" s="5">
        <f>TRUNC(H1993*K1993, 1)</f>
        <v>0</v>
      </c>
      <c r="M1993" s="4">
        <v>0</v>
      </c>
      <c r="N1993" s="5">
        <f>TRUNC(H1993*M1993, 1)</f>
        <v>0</v>
      </c>
      <c r="O1993" s="4">
        <f t="shared" ref="O1993:P1995" si="235">I1993+K1993+M1993</f>
        <v>0</v>
      </c>
      <c r="P1993" s="5">
        <f t="shared" si="235"/>
        <v>0</v>
      </c>
      <c r="Q1993" s="1" t="s">
        <v>13</v>
      </c>
      <c r="S1993" t="s">
        <v>54</v>
      </c>
      <c r="T1993" t="s">
        <v>54</v>
      </c>
      <c r="U1993" t="s">
        <v>13</v>
      </c>
      <c r="V1993">
        <v>1</v>
      </c>
    </row>
    <row r="1994" spans="1:22" x14ac:dyDescent="0.2">
      <c r="A1994" s="1" t="s">
        <v>690</v>
      </c>
      <c r="B1994" s="6" t="s">
        <v>1312</v>
      </c>
      <c r="C1994" s="1" t="s">
        <v>1317</v>
      </c>
      <c r="D1994" s="1" t="s">
        <v>13</v>
      </c>
      <c r="E1994" s="1" t="s">
        <v>1318</v>
      </c>
      <c r="F1994" s="1" t="s">
        <v>1315</v>
      </c>
      <c r="G1994" s="6" t="s">
        <v>1316</v>
      </c>
      <c r="H1994" s="3">
        <v>0.03</v>
      </c>
      <c r="I1994" s="5">
        <v>0</v>
      </c>
      <c r="J1994" s="4">
        <f>TRUNC(H1994*I1994, 1)</f>
        <v>0</v>
      </c>
      <c r="K1994" s="4">
        <f>노무!E4</f>
        <v>0</v>
      </c>
      <c r="L1994" s="5">
        <f>TRUNC(H1994*K1994, 1)</f>
        <v>0</v>
      </c>
      <c r="M1994" s="4">
        <v>0</v>
      </c>
      <c r="N1994" s="5">
        <f>TRUNC(H1994*M1994, 1)</f>
        <v>0</v>
      </c>
      <c r="O1994" s="4">
        <f t="shared" si="235"/>
        <v>0</v>
      </c>
      <c r="P1994" s="5">
        <f t="shared" si="235"/>
        <v>0</v>
      </c>
      <c r="Q1994" s="1" t="s">
        <v>13</v>
      </c>
      <c r="S1994" t="s">
        <v>54</v>
      </c>
      <c r="T1994" t="s">
        <v>54</v>
      </c>
      <c r="U1994" t="s">
        <v>13</v>
      </c>
      <c r="V1994">
        <v>1</v>
      </c>
    </row>
    <row r="1995" spans="1:22" x14ac:dyDescent="0.2">
      <c r="A1995" s="1" t="s">
        <v>690</v>
      </c>
      <c r="B1995" s="6" t="s">
        <v>1306</v>
      </c>
      <c r="C1995" s="1" t="s">
        <v>1307</v>
      </c>
      <c r="D1995" s="1" t="s">
        <v>13</v>
      </c>
      <c r="E1995" s="1" t="s">
        <v>1319</v>
      </c>
      <c r="F1995" s="1" t="s">
        <v>1503</v>
      </c>
      <c r="G1995" s="6" t="s">
        <v>1310</v>
      </c>
      <c r="H1995" s="3">
        <v>1</v>
      </c>
      <c r="I1995" s="4">
        <f>TRUNC((L1993+L1994)*2.5*0.01, 1)</f>
        <v>0</v>
      </c>
      <c r="J1995" s="4">
        <f>TRUNC(H1995*I1995, 1)</f>
        <v>0</v>
      </c>
      <c r="K1995" s="4">
        <v>0</v>
      </c>
      <c r="L1995" s="5">
        <f>TRUNC(H1995*K1995, 1)</f>
        <v>0</v>
      </c>
      <c r="M1995" s="4">
        <v>0</v>
      </c>
      <c r="N1995" s="5">
        <f>TRUNC(H1995*M1995, 1)</f>
        <v>0</v>
      </c>
      <c r="O1995" s="4">
        <f t="shared" si="235"/>
        <v>0</v>
      </c>
      <c r="P1995" s="5">
        <f t="shared" si="235"/>
        <v>0</v>
      </c>
      <c r="Q1995" s="1" t="s">
        <v>13</v>
      </c>
      <c r="S1995" t="s">
        <v>54</v>
      </c>
      <c r="T1995" t="s">
        <v>54</v>
      </c>
      <c r="U1995">
        <v>2.5</v>
      </c>
      <c r="V1995">
        <v>1</v>
      </c>
    </row>
    <row r="1996" spans="1:22" x14ac:dyDescent="0.2">
      <c r="A1996" s="1" t="s">
        <v>13</v>
      </c>
      <c r="B1996" s="6" t="s">
        <v>13</v>
      </c>
      <c r="C1996" s="1" t="s">
        <v>13</v>
      </c>
      <c r="D1996" s="1" t="s">
        <v>13</v>
      </c>
      <c r="E1996" s="1" t="s">
        <v>1311</v>
      </c>
      <c r="F1996" s="1" t="s">
        <v>13</v>
      </c>
      <c r="G1996" s="6" t="s">
        <v>13</v>
      </c>
      <c r="H1996" s="3">
        <v>0</v>
      </c>
      <c r="I1996" s="1" t="s">
        <v>13</v>
      </c>
      <c r="J1996" s="4">
        <f>TRUNC(SUMPRODUCT(J1993:J1995, V1993:V1995), 0)</f>
        <v>0</v>
      </c>
      <c r="K1996" s="1" t="s">
        <v>13</v>
      </c>
      <c r="L1996" s="5">
        <f>TRUNC(SUMPRODUCT(L1993:L1995, V1993:V1995), 0)</f>
        <v>0</v>
      </c>
      <c r="M1996" s="1" t="s">
        <v>13</v>
      </c>
      <c r="N1996" s="5">
        <f>TRUNC(SUMPRODUCT(N1993:N1995, V1993:V1995), 0)</f>
        <v>0</v>
      </c>
      <c r="O1996" s="1" t="s">
        <v>13</v>
      </c>
      <c r="P1996" s="5">
        <f>J1996+L1996+N1996</f>
        <v>0</v>
      </c>
      <c r="Q1996" s="1" t="s">
        <v>13</v>
      </c>
      <c r="S1996" t="s">
        <v>13</v>
      </c>
      <c r="T1996" t="s">
        <v>13</v>
      </c>
      <c r="U1996" t="s">
        <v>13</v>
      </c>
      <c r="V1996">
        <v>1</v>
      </c>
    </row>
    <row r="1997" spans="1:22" x14ac:dyDescent="0.2">
      <c r="A1997" s="1" t="s">
        <v>13</v>
      </c>
      <c r="B1997" s="6" t="s">
        <v>13</v>
      </c>
      <c r="C1997" s="1" t="s">
        <v>13</v>
      </c>
      <c r="D1997" s="1" t="s">
        <v>13</v>
      </c>
      <c r="E1997" s="1" t="s">
        <v>13</v>
      </c>
      <c r="F1997" s="1" t="s">
        <v>13</v>
      </c>
      <c r="G1997" s="6" t="s">
        <v>13</v>
      </c>
      <c r="H1997" s="3">
        <v>0</v>
      </c>
      <c r="I1997" s="1" t="s">
        <v>13</v>
      </c>
      <c r="J1997" s="1" t="s">
        <v>13</v>
      </c>
      <c r="K1997" s="1" t="s">
        <v>13</v>
      </c>
      <c r="L1997" s="1" t="s">
        <v>13</v>
      </c>
      <c r="M1997" s="1" t="s">
        <v>13</v>
      </c>
      <c r="N1997" s="1" t="s">
        <v>13</v>
      </c>
      <c r="O1997" s="1" t="s">
        <v>13</v>
      </c>
      <c r="P1997" s="1" t="s">
        <v>13</v>
      </c>
      <c r="Q1997" s="1" t="s">
        <v>13</v>
      </c>
      <c r="S1997" t="s">
        <v>13</v>
      </c>
      <c r="T1997" t="s">
        <v>13</v>
      </c>
      <c r="U1997" t="s">
        <v>13</v>
      </c>
      <c r="V1997">
        <v>1</v>
      </c>
    </row>
    <row r="1998" spans="1:22" x14ac:dyDescent="0.2">
      <c r="A1998" s="1" t="s">
        <v>692</v>
      </c>
      <c r="B1998" s="6" t="s">
        <v>13</v>
      </c>
      <c r="C1998" s="1" t="s">
        <v>13</v>
      </c>
      <c r="D1998" s="1" t="s">
        <v>13</v>
      </c>
      <c r="E1998" s="1" t="s">
        <v>688</v>
      </c>
      <c r="F1998" s="1" t="s">
        <v>693</v>
      </c>
      <c r="G1998" s="6" t="s">
        <v>483</v>
      </c>
      <c r="H1998" s="3">
        <v>0</v>
      </c>
      <c r="I1998" s="1" t="s">
        <v>13</v>
      </c>
      <c r="J1998" s="1" t="s">
        <v>13</v>
      </c>
      <c r="K1998" s="1" t="s">
        <v>13</v>
      </c>
      <c r="L1998" s="1" t="s">
        <v>13</v>
      </c>
      <c r="M1998" s="1" t="s">
        <v>13</v>
      </c>
      <c r="N1998" s="1" t="s">
        <v>13</v>
      </c>
      <c r="O1998" s="1" t="s">
        <v>13</v>
      </c>
      <c r="P1998" s="1" t="s">
        <v>13</v>
      </c>
      <c r="Q1998" s="1" t="s">
        <v>13</v>
      </c>
      <c r="S1998" t="s">
        <v>13</v>
      </c>
      <c r="T1998" t="s">
        <v>13</v>
      </c>
      <c r="U1998" t="s">
        <v>13</v>
      </c>
      <c r="V1998">
        <v>1</v>
      </c>
    </row>
    <row r="1999" spans="1:22" x14ac:dyDescent="0.2">
      <c r="A1999" s="1" t="s">
        <v>692</v>
      </c>
      <c r="B1999" s="6" t="s">
        <v>1312</v>
      </c>
      <c r="C1999" s="1" t="s">
        <v>1496</v>
      </c>
      <c r="D1999" s="1" t="s">
        <v>13</v>
      </c>
      <c r="E1999" s="1" t="s">
        <v>1497</v>
      </c>
      <c r="F1999" s="1" t="s">
        <v>1315</v>
      </c>
      <c r="G1999" s="6" t="s">
        <v>1316</v>
      </c>
      <c r="H1999" s="3">
        <v>0.16</v>
      </c>
      <c r="I1999" s="5">
        <v>0</v>
      </c>
      <c r="J1999" s="4">
        <f>TRUNC(H1999*I1999, 1)</f>
        <v>0</v>
      </c>
      <c r="K1999" s="4">
        <f>노무!E23</f>
        <v>0</v>
      </c>
      <c r="L1999" s="5">
        <f>TRUNC(H1999*K1999, 1)</f>
        <v>0</v>
      </c>
      <c r="M1999" s="4">
        <v>0</v>
      </c>
      <c r="N1999" s="5">
        <f>TRUNC(H1999*M1999, 1)</f>
        <v>0</v>
      </c>
      <c r="O1999" s="4">
        <f t="shared" ref="O1999:P2001" si="236">I1999+K1999+M1999</f>
        <v>0</v>
      </c>
      <c r="P1999" s="5">
        <f t="shared" si="236"/>
        <v>0</v>
      </c>
      <c r="Q1999" s="1" t="s">
        <v>13</v>
      </c>
      <c r="S1999" t="s">
        <v>54</v>
      </c>
      <c r="T1999" t="s">
        <v>54</v>
      </c>
      <c r="U1999" t="s">
        <v>13</v>
      </c>
      <c r="V1999">
        <v>1</v>
      </c>
    </row>
    <row r="2000" spans="1:22" x14ac:dyDescent="0.2">
      <c r="A2000" s="1" t="s">
        <v>692</v>
      </c>
      <c r="B2000" s="6" t="s">
        <v>1312</v>
      </c>
      <c r="C2000" s="1" t="s">
        <v>1317</v>
      </c>
      <c r="D2000" s="1" t="s">
        <v>13</v>
      </c>
      <c r="E2000" s="1" t="s">
        <v>1318</v>
      </c>
      <c r="F2000" s="1" t="s">
        <v>1315</v>
      </c>
      <c r="G2000" s="6" t="s">
        <v>1316</v>
      </c>
      <c r="H2000" s="3">
        <v>0.04</v>
      </c>
      <c r="I2000" s="5">
        <v>0</v>
      </c>
      <c r="J2000" s="4">
        <f>TRUNC(H2000*I2000, 1)</f>
        <v>0</v>
      </c>
      <c r="K2000" s="4">
        <f>노무!E4</f>
        <v>0</v>
      </c>
      <c r="L2000" s="5">
        <f>TRUNC(H2000*K2000, 1)</f>
        <v>0</v>
      </c>
      <c r="M2000" s="4">
        <v>0</v>
      </c>
      <c r="N2000" s="5">
        <f>TRUNC(H2000*M2000, 1)</f>
        <v>0</v>
      </c>
      <c r="O2000" s="4">
        <f t="shared" si="236"/>
        <v>0</v>
      </c>
      <c r="P2000" s="5">
        <f t="shared" si="236"/>
        <v>0</v>
      </c>
      <c r="Q2000" s="1" t="s">
        <v>13</v>
      </c>
      <c r="S2000" t="s">
        <v>54</v>
      </c>
      <c r="T2000" t="s">
        <v>54</v>
      </c>
      <c r="U2000" t="s">
        <v>13</v>
      </c>
      <c r="V2000">
        <v>1</v>
      </c>
    </row>
    <row r="2001" spans="1:22" x14ac:dyDescent="0.2">
      <c r="A2001" s="1" t="s">
        <v>692</v>
      </c>
      <c r="B2001" s="6" t="s">
        <v>1306</v>
      </c>
      <c r="C2001" s="1" t="s">
        <v>1307</v>
      </c>
      <c r="D2001" s="1" t="s">
        <v>13</v>
      </c>
      <c r="E2001" s="1" t="s">
        <v>1319</v>
      </c>
      <c r="F2001" s="1" t="s">
        <v>1503</v>
      </c>
      <c r="G2001" s="6" t="s">
        <v>1310</v>
      </c>
      <c r="H2001" s="3">
        <v>1</v>
      </c>
      <c r="I2001" s="4">
        <f>TRUNC((L1999+L2000)*2.5*0.01, 1)</f>
        <v>0</v>
      </c>
      <c r="J2001" s="4">
        <f>TRUNC(H2001*I2001, 1)</f>
        <v>0</v>
      </c>
      <c r="K2001" s="4">
        <v>0</v>
      </c>
      <c r="L2001" s="5">
        <f>TRUNC(H2001*K2001, 1)</f>
        <v>0</v>
      </c>
      <c r="M2001" s="4">
        <v>0</v>
      </c>
      <c r="N2001" s="5">
        <f>TRUNC(H2001*M2001, 1)</f>
        <v>0</v>
      </c>
      <c r="O2001" s="4">
        <f t="shared" si="236"/>
        <v>0</v>
      </c>
      <c r="P2001" s="5">
        <f t="shared" si="236"/>
        <v>0</v>
      </c>
      <c r="Q2001" s="1" t="s">
        <v>13</v>
      </c>
      <c r="S2001" t="s">
        <v>54</v>
      </c>
      <c r="T2001" t="s">
        <v>54</v>
      </c>
      <c r="U2001">
        <v>2.5</v>
      </c>
      <c r="V2001">
        <v>1</v>
      </c>
    </row>
    <row r="2002" spans="1:22" x14ac:dyDescent="0.2">
      <c r="A2002" s="1" t="s">
        <v>13</v>
      </c>
      <c r="B2002" s="6" t="s">
        <v>13</v>
      </c>
      <c r="C2002" s="1" t="s">
        <v>13</v>
      </c>
      <c r="D2002" s="1" t="s">
        <v>13</v>
      </c>
      <c r="E2002" s="1" t="s">
        <v>1311</v>
      </c>
      <c r="F2002" s="1" t="s">
        <v>13</v>
      </c>
      <c r="G2002" s="6" t="s">
        <v>13</v>
      </c>
      <c r="H2002" s="3">
        <v>0</v>
      </c>
      <c r="I2002" s="1" t="s">
        <v>13</v>
      </c>
      <c r="J2002" s="4">
        <f>TRUNC(SUMPRODUCT(J1999:J2001, V1999:V2001), 0)</f>
        <v>0</v>
      </c>
      <c r="K2002" s="1" t="s">
        <v>13</v>
      </c>
      <c r="L2002" s="5">
        <f>TRUNC(SUMPRODUCT(L1999:L2001, V1999:V2001), 0)</f>
        <v>0</v>
      </c>
      <c r="M2002" s="1" t="s">
        <v>13</v>
      </c>
      <c r="N2002" s="5">
        <f>TRUNC(SUMPRODUCT(N1999:N2001, V1999:V2001), 0)</f>
        <v>0</v>
      </c>
      <c r="O2002" s="1" t="s">
        <v>13</v>
      </c>
      <c r="P2002" s="5">
        <f>J2002+L2002+N2002</f>
        <v>0</v>
      </c>
      <c r="Q2002" s="1" t="s">
        <v>13</v>
      </c>
      <c r="S2002" t="s">
        <v>13</v>
      </c>
      <c r="T2002" t="s">
        <v>13</v>
      </c>
      <c r="U2002" t="s">
        <v>13</v>
      </c>
      <c r="V2002">
        <v>1</v>
      </c>
    </row>
    <row r="2003" spans="1:22" x14ac:dyDescent="0.2">
      <c r="A2003" s="1" t="s">
        <v>13</v>
      </c>
      <c r="B2003" s="6" t="s">
        <v>13</v>
      </c>
      <c r="C2003" s="1" t="s">
        <v>13</v>
      </c>
      <c r="D2003" s="1" t="s">
        <v>13</v>
      </c>
      <c r="E2003" s="1" t="s">
        <v>13</v>
      </c>
      <c r="F2003" s="1" t="s">
        <v>13</v>
      </c>
      <c r="G2003" s="6" t="s">
        <v>13</v>
      </c>
      <c r="H2003" s="3">
        <v>0</v>
      </c>
      <c r="I2003" s="1" t="s">
        <v>13</v>
      </c>
      <c r="J2003" s="1" t="s">
        <v>13</v>
      </c>
      <c r="K2003" s="1" t="s">
        <v>13</v>
      </c>
      <c r="L2003" s="1" t="s">
        <v>13</v>
      </c>
      <c r="M2003" s="1" t="s">
        <v>13</v>
      </c>
      <c r="N2003" s="1" t="s">
        <v>13</v>
      </c>
      <c r="O2003" s="1" t="s">
        <v>13</v>
      </c>
      <c r="P2003" s="1" t="s">
        <v>13</v>
      </c>
      <c r="Q2003" s="1" t="s">
        <v>13</v>
      </c>
      <c r="S2003" t="s">
        <v>13</v>
      </c>
      <c r="T2003" t="s">
        <v>13</v>
      </c>
      <c r="U2003" t="s">
        <v>13</v>
      </c>
      <c r="V2003">
        <v>1</v>
      </c>
    </row>
    <row r="2004" spans="1:22" x14ac:dyDescent="0.2">
      <c r="A2004" s="1" t="s">
        <v>694</v>
      </c>
      <c r="B2004" s="6" t="s">
        <v>13</v>
      </c>
      <c r="C2004" s="1" t="s">
        <v>13</v>
      </c>
      <c r="D2004" s="1" t="s">
        <v>13</v>
      </c>
      <c r="E2004" s="1" t="s">
        <v>695</v>
      </c>
      <c r="F2004" s="1" t="s">
        <v>691</v>
      </c>
      <c r="G2004" s="6" t="s">
        <v>483</v>
      </c>
      <c r="H2004" s="3">
        <v>0</v>
      </c>
      <c r="I2004" s="1" t="s">
        <v>13</v>
      </c>
      <c r="J2004" s="1" t="s">
        <v>13</v>
      </c>
      <c r="K2004" s="1" t="s">
        <v>13</v>
      </c>
      <c r="L2004" s="1" t="s">
        <v>13</v>
      </c>
      <c r="M2004" s="1" t="s">
        <v>13</v>
      </c>
      <c r="N2004" s="1" t="s">
        <v>13</v>
      </c>
      <c r="O2004" s="1" t="s">
        <v>13</v>
      </c>
      <c r="P2004" s="1" t="s">
        <v>13</v>
      </c>
      <c r="Q2004" s="1" t="s">
        <v>13</v>
      </c>
      <c r="S2004" t="s">
        <v>13</v>
      </c>
      <c r="T2004" t="s">
        <v>13</v>
      </c>
      <c r="U2004" t="s">
        <v>13</v>
      </c>
      <c r="V2004">
        <v>1</v>
      </c>
    </row>
    <row r="2005" spans="1:22" x14ac:dyDescent="0.2">
      <c r="A2005" s="1" t="s">
        <v>694</v>
      </c>
      <c r="B2005" s="6" t="s">
        <v>1312</v>
      </c>
      <c r="C2005" s="1" t="s">
        <v>1496</v>
      </c>
      <c r="D2005" s="1" t="s">
        <v>13</v>
      </c>
      <c r="E2005" s="1" t="s">
        <v>1497</v>
      </c>
      <c r="F2005" s="1" t="s">
        <v>1315</v>
      </c>
      <c r="G2005" s="6" t="s">
        <v>1316</v>
      </c>
      <c r="H2005" s="3">
        <v>0.05</v>
      </c>
      <c r="I2005" s="5">
        <v>0</v>
      </c>
      <c r="J2005" s="4">
        <f>TRUNC(H2005*I2005, 1)</f>
        <v>0</v>
      </c>
      <c r="K2005" s="4">
        <f>노무!E23</f>
        <v>0</v>
      </c>
      <c r="L2005" s="5">
        <f>TRUNC(H2005*K2005, 1)</f>
        <v>0</v>
      </c>
      <c r="M2005" s="4">
        <v>0</v>
      </c>
      <c r="N2005" s="5">
        <f>TRUNC(H2005*M2005, 1)</f>
        <v>0</v>
      </c>
      <c r="O2005" s="4">
        <f t="shared" ref="O2005:P2008" si="237">I2005+K2005+M2005</f>
        <v>0</v>
      </c>
      <c r="P2005" s="5">
        <f t="shared" si="237"/>
        <v>0</v>
      </c>
      <c r="Q2005" s="1" t="s">
        <v>13</v>
      </c>
      <c r="S2005" t="s">
        <v>54</v>
      </c>
      <c r="T2005" t="s">
        <v>54</v>
      </c>
      <c r="U2005" t="s">
        <v>13</v>
      </c>
      <c r="V2005">
        <v>1</v>
      </c>
    </row>
    <row r="2006" spans="1:22" x14ac:dyDescent="0.2">
      <c r="A2006" s="1" t="s">
        <v>694</v>
      </c>
      <c r="B2006" s="6" t="s">
        <v>1312</v>
      </c>
      <c r="C2006" s="1" t="s">
        <v>1317</v>
      </c>
      <c r="D2006" s="1" t="s">
        <v>13</v>
      </c>
      <c r="E2006" s="1" t="s">
        <v>1318</v>
      </c>
      <c r="F2006" s="1" t="s">
        <v>1315</v>
      </c>
      <c r="G2006" s="6" t="s">
        <v>1316</v>
      </c>
      <c r="H2006" s="3">
        <v>0.01</v>
      </c>
      <c r="I2006" s="5">
        <v>0</v>
      </c>
      <c r="J2006" s="4">
        <f>TRUNC(H2006*I2006, 1)</f>
        <v>0</v>
      </c>
      <c r="K2006" s="4">
        <f>노무!E4</f>
        <v>0</v>
      </c>
      <c r="L2006" s="5">
        <f>TRUNC(H2006*K2006, 1)</f>
        <v>0</v>
      </c>
      <c r="M2006" s="4">
        <v>0</v>
      </c>
      <c r="N2006" s="5">
        <f>TRUNC(H2006*M2006, 1)</f>
        <v>0</v>
      </c>
      <c r="O2006" s="4">
        <f t="shared" si="237"/>
        <v>0</v>
      </c>
      <c r="P2006" s="5">
        <f t="shared" si="237"/>
        <v>0</v>
      </c>
      <c r="Q2006" s="1" t="s">
        <v>13</v>
      </c>
      <c r="S2006" t="s">
        <v>54</v>
      </c>
      <c r="T2006" t="s">
        <v>54</v>
      </c>
      <c r="U2006" t="s">
        <v>13</v>
      </c>
      <c r="V2006">
        <v>1</v>
      </c>
    </row>
    <row r="2007" spans="1:22" x14ac:dyDescent="0.2">
      <c r="A2007" s="1" t="s">
        <v>694</v>
      </c>
      <c r="B2007" s="6" t="s">
        <v>1306</v>
      </c>
      <c r="C2007" s="1" t="s">
        <v>1307</v>
      </c>
      <c r="D2007" s="1" t="s">
        <v>13</v>
      </c>
      <c r="E2007" s="1" t="s">
        <v>1319</v>
      </c>
      <c r="F2007" s="1" t="s">
        <v>1503</v>
      </c>
      <c r="G2007" s="6" t="s">
        <v>1310</v>
      </c>
      <c r="H2007" s="3">
        <v>1</v>
      </c>
      <c r="I2007" s="4">
        <f>TRUNC((L2005+L2006)*2.5*0.01, 1)</f>
        <v>0</v>
      </c>
      <c r="J2007" s="4">
        <f>TRUNC(H2007*I2007, 1)</f>
        <v>0</v>
      </c>
      <c r="K2007" s="4">
        <v>0</v>
      </c>
      <c r="L2007" s="5">
        <f>TRUNC(H2007*K2007, 1)</f>
        <v>0</v>
      </c>
      <c r="M2007" s="4">
        <v>0</v>
      </c>
      <c r="N2007" s="5">
        <f>TRUNC(H2007*M2007, 1)</f>
        <v>0</v>
      </c>
      <c r="O2007" s="4">
        <f t="shared" si="237"/>
        <v>0</v>
      </c>
      <c r="P2007" s="5">
        <f t="shared" si="237"/>
        <v>0</v>
      </c>
      <c r="Q2007" s="1" t="s">
        <v>13</v>
      </c>
      <c r="S2007" t="s">
        <v>54</v>
      </c>
      <c r="T2007" t="s">
        <v>54</v>
      </c>
      <c r="U2007">
        <v>2.5</v>
      </c>
      <c r="V2007">
        <v>1</v>
      </c>
    </row>
    <row r="2008" spans="1:22" x14ac:dyDescent="0.2">
      <c r="A2008" s="1" t="s">
        <v>694</v>
      </c>
      <c r="B2008" s="6" t="s">
        <v>1331</v>
      </c>
      <c r="C2008" s="1" t="s">
        <v>1357</v>
      </c>
      <c r="D2008" s="1" t="s">
        <v>13</v>
      </c>
      <c r="E2008" s="1" t="s">
        <v>1358</v>
      </c>
      <c r="F2008" s="1" t="s">
        <v>1359</v>
      </c>
      <c r="G2008" s="6" t="s">
        <v>1335</v>
      </c>
      <c r="H2008" s="3">
        <v>0.15</v>
      </c>
      <c r="I2008" s="4">
        <f>기계경비!H37</f>
        <v>0</v>
      </c>
      <c r="J2008" s="4">
        <f>TRUNC(H2008*I2008, 1)</f>
        <v>0</v>
      </c>
      <c r="K2008" s="4">
        <f>기계경비!I37</f>
        <v>0</v>
      </c>
      <c r="L2008" s="5">
        <f>TRUNC(H2008*K2008, 1)</f>
        <v>0</v>
      </c>
      <c r="M2008" s="4">
        <f>기계경비!J37</f>
        <v>0</v>
      </c>
      <c r="N2008" s="5">
        <f>TRUNC(H2008*M2008, 1)</f>
        <v>0</v>
      </c>
      <c r="O2008" s="4">
        <f t="shared" si="237"/>
        <v>0</v>
      </c>
      <c r="P2008" s="5">
        <f t="shared" si="237"/>
        <v>0</v>
      </c>
      <c r="Q2008" s="1" t="s">
        <v>13</v>
      </c>
      <c r="S2008" t="s">
        <v>54</v>
      </c>
      <c r="T2008" t="s">
        <v>54</v>
      </c>
      <c r="U2008" t="s">
        <v>13</v>
      </c>
      <c r="V2008">
        <v>1</v>
      </c>
    </row>
    <row r="2009" spans="1:22" x14ac:dyDescent="0.2">
      <c r="A2009" s="1" t="s">
        <v>13</v>
      </c>
      <c r="B2009" s="6" t="s">
        <v>13</v>
      </c>
      <c r="C2009" s="1" t="s">
        <v>13</v>
      </c>
      <c r="D2009" s="1" t="s">
        <v>13</v>
      </c>
      <c r="E2009" s="1" t="s">
        <v>1311</v>
      </c>
      <c r="F2009" s="1" t="s">
        <v>13</v>
      </c>
      <c r="G2009" s="6" t="s">
        <v>13</v>
      </c>
      <c r="H2009" s="3">
        <v>0</v>
      </c>
      <c r="I2009" s="1" t="s">
        <v>13</v>
      </c>
      <c r="J2009" s="4">
        <f>TRUNC(SUMPRODUCT(J2005:J2008, V2005:V2008), 0)</f>
        <v>0</v>
      </c>
      <c r="K2009" s="1" t="s">
        <v>13</v>
      </c>
      <c r="L2009" s="5">
        <f>TRUNC(SUMPRODUCT(L2005:L2008, V2005:V2008), 0)</f>
        <v>0</v>
      </c>
      <c r="M2009" s="1" t="s">
        <v>13</v>
      </c>
      <c r="N2009" s="5">
        <f>TRUNC(SUMPRODUCT(N2005:N2008, V2005:V2008), 0)</f>
        <v>0</v>
      </c>
      <c r="O2009" s="1" t="s">
        <v>13</v>
      </c>
      <c r="P2009" s="5">
        <f>J2009+L2009+N2009</f>
        <v>0</v>
      </c>
      <c r="Q2009" s="1" t="s">
        <v>13</v>
      </c>
      <c r="S2009" t="s">
        <v>13</v>
      </c>
      <c r="T2009" t="s">
        <v>13</v>
      </c>
      <c r="U2009" t="s">
        <v>13</v>
      </c>
      <c r="V2009">
        <v>1</v>
      </c>
    </row>
    <row r="2010" spans="1:22" x14ac:dyDescent="0.2">
      <c r="A2010" s="1" t="s">
        <v>13</v>
      </c>
      <c r="B2010" s="6" t="s">
        <v>13</v>
      </c>
      <c r="C2010" s="1" t="s">
        <v>13</v>
      </c>
      <c r="D2010" s="1" t="s">
        <v>13</v>
      </c>
      <c r="E2010" s="1" t="s">
        <v>13</v>
      </c>
      <c r="F2010" s="1" t="s">
        <v>13</v>
      </c>
      <c r="G2010" s="6" t="s">
        <v>13</v>
      </c>
      <c r="H2010" s="3">
        <v>0</v>
      </c>
      <c r="I2010" s="1" t="s">
        <v>13</v>
      </c>
      <c r="J2010" s="1" t="s">
        <v>13</v>
      </c>
      <c r="K2010" s="1" t="s">
        <v>13</v>
      </c>
      <c r="L2010" s="1" t="s">
        <v>13</v>
      </c>
      <c r="M2010" s="1" t="s">
        <v>13</v>
      </c>
      <c r="N2010" s="1" t="s">
        <v>13</v>
      </c>
      <c r="O2010" s="1" t="s">
        <v>13</v>
      </c>
      <c r="P2010" s="1" t="s">
        <v>13</v>
      </c>
      <c r="Q2010" s="1" t="s">
        <v>13</v>
      </c>
      <c r="S2010" t="s">
        <v>13</v>
      </c>
      <c r="T2010" t="s">
        <v>13</v>
      </c>
      <c r="U2010" t="s">
        <v>13</v>
      </c>
      <c r="V2010">
        <v>1</v>
      </c>
    </row>
    <row r="2011" spans="1:22" x14ac:dyDescent="0.2">
      <c r="A2011" s="1" t="s">
        <v>696</v>
      </c>
      <c r="B2011" s="6" t="s">
        <v>13</v>
      </c>
      <c r="C2011" s="1" t="s">
        <v>13</v>
      </c>
      <c r="D2011" s="1" t="s">
        <v>13</v>
      </c>
      <c r="E2011" s="1" t="s">
        <v>695</v>
      </c>
      <c r="F2011" s="1" t="s">
        <v>693</v>
      </c>
      <c r="G2011" s="6" t="s">
        <v>483</v>
      </c>
      <c r="H2011" s="3">
        <v>0</v>
      </c>
      <c r="I2011" s="1" t="s">
        <v>13</v>
      </c>
      <c r="J2011" s="1" t="s">
        <v>13</v>
      </c>
      <c r="K2011" s="1" t="s">
        <v>13</v>
      </c>
      <c r="L2011" s="1" t="s">
        <v>13</v>
      </c>
      <c r="M2011" s="1" t="s">
        <v>13</v>
      </c>
      <c r="N2011" s="1" t="s">
        <v>13</v>
      </c>
      <c r="O2011" s="1" t="s">
        <v>13</v>
      </c>
      <c r="P2011" s="1" t="s">
        <v>13</v>
      </c>
      <c r="Q2011" s="1" t="s">
        <v>13</v>
      </c>
      <c r="S2011" t="s">
        <v>13</v>
      </c>
      <c r="T2011" t="s">
        <v>13</v>
      </c>
      <c r="U2011" t="s">
        <v>13</v>
      </c>
      <c r="V2011">
        <v>1</v>
      </c>
    </row>
    <row r="2012" spans="1:22" x14ac:dyDescent="0.2">
      <c r="A2012" s="1" t="s">
        <v>696</v>
      </c>
      <c r="B2012" s="6" t="s">
        <v>1312</v>
      </c>
      <c r="C2012" s="1" t="s">
        <v>1496</v>
      </c>
      <c r="D2012" s="1" t="s">
        <v>13</v>
      </c>
      <c r="E2012" s="1" t="s">
        <v>1497</v>
      </c>
      <c r="F2012" s="1" t="s">
        <v>1315</v>
      </c>
      <c r="G2012" s="6" t="s">
        <v>1316</v>
      </c>
      <c r="H2012" s="3">
        <v>7.0000000000000007E-2</v>
      </c>
      <c r="I2012" s="5">
        <v>0</v>
      </c>
      <c r="J2012" s="4">
        <f>TRUNC(H2012*I2012, 1)</f>
        <v>0</v>
      </c>
      <c r="K2012" s="4">
        <f>노무!E23</f>
        <v>0</v>
      </c>
      <c r="L2012" s="5">
        <f>TRUNC(H2012*K2012, 1)</f>
        <v>0</v>
      </c>
      <c r="M2012" s="4">
        <v>0</v>
      </c>
      <c r="N2012" s="5">
        <f>TRUNC(H2012*M2012, 1)</f>
        <v>0</v>
      </c>
      <c r="O2012" s="4">
        <f t="shared" ref="O2012:P2015" si="238">I2012+K2012+M2012</f>
        <v>0</v>
      </c>
      <c r="P2012" s="5">
        <f t="shared" si="238"/>
        <v>0</v>
      </c>
      <c r="Q2012" s="1" t="s">
        <v>13</v>
      </c>
      <c r="S2012" t="s">
        <v>54</v>
      </c>
      <c r="T2012" t="s">
        <v>54</v>
      </c>
      <c r="U2012" t="s">
        <v>13</v>
      </c>
      <c r="V2012">
        <v>1</v>
      </c>
    </row>
    <row r="2013" spans="1:22" x14ac:dyDescent="0.2">
      <c r="A2013" s="1" t="s">
        <v>696</v>
      </c>
      <c r="B2013" s="6" t="s">
        <v>1312</v>
      </c>
      <c r="C2013" s="1" t="s">
        <v>1317</v>
      </c>
      <c r="D2013" s="1" t="s">
        <v>13</v>
      </c>
      <c r="E2013" s="1" t="s">
        <v>1318</v>
      </c>
      <c r="F2013" s="1" t="s">
        <v>1315</v>
      </c>
      <c r="G2013" s="6" t="s">
        <v>1316</v>
      </c>
      <c r="H2013" s="3">
        <v>0.02</v>
      </c>
      <c r="I2013" s="5">
        <v>0</v>
      </c>
      <c r="J2013" s="4">
        <f>TRUNC(H2013*I2013, 1)</f>
        <v>0</v>
      </c>
      <c r="K2013" s="4">
        <f>노무!E4</f>
        <v>0</v>
      </c>
      <c r="L2013" s="5">
        <f>TRUNC(H2013*K2013, 1)</f>
        <v>0</v>
      </c>
      <c r="M2013" s="4">
        <v>0</v>
      </c>
      <c r="N2013" s="5">
        <f>TRUNC(H2013*M2013, 1)</f>
        <v>0</v>
      </c>
      <c r="O2013" s="4">
        <f t="shared" si="238"/>
        <v>0</v>
      </c>
      <c r="P2013" s="5">
        <f t="shared" si="238"/>
        <v>0</v>
      </c>
      <c r="Q2013" s="1" t="s">
        <v>13</v>
      </c>
      <c r="S2013" t="s">
        <v>54</v>
      </c>
      <c r="T2013" t="s">
        <v>54</v>
      </c>
      <c r="U2013" t="s">
        <v>13</v>
      </c>
      <c r="V2013">
        <v>1</v>
      </c>
    </row>
    <row r="2014" spans="1:22" x14ac:dyDescent="0.2">
      <c r="A2014" s="1" t="s">
        <v>696</v>
      </c>
      <c r="B2014" s="6" t="s">
        <v>1306</v>
      </c>
      <c r="C2014" s="1" t="s">
        <v>1307</v>
      </c>
      <c r="D2014" s="1" t="s">
        <v>13</v>
      </c>
      <c r="E2014" s="1" t="s">
        <v>1319</v>
      </c>
      <c r="F2014" s="1" t="s">
        <v>1503</v>
      </c>
      <c r="G2014" s="6" t="s">
        <v>1310</v>
      </c>
      <c r="H2014" s="3">
        <v>1</v>
      </c>
      <c r="I2014" s="4">
        <f>TRUNC((L2012+L2013)*2.5*0.01, 1)</f>
        <v>0</v>
      </c>
      <c r="J2014" s="4">
        <f>TRUNC(H2014*I2014, 1)</f>
        <v>0</v>
      </c>
      <c r="K2014" s="4">
        <v>0</v>
      </c>
      <c r="L2014" s="5">
        <f>TRUNC(H2014*K2014, 1)</f>
        <v>0</v>
      </c>
      <c r="M2014" s="4">
        <v>0</v>
      </c>
      <c r="N2014" s="5">
        <f>TRUNC(H2014*M2014, 1)</f>
        <v>0</v>
      </c>
      <c r="O2014" s="4">
        <f t="shared" si="238"/>
        <v>0</v>
      </c>
      <c r="P2014" s="5">
        <f t="shared" si="238"/>
        <v>0</v>
      </c>
      <c r="Q2014" s="1" t="s">
        <v>13</v>
      </c>
      <c r="S2014" t="s">
        <v>54</v>
      </c>
      <c r="T2014" t="s">
        <v>54</v>
      </c>
      <c r="U2014">
        <v>2.5</v>
      </c>
      <c r="V2014">
        <v>1</v>
      </c>
    </row>
    <row r="2015" spans="1:22" x14ac:dyDescent="0.2">
      <c r="A2015" s="1" t="s">
        <v>696</v>
      </c>
      <c r="B2015" s="6" t="s">
        <v>1331</v>
      </c>
      <c r="C2015" s="1" t="s">
        <v>1357</v>
      </c>
      <c r="D2015" s="1" t="s">
        <v>13</v>
      </c>
      <c r="E2015" s="1" t="s">
        <v>1358</v>
      </c>
      <c r="F2015" s="1" t="s">
        <v>1359</v>
      </c>
      <c r="G2015" s="6" t="s">
        <v>1335</v>
      </c>
      <c r="H2015" s="3">
        <v>0.26</v>
      </c>
      <c r="I2015" s="4">
        <f>기계경비!H37</f>
        <v>0</v>
      </c>
      <c r="J2015" s="4">
        <f>TRUNC(H2015*I2015, 1)</f>
        <v>0</v>
      </c>
      <c r="K2015" s="4">
        <f>기계경비!I37</f>
        <v>0</v>
      </c>
      <c r="L2015" s="5">
        <f>TRUNC(H2015*K2015, 1)</f>
        <v>0</v>
      </c>
      <c r="M2015" s="4">
        <f>기계경비!J37</f>
        <v>0</v>
      </c>
      <c r="N2015" s="5">
        <f>TRUNC(H2015*M2015, 1)</f>
        <v>0</v>
      </c>
      <c r="O2015" s="4">
        <f t="shared" si="238"/>
        <v>0</v>
      </c>
      <c r="P2015" s="5">
        <f t="shared" si="238"/>
        <v>0</v>
      </c>
      <c r="Q2015" s="1" t="s">
        <v>13</v>
      </c>
      <c r="S2015" t="s">
        <v>54</v>
      </c>
      <c r="T2015" t="s">
        <v>54</v>
      </c>
      <c r="U2015" t="s">
        <v>13</v>
      </c>
      <c r="V2015">
        <v>1</v>
      </c>
    </row>
    <row r="2016" spans="1:22" x14ac:dyDescent="0.2">
      <c r="A2016" s="1" t="s">
        <v>13</v>
      </c>
      <c r="B2016" s="6" t="s">
        <v>13</v>
      </c>
      <c r="C2016" s="1" t="s">
        <v>13</v>
      </c>
      <c r="D2016" s="1" t="s">
        <v>13</v>
      </c>
      <c r="E2016" s="1" t="s">
        <v>1311</v>
      </c>
      <c r="F2016" s="1" t="s">
        <v>13</v>
      </c>
      <c r="G2016" s="6" t="s">
        <v>13</v>
      </c>
      <c r="H2016" s="3">
        <v>0</v>
      </c>
      <c r="I2016" s="1" t="s">
        <v>13</v>
      </c>
      <c r="J2016" s="4">
        <f>TRUNC(SUMPRODUCT(J2012:J2015, V2012:V2015), 0)</f>
        <v>0</v>
      </c>
      <c r="K2016" s="1" t="s">
        <v>13</v>
      </c>
      <c r="L2016" s="5">
        <f>TRUNC(SUMPRODUCT(L2012:L2015, V2012:V2015), 0)</f>
        <v>0</v>
      </c>
      <c r="M2016" s="1" t="s">
        <v>13</v>
      </c>
      <c r="N2016" s="5">
        <f>TRUNC(SUMPRODUCT(N2012:N2015, V2012:V2015), 0)</f>
        <v>0</v>
      </c>
      <c r="O2016" s="1" t="s">
        <v>13</v>
      </c>
      <c r="P2016" s="5">
        <f>J2016+L2016+N2016</f>
        <v>0</v>
      </c>
      <c r="Q2016" s="1" t="s">
        <v>13</v>
      </c>
      <c r="S2016" t="s">
        <v>13</v>
      </c>
      <c r="T2016" t="s">
        <v>13</v>
      </c>
      <c r="U2016" t="s">
        <v>13</v>
      </c>
      <c r="V2016">
        <v>1</v>
      </c>
    </row>
    <row r="2017" spans="1:22" x14ac:dyDescent="0.2">
      <c r="A2017" s="1" t="s">
        <v>13</v>
      </c>
      <c r="B2017" s="6" t="s">
        <v>13</v>
      </c>
      <c r="C2017" s="1" t="s">
        <v>13</v>
      </c>
      <c r="D2017" s="1" t="s">
        <v>13</v>
      </c>
      <c r="E2017" s="1" t="s">
        <v>13</v>
      </c>
      <c r="F2017" s="1" t="s">
        <v>13</v>
      </c>
      <c r="G2017" s="6" t="s">
        <v>13</v>
      </c>
      <c r="H2017" s="3">
        <v>0</v>
      </c>
      <c r="I2017" s="1" t="s">
        <v>13</v>
      </c>
      <c r="J2017" s="1" t="s">
        <v>13</v>
      </c>
      <c r="K2017" s="1" t="s">
        <v>13</v>
      </c>
      <c r="L2017" s="1" t="s">
        <v>13</v>
      </c>
      <c r="M2017" s="1" t="s">
        <v>13</v>
      </c>
      <c r="N2017" s="1" t="s">
        <v>13</v>
      </c>
      <c r="O2017" s="1" t="s">
        <v>13</v>
      </c>
      <c r="P2017" s="1" t="s">
        <v>13</v>
      </c>
      <c r="Q2017" s="1" t="s">
        <v>13</v>
      </c>
      <c r="S2017" t="s">
        <v>13</v>
      </c>
      <c r="T2017" t="s">
        <v>13</v>
      </c>
      <c r="U2017" t="s">
        <v>13</v>
      </c>
      <c r="V2017">
        <v>1</v>
      </c>
    </row>
    <row r="2018" spans="1:22" x14ac:dyDescent="0.2">
      <c r="A2018" s="1" t="s">
        <v>697</v>
      </c>
      <c r="B2018" s="6" t="s">
        <v>13</v>
      </c>
      <c r="C2018" s="1" t="s">
        <v>13</v>
      </c>
      <c r="D2018" s="1" t="s">
        <v>13</v>
      </c>
      <c r="E2018" s="1" t="s">
        <v>695</v>
      </c>
      <c r="F2018" s="1" t="s">
        <v>698</v>
      </c>
      <c r="G2018" s="6" t="s">
        <v>483</v>
      </c>
      <c r="H2018" s="3">
        <v>0</v>
      </c>
      <c r="I2018" s="1" t="s">
        <v>13</v>
      </c>
      <c r="J2018" s="1" t="s">
        <v>13</v>
      </c>
      <c r="K2018" s="1" t="s">
        <v>13</v>
      </c>
      <c r="L2018" s="1" t="s">
        <v>13</v>
      </c>
      <c r="M2018" s="1" t="s">
        <v>13</v>
      </c>
      <c r="N2018" s="1" t="s">
        <v>13</v>
      </c>
      <c r="O2018" s="1" t="s">
        <v>13</v>
      </c>
      <c r="P2018" s="1" t="s">
        <v>13</v>
      </c>
      <c r="Q2018" s="1" t="s">
        <v>13</v>
      </c>
      <c r="S2018" t="s">
        <v>13</v>
      </c>
      <c r="T2018" t="s">
        <v>13</v>
      </c>
      <c r="U2018" t="s">
        <v>13</v>
      </c>
      <c r="V2018">
        <v>1</v>
      </c>
    </row>
    <row r="2019" spans="1:22" x14ac:dyDescent="0.2">
      <c r="A2019" s="1" t="s">
        <v>697</v>
      </c>
      <c r="B2019" s="6" t="s">
        <v>1312</v>
      </c>
      <c r="C2019" s="1" t="s">
        <v>1496</v>
      </c>
      <c r="D2019" s="1" t="s">
        <v>13</v>
      </c>
      <c r="E2019" s="1" t="s">
        <v>1497</v>
      </c>
      <c r="F2019" s="1" t="s">
        <v>1315</v>
      </c>
      <c r="G2019" s="6" t="s">
        <v>1316</v>
      </c>
      <c r="H2019" s="3">
        <v>0.11</v>
      </c>
      <c r="I2019" s="5">
        <v>0</v>
      </c>
      <c r="J2019" s="4">
        <f>TRUNC(H2019*I2019, 1)</f>
        <v>0</v>
      </c>
      <c r="K2019" s="4">
        <f>노무!E23</f>
        <v>0</v>
      </c>
      <c r="L2019" s="5">
        <f>TRUNC(H2019*K2019, 1)</f>
        <v>0</v>
      </c>
      <c r="M2019" s="4">
        <v>0</v>
      </c>
      <c r="N2019" s="5">
        <f>TRUNC(H2019*M2019, 1)</f>
        <v>0</v>
      </c>
      <c r="O2019" s="4">
        <f t="shared" ref="O2019:P2022" si="239">I2019+K2019+M2019</f>
        <v>0</v>
      </c>
      <c r="P2019" s="5">
        <f t="shared" si="239"/>
        <v>0</v>
      </c>
      <c r="Q2019" s="1" t="s">
        <v>13</v>
      </c>
      <c r="S2019" t="s">
        <v>54</v>
      </c>
      <c r="T2019" t="s">
        <v>54</v>
      </c>
      <c r="U2019" t="s">
        <v>13</v>
      </c>
      <c r="V2019">
        <v>1</v>
      </c>
    </row>
    <row r="2020" spans="1:22" x14ac:dyDescent="0.2">
      <c r="A2020" s="1" t="s">
        <v>697</v>
      </c>
      <c r="B2020" s="6" t="s">
        <v>1312</v>
      </c>
      <c r="C2020" s="1" t="s">
        <v>1317</v>
      </c>
      <c r="D2020" s="1" t="s">
        <v>13</v>
      </c>
      <c r="E2020" s="1" t="s">
        <v>1318</v>
      </c>
      <c r="F2020" s="1" t="s">
        <v>1315</v>
      </c>
      <c r="G2020" s="6" t="s">
        <v>1316</v>
      </c>
      <c r="H2020" s="3">
        <v>0.04</v>
      </c>
      <c r="I2020" s="5">
        <v>0</v>
      </c>
      <c r="J2020" s="4">
        <f>TRUNC(H2020*I2020, 1)</f>
        <v>0</v>
      </c>
      <c r="K2020" s="4">
        <f>노무!E4</f>
        <v>0</v>
      </c>
      <c r="L2020" s="5">
        <f>TRUNC(H2020*K2020, 1)</f>
        <v>0</v>
      </c>
      <c r="M2020" s="4">
        <v>0</v>
      </c>
      <c r="N2020" s="5">
        <f>TRUNC(H2020*M2020, 1)</f>
        <v>0</v>
      </c>
      <c r="O2020" s="4">
        <f t="shared" si="239"/>
        <v>0</v>
      </c>
      <c r="P2020" s="5">
        <f t="shared" si="239"/>
        <v>0</v>
      </c>
      <c r="Q2020" s="1" t="s">
        <v>13</v>
      </c>
      <c r="S2020" t="s">
        <v>54</v>
      </c>
      <c r="T2020" t="s">
        <v>54</v>
      </c>
      <c r="U2020" t="s">
        <v>13</v>
      </c>
      <c r="V2020">
        <v>1</v>
      </c>
    </row>
    <row r="2021" spans="1:22" x14ac:dyDescent="0.2">
      <c r="A2021" s="1" t="s">
        <v>697</v>
      </c>
      <c r="B2021" s="6" t="s">
        <v>1306</v>
      </c>
      <c r="C2021" s="1" t="s">
        <v>1307</v>
      </c>
      <c r="D2021" s="1" t="s">
        <v>13</v>
      </c>
      <c r="E2021" s="1" t="s">
        <v>1319</v>
      </c>
      <c r="F2021" s="1" t="s">
        <v>1503</v>
      </c>
      <c r="G2021" s="6" t="s">
        <v>1310</v>
      </c>
      <c r="H2021" s="3">
        <v>1</v>
      </c>
      <c r="I2021" s="4">
        <f>TRUNC((L2019+L2020)*2.5*0.01, 1)</f>
        <v>0</v>
      </c>
      <c r="J2021" s="4">
        <f>TRUNC(H2021*I2021, 1)</f>
        <v>0</v>
      </c>
      <c r="K2021" s="4">
        <v>0</v>
      </c>
      <c r="L2021" s="5">
        <f>TRUNC(H2021*K2021, 1)</f>
        <v>0</v>
      </c>
      <c r="M2021" s="4">
        <v>0</v>
      </c>
      <c r="N2021" s="5">
        <f>TRUNC(H2021*M2021, 1)</f>
        <v>0</v>
      </c>
      <c r="O2021" s="4">
        <f t="shared" si="239"/>
        <v>0</v>
      </c>
      <c r="P2021" s="5">
        <f t="shared" si="239"/>
        <v>0</v>
      </c>
      <c r="Q2021" s="1" t="s">
        <v>13</v>
      </c>
      <c r="S2021" t="s">
        <v>54</v>
      </c>
      <c r="T2021" t="s">
        <v>54</v>
      </c>
      <c r="U2021">
        <v>2.5</v>
      </c>
      <c r="V2021">
        <v>1</v>
      </c>
    </row>
    <row r="2022" spans="1:22" x14ac:dyDescent="0.2">
      <c r="A2022" s="1" t="s">
        <v>697</v>
      </c>
      <c r="B2022" s="6" t="s">
        <v>1331</v>
      </c>
      <c r="C2022" s="1" t="s">
        <v>1357</v>
      </c>
      <c r="D2022" s="1" t="s">
        <v>13</v>
      </c>
      <c r="E2022" s="1" t="s">
        <v>1358</v>
      </c>
      <c r="F2022" s="1" t="s">
        <v>1359</v>
      </c>
      <c r="G2022" s="6" t="s">
        <v>1335</v>
      </c>
      <c r="H2022" s="3">
        <v>0.46</v>
      </c>
      <c r="I2022" s="4">
        <f>기계경비!H37</f>
        <v>0</v>
      </c>
      <c r="J2022" s="4">
        <f>TRUNC(H2022*I2022, 1)</f>
        <v>0</v>
      </c>
      <c r="K2022" s="4">
        <f>기계경비!I37</f>
        <v>0</v>
      </c>
      <c r="L2022" s="5">
        <f>TRUNC(H2022*K2022, 1)</f>
        <v>0</v>
      </c>
      <c r="M2022" s="4">
        <f>기계경비!J37</f>
        <v>0</v>
      </c>
      <c r="N2022" s="5">
        <f>TRUNC(H2022*M2022, 1)</f>
        <v>0</v>
      </c>
      <c r="O2022" s="4">
        <f t="shared" si="239"/>
        <v>0</v>
      </c>
      <c r="P2022" s="5">
        <f t="shared" si="239"/>
        <v>0</v>
      </c>
      <c r="Q2022" s="1" t="s">
        <v>13</v>
      </c>
      <c r="S2022" t="s">
        <v>54</v>
      </c>
      <c r="T2022" t="s">
        <v>54</v>
      </c>
      <c r="U2022" t="s">
        <v>13</v>
      </c>
      <c r="V2022">
        <v>1</v>
      </c>
    </row>
    <row r="2023" spans="1:22" x14ac:dyDescent="0.2">
      <c r="A2023" s="1" t="s">
        <v>13</v>
      </c>
      <c r="B2023" s="6" t="s">
        <v>13</v>
      </c>
      <c r="C2023" s="1" t="s">
        <v>13</v>
      </c>
      <c r="D2023" s="1" t="s">
        <v>13</v>
      </c>
      <c r="E2023" s="1" t="s">
        <v>1311</v>
      </c>
      <c r="F2023" s="1" t="s">
        <v>13</v>
      </c>
      <c r="G2023" s="6" t="s">
        <v>13</v>
      </c>
      <c r="H2023" s="3">
        <v>0</v>
      </c>
      <c r="I2023" s="1" t="s">
        <v>13</v>
      </c>
      <c r="J2023" s="4">
        <f>TRUNC(SUMPRODUCT(J2019:J2022, V2019:V2022), 0)</f>
        <v>0</v>
      </c>
      <c r="K2023" s="1" t="s">
        <v>13</v>
      </c>
      <c r="L2023" s="5">
        <f>TRUNC(SUMPRODUCT(L2019:L2022, V2019:V2022), 0)</f>
        <v>0</v>
      </c>
      <c r="M2023" s="1" t="s">
        <v>13</v>
      </c>
      <c r="N2023" s="5">
        <f>TRUNC(SUMPRODUCT(N2019:N2022, V2019:V2022), 0)</f>
        <v>0</v>
      </c>
      <c r="O2023" s="1" t="s">
        <v>13</v>
      </c>
      <c r="P2023" s="5">
        <f>J2023+L2023+N2023</f>
        <v>0</v>
      </c>
      <c r="Q2023" s="1" t="s">
        <v>13</v>
      </c>
      <c r="S2023" t="s">
        <v>13</v>
      </c>
      <c r="T2023" t="s">
        <v>13</v>
      </c>
      <c r="U2023" t="s">
        <v>13</v>
      </c>
      <c r="V2023">
        <v>1</v>
      </c>
    </row>
    <row r="2024" spans="1:22" x14ac:dyDescent="0.2">
      <c r="A2024" s="1" t="s">
        <v>13</v>
      </c>
      <c r="B2024" s="6" t="s">
        <v>13</v>
      </c>
      <c r="C2024" s="1" t="s">
        <v>13</v>
      </c>
      <c r="D2024" s="1" t="s">
        <v>13</v>
      </c>
      <c r="E2024" s="1" t="s">
        <v>13</v>
      </c>
      <c r="F2024" s="1" t="s">
        <v>13</v>
      </c>
      <c r="G2024" s="6" t="s">
        <v>13</v>
      </c>
      <c r="H2024" s="3">
        <v>0</v>
      </c>
      <c r="I2024" s="1" t="s">
        <v>13</v>
      </c>
      <c r="J2024" s="1" t="s">
        <v>13</v>
      </c>
      <c r="K2024" s="1" t="s">
        <v>13</v>
      </c>
      <c r="L2024" s="1" t="s">
        <v>13</v>
      </c>
      <c r="M2024" s="1" t="s">
        <v>13</v>
      </c>
      <c r="N2024" s="1" t="s">
        <v>13</v>
      </c>
      <c r="O2024" s="1" t="s">
        <v>13</v>
      </c>
      <c r="P2024" s="1" t="s">
        <v>13</v>
      </c>
      <c r="Q2024" s="1" t="s">
        <v>13</v>
      </c>
      <c r="S2024" t="s">
        <v>13</v>
      </c>
      <c r="T2024" t="s">
        <v>13</v>
      </c>
      <c r="U2024" t="s">
        <v>13</v>
      </c>
      <c r="V2024">
        <v>1</v>
      </c>
    </row>
    <row r="2025" spans="1:22" x14ac:dyDescent="0.2">
      <c r="A2025" s="1" t="s">
        <v>699</v>
      </c>
      <c r="B2025" s="6" t="s">
        <v>13</v>
      </c>
      <c r="C2025" s="1" t="s">
        <v>13</v>
      </c>
      <c r="D2025" s="1" t="s">
        <v>13</v>
      </c>
      <c r="E2025" s="1" t="s">
        <v>695</v>
      </c>
      <c r="F2025" s="1" t="s">
        <v>700</v>
      </c>
      <c r="G2025" s="6" t="s">
        <v>483</v>
      </c>
      <c r="H2025" s="3">
        <v>0</v>
      </c>
      <c r="I2025" s="1" t="s">
        <v>13</v>
      </c>
      <c r="J2025" s="1" t="s">
        <v>13</v>
      </c>
      <c r="K2025" s="1" t="s">
        <v>13</v>
      </c>
      <c r="L2025" s="1" t="s">
        <v>13</v>
      </c>
      <c r="M2025" s="1" t="s">
        <v>13</v>
      </c>
      <c r="N2025" s="1" t="s">
        <v>13</v>
      </c>
      <c r="O2025" s="1" t="s">
        <v>13</v>
      </c>
      <c r="P2025" s="1" t="s">
        <v>13</v>
      </c>
      <c r="Q2025" s="1" t="s">
        <v>13</v>
      </c>
      <c r="S2025" t="s">
        <v>13</v>
      </c>
      <c r="T2025" t="s">
        <v>13</v>
      </c>
      <c r="U2025" t="s">
        <v>13</v>
      </c>
      <c r="V2025">
        <v>1</v>
      </c>
    </row>
    <row r="2026" spans="1:22" x14ac:dyDescent="0.2">
      <c r="A2026" s="1" t="s">
        <v>699</v>
      </c>
      <c r="B2026" s="6" t="s">
        <v>1312</v>
      </c>
      <c r="C2026" s="1" t="s">
        <v>1496</v>
      </c>
      <c r="D2026" s="1" t="s">
        <v>13</v>
      </c>
      <c r="E2026" s="1" t="s">
        <v>1497</v>
      </c>
      <c r="F2026" s="1" t="s">
        <v>1315</v>
      </c>
      <c r="G2026" s="6" t="s">
        <v>1316</v>
      </c>
      <c r="H2026" s="3">
        <v>0.17</v>
      </c>
      <c r="I2026" s="5">
        <v>0</v>
      </c>
      <c r="J2026" s="4">
        <f>TRUNC(H2026*I2026, 1)</f>
        <v>0</v>
      </c>
      <c r="K2026" s="4">
        <f>노무!E23</f>
        <v>0</v>
      </c>
      <c r="L2026" s="5">
        <f>TRUNC(H2026*K2026, 1)</f>
        <v>0</v>
      </c>
      <c r="M2026" s="4">
        <v>0</v>
      </c>
      <c r="N2026" s="5">
        <f>TRUNC(H2026*M2026, 1)</f>
        <v>0</v>
      </c>
      <c r="O2026" s="4">
        <f t="shared" ref="O2026:P2029" si="240">I2026+K2026+M2026</f>
        <v>0</v>
      </c>
      <c r="P2026" s="5">
        <f t="shared" si="240"/>
        <v>0</v>
      </c>
      <c r="Q2026" s="1" t="s">
        <v>13</v>
      </c>
      <c r="S2026" t="s">
        <v>54</v>
      </c>
      <c r="T2026" t="s">
        <v>54</v>
      </c>
      <c r="U2026" t="s">
        <v>13</v>
      </c>
      <c r="V2026">
        <v>1</v>
      </c>
    </row>
    <row r="2027" spans="1:22" x14ac:dyDescent="0.2">
      <c r="A2027" s="1" t="s">
        <v>699</v>
      </c>
      <c r="B2027" s="6" t="s">
        <v>1312</v>
      </c>
      <c r="C2027" s="1" t="s">
        <v>1317</v>
      </c>
      <c r="D2027" s="1" t="s">
        <v>13</v>
      </c>
      <c r="E2027" s="1" t="s">
        <v>1318</v>
      </c>
      <c r="F2027" s="1" t="s">
        <v>1315</v>
      </c>
      <c r="G2027" s="6" t="s">
        <v>1316</v>
      </c>
      <c r="H2027" s="3">
        <v>0.06</v>
      </c>
      <c r="I2027" s="5">
        <v>0</v>
      </c>
      <c r="J2027" s="4">
        <f>TRUNC(H2027*I2027, 1)</f>
        <v>0</v>
      </c>
      <c r="K2027" s="4">
        <f>노무!E4</f>
        <v>0</v>
      </c>
      <c r="L2027" s="5">
        <f>TRUNC(H2027*K2027, 1)</f>
        <v>0</v>
      </c>
      <c r="M2027" s="4">
        <v>0</v>
      </c>
      <c r="N2027" s="5">
        <f>TRUNC(H2027*M2027, 1)</f>
        <v>0</v>
      </c>
      <c r="O2027" s="4">
        <f t="shared" si="240"/>
        <v>0</v>
      </c>
      <c r="P2027" s="5">
        <f t="shared" si="240"/>
        <v>0</v>
      </c>
      <c r="Q2027" s="1" t="s">
        <v>13</v>
      </c>
      <c r="S2027" t="s">
        <v>54</v>
      </c>
      <c r="T2027" t="s">
        <v>54</v>
      </c>
      <c r="U2027" t="s">
        <v>13</v>
      </c>
      <c r="V2027">
        <v>1</v>
      </c>
    </row>
    <row r="2028" spans="1:22" x14ac:dyDescent="0.2">
      <c r="A2028" s="1" t="s">
        <v>699</v>
      </c>
      <c r="B2028" s="6" t="s">
        <v>1306</v>
      </c>
      <c r="C2028" s="1" t="s">
        <v>1307</v>
      </c>
      <c r="D2028" s="1" t="s">
        <v>13</v>
      </c>
      <c r="E2028" s="1" t="s">
        <v>1319</v>
      </c>
      <c r="F2028" s="1" t="s">
        <v>1503</v>
      </c>
      <c r="G2028" s="6" t="s">
        <v>1310</v>
      </c>
      <c r="H2028" s="3">
        <v>1</v>
      </c>
      <c r="I2028" s="4">
        <f>TRUNC((L2026+L2027)*2.5*0.01, 1)</f>
        <v>0</v>
      </c>
      <c r="J2028" s="4">
        <f>TRUNC(H2028*I2028, 1)</f>
        <v>0</v>
      </c>
      <c r="K2028" s="4">
        <v>0</v>
      </c>
      <c r="L2028" s="5">
        <f>TRUNC(H2028*K2028, 1)</f>
        <v>0</v>
      </c>
      <c r="M2028" s="4">
        <v>0</v>
      </c>
      <c r="N2028" s="5">
        <f>TRUNC(H2028*M2028, 1)</f>
        <v>0</v>
      </c>
      <c r="O2028" s="4">
        <f t="shared" si="240"/>
        <v>0</v>
      </c>
      <c r="P2028" s="5">
        <f t="shared" si="240"/>
        <v>0</v>
      </c>
      <c r="Q2028" s="1" t="s">
        <v>13</v>
      </c>
      <c r="S2028" t="s">
        <v>54</v>
      </c>
      <c r="T2028" t="s">
        <v>54</v>
      </c>
      <c r="U2028">
        <v>2.5</v>
      </c>
      <c r="V2028">
        <v>1</v>
      </c>
    </row>
    <row r="2029" spans="1:22" x14ac:dyDescent="0.2">
      <c r="A2029" s="1" t="s">
        <v>699</v>
      </c>
      <c r="B2029" s="6" t="s">
        <v>1331</v>
      </c>
      <c r="C2029" s="1" t="s">
        <v>1357</v>
      </c>
      <c r="D2029" s="1" t="s">
        <v>13</v>
      </c>
      <c r="E2029" s="1" t="s">
        <v>1358</v>
      </c>
      <c r="F2029" s="1" t="s">
        <v>1359</v>
      </c>
      <c r="G2029" s="6" t="s">
        <v>1335</v>
      </c>
      <c r="H2029" s="3">
        <v>0.79</v>
      </c>
      <c r="I2029" s="4">
        <f>기계경비!H37</f>
        <v>0</v>
      </c>
      <c r="J2029" s="4">
        <f>TRUNC(H2029*I2029, 1)</f>
        <v>0</v>
      </c>
      <c r="K2029" s="4">
        <f>기계경비!I37</f>
        <v>0</v>
      </c>
      <c r="L2029" s="5">
        <f>TRUNC(H2029*K2029, 1)</f>
        <v>0</v>
      </c>
      <c r="M2029" s="4">
        <f>기계경비!J37</f>
        <v>0</v>
      </c>
      <c r="N2029" s="5">
        <f>TRUNC(H2029*M2029, 1)</f>
        <v>0</v>
      </c>
      <c r="O2029" s="4">
        <f t="shared" si="240"/>
        <v>0</v>
      </c>
      <c r="P2029" s="5">
        <f t="shared" si="240"/>
        <v>0</v>
      </c>
      <c r="Q2029" s="1" t="s">
        <v>13</v>
      </c>
      <c r="S2029" t="s">
        <v>54</v>
      </c>
      <c r="T2029" t="s">
        <v>54</v>
      </c>
      <c r="U2029" t="s">
        <v>13</v>
      </c>
      <c r="V2029">
        <v>1</v>
      </c>
    </row>
    <row r="2030" spans="1:22" x14ac:dyDescent="0.2">
      <c r="A2030" s="1" t="s">
        <v>13</v>
      </c>
      <c r="B2030" s="6" t="s">
        <v>13</v>
      </c>
      <c r="C2030" s="1" t="s">
        <v>13</v>
      </c>
      <c r="D2030" s="1" t="s">
        <v>13</v>
      </c>
      <c r="E2030" s="1" t="s">
        <v>1311</v>
      </c>
      <c r="F2030" s="1" t="s">
        <v>13</v>
      </c>
      <c r="G2030" s="6" t="s">
        <v>13</v>
      </c>
      <c r="H2030" s="3">
        <v>0</v>
      </c>
      <c r="I2030" s="1" t="s">
        <v>13</v>
      </c>
      <c r="J2030" s="4">
        <f>TRUNC(SUMPRODUCT(J2026:J2029, V2026:V2029), 0)</f>
        <v>0</v>
      </c>
      <c r="K2030" s="1" t="s">
        <v>13</v>
      </c>
      <c r="L2030" s="5">
        <f>TRUNC(SUMPRODUCT(L2026:L2029, V2026:V2029), 0)</f>
        <v>0</v>
      </c>
      <c r="M2030" s="1" t="s">
        <v>13</v>
      </c>
      <c r="N2030" s="5">
        <f>TRUNC(SUMPRODUCT(N2026:N2029, V2026:V2029), 0)</f>
        <v>0</v>
      </c>
      <c r="O2030" s="1" t="s">
        <v>13</v>
      </c>
      <c r="P2030" s="5">
        <f>J2030+L2030+N2030</f>
        <v>0</v>
      </c>
      <c r="Q2030" s="1" t="s">
        <v>13</v>
      </c>
      <c r="S2030" t="s">
        <v>13</v>
      </c>
      <c r="T2030" t="s">
        <v>13</v>
      </c>
      <c r="U2030" t="s">
        <v>13</v>
      </c>
      <c r="V2030">
        <v>1</v>
      </c>
    </row>
    <row r="2031" spans="1:22" x14ac:dyDescent="0.2">
      <c r="A2031" s="1" t="s">
        <v>13</v>
      </c>
      <c r="B2031" s="6" t="s">
        <v>13</v>
      </c>
      <c r="C2031" s="1" t="s">
        <v>13</v>
      </c>
      <c r="D2031" s="1" t="s">
        <v>13</v>
      </c>
      <c r="E2031" s="1" t="s">
        <v>13</v>
      </c>
      <c r="F2031" s="1" t="s">
        <v>13</v>
      </c>
      <c r="G2031" s="6" t="s">
        <v>13</v>
      </c>
      <c r="H2031" s="3">
        <v>0</v>
      </c>
      <c r="I2031" s="1" t="s">
        <v>13</v>
      </c>
      <c r="J2031" s="1" t="s">
        <v>13</v>
      </c>
      <c r="K2031" s="1" t="s">
        <v>13</v>
      </c>
      <c r="L2031" s="1" t="s">
        <v>13</v>
      </c>
      <c r="M2031" s="1" t="s">
        <v>13</v>
      </c>
      <c r="N2031" s="1" t="s">
        <v>13</v>
      </c>
      <c r="O2031" s="1" t="s">
        <v>13</v>
      </c>
      <c r="P2031" s="1" t="s">
        <v>13</v>
      </c>
      <c r="Q2031" s="1" t="s">
        <v>13</v>
      </c>
      <c r="S2031" t="s">
        <v>13</v>
      </c>
      <c r="T2031" t="s">
        <v>13</v>
      </c>
      <c r="U2031" t="s">
        <v>13</v>
      </c>
      <c r="V2031">
        <v>1</v>
      </c>
    </row>
    <row r="2032" spans="1:22" x14ac:dyDescent="0.2">
      <c r="A2032" s="1" t="s">
        <v>701</v>
      </c>
      <c r="B2032" s="6" t="s">
        <v>13</v>
      </c>
      <c r="C2032" s="1" t="s">
        <v>13</v>
      </c>
      <c r="D2032" s="1" t="s">
        <v>13</v>
      </c>
      <c r="E2032" s="1" t="s">
        <v>695</v>
      </c>
      <c r="F2032" s="1" t="s">
        <v>702</v>
      </c>
      <c r="G2032" s="6" t="s">
        <v>483</v>
      </c>
      <c r="H2032" s="3">
        <v>0</v>
      </c>
      <c r="I2032" s="1" t="s">
        <v>13</v>
      </c>
      <c r="J2032" s="1" t="s">
        <v>13</v>
      </c>
      <c r="K2032" s="1" t="s">
        <v>13</v>
      </c>
      <c r="L2032" s="1" t="s">
        <v>13</v>
      </c>
      <c r="M2032" s="1" t="s">
        <v>13</v>
      </c>
      <c r="N2032" s="1" t="s">
        <v>13</v>
      </c>
      <c r="O2032" s="1" t="s">
        <v>13</v>
      </c>
      <c r="P2032" s="1" t="s">
        <v>13</v>
      </c>
      <c r="Q2032" s="1" t="s">
        <v>13</v>
      </c>
      <c r="S2032" t="s">
        <v>13</v>
      </c>
      <c r="T2032" t="s">
        <v>13</v>
      </c>
      <c r="U2032" t="s">
        <v>13</v>
      </c>
      <c r="V2032">
        <v>1</v>
      </c>
    </row>
    <row r="2033" spans="1:22" x14ac:dyDescent="0.2">
      <c r="A2033" s="1" t="s">
        <v>701</v>
      </c>
      <c r="B2033" s="6" t="s">
        <v>1312</v>
      </c>
      <c r="C2033" s="1" t="s">
        <v>1496</v>
      </c>
      <c r="D2033" s="1" t="s">
        <v>13</v>
      </c>
      <c r="E2033" s="1" t="s">
        <v>1497</v>
      </c>
      <c r="F2033" s="1" t="s">
        <v>1315</v>
      </c>
      <c r="G2033" s="6" t="s">
        <v>1316</v>
      </c>
      <c r="H2033" s="3">
        <v>0.27</v>
      </c>
      <c r="I2033" s="5">
        <v>0</v>
      </c>
      <c r="J2033" s="4">
        <f>TRUNC(H2033*I2033, 1)</f>
        <v>0</v>
      </c>
      <c r="K2033" s="4">
        <f>노무!E23</f>
        <v>0</v>
      </c>
      <c r="L2033" s="5">
        <f>TRUNC(H2033*K2033, 1)</f>
        <v>0</v>
      </c>
      <c r="M2033" s="4">
        <v>0</v>
      </c>
      <c r="N2033" s="5">
        <f>TRUNC(H2033*M2033, 1)</f>
        <v>0</v>
      </c>
      <c r="O2033" s="4">
        <f t="shared" ref="O2033:P2036" si="241">I2033+K2033+M2033</f>
        <v>0</v>
      </c>
      <c r="P2033" s="5">
        <f t="shared" si="241"/>
        <v>0</v>
      </c>
      <c r="Q2033" s="1" t="s">
        <v>13</v>
      </c>
      <c r="S2033" t="s">
        <v>54</v>
      </c>
      <c r="T2033" t="s">
        <v>54</v>
      </c>
      <c r="U2033" t="s">
        <v>13</v>
      </c>
      <c r="V2033">
        <v>1</v>
      </c>
    </row>
    <row r="2034" spans="1:22" x14ac:dyDescent="0.2">
      <c r="A2034" s="1" t="s">
        <v>701</v>
      </c>
      <c r="B2034" s="6" t="s">
        <v>1312</v>
      </c>
      <c r="C2034" s="1" t="s">
        <v>1317</v>
      </c>
      <c r="D2034" s="1" t="s">
        <v>13</v>
      </c>
      <c r="E2034" s="1" t="s">
        <v>1318</v>
      </c>
      <c r="F2034" s="1" t="s">
        <v>1315</v>
      </c>
      <c r="G2034" s="6" t="s">
        <v>1316</v>
      </c>
      <c r="H2034" s="3">
        <v>0.1</v>
      </c>
      <c r="I2034" s="5">
        <v>0</v>
      </c>
      <c r="J2034" s="4">
        <f>TRUNC(H2034*I2034, 1)</f>
        <v>0</v>
      </c>
      <c r="K2034" s="4">
        <f>노무!E4</f>
        <v>0</v>
      </c>
      <c r="L2034" s="5">
        <f>TRUNC(H2034*K2034, 1)</f>
        <v>0</v>
      </c>
      <c r="M2034" s="4">
        <v>0</v>
      </c>
      <c r="N2034" s="5">
        <f>TRUNC(H2034*M2034, 1)</f>
        <v>0</v>
      </c>
      <c r="O2034" s="4">
        <f t="shared" si="241"/>
        <v>0</v>
      </c>
      <c r="P2034" s="5">
        <f t="shared" si="241"/>
        <v>0</v>
      </c>
      <c r="Q2034" s="1" t="s">
        <v>13</v>
      </c>
      <c r="S2034" t="s">
        <v>54</v>
      </c>
      <c r="T2034" t="s">
        <v>54</v>
      </c>
      <c r="U2034" t="s">
        <v>13</v>
      </c>
      <c r="V2034">
        <v>1</v>
      </c>
    </row>
    <row r="2035" spans="1:22" x14ac:dyDescent="0.2">
      <c r="A2035" s="1" t="s">
        <v>701</v>
      </c>
      <c r="B2035" s="6" t="s">
        <v>1306</v>
      </c>
      <c r="C2035" s="1" t="s">
        <v>1307</v>
      </c>
      <c r="D2035" s="1" t="s">
        <v>13</v>
      </c>
      <c r="E2035" s="1" t="s">
        <v>1319</v>
      </c>
      <c r="F2035" s="1" t="s">
        <v>1503</v>
      </c>
      <c r="G2035" s="6" t="s">
        <v>1310</v>
      </c>
      <c r="H2035" s="3">
        <v>1</v>
      </c>
      <c r="I2035" s="4">
        <f>TRUNC((L2033+L2034)*2.5*0.01, 1)</f>
        <v>0</v>
      </c>
      <c r="J2035" s="4">
        <f>TRUNC(H2035*I2035, 1)</f>
        <v>0</v>
      </c>
      <c r="K2035" s="4">
        <v>0</v>
      </c>
      <c r="L2035" s="5">
        <f>TRUNC(H2035*K2035, 1)</f>
        <v>0</v>
      </c>
      <c r="M2035" s="4">
        <v>0</v>
      </c>
      <c r="N2035" s="5">
        <f>TRUNC(H2035*M2035, 1)</f>
        <v>0</v>
      </c>
      <c r="O2035" s="4">
        <f t="shared" si="241"/>
        <v>0</v>
      </c>
      <c r="P2035" s="5">
        <f t="shared" si="241"/>
        <v>0</v>
      </c>
      <c r="Q2035" s="1" t="s">
        <v>13</v>
      </c>
      <c r="S2035" t="s">
        <v>54</v>
      </c>
      <c r="T2035" t="s">
        <v>54</v>
      </c>
      <c r="U2035">
        <v>2.5</v>
      </c>
      <c r="V2035">
        <v>1</v>
      </c>
    </row>
    <row r="2036" spans="1:22" x14ac:dyDescent="0.2">
      <c r="A2036" s="1" t="s">
        <v>701</v>
      </c>
      <c r="B2036" s="6" t="s">
        <v>1331</v>
      </c>
      <c r="C2036" s="1" t="s">
        <v>1357</v>
      </c>
      <c r="D2036" s="1" t="s">
        <v>13</v>
      </c>
      <c r="E2036" s="1" t="s">
        <v>1358</v>
      </c>
      <c r="F2036" s="1" t="s">
        <v>1359</v>
      </c>
      <c r="G2036" s="6" t="s">
        <v>1335</v>
      </c>
      <c r="H2036" s="3">
        <v>1.39</v>
      </c>
      <c r="I2036" s="4">
        <f>기계경비!H37</f>
        <v>0</v>
      </c>
      <c r="J2036" s="4">
        <f>TRUNC(H2036*I2036, 1)</f>
        <v>0</v>
      </c>
      <c r="K2036" s="4">
        <f>기계경비!I37</f>
        <v>0</v>
      </c>
      <c r="L2036" s="5">
        <f>TRUNC(H2036*K2036, 1)</f>
        <v>0</v>
      </c>
      <c r="M2036" s="4">
        <f>기계경비!J37</f>
        <v>0</v>
      </c>
      <c r="N2036" s="5">
        <f>TRUNC(H2036*M2036, 1)</f>
        <v>0</v>
      </c>
      <c r="O2036" s="4">
        <f t="shared" si="241"/>
        <v>0</v>
      </c>
      <c r="P2036" s="5">
        <f t="shared" si="241"/>
        <v>0</v>
      </c>
      <c r="Q2036" s="1" t="s">
        <v>13</v>
      </c>
      <c r="S2036" t="s">
        <v>54</v>
      </c>
      <c r="T2036" t="s">
        <v>54</v>
      </c>
      <c r="U2036" t="s">
        <v>13</v>
      </c>
      <c r="V2036">
        <v>1</v>
      </c>
    </row>
    <row r="2037" spans="1:22" x14ac:dyDescent="0.2">
      <c r="A2037" s="1" t="s">
        <v>13</v>
      </c>
      <c r="B2037" s="6" t="s">
        <v>13</v>
      </c>
      <c r="C2037" s="1" t="s">
        <v>13</v>
      </c>
      <c r="D2037" s="1" t="s">
        <v>13</v>
      </c>
      <c r="E2037" s="1" t="s">
        <v>1311</v>
      </c>
      <c r="F2037" s="1" t="s">
        <v>13</v>
      </c>
      <c r="G2037" s="6" t="s">
        <v>13</v>
      </c>
      <c r="H2037" s="3">
        <v>0</v>
      </c>
      <c r="I2037" s="1" t="s">
        <v>13</v>
      </c>
      <c r="J2037" s="4">
        <f>TRUNC(SUMPRODUCT(J2033:J2036, V2033:V2036), 0)</f>
        <v>0</v>
      </c>
      <c r="K2037" s="1" t="s">
        <v>13</v>
      </c>
      <c r="L2037" s="5">
        <f>TRUNC(SUMPRODUCT(L2033:L2036, V2033:V2036), 0)</f>
        <v>0</v>
      </c>
      <c r="M2037" s="1" t="s">
        <v>13</v>
      </c>
      <c r="N2037" s="5">
        <f>TRUNC(SUMPRODUCT(N2033:N2036, V2033:V2036), 0)</f>
        <v>0</v>
      </c>
      <c r="O2037" s="1" t="s">
        <v>13</v>
      </c>
      <c r="P2037" s="5">
        <f>J2037+L2037+N2037</f>
        <v>0</v>
      </c>
      <c r="Q2037" s="1" t="s">
        <v>13</v>
      </c>
      <c r="S2037" t="s">
        <v>13</v>
      </c>
      <c r="T2037" t="s">
        <v>13</v>
      </c>
      <c r="U2037" t="s">
        <v>13</v>
      </c>
      <c r="V2037">
        <v>1</v>
      </c>
    </row>
    <row r="2038" spans="1:22" x14ac:dyDescent="0.2">
      <c r="A2038" s="1" t="s">
        <v>13</v>
      </c>
      <c r="B2038" s="6" t="s">
        <v>13</v>
      </c>
      <c r="C2038" s="1" t="s">
        <v>13</v>
      </c>
      <c r="D2038" s="1" t="s">
        <v>13</v>
      </c>
      <c r="E2038" s="1" t="s">
        <v>13</v>
      </c>
      <c r="F2038" s="1" t="s">
        <v>13</v>
      </c>
      <c r="G2038" s="6" t="s">
        <v>13</v>
      </c>
      <c r="H2038" s="3">
        <v>0</v>
      </c>
      <c r="I2038" s="1" t="s">
        <v>13</v>
      </c>
      <c r="J2038" s="1" t="s">
        <v>13</v>
      </c>
      <c r="K2038" s="1" t="s">
        <v>13</v>
      </c>
      <c r="L2038" s="1" t="s">
        <v>13</v>
      </c>
      <c r="M2038" s="1" t="s">
        <v>13</v>
      </c>
      <c r="N2038" s="1" t="s">
        <v>13</v>
      </c>
      <c r="O2038" s="1" t="s">
        <v>13</v>
      </c>
      <c r="P2038" s="1" t="s">
        <v>13</v>
      </c>
      <c r="Q2038" s="1" t="s">
        <v>13</v>
      </c>
      <c r="S2038" t="s">
        <v>13</v>
      </c>
      <c r="T2038" t="s">
        <v>13</v>
      </c>
      <c r="U2038" t="s">
        <v>13</v>
      </c>
      <c r="V2038">
        <v>1</v>
      </c>
    </row>
    <row r="2039" spans="1:22" x14ac:dyDescent="0.2">
      <c r="A2039" s="1" t="s">
        <v>703</v>
      </c>
      <c r="B2039" s="6" t="s">
        <v>13</v>
      </c>
      <c r="C2039" s="1" t="s">
        <v>13</v>
      </c>
      <c r="D2039" s="1" t="s">
        <v>13</v>
      </c>
      <c r="E2039" s="1" t="s">
        <v>704</v>
      </c>
      <c r="F2039" s="1" t="s">
        <v>689</v>
      </c>
      <c r="G2039" s="6" t="s">
        <v>483</v>
      </c>
      <c r="H2039" s="3">
        <v>0</v>
      </c>
      <c r="I2039" s="1" t="s">
        <v>13</v>
      </c>
      <c r="J2039" s="1" t="s">
        <v>13</v>
      </c>
      <c r="K2039" s="1" t="s">
        <v>13</v>
      </c>
      <c r="L2039" s="1" t="s">
        <v>13</v>
      </c>
      <c r="M2039" s="1" t="s">
        <v>13</v>
      </c>
      <c r="N2039" s="1" t="s">
        <v>13</v>
      </c>
      <c r="O2039" s="1" t="s">
        <v>13</v>
      </c>
      <c r="P2039" s="1" t="s">
        <v>13</v>
      </c>
      <c r="Q2039" s="1" t="s">
        <v>13</v>
      </c>
      <c r="S2039" t="s">
        <v>13</v>
      </c>
      <c r="T2039" t="s">
        <v>13</v>
      </c>
      <c r="U2039" t="s">
        <v>13</v>
      </c>
      <c r="V2039">
        <v>1</v>
      </c>
    </row>
    <row r="2040" spans="1:22" x14ac:dyDescent="0.2">
      <c r="A2040" s="1" t="s">
        <v>703</v>
      </c>
      <c r="B2040" s="6" t="s">
        <v>1312</v>
      </c>
      <c r="C2040" s="1" t="s">
        <v>1496</v>
      </c>
      <c r="D2040" s="1" t="s">
        <v>13</v>
      </c>
      <c r="E2040" s="1" t="s">
        <v>1497</v>
      </c>
      <c r="F2040" s="1" t="s">
        <v>1315</v>
      </c>
      <c r="G2040" s="6" t="s">
        <v>1316</v>
      </c>
      <c r="H2040" s="3">
        <v>0.05</v>
      </c>
      <c r="I2040" s="5">
        <v>0</v>
      </c>
      <c r="J2040" s="4">
        <f>TRUNC(H2040*I2040, 1)</f>
        <v>0</v>
      </c>
      <c r="K2040" s="4">
        <f>노무!E23</f>
        <v>0</v>
      </c>
      <c r="L2040" s="5">
        <f>TRUNC(H2040*K2040, 1)</f>
        <v>0</v>
      </c>
      <c r="M2040" s="4">
        <v>0</v>
      </c>
      <c r="N2040" s="5">
        <f>TRUNC(H2040*M2040, 1)</f>
        <v>0</v>
      </c>
      <c r="O2040" s="4">
        <f t="shared" ref="O2040:P2042" si="242">I2040+K2040+M2040</f>
        <v>0</v>
      </c>
      <c r="P2040" s="5">
        <f t="shared" si="242"/>
        <v>0</v>
      </c>
      <c r="Q2040" s="1" t="s">
        <v>13</v>
      </c>
      <c r="S2040" t="s">
        <v>54</v>
      </c>
      <c r="T2040" t="s">
        <v>54</v>
      </c>
      <c r="U2040" t="s">
        <v>13</v>
      </c>
      <c r="V2040">
        <v>1</v>
      </c>
    </row>
    <row r="2041" spans="1:22" x14ac:dyDescent="0.2">
      <c r="A2041" s="1" t="s">
        <v>703</v>
      </c>
      <c r="B2041" s="6" t="s">
        <v>1312</v>
      </c>
      <c r="C2041" s="1" t="s">
        <v>1317</v>
      </c>
      <c r="D2041" s="1" t="s">
        <v>13</v>
      </c>
      <c r="E2041" s="1" t="s">
        <v>1318</v>
      </c>
      <c r="F2041" s="1" t="s">
        <v>1315</v>
      </c>
      <c r="G2041" s="6" t="s">
        <v>1316</v>
      </c>
      <c r="H2041" s="3">
        <v>0.02</v>
      </c>
      <c r="I2041" s="5">
        <v>0</v>
      </c>
      <c r="J2041" s="4">
        <f>TRUNC(H2041*I2041, 1)</f>
        <v>0</v>
      </c>
      <c r="K2041" s="4">
        <f>노무!E4</f>
        <v>0</v>
      </c>
      <c r="L2041" s="5">
        <f>TRUNC(H2041*K2041, 1)</f>
        <v>0</v>
      </c>
      <c r="M2041" s="4">
        <v>0</v>
      </c>
      <c r="N2041" s="5">
        <f>TRUNC(H2041*M2041, 1)</f>
        <v>0</v>
      </c>
      <c r="O2041" s="4">
        <f t="shared" si="242"/>
        <v>0</v>
      </c>
      <c r="P2041" s="5">
        <f t="shared" si="242"/>
        <v>0</v>
      </c>
      <c r="Q2041" s="1" t="s">
        <v>13</v>
      </c>
      <c r="S2041" t="s">
        <v>54</v>
      </c>
      <c r="T2041" t="s">
        <v>54</v>
      </c>
      <c r="U2041" t="s">
        <v>13</v>
      </c>
      <c r="V2041">
        <v>1</v>
      </c>
    </row>
    <row r="2042" spans="1:22" x14ac:dyDescent="0.2">
      <c r="A2042" s="1" t="s">
        <v>703</v>
      </c>
      <c r="B2042" s="6" t="s">
        <v>1306</v>
      </c>
      <c r="C2042" s="1" t="s">
        <v>1307</v>
      </c>
      <c r="D2042" s="1" t="s">
        <v>13</v>
      </c>
      <c r="E2042" s="1" t="s">
        <v>1319</v>
      </c>
      <c r="F2042" s="1" t="s">
        <v>1503</v>
      </c>
      <c r="G2042" s="6" t="s">
        <v>1310</v>
      </c>
      <c r="H2042" s="3">
        <v>1</v>
      </c>
      <c r="I2042" s="4">
        <f>TRUNC((L2040+L2041)*2.5*0.01, 1)</f>
        <v>0</v>
      </c>
      <c r="J2042" s="4">
        <f>TRUNC(H2042*I2042, 1)</f>
        <v>0</v>
      </c>
      <c r="K2042" s="4">
        <v>0</v>
      </c>
      <c r="L2042" s="5">
        <f>TRUNC(H2042*K2042, 1)</f>
        <v>0</v>
      </c>
      <c r="M2042" s="4">
        <v>0</v>
      </c>
      <c r="N2042" s="5">
        <f>TRUNC(H2042*M2042, 1)</f>
        <v>0</v>
      </c>
      <c r="O2042" s="4">
        <f t="shared" si="242"/>
        <v>0</v>
      </c>
      <c r="P2042" s="5">
        <f t="shared" si="242"/>
        <v>0</v>
      </c>
      <c r="Q2042" s="1" t="s">
        <v>13</v>
      </c>
      <c r="S2042" t="s">
        <v>54</v>
      </c>
      <c r="T2042" t="s">
        <v>54</v>
      </c>
      <c r="U2042">
        <v>2.5</v>
      </c>
      <c r="V2042">
        <v>1</v>
      </c>
    </row>
    <row r="2043" spans="1:22" x14ac:dyDescent="0.2">
      <c r="A2043" s="1" t="s">
        <v>13</v>
      </c>
      <c r="B2043" s="6" t="s">
        <v>13</v>
      </c>
      <c r="C2043" s="1" t="s">
        <v>13</v>
      </c>
      <c r="D2043" s="1" t="s">
        <v>13</v>
      </c>
      <c r="E2043" s="1" t="s">
        <v>1311</v>
      </c>
      <c r="F2043" s="1" t="s">
        <v>13</v>
      </c>
      <c r="G2043" s="6" t="s">
        <v>13</v>
      </c>
      <c r="H2043" s="3">
        <v>0</v>
      </c>
      <c r="I2043" s="1" t="s">
        <v>13</v>
      </c>
      <c r="J2043" s="4">
        <f>TRUNC(SUMPRODUCT(J2040:J2042, V2040:V2042), 0)</f>
        <v>0</v>
      </c>
      <c r="K2043" s="1" t="s">
        <v>13</v>
      </c>
      <c r="L2043" s="5">
        <f>TRUNC(SUMPRODUCT(L2040:L2042, V2040:V2042), 0)</f>
        <v>0</v>
      </c>
      <c r="M2043" s="1" t="s">
        <v>13</v>
      </c>
      <c r="N2043" s="5">
        <f>TRUNC(SUMPRODUCT(N2040:N2042, V2040:V2042), 0)</f>
        <v>0</v>
      </c>
      <c r="O2043" s="1" t="s">
        <v>13</v>
      </c>
      <c r="P2043" s="5">
        <f>J2043+L2043+N2043</f>
        <v>0</v>
      </c>
      <c r="Q2043" s="1" t="s">
        <v>13</v>
      </c>
      <c r="S2043" t="s">
        <v>13</v>
      </c>
      <c r="T2043" t="s">
        <v>13</v>
      </c>
      <c r="U2043" t="s">
        <v>13</v>
      </c>
      <c r="V2043">
        <v>1</v>
      </c>
    </row>
    <row r="2044" spans="1:22" x14ac:dyDescent="0.2">
      <c r="A2044" s="1" t="s">
        <v>13</v>
      </c>
      <c r="B2044" s="6" t="s">
        <v>13</v>
      </c>
      <c r="C2044" s="1" t="s">
        <v>13</v>
      </c>
      <c r="D2044" s="1" t="s">
        <v>13</v>
      </c>
      <c r="E2044" s="1" t="s">
        <v>13</v>
      </c>
      <c r="F2044" s="1" t="s">
        <v>13</v>
      </c>
      <c r="G2044" s="6" t="s">
        <v>13</v>
      </c>
      <c r="H2044" s="3">
        <v>0</v>
      </c>
      <c r="I2044" s="1" t="s">
        <v>13</v>
      </c>
      <c r="J2044" s="1" t="s">
        <v>13</v>
      </c>
      <c r="K2044" s="1" t="s">
        <v>13</v>
      </c>
      <c r="L2044" s="1" t="s">
        <v>13</v>
      </c>
      <c r="M2044" s="1" t="s">
        <v>13</v>
      </c>
      <c r="N2044" s="1" t="s">
        <v>13</v>
      </c>
      <c r="O2044" s="1" t="s">
        <v>13</v>
      </c>
      <c r="P2044" s="1" t="s">
        <v>13</v>
      </c>
      <c r="Q2044" s="1" t="s">
        <v>13</v>
      </c>
      <c r="S2044" t="s">
        <v>13</v>
      </c>
      <c r="T2044" t="s">
        <v>13</v>
      </c>
      <c r="U2044" t="s">
        <v>13</v>
      </c>
      <c r="V2044">
        <v>1</v>
      </c>
    </row>
    <row r="2045" spans="1:22" x14ac:dyDescent="0.2">
      <c r="A2045" s="1" t="s">
        <v>705</v>
      </c>
      <c r="B2045" s="6" t="s">
        <v>13</v>
      </c>
      <c r="C2045" s="1" t="s">
        <v>13</v>
      </c>
      <c r="D2045" s="1" t="s">
        <v>13</v>
      </c>
      <c r="E2045" s="1" t="s">
        <v>704</v>
      </c>
      <c r="F2045" s="1" t="s">
        <v>691</v>
      </c>
      <c r="G2045" s="6" t="s">
        <v>483</v>
      </c>
      <c r="H2045" s="3">
        <v>0</v>
      </c>
      <c r="I2045" s="1" t="s">
        <v>13</v>
      </c>
      <c r="J2045" s="1" t="s">
        <v>13</v>
      </c>
      <c r="K2045" s="1" t="s">
        <v>13</v>
      </c>
      <c r="L2045" s="1" t="s">
        <v>13</v>
      </c>
      <c r="M2045" s="1" t="s">
        <v>13</v>
      </c>
      <c r="N2045" s="1" t="s">
        <v>13</v>
      </c>
      <c r="O2045" s="1" t="s">
        <v>13</v>
      </c>
      <c r="P2045" s="1" t="s">
        <v>13</v>
      </c>
      <c r="Q2045" s="1" t="s">
        <v>13</v>
      </c>
      <c r="S2045" t="s">
        <v>13</v>
      </c>
      <c r="T2045" t="s">
        <v>13</v>
      </c>
      <c r="U2045" t="s">
        <v>13</v>
      </c>
      <c r="V2045">
        <v>1</v>
      </c>
    </row>
    <row r="2046" spans="1:22" x14ac:dyDescent="0.2">
      <c r="A2046" s="1" t="s">
        <v>705</v>
      </c>
      <c r="B2046" s="6" t="s">
        <v>1312</v>
      </c>
      <c r="C2046" s="1" t="s">
        <v>1496</v>
      </c>
      <c r="D2046" s="1" t="s">
        <v>13</v>
      </c>
      <c r="E2046" s="1" t="s">
        <v>1497</v>
      </c>
      <c r="F2046" s="1" t="s">
        <v>1315</v>
      </c>
      <c r="G2046" s="6" t="s">
        <v>1316</v>
      </c>
      <c r="H2046" s="3">
        <v>0.09</v>
      </c>
      <c r="I2046" s="5">
        <v>0</v>
      </c>
      <c r="J2046" s="4">
        <f>TRUNC(H2046*I2046, 1)</f>
        <v>0</v>
      </c>
      <c r="K2046" s="4">
        <f>노무!E23</f>
        <v>0</v>
      </c>
      <c r="L2046" s="5">
        <f>TRUNC(H2046*K2046, 1)</f>
        <v>0</v>
      </c>
      <c r="M2046" s="4">
        <v>0</v>
      </c>
      <c r="N2046" s="5">
        <f>TRUNC(H2046*M2046, 1)</f>
        <v>0</v>
      </c>
      <c r="O2046" s="4">
        <f t="shared" ref="O2046:P2048" si="243">I2046+K2046+M2046</f>
        <v>0</v>
      </c>
      <c r="P2046" s="5">
        <f t="shared" si="243"/>
        <v>0</v>
      </c>
      <c r="Q2046" s="1" t="s">
        <v>13</v>
      </c>
      <c r="S2046" t="s">
        <v>54</v>
      </c>
      <c r="T2046" t="s">
        <v>54</v>
      </c>
      <c r="U2046" t="s">
        <v>13</v>
      </c>
      <c r="V2046">
        <v>1</v>
      </c>
    </row>
    <row r="2047" spans="1:22" x14ac:dyDescent="0.2">
      <c r="A2047" s="1" t="s">
        <v>705</v>
      </c>
      <c r="B2047" s="6" t="s">
        <v>1312</v>
      </c>
      <c r="C2047" s="1" t="s">
        <v>1317</v>
      </c>
      <c r="D2047" s="1" t="s">
        <v>13</v>
      </c>
      <c r="E2047" s="1" t="s">
        <v>1318</v>
      </c>
      <c r="F2047" s="1" t="s">
        <v>1315</v>
      </c>
      <c r="G2047" s="6" t="s">
        <v>1316</v>
      </c>
      <c r="H2047" s="3">
        <v>0.03</v>
      </c>
      <c r="I2047" s="5">
        <v>0</v>
      </c>
      <c r="J2047" s="4">
        <f>TRUNC(H2047*I2047, 1)</f>
        <v>0</v>
      </c>
      <c r="K2047" s="4">
        <f>노무!E4</f>
        <v>0</v>
      </c>
      <c r="L2047" s="5">
        <f>TRUNC(H2047*K2047, 1)</f>
        <v>0</v>
      </c>
      <c r="M2047" s="4">
        <v>0</v>
      </c>
      <c r="N2047" s="5">
        <f>TRUNC(H2047*M2047, 1)</f>
        <v>0</v>
      </c>
      <c r="O2047" s="4">
        <f t="shared" si="243"/>
        <v>0</v>
      </c>
      <c r="P2047" s="5">
        <f t="shared" si="243"/>
        <v>0</v>
      </c>
      <c r="Q2047" s="1" t="s">
        <v>13</v>
      </c>
      <c r="S2047" t="s">
        <v>54</v>
      </c>
      <c r="T2047" t="s">
        <v>54</v>
      </c>
      <c r="U2047" t="s">
        <v>13</v>
      </c>
      <c r="V2047">
        <v>1</v>
      </c>
    </row>
    <row r="2048" spans="1:22" x14ac:dyDescent="0.2">
      <c r="A2048" s="1" t="s">
        <v>705</v>
      </c>
      <c r="B2048" s="6" t="s">
        <v>1306</v>
      </c>
      <c r="C2048" s="1" t="s">
        <v>1307</v>
      </c>
      <c r="D2048" s="1" t="s">
        <v>13</v>
      </c>
      <c r="E2048" s="1" t="s">
        <v>1319</v>
      </c>
      <c r="F2048" s="1" t="s">
        <v>1503</v>
      </c>
      <c r="G2048" s="6" t="s">
        <v>1310</v>
      </c>
      <c r="H2048" s="3">
        <v>1</v>
      </c>
      <c r="I2048" s="4">
        <f>TRUNC((L2046+L2047)*2.5*0.01, 1)</f>
        <v>0</v>
      </c>
      <c r="J2048" s="4">
        <f>TRUNC(H2048*I2048, 1)</f>
        <v>0</v>
      </c>
      <c r="K2048" s="4">
        <v>0</v>
      </c>
      <c r="L2048" s="5">
        <f>TRUNC(H2048*K2048, 1)</f>
        <v>0</v>
      </c>
      <c r="M2048" s="4">
        <v>0</v>
      </c>
      <c r="N2048" s="5">
        <f>TRUNC(H2048*M2048, 1)</f>
        <v>0</v>
      </c>
      <c r="O2048" s="4">
        <f t="shared" si="243"/>
        <v>0</v>
      </c>
      <c r="P2048" s="5">
        <f t="shared" si="243"/>
        <v>0</v>
      </c>
      <c r="Q2048" s="1" t="s">
        <v>13</v>
      </c>
      <c r="S2048" t="s">
        <v>54</v>
      </c>
      <c r="T2048" t="s">
        <v>54</v>
      </c>
      <c r="U2048">
        <v>2.5</v>
      </c>
      <c r="V2048">
        <v>1</v>
      </c>
    </row>
    <row r="2049" spans="1:22" x14ac:dyDescent="0.2">
      <c r="A2049" s="1" t="s">
        <v>13</v>
      </c>
      <c r="B2049" s="6" t="s">
        <v>13</v>
      </c>
      <c r="C2049" s="1" t="s">
        <v>13</v>
      </c>
      <c r="D2049" s="1" t="s">
        <v>13</v>
      </c>
      <c r="E2049" s="1" t="s">
        <v>1311</v>
      </c>
      <c r="F2049" s="1" t="s">
        <v>13</v>
      </c>
      <c r="G2049" s="6" t="s">
        <v>13</v>
      </c>
      <c r="H2049" s="3">
        <v>0</v>
      </c>
      <c r="I2049" s="1" t="s">
        <v>13</v>
      </c>
      <c r="J2049" s="4">
        <f>TRUNC(SUMPRODUCT(J2046:J2048, V2046:V2048), 0)</f>
        <v>0</v>
      </c>
      <c r="K2049" s="1" t="s">
        <v>13</v>
      </c>
      <c r="L2049" s="5">
        <f>TRUNC(SUMPRODUCT(L2046:L2048, V2046:V2048), 0)</f>
        <v>0</v>
      </c>
      <c r="M2049" s="1" t="s">
        <v>13</v>
      </c>
      <c r="N2049" s="5">
        <f>TRUNC(SUMPRODUCT(N2046:N2048, V2046:V2048), 0)</f>
        <v>0</v>
      </c>
      <c r="O2049" s="1" t="s">
        <v>13</v>
      </c>
      <c r="P2049" s="5">
        <f>J2049+L2049+N2049</f>
        <v>0</v>
      </c>
      <c r="Q2049" s="1" t="s">
        <v>13</v>
      </c>
      <c r="S2049" t="s">
        <v>13</v>
      </c>
      <c r="T2049" t="s">
        <v>13</v>
      </c>
      <c r="U2049" t="s">
        <v>13</v>
      </c>
      <c r="V2049">
        <v>1</v>
      </c>
    </row>
    <row r="2050" spans="1:22" x14ac:dyDescent="0.2">
      <c r="A2050" s="1" t="s">
        <v>13</v>
      </c>
      <c r="B2050" s="6" t="s">
        <v>13</v>
      </c>
      <c r="C2050" s="1" t="s">
        <v>13</v>
      </c>
      <c r="D2050" s="1" t="s">
        <v>13</v>
      </c>
      <c r="E2050" s="1" t="s">
        <v>13</v>
      </c>
      <c r="F2050" s="1" t="s">
        <v>13</v>
      </c>
      <c r="G2050" s="6" t="s">
        <v>13</v>
      </c>
      <c r="H2050" s="3">
        <v>0</v>
      </c>
      <c r="I2050" s="1" t="s">
        <v>13</v>
      </c>
      <c r="J2050" s="1" t="s">
        <v>13</v>
      </c>
      <c r="K2050" s="1" t="s">
        <v>13</v>
      </c>
      <c r="L2050" s="1" t="s">
        <v>13</v>
      </c>
      <c r="M2050" s="1" t="s">
        <v>13</v>
      </c>
      <c r="N2050" s="1" t="s">
        <v>13</v>
      </c>
      <c r="O2050" s="1" t="s">
        <v>13</v>
      </c>
      <c r="P2050" s="1" t="s">
        <v>13</v>
      </c>
      <c r="Q2050" s="1" t="s">
        <v>13</v>
      </c>
      <c r="S2050" t="s">
        <v>13</v>
      </c>
      <c r="T2050" t="s">
        <v>13</v>
      </c>
      <c r="U2050" t="s">
        <v>13</v>
      </c>
      <c r="V2050">
        <v>1</v>
      </c>
    </row>
    <row r="2051" spans="1:22" x14ac:dyDescent="0.2">
      <c r="A2051" s="1" t="s">
        <v>706</v>
      </c>
      <c r="B2051" s="6" t="s">
        <v>13</v>
      </c>
      <c r="C2051" s="1" t="s">
        <v>13</v>
      </c>
      <c r="D2051" s="1" t="s">
        <v>13</v>
      </c>
      <c r="E2051" s="1" t="s">
        <v>704</v>
      </c>
      <c r="F2051" s="1" t="s">
        <v>693</v>
      </c>
      <c r="G2051" s="6" t="s">
        <v>483</v>
      </c>
      <c r="H2051" s="3">
        <v>0</v>
      </c>
      <c r="I2051" s="1" t="s">
        <v>13</v>
      </c>
      <c r="J2051" s="1" t="s">
        <v>13</v>
      </c>
      <c r="K2051" s="1" t="s">
        <v>13</v>
      </c>
      <c r="L2051" s="1" t="s">
        <v>13</v>
      </c>
      <c r="M2051" s="1" t="s">
        <v>13</v>
      </c>
      <c r="N2051" s="1" t="s">
        <v>13</v>
      </c>
      <c r="O2051" s="1" t="s">
        <v>13</v>
      </c>
      <c r="P2051" s="1" t="s">
        <v>13</v>
      </c>
      <c r="Q2051" s="1" t="s">
        <v>13</v>
      </c>
      <c r="S2051" t="s">
        <v>13</v>
      </c>
      <c r="T2051" t="s">
        <v>13</v>
      </c>
      <c r="U2051" t="s">
        <v>13</v>
      </c>
      <c r="V2051">
        <v>1</v>
      </c>
    </row>
    <row r="2052" spans="1:22" x14ac:dyDescent="0.2">
      <c r="A2052" s="1" t="s">
        <v>706</v>
      </c>
      <c r="B2052" s="6" t="s">
        <v>1312</v>
      </c>
      <c r="C2052" s="1" t="s">
        <v>1496</v>
      </c>
      <c r="D2052" s="1" t="s">
        <v>13</v>
      </c>
      <c r="E2052" s="1" t="s">
        <v>1497</v>
      </c>
      <c r="F2052" s="1" t="s">
        <v>1315</v>
      </c>
      <c r="G2052" s="6" t="s">
        <v>1316</v>
      </c>
      <c r="H2052" s="3">
        <v>0.15</v>
      </c>
      <c r="I2052" s="5">
        <v>0</v>
      </c>
      <c r="J2052" s="4">
        <f>TRUNC(H2052*I2052, 1)</f>
        <v>0</v>
      </c>
      <c r="K2052" s="4">
        <f>노무!E23</f>
        <v>0</v>
      </c>
      <c r="L2052" s="5">
        <f>TRUNC(H2052*K2052, 1)</f>
        <v>0</v>
      </c>
      <c r="M2052" s="4">
        <v>0</v>
      </c>
      <c r="N2052" s="5">
        <f>TRUNC(H2052*M2052, 1)</f>
        <v>0</v>
      </c>
      <c r="O2052" s="4">
        <f t="shared" ref="O2052:P2054" si="244">I2052+K2052+M2052</f>
        <v>0</v>
      </c>
      <c r="P2052" s="5">
        <f t="shared" si="244"/>
        <v>0</v>
      </c>
      <c r="Q2052" s="1" t="s">
        <v>13</v>
      </c>
      <c r="S2052" t="s">
        <v>54</v>
      </c>
      <c r="T2052" t="s">
        <v>54</v>
      </c>
      <c r="U2052" t="s">
        <v>13</v>
      </c>
      <c r="V2052">
        <v>1</v>
      </c>
    </row>
    <row r="2053" spans="1:22" x14ac:dyDescent="0.2">
      <c r="A2053" s="1" t="s">
        <v>706</v>
      </c>
      <c r="B2053" s="6" t="s">
        <v>1312</v>
      </c>
      <c r="C2053" s="1" t="s">
        <v>1317</v>
      </c>
      <c r="D2053" s="1" t="s">
        <v>13</v>
      </c>
      <c r="E2053" s="1" t="s">
        <v>1318</v>
      </c>
      <c r="F2053" s="1" t="s">
        <v>1315</v>
      </c>
      <c r="G2053" s="6" t="s">
        <v>1316</v>
      </c>
      <c r="H2053" s="3">
        <v>0.04</v>
      </c>
      <c r="I2053" s="5">
        <v>0</v>
      </c>
      <c r="J2053" s="4">
        <f>TRUNC(H2053*I2053, 1)</f>
        <v>0</v>
      </c>
      <c r="K2053" s="4">
        <f>노무!E4</f>
        <v>0</v>
      </c>
      <c r="L2053" s="5">
        <f>TRUNC(H2053*K2053, 1)</f>
        <v>0</v>
      </c>
      <c r="M2053" s="4">
        <v>0</v>
      </c>
      <c r="N2053" s="5">
        <f>TRUNC(H2053*M2053, 1)</f>
        <v>0</v>
      </c>
      <c r="O2053" s="4">
        <f t="shared" si="244"/>
        <v>0</v>
      </c>
      <c r="P2053" s="5">
        <f t="shared" si="244"/>
        <v>0</v>
      </c>
      <c r="Q2053" s="1" t="s">
        <v>13</v>
      </c>
      <c r="S2053" t="s">
        <v>54</v>
      </c>
      <c r="T2053" t="s">
        <v>54</v>
      </c>
      <c r="U2053" t="s">
        <v>13</v>
      </c>
      <c r="V2053">
        <v>1</v>
      </c>
    </row>
    <row r="2054" spans="1:22" x14ac:dyDescent="0.2">
      <c r="A2054" s="1" t="s">
        <v>706</v>
      </c>
      <c r="B2054" s="6" t="s">
        <v>1306</v>
      </c>
      <c r="C2054" s="1" t="s">
        <v>1307</v>
      </c>
      <c r="D2054" s="1" t="s">
        <v>13</v>
      </c>
      <c r="E2054" s="1" t="s">
        <v>1319</v>
      </c>
      <c r="F2054" s="1" t="s">
        <v>1503</v>
      </c>
      <c r="G2054" s="6" t="s">
        <v>1310</v>
      </c>
      <c r="H2054" s="3">
        <v>1</v>
      </c>
      <c r="I2054" s="4">
        <f>TRUNC((L2052+L2053)*2.5*0.01, 1)</f>
        <v>0</v>
      </c>
      <c r="J2054" s="4">
        <f>TRUNC(H2054*I2054, 1)</f>
        <v>0</v>
      </c>
      <c r="K2054" s="4">
        <v>0</v>
      </c>
      <c r="L2054" s="5">
        <f>TRUNC(H2054*K2054, 1)</f>
        <v>0</v>
      </c>
      <c r="M2054" s="4">
        <v>0</v>
      </c>
      <c r="N2054" s="5">
        <f>TRUNC(H2054*M2054, 1)</f>
        <v>0</v>
      </c>
      <c r="O2054" s="4">
        <f t="shared" si="244"/>
        <v>0</v>
      </c>
      <c r="P2054" s="5">
        <f t="shared" si="244"/>
        <v>0</v>
      </c>
      <c r="Q2054" s="1" t="s">
        <v>13</v>
      </c>
      <c r="S2054" t="s">
        <v>54</v>
      </c>
      <c r="T2054" t="s">
        <v>54</v>
      </c>
      <c r="U2054">
        <v>2.5</v>
      </c>
      <c r="V2054">
        <v>1</v>
      </c>
    </row>
    <row r="2055" spans="1:22" x14ac:dyDescent="0.2">
      <c r="A2055" s="1" t="s">
        <v>13</v>
      </c>
      <c r="B2055" s="6" t="s">
        <v>13</v>
      </c>
      <c r="C2055" s="1" t="s">
        <v>13</v>
      </c>
      <c r="D2055" s="1" t="s">
        <v>13</v>
      </c>
      <c r="E2055" s="1" t="s">
        <v>1311</v>
      </c>
      <c r="F2055" s="1" t="s">
        <v>13</v>
      </c>
      <c r="G2055" s="6" t="s">
        <v>13</v>
      </c>
      <c r="H2055" s="3">
        <v>0</v>
      </c>
      <c r="I2055" s="1" t="s">
        <v>13</v>
      </c>
      <c r="J2055" s="4">
        <f>TRUNC(SUMPRODUCT(J2052:J2054, V2052:V2054), 0)</f>
        <v>0</v>
      </c>
      <c r="K2055" s="1" t="s">
        <v>13</v>
      </c>
      <c r="L2055" s="5">
        <f>TRUNC(SUMPRODUCT(L2052:L2054, V2052:V2054), 0)</f>
        <v>0</v>
      </c>
      <c r="M2055" s="1" t="s">
        <v>13</v>
      </c>
      <c r="N2055" s="5">
        <f>TRUNC(SUMPRODUCT(N2052:N2054, V2052:V2054), 0)</f>
        <v>0</v>
      </c>
      <c r="O2055" s="1" t="s">
        <v>13</v>
      </c>
      <c r="P2055" s="5">
        <f>J2055+L2055+N2055</f>
        <v>0</v>
      </c>
      <c r="Q2055" s="1" t="s">
        <v>13</v>
      </c>
      <c r="S2055" t="s">
        <v>13</v>
      </c>
      <c r="T2055" t="s">
        <v>13</v>
      </c>
      <c r="U2055" t="s">
        <v>13</v>
      </c>
      <c r="V2055">
        <v>1</v>
      </c>
    </row>
    <row r="2056" spans="1:22" x14ac:dyDescent="0.2">
      <c r="A2056" s="1" t="s">
        <v>13</v>
      </c>
      <c r="B2056" s="6" t="s">
        <v>13</v>
      </c>
      <c r="C2056" s="1" t="s">
        <v>13</v>
      </c>
      <c r="D2056" s="1" t="s">
        <v>13</v>
      </c>
      <c r="E2056" s="1" t="s">
        <v>13</v>
      </c>
      <c r="F2056" s="1" t="s">
        <v>13</v>
      </c>
      <c r="G2056" s="6" t="s">
        <v>13</v>
      </c>
      <c r="H2056" s="3">
        <v>0</v>
      </c>
      <c r="I2056" s="1" t="s">
        <v>13</v>
      </c>
      <c r="J2056" s="1" t="s">
        <v>13</v>
      </c>
      <c r="K2056" s="1" t="s">
        <v>13</v>
      </c>
      <c r="L2056" s="1" t="s">
        <v>13</v>
      </c>
      <c r="M2056" s="1" t="s">
        <v>13</v>
      </c>
      <c r="N2056" s="1" t="s">
        <v>13</v>
      </c>
      <c r="O2056" s="1" t="s">
        <v>13</v>
      </c>
      <c r="P2056" s="1" t="s">
        <v>13</v>
      </c>
      <c r="Q2056" s="1" t="s">
        <v>13</v>
      </c>
      <c r="S2056" t="s">
        <v>13</v>
      </c>
      <c r="T2056" t="s">
        <v>13</v>
      </c>
      <c r="U2056" t="s">
        <v>13</v>
      </c>
      <c r="V2056">
        <v>1</v>
      </c>
    </row>
    <row r="2057" spans="1:22" x14ac:dyDescent="0.2">
      <c r="A2057" s="1" t="s">
        <v>707</v>
      </c>
      <c r="B2057" s="6" t="s">
        <v>13</v>
      </c>
      <c r="C2057" s="1" t="s">
        <v>13</v>
      </c>
      <c r="D2057" s="1" t="s">
        <v>13</v>
      </c>
      <c r="E2057" s="1" t="s">
        <v>708</v>
      </c>
      <c r="F2057" s="1" t="s">
        <v>691</v>
      </c>
      <c r="G2057" s="6" t="s">
        <v>483</v>
      </c>
      <c r="H2057" s="3">
        <v>0</v>
      </c>
      <c r="I2057" s="1" t="s">
        <v>13</v>
      </c>
      <c r="J2057" s="1" t="s">
        <v>13</v>
      </c>
      <c r="K2057" s="1" t="s">
        <v>13</v>
      </c>
      <c r="L2057" s="1" t="s">
        <v>13</v>
      </c>
      <c r="M2057" s="1" t="s">
        <v>13</v>
      </c>
      <c r="N2057" s="1" t="s">
        <v>13</v>
      </c>
      <c r="O2057" s="1" t="s">
        <v>13</v>
      </c>
      <c r="P2057" s="1" t="s">
        <v>13</v>
      </c>
      <c r="Q2057" s="1" t="s">
        <v>13</v>
      </c>
      <c r="S2057" t="s">
        <v>13</v>
      </c>
      <c r="T2057" t="s">
        <v>13</v>
      </c>
      <c r="U2057" t="s">
        <v>13</v>
      </c>
      <c r="V2057">
        <v>1</v>
      </c>
    </row>
    <row r="2058" spans="1:22" x14ac:dyDescent="0.2">
      <c r="A2058" s="1" t="s">
        <v>707</v>
      </c>
      <c r="B2058" s="6" t="s">
        <v>1312</v>
      </c>
      <c r="C2058" s="1" t="s">
        <v>1496</v>
      </c>
      <c r="D2058" s="1" t="s">
        <v>13</v>
      </c>
      <c r="E2058" s="1" t="s">
        <v>1497</v>
      </c>
      <c r="F2058" s="1" t="s">
        <v>1315</v>
      </c>
      <c r="G2058" s="6" t="s">
        <v>1316</v>
      </c>
      <c r="H2058" s="3">
        <v>0.04</v>
      </c>
      <c r="I2058" s="5">
        <v>0</v>
      </c>
      <c r="J2058" s="4">
        <f>TRUNC(H2058*I2058, 1)</f>
        <v>0</v>
      </c>
      <c r="K2058" s="4">
        <f>노무!E23</f>
        <v>0</v>
      </c>
      <c r="L2058" s="5">
        <f>TRUNC(H2058*K2058, 1)</f>
        <v>0</v>
      </c>
      <c r="M2058" s="4">
        <v>0</v>
      </c>
      <c r="N2058" s="5">
        <f>TRUNC(H2058*M2058, 1)</f>
        <v>0</v>
      </c>
      <c r="O2058" s="4">
        <f t="shared" ref="O2058:P2061" si="245">I2058+K2058+M2058</f>
        <v>0</v>
      </c>
      <c r="P2058" s="5">
        <f t="shared" si="245"/>
        <v>0</v>
      </c>
      <c r="Q2058" s="1" t="s">
        <v>13</v>
      </c>
      <c r="S2058" t="s">
        <v>54</v>
      </c>
      <c r="T2058" t="s">
        <v>54</v>
      </c>
      <c r="U2058" t="s">
        <v>13</v>
      </c>
      <c r="V2058">
        <v>1</v>
      </c>
    </row>
    <row r="2059" spans="1:22" x14ac:dyDescent="0.2">
      <c r="A2059" s="1" t="s">
        <v>707</v>
      </c>
      <c r="B2059" s="6" t="s">
        <v>1312</v>
      </c>
      <c r="C2059" s="1" t="s">
        <v>1317</v>
      </c>
      <c r="D2059" s="1" t="s">
        <v>13</v>
      </c>
      <c r="E2059" s="1" t="s">
        <v>1318</v>
      </c>
      <c r="F2059" s="1" t="s">
        <v>1315</v>
      </c>
      <c r="G2059" s="6" t="s">
        <v>1316</v>
      </c>
      <c r="H2059" s="3">
        <v>0.01</v>
      </c>
      <c r="I2059" s="5">
        <v>0</v>
      </c>
      <c r="J2059" s="4">
        <f>TRUNC(H2059*I2059, 1)</f>
        <v>0</v>
      </c>
      <c r="K2059" s="4">
        <f>노무!E4</f>
        <v>0</v>
      </c>
      <c r="L2059" s="5">
        <f>TRUNC(H2059*K2059, 1)</f>
        <v>0</v>
      </c>
      <c r="M2059" s="4">
        <v>0</v>
      </c>
      <c r="N2059" s="5">
        <f>TRUNC(H2059*M2059, 1)</f>
        <v>0</v>
      </c>
      <c r="O2059" s="4">
        <f t="shared" si="245"/>
        <v>0</v>
      </c>
      <c r="P2059" s="5">
        <f t="shared" si="245"/>
        <v>0</v>
      </c>
      <c r="Q2059" s="1" t="s">
        <v>13</v>
      </c>
      <c r="S2059" t="s">
        <v>54</v>
      </c>
      <c r="T2059" t="s">
        <v>54</v>
      </c>
      <c r="U2059" t="s">
        <v>13</v>
      </c>
      <c r="V2059">
        <v>1</v>
      </c>
    </row>
    <row r="2060" spans="1:22" x14ac:dyDescent="0.2">
      <c r="A2060" s="1" t="s">
        <v>707</v>
      </c>
      <c r="B2060" s="6" t="s">
        <v>1306</v>
      </c>
      <c r="C2060" s="1" t="s">
        <v>1307</v>
      </c>
      <c r="D2060" s="1" t="s">
        <v>13</v>
      </c>
      <c r="E2060" s="1" t="s">
        <v>1319</v>
      </c>
      <c r="F2060" s="1" t="s">
        <v>1503</v>
      </c>
      <c r="G2060" s="6" t="s">
        <v>1310</v>
      </c>
      <c r="H2060" s="3">
        <v>1</v>
      </c>
      <c r="I2060" s="4">
        <f>TRUNC((L2058+L2059)*2.5*0.01, 1)</f>
        <v>0</v>
      </c>
      <c r="J2060" s="4">
        <f>TRUNC(H2060*I2060, 1)</f>
        <v>0</v>
      </c>
      <c r="K2060" s="4">
        <v>0</v>
      </c>
      <c r="L2060" s="5">
        <f>TRUNC(H2060*K2060, 1)</f>
        <v>0</v>
      </c>
      <c r="M2060" s="4">
        <v>0</v>
      </c>
      <c r="N2060" s="5">
        <f>TRUNC(H2060*M2060, 1)</f>
        <v>0</v>
      </c>
      <c r="O2060" s="4">
        <f t="shared" si="245"/>
        <v>0</v>
      </c>
      <c r="P2060" s="5">
        <f t="shared" si="245"/>
        <v>0</v>
      </c>
      <c r="Q2060" s="1" t="s">
        <v>13</v>
      </c>
      <c r="S2060" t="s">
        <v>54</v>
      </c>
      <c r="T2060" t="s">
        <v>54</v>
      </c>
      <c r="U2060">
        <v>2.5</v>
      </c>
      <c r="V2060">
        <v>1</v>
      </c>
    </row>
    <row r="2061" spans="1:22" x14ac:dyDescent="0.2">
      <c r="A2061" s="1" t="s">
        <v>707</v>
      </c>
      <c r="B2061" s="6" t="s">
        <v>1331</v>
      </c>
      <c r="C2061" s="1" t="s">
        <v>1357</v>
      </c>
      <c r="D2061" s="1" t="s">
        <v>13</v>
      </c>
      <c r="E2061" s="1" t="s">
        <v>1358</v>
      </c>
      <c r="F2061" s="1" t="s">
        <v>1359</v>
      </c>
      <c r="G2061" s="6" t="s">
        <v>1335</v>
      </c>
      <c r="H2061" s="3">
        <v>0.14000000000000001</v>
      </c>
      <c r="I2061" s="4">
        <f>기계경비!H37</f>
        <v>0</v>
      </c>
      <c r="J2061" s="4">
        <f>TRUNC(H2061*I2061, 1)</f>
        <v>0</v>
      </c>
      <c r="K2061" s="4">
        <f>기계경비!I37</f>
        <v>0</v>
      </c>
      <c r="L2061" s="5">
        <f>TRUNC(H2061*K2061, 1)</f>
        <v>0</v>
      </c>
      <c r="M2061" s="4">
        <f>기계경비!J37</f>
        <v>0</v>
      </c>
      <c r="N2061" s="5">
        <f>TRUNC(H2061*M2061, 1)</f>
        <v>0</v>
      </c>
      <c r="O2061" s="4">
        <f t="shared" si="245"/>
        <v>0</v>
      </c>
      <c r="P2061" s="5">
        <f t="shared" si="245"/>
        <v>0</v>
      </c>
      <c r="Q2061" s="1" t="s">
        <v>13</v>
      </c>
      <c r="S2061" t="s">
        <v>54</v>
      </c>
      <c r="T2061" t="s">
        <v>54</v>
      </c>
      <c r="U2061" t="s">
        <v>13</v>
      </c>
      <c r="V2061">
        <v>1</v>
      </c>
    </row>
    <row r="2062" spans="1:22" x14ac:dyDescent="0.2">
      <c r="A2062" s="1" t="s">
        <v>13</v>
      </c>
      <c r="B2062" s="6" t="s">
        <v>13</v>
      </c>
      <c r="C2062" s="1" t="s">
        <v>13</v>
      </c>
      <c r="D2062" s="1" t="s">
        <v>13</v>
      </c>
      <c r="E2062" s="1" t="s">
        <v>1311</v>
      </c>
      <c r="F2062" s="1" t="s">
        <v>13</v>
      </c>
      <c r="G2062" s="6" t="s">
        <v>13</v>
      </c>
      <c r="H2062" s="3">
        <v>0</v>
      </c>
      <c r="I2062" s="1" t="s">
        <v>13</v>
      </c>
      <c r="J2062" s="4">
        <f>TRUNC(SUMPRODUCT(J2058:J2061, V2058:V2061), 0)</f>
        <v>0</v>
      </c>
      <c r="K2062" s="1" t="s">
        <v>13</v>
      </c>
      <c r="L2062" s="5">
        <f>TRUNC(SUMPRODUCT(L2058:L2061, V2058:V2061), 0)</f>
        <v>0</v>
      </c>
      <c r="M2062" s="1" t="s">
        <v>13</v>
      </c>
      <c r="N2062" s="5">
        <f>TRUNC(SUMPRODUCT(N2058:N2061, V2058:V2061), 0)</f>
        <v>0</v>
      </c>
      <c r="O2062" s="1" t="s">
        <v>13</v>
      </c>
      <c r="P2062" s="5">
        <f>J2062+L2062+N2062</f>
        <v>0</v>
      </c>
      <c r="Q2062" s="1" t="s">
        <v>13</v>
      </c>
      <c r="S2062" t="s">
        <v>13</v>
      </c>
      <c r="T2062" t="s">
        <v>13</v>
      </c>
      <c r="U2062" t="s">
        <v>13</v>
      </c>
      <c r="V2062">
        <v>1</v>
      </c>
    </row>
    <row r="2063" spans="1:22" x14ac:dyDescent="0.2">
      <c r="A2063" s="1" t="s">
        <v>13</v>
      </c>
      <c r="B2063" s="6" t="s">
        <v>13</v>
      </c>
      <c r="C2063" s="1" t="s">
        <v>13</v>
      </c>
      <c r="D2063" s="1" t="s">
        <v>13</v>
      </c>
      <c r="E2063" s="1" t="s">
        <v>13</v>
      </c>
      <c r="F2063" s="1" t="s">
        <v>13</v>
      </c>
      <c r="G2063" s="6" t="s">
        <v>13</v>
      </c>
      <c r="H2063" s="3">
        <v>0</v>
      </c>
      <c r="I2063" s="1" t="s">
        <v>13</v>
      </c>
      <c r="J2063" s="1" t="s">
        <v>13</v>
      </c>
      <c r="K2063" s="1" t="s">
        <v>13</v>
      </c>
      <c r="L2063" s="1" t="s">
        <v>13</v>
      </c>
      <c r="M2063" s="1" t="s">
        <v>13</v>
      </c>
      <c r="N2063" s="1" t="s">
        <v>13</v>
      </c>
      <c r="O2063" s="1" t="s">
        <v>13</v>
      </c>
      <c r="P2063" s="1" t="s">
        <v>13</v>
      </c>
      <c r="Q2063" s="1" t="s">
        <v>13</v>
      </c>
      <c r="S2063" t="s">
        <v>13</v>
      </c>
      <c r="T2063" t="s">
        <v>13</v>
      </c>
      <c r="U2063" t="s">
        <v>13</v>
      </c>
      <c r="V2063">
        <v>1</v>
      </c>
    </row>
    <row r="2064" spans="1:22" x14ac:dyDescent="0.2">
      <c r="A2064" s="1" t="s">
        <v>709</v>
      </c>
      <c r="B2064" s="6" t="s">
        <v>13</v>
      </c>
      <c r="C2064" s="1" t="s">
        <v>13</v>
      </c>
      <c r="D2064" s="1" t="s">
        <v>13</v>
      </c>
      <c r="E2064" s="1" t="s">
        <v>708</v>
      </c>
      <c r="F2064" s="1" t="s">
        <v>693</v>
      </c>
      <c r="G2064" s="6" t="s">
        <v>483</v>
      </c>
      <c r="H2064" s="3">
        <v>0</v>
      </c>
      <c r="I2064" s="1" t="s">
        <v>13</v>
      </c>
      <c r="J2064" s="1" t="s">
        <v>13</v>
      </c>
      <c r="K2064" s="1" t="s">
        <v>13</v>
      </c>
      <c r="L2064" s="1" t="s">
        <v>13</v>
      </c>
      <c r="M2064" s="1" t="s">
        <v>13</v>
      </c>
      <c r="N2064" s="1" t="s">
        <v>13</v>
      </c>
      <c r="O2064" s="1" t="s">
        <v>13</v>
      </c>
      <c r="P2064" s="1" t="s">
        <v>13</v>
      </c>
      <c r="Q2064" s="1" t="s">
        <v>13</v>
      </c>
      <c r="S2064" t="s">
        <v>13</v>
      </c>
      <c r="T2064" t="s">
        <v>13</v>
      </c>
      <c r="U2064" t="s">
        <v>13</v>
      </c>
      <c r="V2064">
        <v>1</v>
      </c>
    </row>
    <row r="2065" spans="1:22" x14ac:dyDescent="0.2">
      <c r="A2065" s="1" t="s">
        <v>709</v>
      </c>
      <c r="B2065" s="6" t="s">
        <v>1312</v>
      </c>
      <c r="C2065" s="1" t="s">
        <v>1496</v>
      </c>
      <c r="D2065" s="1" t="s">
        <v>13</v>
      </c>
      <c r="E2065" s="1" t="s">
        <v>1497</v>
      </c>
      <c r="F2065" s="1" t="s">
        <v>1315</v>
      </c>
      <c r="G2065" s="6" t="s">
        <v>1316</v>
      </c>
      <c r="H2065" s="3">
        <v>0.06</v>
      </c>
      <c r="I2065" s="5">
        <v>0</v>
      </c>
      <c r="J2065" s="4">
        <f>TRUNC(H2065*I2065, 1)</f>
        <v>0</v>
      </c>
      <c r="K2065" s="4">
        <f>노무!E23</f>
        <v>0</v>
      </c>
      <c r="L2065" s="5">
        <f>TRUNC(H2065*K2065, 1)</f>
        <v>0</v>
      </c>
      <c r="M2065" s="4">
        <v>0</v>
      </c>
      <c r="N2065" s="5">
        <f>TRUNC(H2065*M2065, 1)</f>
        <v>0</v>
      </c>
      <c r="O2065" s="4">
        <f t="shared" ref="O2065:P2068" si="246">I2065+K2065+M2065</f>
        <v>0</v>
      </c>
      <c r="P2065" s="5">
        <f t="shared" si="246"/>
        <v>0</v>
      </c>
      <c r="Q2065" s="1" t="s">
        <v>13</v>
      </c>
      <c r="S2065" t="s">
        <v>54</v>
      </c>
      <c r="T2065" t="s">
        <v>54</v>
      </c>
      <c r="U2065" t="s">
        <v>13</v>
      </c>
      <c r="V2065">
        <v>1</v>
      </c>
    </row>
    <row r="2066" spans="1:22" x14ac:dyDescent="0.2">
      <c r="A2066" s="1" t="s">
        <v>709</v>
      </c>
      <c r="B2066" s="6" t="s">
        <v>1312</v>
      </c>
      <c r="C2066" s="1" t="s">
        <v>1317</v>
      </c>
      <c r="D2066" s="1" t="s">
        <v>13</v>
      </c>
      <c r="E2066" s="1" t="s">
        <v>1318</v>
      </c>
      <c r="F2066" s="1" t="s">
        <v>1315</v>
      </c>
      <c r="G2066" s="6" t="s">
        <v>1316</v>
      </c>
      <c r="H2066" s="3">
        <v>0.02</v>
      </c>
      <c r="I2066" s="5">
        <v>0</v>
      </c>
      <c r="J2066" s="4">
        <f>TRUNC(H2066*I2066, 1)</f>
        <v>0</v>
      </c>
      <c r="K2066" s="4">
        <f>노무!E4</f>
        <v>0</v>
      </c>
      <c r="L2066" s="5">
        <f>TRUNC(H2066*K2066, 1)</f>
        <v>0</v>
      </c>
      <c r="M2066" s="4">
        <v>0</v>
      </c>
      <c r="N2066" s="5">
        <f>TRUNC(H2066*M2066, 1)</f>
        <v>0</v>
      </c>
      <c r="O2066" s="4">
        <f t="shared" si="246"/>
        <v>0</v>
      </c>
      <c r="P2066" s="5">
        <f t="shared" si="246"/>
        <v>0</v>
      </c>
      <c r="Q2066" s="1" t="s">
        <v>13</v>
      </c>
      <c r="S2066" t="s">
        <v>54</v>
      </c>
      <c r="T2066" t="s">
        <v>54</v>
      </c>
      <c r="U2066" t="s">
        <v>13</v>
      </c>
      <c r="V2066">
        <v>1</v>
      </c>
    </row>
    <row r="2067" spans="1:22" x14ac:dyDescent="0.2">
      <c r="A2067" s="1" t="s">
        <v>709</v>
      </c>
      <c r="B2067" s="6" t="s">
        <v>1306</v>
      </c>
      <c r="C2067" s="1" t="s">
        <v>1307</v>
      </c>
      <c r="D2067" s="1" t="s">
        <v>13</v>
      </c>
      <c r="E2067" s="1" t="s">
        <v>1319</v>
      </c>
      <c r="F2067" s="1" t="s">
        <v>1503</v>
      </c>
      <c r="G2067" s="6" t="s">
        <v>1310</v>
      </c>
      <c r="H2067" s="3">
        <v>1</v>
      </c>
      <c r="I2067" s="4">
        <f>TRUNC((L2065+L2066)*2.5*0.01, 1)</f>
        <v>0</v>
      </c>
      <c r="J2067" s="4">
        <f>TRUNC(H2067*I2067, 1)</f>
        <v>0</v>
      </c>
      <c r="K2067" s="4">
        <v>0</v>
      </c>
      <c r="L2067" s="5">
        <f>TRUNC(H2067*K2067, 1)</f>
        <v>0</v>
      </c>
      <c r="M2067" s="4">
        <v>0</v>
      </c>
      <c r="N2067" s="5">
        <f>TRUNC(H2067*M2067, 1)</f>
        <v>0</v>
      </c>
      <c r="O2067" s="4">
        <f t="shared" si="246"/>
        <v>0</v>
      </c>
      <c r="P2067" s="5">
        <f t="shared" si="246"/>
        <v>0</v>
      </c>
      <c r="Q2067" s="1" t="s">
        <v>13</v>
      </c>
      <c r="S2067" t="s">
        <v>54</v>
      </c>
      <c r="T2067" t="s">
        <v>54</v>
      </c>
      <c r="U2067">
        <v>2.5</v>
      </c>
      <c r="V2067">
        <v>1</v>
      </c>
    </row>
    <row r="2068" spans="1:22" x14ac:dyDescent="0.2">
      <c r="A2068" s="1" t="s">
        <v>709</v>
      </c>
      <c r="B2068" s="6" t="s">
        <v>1331</v>
      </c>
      <c r="C2068" s="1" t="s">
        <v>1357</v>
      </c>
      <c r="D2068" s="1" t="s">
        <v>13</v>
      </c>
      <c r="E2068" s="1" t="s">
        <v>1358</v>
      </c>
      <c r="F2068" s="1" t="s">
        <v>1359</v>
      </c>
      <c r="G2068" s="6" t="s">
        <v>1335</v>
      </c>
      <c r="H2068" s="3">
        <v>0.24</v>
      </c>
      <c r="I2068" s="4">
        <f>기계경비!H37</f>
        <v>0</v>
      </c>
      <c r="J2068" s="4">
        <f>TRUNC(H2068*I2068, 1)</f>
        <v>0</v>
      </c>
      <c r="K2068" s="4">
        <f>기계경비!I37</f>
        <v>0</v>
      </c>
      <c r="L2068" s="5">
        <f>TRUNC(H2068*K2068, 1)</f>
        <v>0</v>
      </c>
      <c r="M2068" s="4">
        <f>기계경비!J37</f>
        <v>0</v>
      </c>
      <c r="N2068" s="5">
        <f>TRUNC(H2068*M2068, 1)</f>
        <v>0</v>
      </c>
      <c r="O2068" s="4">
        <f t="shared" si="246"/>
        <v>0</v>
      </c>
      <c r="P2068" s="5">
        <f t="shared" si="246"/>
        <v>0</v>
      </c>
      <c r="Q2068" s="1" t="s">
        <v>13</v>
      </c>
      <c r="S2068" t="s">
        <v>54</v>
      </c>
      <c r="T2068" t="s">
        <v>54</v>
      </c>
      <c r="U2068" t="s">
        <v>13</v>
      </c>
      <c r="V2068">
        <v>1</v>
      </c>
    </row>
    <row r="2069" spans="1:22" x14ac:dyDescent="0.2">
      <c r="A2069" s="1" t="s">
        <v>13</v>
      </c>
      <c r="B2069" s="6" t="s">
        <v>13</v>
      </c>
      <c r="C2069" s="1" t="s">
        <v>13</v>
      </c>
      <c r="D2069" s="1" t="s">
        <v>13</v>
      </c>
      <c r="E2069" s="1" t="s">
        <v>1311</v>
      </c>
      <c r="F2069" s="1" t="s">
        <v>13</v>
      </c>
      <c r="G2069" s="6" t="s">
        <v>13</v>
      </c>
      <c r="H2069" s="3">
        <v>0</v>
      </c>
      <c r="I2069" s="1" t="s">
        <v>13</v>
      </c>
      <c r="J2069" s="4">
        <f>TRUNC(SUMPRODUCT(J2065:J2068, V2065:V2068), 0)</f>
        <v>0</v>
      </c>
      <c r="K2069" s="1" t="s">
        <v>13</v>
      </c>
      <c r="L2069" s="5">
        <f>TRUNC(SUMPRODUCT(L2065:L2068, V2065:V2068), 0)</f>
        <v>0</v>
      </c>
      <c r="M2069" s="1" t="s">
        <v>13</v>
      </c>
      <c r="N2069" s="5">
        <f>TRUNC(SUMPRODUCT(N2065:N2068, V2065:V2068), 0)</f>
        <v>0</v>
      </c>
      <c r="O2069" s="1" t="s">
        <v>13</v>
      </c>
      <c r="P2069" s="5">
        <f>J2069+L2069+N2069</f>
        <v>0</v>
      </c>
      <c r="Q2069" s="1" t="s">
        <v>13</v>
      </c>
      <c r="S2069" t="s">
        <v>13</v>
      </c>
      <c r="T2069" t="s">
        <v>13</v>
      </c>
      <c r="U2069" t="s">
        <v>13</v>
      </c>
      <c r="V2069">
        <v>1</v>
      </c>
    </row>
    <row r="2070" spans="1:22" x14ac:dyDescent="0.2">
      <c r="A2070" s="1" t="s">
        <v>13</v>
      </c>
      <c r="B2070" s="6" t="s">
        <v>13</v>
      </c>
      <c r="C2070" s="1" t="s">
        <v>13</v>
      </c>
      <c r="D2070" s="1" t="s">
        <v>13</v>
      </c>
      <c r="E2070" s="1" t="s">
        <v>13</v>
      </c>
      <c r="F2070" s="1" t="s">
        <v>13</v>
      </c>
      <c r="G2070" s="6" t="s">
        <v>13</v>
      </c>
      <c r="H2070" s="3">
        <v>0</v>
      </c>
      <c r="I2070" s="1" t="s">
        <v>13</v>
      </c>
      <c r="J2070" s="1" t="s">
        <v>13</v>
      </c>
      <c r="K2070" s="1" t="s">
        <v>13</v>
      </c>
      <c r="L2070" s="1" t="s">
        <v>13</v>
      </c>
      <c r="M2070" s="1" t="s">
        <v>13</v>
      </c>
      <c r="N2070" s="1" t="s">
        <v>13</v>
      </c>
      <c r="O2070" s="1" t="s">
        <v>13</v>
      </c>
      <c r="P2070" s="1" t="s">
        <v>13</v>
      </c>
      <c r="Q2070" s="1" t="s">
        <v>13</v>
      </c>
      <c r="S2070" t="s">
        <v>13</v>
      </c>
      <c r="T2070" t="s">
        <v>13</v>
      </c>
      <c r="U2070" t="s">
        <v>13</v>
      </c>
      <c r="V2070">
        <v>1</v>
      </c>
    </row>
    <row r="2071" spans="1:22" x14ac:dyDescent="0.2">
      <c r="A2071" s="1" t="s">
        <v>710</v>
      </c>
      <c r="B2071" s="6" t="s">
        <v>13</v>
      </c>
      <c r="C2071" s="1" t="s">
        <v>13</v>
      </c>
      <c r="D2071" s="1" t="s">
        <v>13</v>
      </c>
      <c r="E2071" s="1" t="s">
        <v>708</v>
      </c>
      <c r="F2071" s="1" t="s">
        <v>698</v>
      </c>
      <c r="G2071" s="6" t="s">
        <v>483</v>
      </c>
      <c r="H2071" s="3">
        <v>0</v>
      </c>
      <c r="I2071" s="1" t="s">
        <v>13</v>
      </c>
      <c r="J2071" s="1" t="s">
        <v>13</v>
      </c>
      <c r="K2071" s="1" t="s">
        <v>13</v>
      </c>
      <c r="L2071" s="1" t="s">
        <v>13</v>
      </c>
      <c r="M2071" s="1" t="s">
        <v>13</v>
      </c>
      <c r="N2071" s="1" t="s">
        <v>13</v>
      </c>
      <c r="O2071" s="1" t="s">
        <v>13</v>
      </c>
      <c r="P2071" s="1" t="s">
        <v>13</v>
      </c>
      <c r="Q2071" s="1" t="s">
        <v>13</v>
      </c>
      <c r="S2071" t="s">
        <v>13</v>
      </c>
      <c r="T2071" t="s">
        <v>13</v>
      </c>
      <c r="U2071" t="s">
        <v>13</v>
      </c>
      <c r="V2071">
        <v>1</v>
      </c>
    </row>
    <row r="2072" spans="1:22" x14ac:dyDescent="0.2">
      <c r="A2072" s="1" t="s">
        <v>710</v>
      </c>
      <c r="B2072" s="6" t="s">
        <v>1312</v>
      </c>
      <c r="C2072" s="1" t="s">
        <v>1496</v>
      </c>
      <c r="D2072" s="1" t="s">
        <v>13</v>
      </c>
      <c r="E2072" s="1" t="s">
        <v>1497</v>
      </c>
      <c r="F2072" s="1" t="s">
        <v>1315</v>
      </c>
      <c r="G2072" s="6" t="s">
        <v>1316</v>
      </c>
      <c r="H2072" s="3">
        <v>0.09</v>
      </c>
      <c r="I2072" s="5">
        <v>0</v>
      </c>
      <c r="J2072" s="4">
        <f>TRUNC(H2072*I2072, 1)</f>
        <v>0</v>
      </c>
      <c r="K2072" s="4">
        <f>노무!E23</f>
        <v>0</v>
      </c>
      <c r="L2072" s="5">
        <f>TRUNC(H2072*K2072, 1)</f>
        <v>0</v>
      </c>
      <c r="M2072" s="4">
        <v>0</v>
      </c>
      <c r="N2072" s="5">
        <f>TRUNC(H2072*M2072, 1)</f>
        <v>0</v>
      </c>
      <c r="O2072" s="4">
        <f t="shared" ref="O2072:P2075" si="247">I2072+K2072+M2072</f>
        <v>0</v>
      </c>
      <c r="P2072" s="5">
        <f t="shared" si="247"/>
        <v>0</v>
      </c>
      <c r="Q2072" s="1" t="s">
        <v>13</v>
      </c>
      <c r="S2072" t="s">
        <v>54</v>
      </c>
      <c r="T2072" t="s">
        <v>54</v>
      </c>
      <c r="U2072" t="s">
        <v>13</v>
      </c>
      <c r="V2072">
        <v>1</v>
      </c>
    </row>
    <row r="2073" spans="1:22" x14ac:dyDescent="0.2">
      <c r="A2073" s="1" t="s">
        <v>710</v>
      </c>
      <c r="B2073" s="6" t="s">
        <v>1312</v>
      </c>
      <c r="C2073" s="1" t="s">
        <v>1317</v>
      </c>
      <c r="D2073" s="1" t="s">
        <v>13</v>
      </c>
      <c r="E2073" s="1" t="s">
        <v>1318</v>
      </c>
      <c r="F2073" s="1" t="s">
        <v>1315</v>
      </c>
      <c r="G2073" s="6" t="s">
        <v>1316</v>
      </c>
      <c r="H2073" s="3">
        <v>0.03</v>
      </c>
      <c r="I2073" s="5">
        <v>0</v>
      </c>
      <c r="J2073" s="4">
        <f>TRUNC(H2073*I2073, 1)</f>
        <v>0</v>
      </c>
      <c r="K2073" s="4">
        <f>노무!E4</f>
        <v>0</v>
      </c>
      <c r="L2073" s="5">
        <f>TRUNC(H2073*K2073, 1)</f>
        <v>0</v>
      </c>
      <c r="M2073" s="4">
        <v>0</v>
      </c>
      <c r="N2073" s="5">
        <f>TRUNC(H2073*M2073, 1)</f>
        <v>0</v>
      </c>
      <c r="O2073" s="4">
        <f t="shared" si="247"/>
        <v>0</v>
      </c>
      <c r="P2073" s="5">
        <f t="shared" si="247"/>
        <v>0</v>
      </c>
      <c r="Q2073" s="1" t="s">
        <v>13</v>
      </c>
      <c r="S2073" t="s">
        <v>54</v>
      </c>
      <c r="T2073" t="s">
        <v>54</v>
      </c>
      <c r="U2073" t="s">
        <v>13</v>
      </c>
      <c r="V2073">
        <v>1</v>
      </c>
    </row>
    <row r="2074" spans="1:22" x14ac:dyDescent="0.2">
      <c r="A2074" s="1" t="s">
        <v>710</v>
      </c>
      <c r="B2074" s="6" t="s">
        <v>1306</v>
      </c>
      <c r="C2074" s="1" t="s">
        <v>1307</v>
      </c>
      <c r="D2074" s="1" t="s">
        <v>13</v>
      </c>
      <c r="E2074" s="1" t="s">
        <v>1319</v>
      </c>
      <c r="F2074" s="1" t="s">
        <v>1503</v>
      </c>
      <c r="G2074" s="6" t="s">
        <v>1310</v>
      </c>
      <c r="H2074" s="3">
        <v>1</v>
      </c>
      <c r="I2074" s="4">
        <f>TRUNC((L2072+L2073)*2.5*0.01, 1)</f>
        <v>0</v>
      </c>
      <c r="J2074" s="4">
        <f>TRUNC(H2074*I2074, 1)</f>
        <v>0</v>
      </c>
      <c r="K2074" s="4">
        <v>0</v>
      </c>
      <c r="L2074" s="5">
        <f>TRUNC(H2074*K2074, 1)</f>
        <v>0</v>
      </c>
      <c r="M2074" s="4">
        <v>0</v>
      </c>
      <c r="N2074" s="5">
        <f>TRUNC(H2074*M2074, 1)</f>
        <v>0</v>
      </c>
      <c r="O2074" s="4">
        <f t="shared" si="247"/>
        <v>0</v>
      </c>
      <c r="P2074" s="5">
        <f t="shared" si="247"/>
        <v>0</v>
      </c>
      <c r="Q2074" s="1" t="s">
        <v>13</v>
      </c>
      <c r="S2074" t="s">
        <v>54</v>
      </c>
      <c r="T2074" t="s">
        <v>54</v>
      </c>
      <c r="U2074">
        <v>2.5</v>
      </c>
      <c r="V2074">
        <v>1</v>
      </c>
    </row>
    <row r="2075" spans="1:22" x14ac:dyDescent="0.2">
      <c r="A2075" s="1" t="s">
        <v>710</v>
      </c>
      <c r="B2075" s="6" t="s">
        <v>1331</v>
      </c>
      <c r="C2075" s="1" t="s">
        <v>1357</v>
      </c>
      <c r="D2075" s="1" t="s">
        <v>13</v>
      </c>
      <c r="E2075" s="1" t="s">
        <v>1358</v>
      </c>
      <c r="F2075" s="1" t="s">
        <v>1359</v>
      </c>
      <c r="G2075" s="6" t="s">
        <v>1335</v>
      </c>
      <c r="H2075" s="3">
        <v>0.42</v>
      </c>
      <c r="I2075" s="4">
        <f>기계경비!H37</f>
        <v>0</v>
      </c>
      <c r="J2075" s="4">
        <f>TRUNC(H2075*I2075, 1)</f>
        <v>0</v>
      </c>
      <c r="K2075" s="4">
        <f>기계경비!I37</f>
        <v>0</v>
      </c>
      <c r="L2075" s="5">
        <f>TRUNC(H2075*K2075, 1)</f>
        <v>0</v>
      </c>
      <c r="M2075" s="4">
        <f>기계경비!J37</f>
        <v>0</v>
      </c>
      <c r="N2075" s="5">
        <f>TRUNC(H2075*M2075, 1)</f>
        <v>0</v>
      </c>
      <c r="O2075" s="4">
        <f t="shared" si="247"/>
        <v>0</v>
      </c>
      <c r="P2075" s="5">
        <f t="shared" si="247"/>
        <v>0</v>
      </c>
      <c r="Q2075" s="1" t="s">
        <v>13</v>
      </c>
      <c r="S2075" t="s">
        <v>54</v>
      </c>
      <c r="T2075" t="s">
        <v>54</v>
      </c>
      <c r="U2075" t="s">
        <v>13</v>
      </c>
      <c r="V2075">
        <v>1</v>
      </c>
    </row>
    <row r="2076" spans="1:22" x14ac:dyDescent="0.2">
      <c r="A2076" s="1" t="s">
        <v>13</v>
      </c>
      <c r="B2076" s="6" t="s">
        <v>13</v>
      </c>
      <c r="C2076" s="1" t="s">
        <v>13</v>
      </c>
      <c r="D2076" s="1" t="s">
        <v>13</v>
      </c>
      <c r="E2076" s="1" t="s">
        <v>1311</v>
      </c>
      <c r="F2076" s="1" t="s">
        <v>13</v>
      </c>
      <c r="G2076" s="6" t="s">
        <v>13</v>
      </c>
      <c r="H2076" s="3">
        <v>0</v>
      </c>
      <c r="I2076" s="1" t="s">
        <v>13</v>
      </c>
      <c r="J2076" s="4">
        <f>TRUNC(SUMPRODUCT(J2072:J2075, V2072:V2075), 0)</f>
        <v>0</v>
      </c>
      <c r="K2076" s="1" t="s">
        <v>13</v>
      </c>
      <c r="L2076" s="5">
        <f>TRUNC(SUMPRODUCT(L2072:L2075, V2072:V2075), 0)</f>
        <v>0</v>
      </c>
      <c r="M2076" s="1" t="s">
        <v>13</v>
      </c>
      <c r="N2076" s="5">
        <f>TRUNC(SUMPRODUCT(N2072:N2075, V2072:V2075), 0)</f>
        <v>0</v>
      </c>
      <c r="O2076" s="1" t="s">
        <v>13</v>
      </c>
      <c r="P2076" s="5">
        <f>J2076+L2076+N2076</f>
        <v>0</v>
      </c>
      <c r="Q2076" s="1" t="s">
        <v>13</v>
      </c>
      <c r="S2076" t="s">
        <v>13</v>
      </c>
      <c r="T2076" t="s">
        <v>13</v>
      </c>
      <c r="U2076" t="s">
        <v>13</v>
      </c>
      <c r="V2076">
        <v>1</v>
      </c>
    </row>
    <row r="2077" spans="1:22" x14ac:dyDescent="0.2">
      <c r="A2077" s="1" t="s">
        <v>13</v>
      </c>
      <c r="B2077" s="6" t="s">
        <v>13</v>
      </c>
      <c r="C2077" s="1" t="s">
        <v>13</v>
      </c>
      <c r="D2077" s="1" t="s">
        <v>13</v>
      </c>
      <c r="E2077" s="1" t="s">
        <v>13</v>
      </c>
      <c r="F2077" s="1" t="s">
        <v>13</v>
      </c>
      <c r="G2077" s="6" t="s">
        <v>13</v>
      </c>
      <c r="H2077" s="3">
        <v>0</v>
      </c>
      <c r="I2077" s="1" t="s">
        <v>13</v>
      </c>
      <c r="J2077" s="1" t="s">
        <v>13</v>
      </c>
      <c r="K2077" s="1" t="s">
        <v>13</v>
      </c>
      <c r="L2077" s="1" t="s">
        <v>13</v>
      </c>
      <c r="M2077" s="1" t="s">
        <v>13</v>
      </c>
      <c r="N2077" s="1" t="s">
        <v>13</v>
      </c>
      <c r="O2077" s="1" t="s">
        <v>13</v>
      </c>
      <c r="P2077" s="1" t="s">
        <v>13</v>
      </c>
      <c r="Q2077" s="1" t="s">
        <v>13</v>
      </c>
      <c r="S2077" t="s">
        <v>13</v>
      </c>
      <c r="T2077" t="s">
        <v>13</v>
      </c>
      <c r="U2077" t="s">
        <v>13</v>
      </c>
      <c r="V2077">
        <v>1</v>
      </c>
    </row>
    <row r="2078" spans="1:22" x14ac:dyDescent="0.2">
      <c r="A2078" s="1" t="s">
        <v>711</v>
      </c>
      <c r="B2078" s="6" t="s">
        <v>13</v>
      </c>
      <c r="C2078" s="1" t="s">
        <v>13</v>
      </c>
      <c r="D2078" s="1" t="s">
        <v>13</v>
      </c>
      <c r="E2078" s="1" t="s">
        <v>708</v>
      </c>
      <c r="F2078" s="1" t="s">
        <v>700</v>
      </c>
      <c r="G2078" s="6" t="s">
        <v>483</v>
      </c>
      <c r="H2078" s="3">
        <v>0</v>
      </c>
      <c r="I2078" s="1" t="s">
        <v>13</v>
      </c>
      <c r="J2078" s="1" t="s">
        <v>13</v>
      </c>
      <c r="K2078" s="1" t="s">
        <v>13</v>
      </c>
      <c r="L2078" s="1" t="s">
        <v>13</v>
      </c>
      <c r="M2078" s="1" t="s">
        <v>13</v>
      </c>
      <c r="N2078" s="1" t="s">
        <v>13</v>
      </c>
      <c r="O2078" s="1" t="s">
        <v>13</v>
      </c>
      <c r="P2078" s="1" t="s">
        <v>13</v>
      </c>
      <c r="Q2078" s="1" t="s">
        <v>13</v>
      </c>
      <c r="S2078" t="s">
        <v>13</v>
      </c>
      <c r="T2078" t="s">
        <v>13</v>
      </c>
      <c r="U2078" t="s">
        <v>13</v>
      </c>
      <c r="V2078">
        <v>1</v>
      </c>
    </row>
    <row r="2079" spans="1:22" x14ac:dyDescent="0.2">
      <c r="A2079" s="1" t="s">
        <v>711</v>
      </c>
      <c r="B2079" s="6" t="s">
        <v>1312</v>
      </c>
      <c r="C2079" s="1" t="s">
        <v>1496</v>
      </c>
      <c r="D2079" s="1" t="s">
        <v>13</v>
      </c>
      <c r="E2079" s="1" t="s">
        <v>1497</v>
      </c>
      <c r="F2079" s="1" t="s">
        <v>1315</v>
      </c>
      <c r="G2079" s="6" t="s">
        <v>1316</v>
      </c>
      <c r="H2079" s="3">
        <v>0.14000000000000001</v>
      </c>
      <c r="I2079" s="5">
        <v>0</v>
      </c>
      <c r="J2079" s="4">
        <f>TRUNC(H2079*I2079, 1)</f>
        <v>0</v>
      </c>
      <c r="K2079" s="4">
        <f>노무!E23</f>
        <v>0</v>
      </c>
      <c r="L2079" s="5">
        <f>TRUNC(H2079*K2079, 1)</f>
        <v>0</v>
      </c>
      <c r="M2079" s="4">
        <v>0</v>
      </c>
      <c r="N2079" s="5">
        <f>TRUNC(H2079*M2079, 1)</f>
        <v>0</v>
      </c>
      <c r="O2079" s="4">
        <f t="shared" ref="O2079:P2082" si="248">I2079+K2079+M2079</f>
        <v>0</v>
      </c>
      <c r="P2079" s="5">
        <f t="shared" si="248"/>
        <v>0</v>
      </c>
      <c r="Q2079" s="1" t="s">
        <v>13</v>
      </c>
      <c r="S2079" t="s">
        <v>54</v>
      </c>
      <c r="T2079" t="s">
        <v>54</v>
      </c>
      <c r="U2079" t="s">
        <v>13</v>
      </c>
      <c r="V2079">
        <v>1</v>
      </c>
    </row>
    <row r="2080" spans="1:22" x14ac:dyDescent="0.2">
      <c r="A2080" s="1" t="s">
        <v>711</v>
      </c>
      <c r="B2080" s="6" t="s">
        <v>1312</v>
      </c>
      <c r="C2080" s="1" t="s">
        <v>1317</v>
      </c>
      <c r="D2080" s="1" t="s">
        <v>13</v>
      </c>
      <c r="E2080" s="1" t="s">
        <v>1318</v>
      </c>
      <c r="F2080" s="1" t="s">
        <v>1315</v>
      </c>
      <c r="G2080" s="6" t="s">
        <v>1316</v>
      </c>
      <c r="H2080" s="3">
        <v>0.05</v>
      </c>
      <c r="I2080" s="5">
        <v>0</v>
      </c>
      <c r="J2080" s="4">
        <f>TRUNC(H2080*I2080, 1)</f>
        <v>0</v>
      </c>
      <c r="K2080" s="4">
        <f>노무!E4</f>
        <v>0</v>
      </c>
      <c r="L2080" s="5">
        <f>TRUNC(H2080*K2080, 1)</f>
        <v>0</v>
      </c>
      <c r="M2080" s="4">
        <v>0</v>
      </c>
      <c r="N2080" s="5">
        <f>TRUNC(H2080*M2080, 1)</f>
        <v>0</v>
      </c>
      <c r="O2080" s="4">
        <f t="shared" si="248"/>
        <v>0</v>
      </c>
      <c r="P2080" s="5">
        <f t="shared" si="248"/>
        <v>0</v>
      </c>
      <c r="Q2080" s="1" t="s">
        <v>13</v>
      </c>
      <c r="S2080" t="s">
        <v>54</v>
      </c>
      <c r="T2080" t="s">
        <v>54</v>
      </c>
      <c r="U2080" t="s">
        <v>13</v>
      </c>
      <c r="V2080">
        <v>1</v>
      </c>
    </row>
    <row r="2081" spans="1:22" x14ac:dyDescent="0.2">
      <c r="A2081" s="1" t="s">
        <v>711</v>
      </c>
      <c r="B2081" s="6" t="s">
        <v>1306</v>
      </c>
      <c r="C2081" s="1" t="s">
        <v>1307</v>
      </c>
      <c r="D2081" s="1" t="s">
        <v>13</v>
      </c>
      <c r="E2081" s="1" t="s">
        <v>1319</v>
      </c>
      <c r="F2081" s="1" t="s">
        <v>1503</v>
      </c>
      <c r="G2081" s="6" t="s">
        <v>1310</v>
      </c>
      <c r="H2081" s="3">
        <v>1</v>
      </c>
      <c r="I2081" s="4">
        <f>TRUNC((L2079+L2080)*2.5*0.01, 1)</f>
        <v>0</v>
      </c>
      <c r="J2081" s="4">
        <f>TRUNC(H2081*I2081, 1)</f>
        <v>0</v>
      </c>
      <c r="K2081" s="4">
        <v>0</v>
      </c>
      <c r="L2081" s="5">
        <f>TRUNC(H2081*K2081, 1)</f>
        <v>0</v>
      </c>
      <c r="M2081" s="4">
        <v>0</v>
      </c>
      <c r="N2081" s="5">
        <f>TRUNC(H2081*M2081, 1)</f>
        <v>0</v>
      </c>
      <c r="O2081" s="4">
        <f t="shared" si="248"/>
        <v>0</v>
      </c>
      <c r="P2081" s="5">
        <f t="shared" si="248"/>
        <v>0</v>
      </c>
      <c r="Q2081" s="1" t="s">
        <v>13</v>
      </c>
      <c r="S2081" t="s">
        <v>54</v>
      </c>
      <c r="T2081" t="s">
        <v>54</v>
      </c>
      <c r="U2081">
        <v>2.5</v>
      </c>
      <c r="V2081">
        <v>1</v>
      </c>
    </row>
    <row r="2082" spans="1:22" x14ac:dyDescent="0.2">
      <c r="A2082" s="1" t="s">
        <v>711</v>
      </c>
      <c r="B2082" s="6" t="s">
        <v>1331</v>
      </c>
      <c r="C2082" s="1" t="s">
        <v>1357</v>
      </c>
      <c r="D2082" s="1" t="s">
        <v>13</v>
      </c>
      <c r="E2082" s="1" t="s">
        <v>1358</v>
      </c>
      <c r="F2082" s="1" t="s">
        <v>1359</v>
      </c>
      <c r="G2082" s="6" t="s">
        <v>1335</v>
      </c>
      <c r="H2082" s="3">
        <v>0.73</v>
      </c>
      <c r="I2082" s="4">
        <f>기계경비!H37</f>
        <v>0</v>
      </c>
      <c r="J2082" s="4">
        <f>TRUNC(H2082*I2082, 1)</f>
        <v>0</v>
      </c>
      <c r="K2082" s="4">
        <f>기계경비!I37</f>
        <v>0</v>
      </c>
      <c r="L2082" s="5">
        <f>TRUNC(H2082*K2082, 1)</f>
        <v>0</v>
      </c>
      <c r="M2082" s="4">
        <f>기계경비!J37</f>
        <v>0</v>
      </c>
      <c r="N2082" s="5">
        <f>TRUNC(H2082*M2082, 1)</f>
        <v>0</v>
      </c>
      <c r="O2082" s="4">
        <f t="shared" si="248"/>
        <v>0</v>
      </c>
      <c r="P2082" s="5">
        <f t="shared" si="248"/>
        <v>0</v>
      </c>
      <c r="Q2082" s="1" t="s">
        <v>13</v>
      </c>
      <c r="S2082" t="s">
        <v>54</v>
      </c>
      <c r="T2082" t="s">
        <v>54</v>
      </c>
      <c r="U2082" t="s">
        <v>13</v>
      </c>
      <c r="V2082">
        <v>1</v>
      </c>
    </row>
    <row r="2083" spans="1:22" x14ac:dyDescent="0.2">
      <c r="A2083" s="1" t="s">
        <v>13</v>
      </c>
      <c r="B2083" s="6" t="s">
        <v>13</v>
      </c>
      <c r="C2083" s="1" t="s">
        <v>13</v>
      </c>
      <c r="D2083" s="1" t="s">
        <v>13</v>
      </c>
      <c r="E2083" s="1" t="s">
        <v>1311</v>
      </c>
      <c r="F2083" s="1" t="s">
        <v>13</v>
      </c>
      <c r="G2083" s="6" t="s">
        <v>13</v>
      </c>
      <c r="H2083" s="3">
        <v>0</v>
      </c>
      <c r="I2083" s="1" t="s">
        <v>13</v>
      </c>
      <c r="J2083" s="4">
        <f>TRUNC(SUMPRODUCT(J2079:J2082, V2079:V2082), 0)</f>
        <v>0</v>
      </c>
      <c r="K2083" s="1" t="s">
        <v>13</v>
      </c>
      <c r="L2083" s="5">
        <f>TRUNC(SUMPRODUCT(L2079:L2082, V2079:V2082), 0)</f>
        <v>0</v>
      </c>
      <c r="M2083" s="1" t="s">
        <v>13</v>
      </c>
      <c r="N2083" s="5">
        <f>TRUNC(SUMPRODUCT(N2079:N2082, V2079:V2082), 0)</f>
        <v>0</v>
      </c>
      <c r="O2083" s="1" t="s">
        <v>13</v>
      </c>
      <c r="P2083" s="5">
        <f>J2083+L2083+N2083</f>
        <v>0</v>
      </c>
      <c r="Q2083" s="1" t="s">
        <v>13</v>
      </c>
      <c r="S2083" t="s">
        <v>13</v>
      </c>
      <c r="T2083" t="s">
        <v>13</v>
      </c>
      <c r="U2083" t="s">
        <v>13</v>
      </c>
      <c r="V2083">
        <v>1</v>
      </c>
    </row>
    <row r="2084" spans="1:22" x14ac:dyDescent="0.2">
      <c r="A2084" s="1" t="s">
        <v>13</v>
      </c>
      <c r="B2084" s="6" t="s">
        <v>13</v>
      </c>
      <c r="C2084" s="1" t="s">
        <v>13</v>
      </c>
      <c r="D2084" s="1" t="s">
        <v>13</v>
      </c>
      <c r="E2084" s="1" t="s">
        <v>13</v>
      </c>
      <c r="F2084" s="1" t="s">
        <v>13</v>
      </c>
      <c r="G2084" s="6" t="s">
        <v>13</v>
      </c>
      <c r="H2084" s="3">
        <v>0</v>
      </c>
      <c r="I2084" s="1" t="s">
        <v>13</v>
      </c>
      <c r="J2084" s="1" t="s">
        <v>13</v>
      </c>
      <c r="K2084" s="1" t="s">
        <v>13</v>
      </c>
      <c r="L2084" s="1" t="s">
        <v>13</v>
      </c>
      <c r="M2084" s="1" t="s">
        <v>13</v>
      </c>
      <c r="N2084" s="1" t="s">
        <v>13</v>
      </c>
      <c r="O2084" s="1" t="s">
        <v>13</v>
      </c>
      <c r="P2084" s="1" t="s">
        <v>13</v>
      </c>
      <c r="Q2084" s="1" t="s">
        <v>13</v>
      </c>
      <c r="S2084" t="s">
        <v>13</v>
      </c>
      <c r="T2084" t="s">
        <v>13</v>
      </c>
      <c r="U2084" t="s">
        <v>13</v>
      </c>
      <c r="V2084">
        <v>1</v>
      </c>
    </row>
    <row r="2085" spans="1:22" x14ac:dyDescent="0.2">
      <c r="A2085" s="1" t="s">
        <v>712</v>
      </c>
      <c r="B2085" s="6" t="s">
        <v>13</v>
      </c>
      <c r="C2085" s="1" t="s">
        <v>13</v>
      </c>
      <c r="D2085" s="1" t="s">
        <v>13</v>
      </c>
      <c r="E2085" s="1" t="s">
        <v>708</v>
      </c>
      <c r="F2085" s="1" t="s">
        <v>702</v>
      </c>
      <c r="G2085" s="6" t="s">
        <v>483</v>
      </c>
      <c r="H2085" s="3">
        <v>0</v>
      </c>
      <c r="I2085" s="1" t="s">
        <v>13</v>
      </c>
      <c r="J2085" s="1" t="s">
        <v>13</v>
      </c>
      <c r="K2085" s="1" t="s">
        <v>13</v>
      </c>
      <c r="L2085" s="1" t="s">
        <v>13</v>
      </c>
      <c r="M2085" s="1" t="s">
        <v>13</v>
      </c>
      <c r="N2085" s="1" t="s">
        <v>13</v>
      </c>
      <c r="O2085" s="1" t="s">
        <v>13</v>
      </c>
      <c r="P2085" s="1" t="s">
        <v>13</v>
      </c>
      <c r="Q2085" s="1" t="s">
        <v>13</v>
      </c>
      <c r="S2085" t="s">
        <v>13</v>
      </c>
      <c r="T2085" t="s">
        <v>13</v>
      </c>
      <c r="U2085" t="s">
        <v>13</v>
      </c>
      <c r="V2085">
        <v>1</v>
      </c>
    </row>
    <row r="2086" spans="1:22" x14ac:dyDescent="0.2">
      <c r="A2086" s="1" t="s">
        <v>712</v>
      </c>
      <c r="B2086" s="6" t="s">
        <v>1312</v>
      </c>
      <c r="C2086" s="1" t="s">
        <v>1496</v>
      </c>
      <c r="D2086" s="1" t="s">
        <v>13</v>
      </c>
      <c r="E2086" s="1" t="s">
        <v>1497</v>
      </c>
      <c r="F2086" s="1" t="s">
        <v>1315</v>
      </c>
      <c r="G2086" s="6" t="s">
        <v>1316</v>
      </c>
      <c r="H2086" s="3">
        <v>0.22</v>
      </c>
      <c r="I2086" s="5">
        <v>0</v>
      </c>
      <c r="J2086" s="4">
        <f>TRUNC(H2086*I2086, 1)</f>
        <v>0</v>
      </c>
      <c r="K2086" s="4">
        <f>노무!E23</f>
        <v>0</v>
      </c>
      <c r="L2086" s="5">
        <f>TRUNC(H2086*K2086, 1)</f>
        <v>0</v>
      </c>
      <c r="M2086" s="4">
        <v>0</v>
      </c>
      <c r="N2086" s="5">
        <f>TRUNC(H2086*M2086, 1)</f>
        <v>0</v>
      </c>
      <c r="O2086" s="4">
        <f t="shared" ref="O2086:P2089" si="249">I2086+K2086+M2086</f>
        <v>0</v>
      </c>
      <c r="P2086" s="5">
        <f t="shared" si="249"/>
        <v>0</v>
      </c>
      <c r="Q2086" s="1" t="s">
        <v>13</v>
      </c>
      <c r="S2086" t="s">
        <v>54</v>
      </c>
      <c r="T2086" t="s">
        <v>54</v>
      </c>
      <c r="U2086" t="s">
        <v>13</v>
      </c>
      <c r="V2086">
        <v>1</v>
      </c>
    </row>
    <row r="2087" spans="1:22" x14ac:dyDescent="0.2">
      <c r="A2087" s="1" t="s">
        <v>712</v>
      </c>
      <c r="B2087" s="6" t="s">
        <v>1312</v>
      </c>
      <c r="C2087" s="1" t="s">
        <v>1317</v>
      </c>
      <c r="D2087" s="1" t="s">
        <v>13</v>
      </c>
      <c r="E2087" s="1" t="s">
        <v>1318</v>
      </c>
      <c r="F2087" s="1" t="s">
        <v>1315</v>
      </c>
      <c r="G2087" s="6" t="s">
        <v>1316</v>
      </c>
      <c r="H2087" s="3">
        <v>0.08</v>
      </c>
      <c r="I2087" s="5">
        <v>0</v>
      </c>
      <c r="J2087" s="4">
        <f>TRUNC(H2087*I2087, 1)</f>
        <v>0</v>
      </c>
      <c r="K2087" s="4">
        <f>노무!E4</f>
        <v>0</v>
      </c>
      <c r="L2087" s="5">
        <f>TRUNC(H2087*K2087, 1)</f>
        <v>0</v>
      </c>
      <c r="M2087" s="4">
        <v>0</v>
      </c>
      <c r="N2087" s="5">
        <f>TRUNC(H2087*M2087, 1)</f>
        <v>0</v>
      </c>
      <c r="O2087" s="4">
        <f t="shared" si="249"/>
        <v>0</v>
      </c>
      <c r="P2087" s="5">
        <f t="shared" si="249"/>
        <v>0</v>
      </c>
      <c r="Q2087" s="1" t="s">
        <v>13</v>
      </c>
      <c r="S2087" t="s">
        <v>54</v>
      </c>
      <c r="T2087" t="s">
        <v>54</v>
      </c>
      <c r="U2087" t="s">
        <v>13</v>
      </c>
      <c r="V2087">
        <v>1</v>
      </c>
    </row>
    <row r="2088" spans="1:22" x14ac:dyDescent="0.2">
      <c r="A2088" s="1" t="s">
        <v>712</v>
      </c>
      <c r="B2088" s="6" t="s">
        <v>1306</v>
      </c>
      <c r="C2088" s="1" t="s">
        <v>1307</v>
      </c>
      <c r="D2088" s="1" t="s">
        <v>13</v>
      </c>
      <c r="E2088" s="1" t="s">
        <v>1319</v>
      </c>
      <c r="F2088" s="1" t="s">
        <v>1503</v>
      </c>
      <c r="G2088" s="6" t="s">
        <v>1310</v>
      </c>
      <c r="H2088" s="3">
        <v>1</v>
      </c>
      <c r="I2088" s="4">
        <f>TRUNC((L2086+L2087)*2.5*0.01, 1)</f>
        <v>0</v>
      </c>
      <c r="J2088" s="4">
        <f>TRUNC(H2088*I2088, 1)</f>
        <v>0</v>
      </c>
      <c r="K2088" s="4">
        <v>0</v>
      </c>
      <c r="L2088" s="5">
        <f>TRUNC(H2088*K2088, 1)</f>
        <v>0</v>
      </c>
      <c r="M2088" s="4">
        <v>0</v>
      </c>
      <c r="N2088" s="5">
        <f>TRUNC(H2088*M2088, 1)</f>
        <v>0</v>
      </c>
      <c r="O2088" s="4">
        <f t="shared" si="249"/>
        <v>0</v>
      </c>
      <c r="P2088" s="5">
        <f t="shared" si="249"/>
        <v>0</v>
      </c>
      <c r="Q2088" s="1" t="s">
        <v>13</v>
      </c>
      <c r="S2088" t="s">
        <v>54</v>
      </c>
      <c r="T2088" t="s">
        <v>54</v>
      </c>
      <c r="U2088">
        <v>2.5</v>
      </c>
      <c r="V2088">
        <v>1</v>
      </c>
    </row>
    <row r="2089" spans="1:22" x14ac:dyDescent="0.2">
      <c r="A2089" s="1" t="s">
        <v>712</v>
      </c>
      <c r="B2089" s="6" t="s">
        <v>1331</v>
      </c>
      <c r="C2089" s="1" t="s">
        <v>1357</v>
      </c>
      <c r="D2089" s="1" t="s">
        <v>13</v>
      </c>
      <c r="E2089" s="1" t="s">
        <v>1358</v>
      </c>
      <c r="F2089" s="1" t="s">
        <v>1359</v>
      </c>
      <c r="G2089" s="6" t="s">
        <v>1335</v>
      </c>
      <c r="H2089" s="3">
        <v>1.28</v>
      </c>
      <c r="I2089" s="4">
        <f>기계경비!H37</f>
        <v>0</v>
      </c>
      <c r="J2089" s="4">
        <f>TRUNC(H2089*I2089, 1)</f>
        <v>0</v>
      </c>
      <c r="K2089" s="4">
        <f>기계경비!I37</f>
        <v>0</v>
      </c>
      <c r="L2089" s="5">
        <f>TRUNC(H2089*K2089, 1)</f>
        <v>0</v>
      </c>
      <c r="M2089" s="4">
        <f>기계경비!J37</f>
        <v>0</v>
      </c>
      <c r="N2089" s="5">
        <f>TRUNC(H2089*M2089, 1)</f>
        <v>0</v>
      </c>
      <c r="O2089" s="4">
        <f t="shared" si="249"/>
        <v>0</v>
      </c>
      <c r="P2089" s="5">
        <f t="shared" si="249"/>
        <v>0</v>
      </c>
      <c r="Q2089" s="1" t="s">
        <v>13</v>
      </c>
      <c r="S2089" t="s">
        <v>54</v>
      </c>
      <c r="T2089" t="s">
        <v>54</v>
      </c>
      <c r="U2089" t="s">
        <v>13</v>
      </c>
      <c r="V2089">
        <v>1</v>
      </c>
    </row>
    <row r="2090" spans="1:22" x14ac:dyDescent="0.2">
      <c r="A2090" s="1" t="s">
        <v>13</v>
      </c>
      <c r="B2090" s="6" t="s">
        <v>13</v>
      </c>
      <c r="C2090" s="1" t="s">
        <v>13</v>
      </c>
      <c r="D2090" s="1" t="s">
        <v>13</v>
      </c>
      <c r="E2090" s="1" t="s">
        <v>1311</v>
      </c>
      <c r="F2090" s="1" t="s">
        <v>13</v>
      </c>
      <c r="G2090" s="6" t="s">
        <v>13</v>
      </c>
      <c r="H2090" s="3">
        <v>0</v>
      </c>
      <c r="I2090" s="1" t="s">
        <v>13</v>
      </c>
      <c r="J2090" s="4">
        <f>TRUNC(SUMPRODUCT(J2086:J2089, V2086:V2089), 0)</f>
        <v>0</v>
      </c>
      <c r="K2090" s="1" t="s">
        <v>13</v>
      </c>
      <c r="L2090" s="5">
        <f>TRUNC(SUMPRODUCT(L2086:L2089, V2086:V2089), 0)</f>
        <v>0</v>
      </c>
      <c r="M2090" s="1" t="s">
        <v>13</v>
      </c>
      <c r="N2090" s="5">
        <f>TRUNC(SUMPRODUCT(N2086:N2089, V2086:V2089), 0)</f>
        <v>0</v>
      </c>
      <c r="O2090" s="1" t="s">
        <v>13</v>
      </c>
      <c r="P2090" s="5">
        <f>J2090+L2090+N2090</f>
        <v>0</v>
      </c>
      <c r="Q2090" s="1" t="s">
        <v>13</v>
      </c>
      <c r="S2090" t="s">
        <v>13</v>
      </c>
      <c r="T2090" t="s">
        <v>13</v>
      </c>
      <c r="U2090" t="s">
        <v>13</v>
      </c>
      <c r="V2090">
        <v>1</v>
      </c>
    </row>
    <row r="2091" spans="1:22" x14ac:dyDescent="0.2">
      <c r="A2091" s="1" t="s">
        <v>13</v>
      </c>
      <c r="B2091" s="6" t="s">
        <v>13</v>
      </c>
      <c r="C2091" s="1" t="s">
        <v>13</v>
      </c>
      <c r="D2091" s="1" t="s">
        <v>13</v>
      </c>
      <c r="E2091" s="1" t="s">
        <v>13</v>
      </c>
      <c r="F2091" s="1" t="s">
        <v>13</v>
      </c>
      <c r="G2091" s="6" t="s">
        <v>13</v>
      </c>
      <c r="H2091" s="3">
        <v>0</v>
      </c>
      <c r="I2091" s="1" t="s">
        <v>13</v>
      </c>
      <c r="J2091" s="1" t="s">
        <v>13</v>
      </c>
      <c r="K2091" s="1" t="s">
        <v>13</v>
      </c>
      <c r="L2091" s="1" t="s">
        <v>13</v>
      </c>
      <c r="M2091" s="1" t="s">
        <v>13</v>
      </c>
      <c r="N2091" s="1" t="s">
        <v>13</v>
      </c>
      <c r="O2091" s="1" t="s">
        <v>13</v>
      </c>
      <c r="P2091" s="1" t="s">
        <v>13</v>
      </c>
      <c r="Q2091" s="1" t="s">
        <v>13</v>
      </c>
      <c r="S2091" t="s">
        <v>13</v>
      </c>
      <c r="T2091" t="s">
        <v>13</v>
      </c>
      <c r="U2091" t="s">
        <v>13</v>
      </c>
      <c r="V2091">
        <v>1</v>
      </c>
    </row>
    <row r="2092" spans="1:22" x14ac:dyDescent="0.2">
      <c r="A2092" s="1" t="s">
        <v>713</v>
      </c>
      <c r="B2092" s="6" t="s">
        <v>13</v>
      </c>
      <c r="C2092" s="1" t="s">
        <v>13</v>
      </c>
      <c r="D2092" s="1" t="s">
        <v>13</v>
      </c>
      <c r="E2092" s="1" t="s">
        <v>714</v>
      </c>
      <c r="F2092" s="1" t="s">
        <v>689</v>
      </c>
      <c r="G2092" s="6" t="s">
        <v>483</v>
      </c>
      <c r="H2092" s="3">
        <v>0</v>
      </c>
      <c r="I2092" s="1" t="s">
        <v>13</v>
      </c>
      <c r="J2092" s="1" t="s">
        <v>13</v>
      </c>
      <c r="K2092" s="1" t="s">
        <v>13</v>
      </c>
      <c r="L2092" s="1" t="s">
        <v>13</v>
      </c>
      <c r="M2092" s="1" t="s">
        <v>13</v>
      </c>
      <c r="N2092" s="1" t="s">
        <v>13</v>
      </c>
      <c r="O2092" s="1" t="s">
        <v>13</v>
      </c>
      <c r="P2092" s="1" t="s">
        <v>13</v>
      </c>
      <c r="Q2092" s="1" t="s">
        <v>13</v>
      </c>
      <c r="S2092" t="s">
        <v>13</v>
      </c>
      <c r="T2092" t="s">
        <v>13</v>
      </c>
      <c r="U2092" t="s">
        <v>13</v>
      </c>
      <c r="V2092">
        <v>1</v>
      </c>
    </row>
    <row r="2093" spans="1:22" x14ac:dyDescent="0.2">
      <c r="A2093" s="1" t="s">
        <v>713</v>
      </c>
      <c r="B2093" s="6" t="s">
        <v>1312</v>
      </c>
      <c r="C2093" s="1" t="s">
        <v>1496</v>
      </c>
      <c r="D2093" s="1" t="s">
        <v>13</v>
      </c>
      <c r="E2093" s="1" t="s">
        <v>1497</v>
      </c>
      <c r="F2093" s="1" t="s">
        <v>1315</v>
      </c>
      <c r="G2093" s="6" t="s">
        <v>1316</v>
      </c>
      <c r="H2093" s="3">
        <v>0.09</v>
      </c>
      <c r="I2093" s="5">
        <v>0</v>
      </c>
      <c r="J2093" s="4">
        <f>TRUNC(H2093*I2093, 1)</f>
        <v>0</v>
      </c>
      <c r="K2093" s="4">
        <f>노무!E23</f>
        <v>0</v>
      </c>
      <c r="L2093" s="5">
        <f>TRUNC(H2093*K2093, 1)</f>
        <v>0</v>
      </c>
      <c r="M2093" s="4">
        <v>0</v>
      </c>
      <c r="N2093" s="5">
        <f>TRUNC(H2093*M2093, 1)</f>
        <v>0</v>
      </c>
      <c r="O2093" s="4">
        <f t="shared" ref="O2093:P2096" si="250">I2093+K2093+M2093</f>
        <v>0</v>
      </c>
      <c r="P2093" s="5">
        <f t="shared" si="250"/>
        <v>0</v>
      </c>
      <c r="Q2093" s="1" t="s">
        <v>13</v>
      </c>
      <c r="S2093" t="s">
        <v>54</v>
      </c>
      <c r="T2093" t="s">
        <v>54</v>
      </c>
      <c r="U2093" t="s">
        <v>13</v>
      </c>
      <c r="V2093">
        <v>1</v>
      </c>
    </row>
    <row r="2094" spans="1:22" x14ac:dyDescent="0.2">
      <c r="A2094" s="1" t="s">
        <v>713</v>
      </c>
      <c r="B2094" s="6" t="s">
        <v>1312</v>
      </c>
      <c r="C2094" s="1" t="s">
        <v>1317</v>
      </c>
      <c r="D2094" s="1" t="s">
        <v>13</v>
      </c>
      <c r="E2094" s="1" t="s">
        <v>1318</v>
      </c>
      <c r="F2094" s="1" t="s">
        <v>1315</v>
      </c>
      <c r="G2094" s="6" t="s">
        <v>1316</v>
      </c>
      <c r="H2094" s="3">
        <v>0.21</v>
      </c>
      <c r="I2094" s="5">
        <v>0</v>
      </c>
      <c r="J2094" s="4">
        <f>TRUNC(H2094*I2094, 1)</f>
        <v>0</v>
      </c>
      <c r="K2094" s="4">
        <f>노무!E4</f>
        <v>0</v>
      </c>
      <c r="L2094" s="5">
        <f>TRUNC(H2094*K2094, 1)</f>
        <v>0</v>
      </c>
      <c r="M2094" s="4">
        <v>0</v>
      </c>
      <c r="N2094" s="5">
        <f>TRUNC(H2094*M2094, 1)</f>
        <v>0</v>
      </c>
      <c r="O2094" s="4">
        <f t="shared" si="250"/>
        <v>0</v>
      </c>
      <c r="P2094" s="5">
        <f t="shared" si="250"/>
        <v>0</v>
      </c>
      <c r="Q2094" s="1" t="s">
        <v>13</v>
      </c>
      <c r="S2094" t="s">
        <v>54</v>
      </c>
      <c r="T2094" t="s">
        <v>54</v>
      </c>
      <c r="U2094" t="s">
        <v>13</v>
      </c>
      <c r="V2094">
        <v>1</v>
      </c>
    </row>
    <row r="2095" spans="1:22" x14ac:dyDescent="0.2">
      <c r="A2095" s="1" t="s">
        <v>713</v>
      </c>
      <c r="B2095" s="6" t="s">
        <v>1306</v>
      </c>
      <c r="C2095" s="1" t="s">
        <v>1307</v>
      </c>
      <c r="D2095" s="1" t="s">
        <v>13</v>
      </c>
      <c r="E2095" s="1" t="s">
        <v>1319</v>
      </c>
      <c r="F2095" s="1" t="s">
        <v>1503</v>
      </c>
      <c r="G2095" s="6" t="s">
        <v>1310</v>
      </c>
      <c r="H2095" s="3">
        <v>1</v>
      </c>
      <c r="I2095" s="4">
        <f>TRUNC((L2093+L2094)*2.5*0.01, 1)</f>
        <v>0</v>
      </c>
      <c r="J2095" s="4">
        <f>TRUNC(H2095*I2095, 1)</f>
        <v>0</v>
      </c>
      <c r="K2095" s="4">
        <v>0</v>
      </c>
      <c r="L2095" s="5">
        <f>TRUNC(H2095*K2095, 1)</f>
        <v>0</v>
      </c>
      <c r="M2095" s="4">
        <v>0</v>
      </c>
      <c r="N2095" s="5">
        <f>TRUNC(H2095*M2095, 1)</f>
        <v>0</v>
      </c>
      <c r="O2095" s="4">
        <f t="shared" si="250"/>
        <v>0</v>
      </c>
      <c r="P2095" s="5">
        <f t="shared" si="250"/>
        <v>0</v>
      </c>
      <c r="Q2095" s="1" t="s">
        <v>13</v>
      </c>
      <c r="S2095" t="s">
        <v>54</v>
      </c>
      <c r="T2095" t="s">
        <v>54</v>
      </c>
      <c r="U2095">
        <v>2.5</v>
      </c>
      <c r="V2095">
        <v>1</v>
      </c>
    </row>
    <row r="2096" spans="1:22" x14ac:dyDescent="0.2">
      <c r="A2096" s="1" t="s">
        <v>713</v>
      </c>
      <c r="B2096" s="6" t="s">
        <v>1331</v>
      </c>
      <c r="C2096" s="1" t="s">
        <v>1357</v>
      </c>
      <c r="D2096" s="1" t="s">
        <v>13</v>
      </c>
      <c r="E2096" s="1" t="s">
        <v>1358</v>
      </c>
      <c r="F2096" s="1" t="s">
        <v>1359</v>
      </c>
      <c r="G2096" s="6" t="s">
        <v>1335</v>
      </c>
      <c r="H2096" s="3">
        <v>0.36</v>
      </c>
      <c r="I2096" s="4">
        <f>기계경비!H37</f>
        <v>0</v>
      </c>
      <c r="J2096" s="4">
        <f>TRUNC(H2096*I2096, 1)</f>
        <v>0</v>
      </c>
      <c r="K2096" s="4">
        <f>기계경비!I37</f>
        <v>0</v>
      </c>
      <c r="L2096" s="5">
        <f>TRUNC(H2096*K2096, 1)</f>
        <v>0</v>
      </c>
      <c r="M2096" s="4">
        <f>기계경비!J37</f>
        <v>0</v>
      </c>
      <c r="N2096" s="5">
        <f>TRUNC(H2096*M2096, 1)</f>
        <v>0</v>
      </c>
      <c r="O2096" s="4">
        <f t="shared" si="250"/>
        <v>0</v>
      </c>
      <c r="P2096" s="5">
        <f t="shared" si="250"/>
        <v>0</v>
      </c>
      <c r="Q2096" s="1" t="s">
        <v>13</v>
      </c>
      <c r="S2096" t="s">
        <v>54</v>
      </c>
      <c r="T2096" t="s">
        <v>54</v>
      </c>
      <c r="U2096" t="s">
        <v>13</v>
      </c>
      <c r="V2096">
        <v>1</v>
      </c>
    </row>
    <row r="2097" spans="1:22" x14ac:dyDescent="0.2">
      <c r="A2097" s="1" t="s">
        <v>13</v>
      </c>
      <c r="B2097" s="6" t="s">
        <v>13</v>
      </c>
      <c r="C2097" s="1" t="s">
        <v>13</v>
      </c>
      <c r="D2097" s="1" t="s">
        <v>13</v>
      </c>
      <c r="E2097" s="1" t="s">
        <v>1311</v>
      </c>
      <c r="F2097" s="1" t="s">
        <v>13</v>
      </c>
      <c r="G2097" s="6" t="s">
        <v>13</v>
      </c>
      <c r="H2097" s="3">
        <v>0</v>
      </c>
      <c r="I2097" s="1" t="s">
        <v>13</v>
      </c>
      <c r="J2097" s="4">
        <f>TRUNC(SUMPRODUCT(J2093:J2096, V2093:V2096), 0)</f>
        <v>0</v>
      </c>
      <c r="K2097" s="1" t="s">
        <v>13</v>
      </c>
      <c r="L2097" s="5">
        <f>TRUNC(SUMPRODUCT(L2093:L2096, V2093:V2096), 0)</f>
        <v>0</v>
      </c>
      <c r="M2097" s="1" t="s">
        <v>13</v>
      </c>
      <c r="N2097" s="5">
        <f>TRUNC(SUMPRODUCT(N2093:N2096, V2093:V2096), 0)</f>
        <v>0</v>
      </c>
      <c r="O2097" s="1" t="s">
        <v>13</v>
      </c>
      <c r="P2097" s="5">
        <f>J2097+L2097+N2097</f>
        <v>0</v>
      </c>
      <c r="Q2097" s="1" t="s">
        <v>13</v>
      </c>
      <c r="S2097" t="s">
        <v>13</v>
      </c>
      <c r="T2097" t="s">
        <v>13</v>
      </c>
      <c r="U2097" t="s">
        <v>13</v>
      </c>
      <c r="V2097">
        <v>1</v>
      </c>
    </row>
    <row r="2098" spans="1:22" x14ac:dyDescent="0.2">
      <c r="A2098" s="1" t="s">
        <v>13</v>
      </c>
      <c r="B2098" s="6" t="s">
        <v>13</v>
      </c>
      <c r="C2098" s="1" t="s">
        <v>13</v>
      </c>
      <c r="D2098" s="1" t="s">
        <v>13</v>
      </c>
      <c r="E2098" s="1" t="s">
        <v>13</v>
      </c>
      <c r="F2098" s="1" t="s">
        <v>13</v>
      </c>
      <c r="G2098" s="6" t="s">
        <v>13</v>
      </c>
      <c r="H2098" s="3">
        <v>0</v>
      </c>
      <c r="I2098" s="1" t="s">
        <v>13</v>
      </c>
      <c r="J2098" s="1" t="s">
        <v>13</v>
      </c>
      <c r="K2098" s="1" t="s">
        <v>13</v>
      </c>
      <c r="L2098" s="1" t="s">
        <v>13</v>
      </c>
      <c r="M2098" s="1" t="s">
        <v>13</v>
      </c>
      <c r="N2098" s="1" t="s">
        <v>13</v>
      </c>
      <c r="O2098" s="1" t="s">
        <v>13</v>
      </c>
      <c r="P2098" s="1" t="s">
        <v>13</v>
      </c>
      <c r="Q2098" s="1" t="s">
        <v>13</v>
      </c>
      <c r="S2098" t="s">
        <v>13</v>
      </c>
      <c r="T2098" t="s">
        <v>13</v>
      </c>
      <c r="U2098" t="s">
        <v>13</v>
      </c>
      <c r="V2098">
        <v>1</v>
      </c>
    </row>
    <row r="2099" spans="1:22" x14ac:dyDescent="0.2">
      <c r="A2099" s="1" t="s">
        <v>715</v>
      </c>
      <c r="B2099" s="6" t="s">
        <v>13</v>
      </c>
      <c r="C2099" s="1" t="s">
        <v>13</v>
      </c>
      <c r="D2099" s="1" t="s">
        <v>13</v>
      </c>
      <c r="E2099" s="1" t="s">
        <v>714</v>
      </c>
      <c r="F2099" s="1" t="s">
        <v>691</v>
      </c>
      <c r="G2099" s="6" t="s">
        <v>483</v>
      </c>
      <c r="H2099" s="3">
        <v>0</v>
      </c>
      <c r="I2099" s="1" t="s">
        <v>13</v>
      </c>
      <c r="J2099" s="1" t="s">
        <v>13</v>
      </c>
      <c r="K2099" s="1" t="s">
        <v>13</v>
      </c>
      <c r="L2099" s="1" t="s">
        <v>13</v>
      </c>
      <c r="M2099" s="1" t="s">
        <v>13</v>
      </c>
      <c r="N2099" s="1" t="s">
        <v>13</v>
      </c>
      <c r="O2099" s="1" t="s">
        <v>13</v>
      </c>
      <c r="P2099" s="1" t="s">
        <v>13</v>
      </c>
      <c r="Q2099" s="1" t="s">
        <v>13</v>
      </c>
      <c r="S2099" t="s">
        <v>13</v>
      </c>
      <c r="T2099" t="s">
        <v>13</v>
      </c>
      <c r="U2099" t="s">
        <v>13</v>
      </c>
      <c r="V2099">
        <v>1</v>
      </c>
    </row>
    <row r="2100" spans="1:22" x14ac:dyDescent="0.2">
      <c r="A2100" s="1" t="s">
        <v>715</v>
      </c>
      <c r="B2100" s="6" t="s">
        <v>1312</v>
      </c>
      <c r="C2100" s="1" t="s">
        <v>1496</v>
      </c>
      <c r="D2100" s="1" t="s">
        <v>13</v>
      </c>
      <c r="E2100" s="1" t="s">
        <v>1497</v>
      </c>
      <c r="F2100" s="1" t="s">
        <v>1315</v>
      </c>
      <c r="G2100" s="6" t="s">
        <v>1316</v>
      </c>
      <c r="H2100" s="3">
        <v>0.13</v>
      </c>
      <c r="I2100" s="5">
        <v>0</v>
      </c>
      <c r="J2100" s="4">
        <f>TRUNC(H2100*I2100, 1)</f>
        <v>0</v>
      </c>
      <c r="K2100" s="4">
        <f>노무!E23</f>
        <v>0</v>
      </c>
      <c r="L2100" s="5">
        <f>TRUNC(H2100*K2100, 1)</f>
        <v>0</v>
      </c>
      <c r="M2100" s="4">
        <v>0</v>
      </c>
      <c r="N2100" s="5">
        <f>TRUNC(H2100*M2100, 1)</f>
        <v>0</v>
      </c>
      <c r="O2100" s="4">
        <f t="shared" ref="O2100:P2103" si="251">I2100+K2100+M2100</f>
        <v>0</v>
      </c>
      <c r="P2100" s="5">
        <f t="shared" si="251"/>
        <v>0</v>
      </c>
      <c r="Q2100" s="1" t="s">
        <v>13</v>
      </c>
      <c r="S2100" t="s">
        <v>54</v>
      </c>
      <c r="T2100" t="s">
        <v>54</v>
      </c>
      <c r="U2100" t="s">
        <v>13</v>
      </c>
      <c r="V2100">
        <v>1</v>
      </c>
    </row>
    <row r="2101" spans="1:22" x14ac:dyDescent="0.2">
      <c r="A2101" s="1" t="s">
        <v>715</v>
      </c>
      <c r="B2101" s="6" t="s">
        <v>1312</v>
      </c>
      <c r="C2101" s="1" t="s">
        <v>1317</v>
      </c>
      <c r="D2101" s="1" t="s">
        <v>13</v>
      </c>
      <c r="E2101" s="1" t="s">
        <v>1318</v>
      </c>
      <c r="F2101" s="1" t="s">
        <v>1315</v>
      </c>
      <c r="G2101" s="6" t="s">
        <v>1316</v>
      </c>
      <c r="H2101" s="3">
        <v>0.31</v>
      </c>
      <c r="I2101" s="5">
        <v>0</v>
      </c>
      <c r="J2101" s="4">
        <f>TRUNC(H2101*I2101, 1)</f>
        <v>0</v>
      </c>
      <c r="K2101" s="4">
        <f>노무!E4</f>
        <v>0</v>
      </c>
      <c r="L2101" s="5">
        <f>TRUNC(H2101*K2101, 1)</f>
        <v>0</v>
      </c>
      <c r="M2101" s="4">
        <v>0</v>
      </c>
      <c r="N2101" s="5">
        <f>TRUNC(H2101*M2101, 1)</f>
        <v>0</v>
      </c>
      <c r="O2101" s="4">
        <f t="shared" si="251"/>
        <v>0</v>
      </c>
      <c r="P2101" s="5">
        <f t="shared" si="251"/>
        <v>0</v>
      </c>
      <c r="Q2101" s="1" t="s">
        <v>13</v>
      </c>
      <c r="S2101" t="s">
        <v>54</v>
      </c>
      <c r="T2101" t="s">
        <v>54</v>
      </c>
      <c r="U2101" t="s">
        <v>13</v>
      </c>
      <c r="V2101">
        <v>1</v>
      </c>
    </row>
    <row r="2102" spans="1:22" x14ac:dyDescent="0.2">
      <c r="A2102" s="1" t="s">
        <v>715</v>
      </c>
      <c r="B2102" s="6" t="s">
        <v>1306</v>
      </c>
      <c r="C2102" s="1" t="s">
        <v>1307</v>
      </c>
      <c r="D2102" s="1" t="s">
        <v>13</v>
      </c>
      <c r="E2102" s="1" t="s">
        <v>1319</v>
      </c>
      <c r="F2102" s="1" t="s">
        <v>1503</v>
      </c>
      <c r="G2102" s="6" t="s">
        <v>1310</v>
      </c>
      <c r="H2102" s="3">
        <v>1</v>
      </c>
      <c r="I2102" s="4">
        <f>TRUNC((L2100+L2101)*2.5*0.01, 1)</f>
        <v>0</v>
      </c>
      <c r="J2102" s="4">
        <f>TRUNC(H2102*I2102, 1)</f>
        <v>0</v>
      </c>
      <c r="K2102" s="4">
        <v>0</v>
      </c>
      <c r="L2102" s="5">
        <f>TRUNC(H2102*K2102, 1)</f>
        <v>0</v>
      </c>
      <c r="M2102" s="4">
        <v>0</v>
      </c>
      <c r="N2102" s="5">
        <f>TRUNC(H2102*M2102, 1)</f>
        <v>0</v>
      </c>
      <c r="O2102" s="4">
        <f t="shared" si="251"/>
        <v>0</v>
      </c>
      <c r="P2102" s="5">
        <f t="shared" si="251"/>
        <v>0</v>
      </c>
      <c r="Q2102" s="1" t="s">
        <v>13</v>
      </c>
      <c r="S2102" t="s">
        <v>54</v>
      </c>
      <c r="T2102" t="s">
        <v>54</v>
      </c>
      <c r="U2102">
        <v>2.5</v>
      </c>
      <c r="V2102">
        <v>1</v>
      </c>
    </row>
    <row r="2103" spans="1:22" x14ac:dyDescent="0.2">
      <c r="A2103" s="1" t="s">
        <v>715</v>
      </c>
      <c r="B2103" s="6" t="s">
        <v>1331</v>
      </c>
      <c r="C2103" s="1" t="s">
        <v>1357</v>
      </c>
      <c r="D2103" s="1" t="s">
        <v>13</v>
      </c>
      <c r="E2103" s="1" t="s">
        <v>1358</v>
      </c>
      <c r="F2103" s="1" t="s">
        <v>1359</v>
      </c>
      <c r="G2103" s="6" t="s">
        <v>1335</v>
      </c>
      <c r="H2103" s="3">
        <v>0.48</v>
      </c>
      <c r="I2103" s="4">
        <f>기계경비!H37</f>
        <v>0</v>
      </c>
      <c r="J2103" s="4">
        <f>TRUNC(H2103*I2103, 1)</f>
        <v>0</v>
      </c>
      <c r="K2103" s="4">
        <f>기계경비!I37</f>
        <v>0</v>
      </c>
      <c r="L2103" s="5">
        <f>TRUNC(H2103*K2103, 1)</f>
        <v>0</v>
      </c>
      <c r="M2103" s="4">
        <f>기계경비!J37</f>
        <v>0</v>
      </c>
      <c r="N2103" s="5">
        <f>TRUNC(H2103*M2103, 1)</f>
        <v>0</v>
      </c>
      <c r="O2103" s="4">
        <f t="shared" si="251"/>
        <v>0</v>
      </c>
      <c r="P2103" s="5">
        <f t="shared" si="251"/>
        <v>0</v>
      </c>
      <c r="Q2103" s="1" t="s">
        <v>13</v>
      </c>
      <c r="S2103" t="s">
        <v>54</v>
      </c>
      <c r="T2103" t="s">
        <v>54</v>
      </c>
      <c r="U2103" t="s">
        <v>13</v>
      </c>
      <c r="V2103">
        <v>1</v>
      </c>
    </row>
    <row r="2104" spans="1:22" x14ac:dyDescent="0.2">
      <c r="A2104" s="1" t="s">
        <v>13</v>
      </c>
      <c r="B2104" s="6" t="s">
        <v>13</v>
      </c>
      <c r="C2104" s="1" t="s">
        <v>13</v>
      </c>
      <c r="D2104" s="1" t="s">
        <v>13</v>
      </c>
      <c r="E2104" s="1" t="s">
        <v>1311</v>
      </c>
      <c r="F2104" s="1" t="s">
        <v>13</v>
      </c>
      <c r="G2104" s="6" t="s">
        <v>13</v>
      </c>
      <c r="H2104" s="3">
        <v>0</v>
      </c>
      <c r="I2104" s="1" t="s">
        <v>13</v>
      </c>
      <c r="J2104" s="4">
        <f>TRUNC(SUMPRODUCT(J2100:J2103, V2100:V2103), 0)</f>
        <v>0</v>
      </c>
      <c r="K2104" s="1" t="s">
        <v>13</v>
      </c>
      <c r="L2104" s="5">
        <f>TRUNC(SUMPRODUCT(L2100:L2103, V2100:V2103), 0)</f>
        <v>0</v>
      </c>
      <c r="M2104" s="1" t="s">
        <v>13</v>
      </c>
      <c r="N2104" s="5">
        <f>TRUNC(SUMPRODUCT(N2100:N2103, V2100:V2103), 0)</f>
        <v>0</v>
      </c>
      <c r="O2104" s="1" t="s">
        <v>13</v>
      </c>
      <c r="P2104" s="5">
        <f>J2104+L2104+N2104</f>
        <v>0</v>
      </c>
      <c r="Q2104" s="1" t="s">
        <v>13</v>
      </c>
      <c r="S2104" t="s">
        <v>13</v>
      </c>
      <c r="T2104" t="s">
        <v>13</v>
      </c>
      <c r="U2104" t="s">
        <v>13</v>
      </c>
      <c r="V2104">
        <v>1</v>
      </c>
    </row>
    <row r="2105" spans="1:22" x14ac:dyDescent="0.2">
      <c r="A2105" s="1" t="s">
        <v>13</v>
      </c>
      <c r="B2105" s="6" t="s">
        <v>13</v>
      </c>
      <c r="C2105" s="1" t="s">
        <v>13</v>
      </c>
      <c r="D2105" s="1" t="s">
        <v>13</v>
      </c>
      <c r="E2105" s="1" t="s">
        <v>13</v>
      </c>
      <c r="F2105" s="1" t="s">
        <v>13</v>
      </c>
      <c r="G2105" s="6" t="s">
        <v>13</v>
      </c>
      <c r="H2105" s="3">
        <v>0</v>
      </c>
      <c r="I2105" s="1" t="s">
        <v>13</v>
      </c>
      <c r="J2105" s="1" t="s">
        <v>13</v>
      </c>
      <c r="K2105" s="1" t="s">
        <v>13</v>
      </c>
      <c r="L2105" s="1" t="s">
        <v>13</v>
      </c>
      <c r="M2105" s="1" t="s">
        <v>13</v>
      </c>
      <c r="N2105" s="1" t="s">
        <v>13</v>
      </c>
      <c r="O2105" s="1" t="s">
        <v>13</v>
      </c>
      <c r="P2105" s="1" t="s">
        <v>13</v>
      </c>
      <c r="Q2105" s="1" t="s">
        <v>13</v>
      </c>
      <c r="S2105" t="s">
        <v>13</v>
      </c>
      <c r="T2105" t="s">
        <v>13</v>
      </c>
      <c r="U2105" t="s">
        <v>13</v>
      </c>
      <c r="V2105">
        <v>1</v>
      </c>
    </row>
    <row r="2106" spans="1:22" x14ac:dyDescent="0.2">
      <c r="A2106" s="1" t="s">
        <v>716</v>
      </c>
      <c r="B2106" s="6" t="s">
        <v>13</v>
      </c>
      <c r="C2106" s="1" t="s">
        <v>13</v>
      </c>
      <c r="D2106" s="1" t="s">
        <v>13</v>
      </c>
      <c r="E2106" s="1" t="s">
        <v>714</v>
      </c>
      <c r="F2106" s="1" t="s">
        <v>717</v>
      </c>
      <c r="G2106" s="6" t="s">
        <v>483</v>
      </c>
      <c r="H2106" s="3">
        <v>0</v>
      </c>
      <c r="I2106" s="1" t="s">
        <v>13</v>
      </c>
      <c r="J2106" s="1" t="s">
        <v>13</v>
      </c>
      <c r="K2106" s="1" t="s">
        <v>13</v>
      </c>
      <c r="L2106" s="1" t="s">
        <v>13</v>
      </c>
      <c r="M2106" s="1" t="s">
        <v>13</v>
      </c>
      <c r="N2106" s="1" t="s">
        <v>13</v>
      </c>
      <c r="O2106" s="1" t="s">
        <v>13</v>
      </c>
      <c r="P2106" s="1" t="s">
        <v>13</v>
      </c>
      <c r="Q2106" s="1" t="s">
        <v>13</v>
      </c>
      <c r="S2106" t="s">
        <v>13</v>
      </c>
      <c r="T2106" t="s">
        <v>13</v>
      </c>
      <c r="U2106" t="s">
        <v>13</v>
      </c>
      <c r="V2106">
        <v>1</v>
      </c>
    </row>
    <row r="2107" spans="1:22" x14ac:dyDescent="0.2">
      <c r="A2107" s="1" t="s">
        <v>716</v>
      </c>
      <c r="B2107" s="6" t="s">
        <v>1312</v>
      </c>
      <c r="C2107" s="1" t="s">
        <v>1496</v>
      </c>
      <c r="D2107" s="1" t="s">
        <v>13</v>
      </c>
      <c r="E2107" s="1" t="s">
        <v>1497</v>
      </c>
      <c r="F2107" s="1" t="s">
        <v>1315</v>
      </c>
      <c r="G2107" s="6" t="s">
        <v>1316</v>
      </c>
      <c r="H2107" s="3">
        <v>0.18</v>
      </c>
      <c r="I2107" s="5">
        <v>0</v>
      </c>
      <c r="J2107" s="4">
        <f>TRUNC(H2107*I2107, 1)</f>
        <v>0</v>
      </c>
      <c r="K2107" s="4">
        <f>노무!E23</f>
        <v>0</v>
      </c>
      <c r="L2107" s="5">
        <f>TRUNC(H2107*K2107, 1)</f>
        <v>0</v>
      </c>
      <c r="M2107" s="4">
        <v>0</v>
      </c>
      <c r="N2107" s="5">
        <f>TRUNC(H2107*M2107, 1)</f>
        <v>0</v>
      </c>
      <c r="O2107" s="4">
        <f t="shared" ref="O2107:P2110" si="252">I2107+K2107+M2107</f>
        <v>0</v>
      </c>
      <c r="P2107" s="5">
        <f t="shared" si="252"/>
        <v>0</v>
      </c>
      <c r="Q2107" s="1" t="s">
        <v>13</v>
      </c>
      <c r="S2107" t="s">
        <v>54</v>
      </c>
      <c r="T2107" t="s">
        <v>54</v>
      </c>
      <c r="U2107" t="s">
        <v>13</v>
      </c>
      <c r="V2107">
        <v>1</v>
      </c>
    </row>
    <row r="2108" spans="1:22" x14ac:dyDescent="0.2">
      <c r="A2108" s="1" t="s">
        <v>716</v>
      </c>
      <c r="B2108" s="6" t="s">
        <v>1312</v>
      </c>
      <c r="C2108" s="1" t="s">
        <v>1317</v>
      </c>
      <c r="D2108" s="1" t="s">
        <v>13</v>
      </c>
      <c r="E2108" s="1" t="s">
        <v>1318</v>
      </c>
      <c r="F2108" s="1" t="s">
        <v>1315</v>
      </c>
      <c r="G2108" s="6" t="s">
        <v>1316</v>
      </c>
      <c r="H2108" s="3">
        <v>0.42</v>
      </c>
      <c r="I2108" s="5">
        <v>0</v>
      </c>
      <c r="J2108" s="4">
        <f>TRUNC(H2108*I2108, 1)</f>
        <v>0</v>
      </c>
      <c r="K2108" s="4">
        <f>노무!E4</f>
        <v>0</v>
      </c>
      <c r="L2108" s="5">
        <f>TRUNC(H2108*K2108, 1)</f>
        <v>0</v>
      </c>
      <c r="M2108" s="4">
        <v>0</v>
      </c>
      <c r="N2108" s="5">
        <f>TRUNC(H2108*M2108, 1)</f>
        <v>0</v>
      </c>
      <c r="O2108" s="4">
        <f t="shared" si="252"/>
        <v>0</v>
      </c>
      <c r="P2108" s="5">
        <f t="shared" si="252"/>
        <v>0</v>
      </c>
      <c r="Q2108" s="1" t="s">
        <v>13</v>
      </c>
      <c r="S2108" t="s">
        <v>54</v>
      </c>
      <c r="T2108" t="s">
        <v>54</v>
      </c>
      <c r="U2108" t="s">
        <v>13</v>
      </c>
      <c r="V2108">
        <v>1</v>
      </c>
    </row>
    <row r="2109" spans="1:22" x14ac:dyDescent="0.2">
      <c r="A2109" s="1" t="s">
        <v>716</v>
      </c>
      <c r="B2109" s="6" t="s">
        <v>1306</v>
      </c>
      <c r="C2109" s="1" t="s">
        <v>1307</v>
      </c>
      <c r="D2109" s="1" t="s">
        <v>13</v>
      </c>
      <c r="E2109" s="1" t="s">
        <v>1319</v>
      </c>
      <c r="F2109" s="1" t="s">
        <v>1503</v>
      </c>
      <c r="G2109" s="6" t="s">
        <v>1310</v>
      </c>
      <c r="H2109" s="3">
        <v>1</v>
      </c>
      <c r="I2109" s="4">
        <f>TRUNC((L2107+L2108)*2.5*0.01, 1)</f>
        <v>0</v>
      </c>
      <c r="J2109" s="4">
        <f>TRUNC(H2109*I2109, 1)</f>
        <v>0</v>
      </c>
      <c r="K2109" s="4">
        <v>0</v>
      </c>
      <c r="L2109" s="5">
        <f>TRUNC(H2109*K2109, 1)</f>
        <v>0</v>
      </c>
      <c r="M2109" s="4">
        <v>0</v>
      </c>
      <c r="N2109" s="5">
        <f>TRUNC(H2109*M2109, 1)</f>
        <v>0</v>
      </c>
      <c r="O2109" s="4">
        <f t="shared" si="252"/>
        <v>0</v>
      </c>
      <c r="P2109" s="5">
        <f t="shared" si="252"/>
        <v>0</v>
      </c>
      <c r="Q2109" s="1" t="s">
        <v>13</v>
      </c>
      <c r="S2109" t="s">
        <v>54</v>
      </c>
      <c r="T2109" t="s">
        <v>54</v>
      </c>
      <c r="U2109">
        <v>2.5</v>
      </c>
      <c r="V2109">
        <v>1</v>
      </c>
    </row>
    <row r="2110" spans="1:22" x14ac:dyDescent="0.2">
      <c r="A2110" s="1" t="s">
        <v>716</v>
      </c>
      <c r="B2110" s="6" t="s">
        <v>1331</v>
      </c>
      <c r="C2110" s="1" t="s">
        <v>1357</v>
      </c>
      <c r="D2110" s="1" t="s">
        <v>13</v>
      </c>
      <c r="E2110" s="1" t="s">
        <v>1358</v>
      </c>
      <c r="F2110" s="1" t="s">
        <v>1359</v>
      </c>
      <c r="G2110" s="6" t="s">
        <v>1335</v>
      </c>
      <c r="H2110" s="3">
        <v>0.62</v>
      </c>
      <c r="I2110" s="4">
        <f>기계경비!H37</f>
        <v>0</v>
      </c>
      <c r="J2110" s="4">
        <f>TRUNC(H2110*I2110, 1)</f>
        <v>0</v>
      </c>
      <c r="K2110" s="4">
        <f>기계경비!I37</f>
        <v>0</v>
      </c>
      <c r="L2110" s="5">
        <f>TRUNC(H2110*K2110, 1)</f>
        <v>0</v>
      </c>
      <c r="M2110" s="4">
        <f>기계경비!J37</f>
        <v>0</v>
      </c>
      <c r="N2110" s="5">
        <f>TRUNC(H2110*M2110, 1)</f>
        <v>0</v>
      </c>
      <c r="O2110" s="4">
        <f t="shared" si="252"/>
        <v>0</v>
      </c>
      <c r="P2110" s="5">
        <f t="shared" si="252"/>
        <v>0</v>
      </c>
      <c r="Q2110" s="1" t="s">
        <v>13</v>
      </c>
      <c r="S2110" t="s">
        <v>54</v>
      </c>
      <c r="T2110" t="s">
        <v>54</v>
      </c>
      <c r="U2110" t="s">
        <v>13</v>
      </c>
      <c r="V2110">
        <v>1</v>
      </c>
    </row>
    <row r="2111" spans="1:22" x14ac:dyDescent="0.2">
      <c r="A2111" s="1" t="s">
        <v>13</v>
      </c>
      <c r="B2111" s="6" t="s">
        <v>13</v>
      </c>
      <c r="C2111" s="1" t="s">
        <v>13</v>
      </c>
      <c r="D2111" s="1" t="s">
        <v>13</v>
      </c>
      <c r="E2111" s="1" t="s">
        <v>1311</v>
      </c>
      <c r="F2111" s="1" t="s">
        <v>13</v>
      </c>
      <c r="G2111" s="6" t="s">
        <v>13</v>
      </c>
      <c r="H2111" s="3">
        <v>0</v>
      </c>
      <c r="I2111" s="1" t="s">
        <v>13</v>
      </c>
      <c r="J2111" s="4">
        <f>TRUNC(SUMPRODUCT(J2107:J2110, V2107:V2110), 0)</f>
        <v>0</v>
      </c>
      <c r="K2111" s="1" t="s">
        <v>13</v>
      </c>
      <c r="L2111" s="5">
        <f>TRUNC(SUMPRODUCT(L2107:L2110, V2107:V2110), 0)</f>
        <v>0</v>
      </c>
      <c r="M2111" s="1" t="s">
        <v>13</v>
      </c>
      <c r="N2111" s="5">
        <f>TRUNC(SUMPRODUCT(N2107:N2110, V2107:V2110), 0)</f>
        <v>0</v>
      </c>
      <c r="O2111" s="1" t="s">
        <v>13</v>
      </c>
      <c r="P2111" s="5">
        <f>J2111+L2111+N2111</f>
        <v>0</v>
      </c>
      <c r="Q2111" s="1" t="s">
        <v>13</v>
      </c>
      <c r="S2111" t="s">
        <v>13</v>
      </c>
      <c r="T2111" t="s">
        <v>13</v>
      </c>
      <c r="U2111" t="s">
        <v>13</v>
      </c>
      <c r="V2111">
        <v>1</v>
      </c>
    </row>
    <row r="2112" spans="1:22" x14ac:dyDescent="0.2">
      <c r="A2112" s="1" t="s">
        <v>13</v>
      </c>
      <c r="B2112" s="6" t="s">
        <v>13</v>
      </c>
      <c r="C2112" s="1" t="s">
        <v>13</v>
      </c>
      <c r="D2112" s="1" t="s">
        <v>13</v>
      </c>
      <c r="E2112" s="1" t="s">
        <v>13</v>
      </c>
      <c r="F2112" s="1" t="s">
        <v>13</v>
      </c>
      <c r="G2112" s="6" t="s">
        <v>13</v>
      </c>
      <c r="H2112" s="3">
        <v>0</v>
      </c>
      <c r="I2112" s="1" t="s">
        <v>13</v>
      </c>
      <c r="J2112" s="1" t="s">
        <v>13</v>
      </c>
      <c r="K2112" s="1" t="s">
        <v>13</v>
      </c>
      <c r="L2112" s="1" t="s">
        <v>13</v>
      </c>
      <c r="M2112" s="1" t="s">
        <v>13</v>
      </c>
      <c r="N2112" s="1" t="s">
        <v>13</v>
      </c>
      <c r="O2112" s="1" t="s">
        <v>13</v>
      </c>
      <c r="P2112" s="1" t="s">
        <v>13</v>
      </c>
      <c r="Q2112" s="1" t="s">
        <v>13</v>
      </c>
      <c r="S2112" t="s">
        <v>13</v>
      </c>
      <c r="T2112" t="s">
        <v>13</v>
      </c>
      <c r="U2112" t="s">
        <v>13</v>
      </c>
      <c r="V2112">
        <v>1</v>
      </c>
    </row>
    <row r="2113" spans="1:22" x14ac:dyDescent="0.2">
      <c r="A2113" s="1" t="s">
        <v>718</v>
      </c>
      <c r="B2113" s="6" t="s">
        <v>13</v>
      </c>
      <c r="C2113" s="1" t="s">
        <v>13</v>
      </c>
      <c r="D2113" s="1" t="s">
        <v>13</v>
      </c>
      <c r="E2113" s="1" t="s">
        <v>714</v>
      </c>
      <c r="F2113" s="1" t="s">
        <v>719</v>
      </c>
      <c r="G2113" s="6" t="s">
        <v>483</v>
      </c>
      <c r="H2113" s="3">
        <v>0</v>
      </c>
      <c r="I2113" s="1" t="s">
        <v>13</v>
      </c>
      <c r="J2113" s="1" t="s">
        <v>13</v>
      </c>
      <c r="K2113" s="1" t="s">
        <v>13</v>
      </c>
      <c r="L2113" s="1" t="s">
        <v>13</v>
      </c>
      <c r="M2113" s="1" t="s">
        <v>13</v>
      </c>
      <c r="N2113" s="1" t="s">
        <v>13</v>
      </c>
      <c r="O2113" s="1" t="s">
        <v>13</v>
      </c>
      <c r="P2113" s="1" t="s">
        <v>13</v>
      </c>
      <c r="Q2113" s="1" t="s">
        <v>13</v>
      </c>
      <c r="S2113" t="s">
        <v>13</v>
      </c>
      <c r="T2113" t="s">
        <v>13</v>
      </c>
      <c r="U2113" t="s">
        <v>13</v>
      </c>
      <c r="V2113">
        <v>1</v>
      </c>
    </row>
    <row r="2114" spans="1:22" x14ac:dyDescent="0.2">
      <c r="A2114" s="1" t="s">
        <v>718</v>
      </c>
      <c r="B2114" s="6" t="s">
        <v>1312</v>
      </c>
      <c r="C2114" s="1" t="s">
        <v>1496</v>
      </c>
      <c r="D2114" s="1" t="s">
        <v>13</v>
      </c>
      <c r="E2114" s="1" t="s">
        <v>1497</v>
      </c>
      <c r="F2114" s="1" t="s">
        <v>1315</v>
      </c>
      <c r="G2114" s="6" t="s">
        <v>1316</v>
      </c>
      <c r="H2114" s="3">
        <v>0.22</v>
      </c>
      <c r="I2114" s="5">
        <v>0</v>
      </c>
      <c r="J2114" s="4">
        <f>TRUNC(H2114*I2114, 1)</f>
        <v>0</v>
      </c>
      <c r="K2114" s="4">
        <f>노무!E23</f>
        <v>0</v>
      </c>
      <c r="L2114" s="5">
        <f>TRUNC(H2114*K2114, 1)</f>
        <v>0</v>
      </c>
      <c r="M2114" s="4">
        <v>0</v>
      </c>
      <c r="N2114" s="5">
        <f>TRUNC(H2114*M2114, 1)</f>
        <v>0</v>
      </c>
      <c r="O2114" s="4">
        <f t="shared" ref="O2114:P2117" si="253">I2114+K2114+M2114</f>
        <v>0</v>
      </c>
      <c r="P2114" s="5">
        <f t="shared" si="253"/>
        <v>0</v>
      </c>
      <c r="Q2114" s="1" t="s">
        <v>13</v>
      </c>
      <c r="S2114" t="s">
        <v>54</v>
      </c>
      <c r="T2114" t="s">
        <v>54</v>
      </c>
      <c r="U2114" t="s">
        <v>13</v>
      </c>
      <c r="V2114">
        <v>1</v>
      </c>
    </row>
    <row r="2115" spans="1:22" x14ac:dyDescent="0.2">
      <c r="A2115" s="1" t="s">
        <v>718</v>
      </c>
      <c r="B2115" s="6" t="s">
        <v>1312</v>
      </c>
      <c r="C2115" s="1" t="s">
        <v>1317</v>
      </c>
      <c r="D2115" s="1" t="s">
        <v>13</v>
      </c>
      <c r="E2115" s="1" t="s">
        <v>1318</v>
      </c>
      <c r="F2115" s="1" t="s">
        <v>1315</v>
      </c>
      <c r="G2115" s="6" t="s">
        <v>1316</v>
      </c>
      <c r="H2115" s="3">
        <v>0.52</v>
      </c>
      <c r="I2115" s="5">
        <v>0</v>
      </c>
      <c r="J2115" s="4">
        <f>TRUNC(H2115*I2115, 1)</f>
        <v>0</v>
      </c>
      <c r="K2115" s="4">
        <f>노무!E4</f>
        <v>0</v>
      </c>
      <c r="L2115" s="5">
        <f>TRUNC(H2115*K2115, 1)</f>
        <v>0</v>
      </c>
      <c r="M2115" s="4">
        <v>0</v>
      </c>
      <c r="N2115" s="5">
        <f>TRUNC(H2115*M2115, 1)</f>
        <v>0</v>
      </c>
      <c r="O2115" s="4">
        <f t="shared" si="253"/>
        <v>0</v>
      </c>
      <c r="P2115" s="5">
        <f t="shared" si="253"/>
        <v>0</v>
      </c>
      <c r="Q2115" s="1" t="s">
        <v>13</v>
      </c>
      <c r="S2115" t="s">
        <v>54</v>
      </c>
      <c r="T2115" t="s">
        <v>54</v>
      </c>
      <c r="U2115" t="s">
        <v>13</v>
      </c>
      <c r="V2115">
        <v>1</v>
      </c>
    </row>
    <row r="2116" spans="1:22" x14ac:dyDescent="0.2">
      <c r="A2116" s="1" t="s">
        <v>718</v>
      </c>
      <c r="B2116" s="6" t="s">
        <v>1306</v>
      </c>
      <c r="C2116" s="1" t="s">
        <v>1307</v>
      </c>
      <c r="D2116" s="1" t="s">
        <v>13</v>
      </c>
      <c r="E2116" s="1" t="s">
        <v>1319</v>
      </c>
      <c r="F2116" s="1" t="s">
        <v>1503</v>
      </c>
      <c r="G2116" s="6" t="s">
        <v>1310</v>
      </c>
      <c r="H2116" s="3">
        <v>1</v>
      </c>
      <c r="I2116" s="4">
        <f>TRUNC((L2114+L2115)*2.5*0.01, 1)</f>
        <v>0</v>
      </c>
      <c r="J2116" s="4">
        <f>TRUNC(H2116*I2116, 1)</f>
        <v>0</v>
      </c>
      <c r="K2116" s="4">
        <v>0</v>
      </c>
      <c r="L2116" s="5">
        <f>TRUNC(H2116*K2116, 1)</f>
        <v>0</v>
      </c>
      <c r="M2116" s="4">
        <v>0</v>
      </c>
      <c r="N2116" s="5">
        <f>TRUNC(H2116*M2116, 1)</f>
        <v>0</v>
      </c>
      <c r="O2116" s="4">
        <f t="shared" si="253"/>
        <v>0</v>
      </c>
      <c r="P2116" s="5">
        <f t="shared" si="253"/>
        <v>0</v>
      </c>
      <c r="Q2116" s="1" t="s">
        <v>13</v>
      </c>
      <c r="S2116" t="s">
        <v>54</v>
      </c>
      <c r="T2116" t="s">
        <v>54</v>
      </c>
      <c r="U2116">
        <v>2.5</v>
      </c>
      <c r="V2116">
        <v>1</v>
      </c>
    </row>
    <row r="2117" spans="1:22" x14ac:dyDescent="0.2">
      <c r="A2117" s="1" t="s">
        <v>718</v>
      </c>
      <c r="B2117" s="6" t="s">
        <v>1331</v>
      </c>
      <c r="C2117" s="1" t="s">
        <v>1357</v>
      </c>
      <c r="D2117" s="1" t="s">
        <v>13</v>
      </c>
      <c r="E2117" s="1" t="s">
        <v>1358</v>
      </c>
      <c r="F2117" s="1" t="s">
        <v>1359</v>
      </c>
      <c r="G2117" s="6" t="s">
        <v>1335</v>
      </c>
      <c r="H2117" s="3">
        <v>0.76</v>
      </c>
      <c r="I2117" s="4">
        <f>기계경비!H37</f>
        <v>0</v>
      </c>
      <c r="J2117" s="4">
        <f>TRUNC(H2117*I2117, 1)</f>
        <v>0</v>
      </c>
      <c r="K2117" s="4">
        <f>기계경비!I37</f>
        <v>0</v>
      </c>
      <c r="L2117" s="5">
        <f>TRUNC(H2117*K2117, 1)</f>
        <v>0</v>
      </c>
      <c r="M2117" s="4">
        <f>기계경비!J37</f>
        <v>0</v>
      </c>
      <c r="N2117" s="5">
        <f>TRUNC(H2117*M2117, 1)</f>
        <v>0</v>
      </c>
      <c r="O2117" s="4">
        <f t="shared" si="253"/>
        <v>0</v>
      </c>
      <c r="P2117" s="5">
        <f t="shared" si="253"/>
        <v>0</v>
      </c>
      <c r="Q2117" s="1" t="s">
        <v>13</v>
      </c>
      <c r="S2117" t="s">
        <v>54</v>
      </c>
      <c r="T2117" t="s">
        <v>54</v>
      </c>
      <c r="U2117" t="s">
        <v>13</v>
      </c>
      <c r="V2117">
        <v>1</v>
      </c>
    </row>
    <row r="2118" spans="1:22" x14ac:dyDescent="0.2">
      <c r="A2118" s="1" t="s">
        <v>13</v>
      </c>
      <c r="B2118" s="6" t="s">
        <v>13</v>
      </c>
      <c r="C2118" s="1" t="s">
        <v>13</v>
      </c>
      <c r="D2118" s="1" t="s">
        <v>13</v>
      </c>
      <c r="E2118" s="1" t="s">
        <v>1311</v>
      </c>
      <c r="F2118" s="1" t="s">
        <v>13</v>
      </c>
      <c r="G2118" s="6" t="s">
        <v>13</v>
      </c>
      <c r="H2118" s="3">
        <v>0</v>
      </c>
      <c r="I2118" s="1" t="s">
        <v>13</v>
      </c>
      <c r="J2118" s="4">
        <f>TRUNC(SUMPRODUCT(J2114:J2117, V2114:V2117), 0)</f>
        <v>0</v>
      </c>
      <c r="K2118" s="1" t="s">
        <v>13</v>
      </c>
      <c r="L2118" s="5">
        <f>TRUNC(SUMPRODUCT(L2114:L2117, V2114:V2117), 0)</f>
        <v>0</v>
      </c>
      <c r="M2118" s="1" t="s">
        <v>13</v>
      </c>
      <c r="N2118" s="5">
        <f>TRUNC(SUMPRODUCT(N2114:N2117, V2114:V2117), 0)</f>
        <v>0</v>
      </c>
      <c r="O2118" s="1" t="s">
        <v>13</v>
      </c>
      <c r="P2118" s="5">
        <f>J2118+L2118+N2118</f>
        <v>0</v>
      </c>
      <c r="Q2118" s="1" t="s">
        <v>13</v>
      </c>
      <c r="S2118" t="s">
        <v>13</v>
      </c>
      <c r="T2118" t="s">
        <v>13</v>
      </c>
      <c r="U2118" t="s">
        <v>13</v>
      </c>
      <c r="V2118">
        <v>1</v>
      </c>
    </row>
    <row r="2119" spans="1:22" x14ac:dyDescent="0.2">
      <c r="A2119" s="1" t="s">
        <v>13</v>
      </c>
      <c r="B2119" s="6" t="s">
        <v>13</v>
      </c>
      <c r="C2119" s="1" t="s">
        <v>13</v>
      </c>
      <c r="D2119" s="1" t="s">
        <v>13</v>
      </c>
      <c r="E2119" s="1" t="s">
        <v>13</v>
      </c>
      <c r="F2119" s="1" t="s">
        <v>13</v>
      </c>
      <c r="G2119" s="6" t="s">
        <v>13</v>
      </c>
      <c r="H2119" s="3">
        <v>0</v>
      </c>
      <c r="I2119" s="1" t="s">
        <v>13</v>
      </c>
      <c r="J2119" s="1" t="s">
        <v>13</v>
      </c>
      <c r="K2119" s="1" t="s">
        <v>13</v>
      </c>
      <c r="L2119" s="1" t="s">
        <v>13</v>
      </c>
      <c r="M2119" s="1" t="s">
        <v>13</v>
      </c>
      <c r="N2119" s="1" t="s">
        <v>13</v>
      </c>
      <c r="O2119" s="1" t="s">
        <v>13</v>
      </c>
      <c r="P2119" s="1" t="s">
        <v>13</v>
      </c>
      <c r="Q2119" s="1" t="s">
        <v>13</v>
      </c>
      <c r="S2119" t="s">
        <v>13</v>
      </c>
      <c r="T2119" t="s">
        <v>13</v>
      </c>
      <c r="U2119" t="s">
        <v>13</v>
      </c>
      <c r="V2119">
        <v>1</v>
      </c>
    </row>
    <row r="2120" spans="1:22" x14ac:dyDescent="0.2">
      <c r="A2120" s="1" t="s">
        <v>720</v>
      </c>
      <c r="B2120" s="6" t="s">
        <v>13</v>
      </c>
      <c r="C2120" s="1" t="s">
        <v>13</v>
      </c>
      <c r="D2120" s="1" t="s">
        <v>13</v>
      </c>
      <c r="E2120" s="1" t="s">
        <v>714</v>
      </c>
      <c r="F2120" s="1" t="s">
        <v>721</v>
      </c>
      <c r="G2120" s="6" t="s">
        <v>483</v>
      </c>
      <c r="H2120" s="3">
        <v>0</v>
      </c>
      <c r="I2120" s="1" t="s">
        <v>13</v>
      </c>
      <c r="J2120" s="1" t="s">
        <v>13</v>
      </c>
      <c r="K2120" s="1" t="s">
        <v>13</v>
      </c>
      <c r="L2120" s="1" t="s">
        <v>13</v>
      </c>
      <c r="M2120" s="1" t="s">
        <v>13</v>
      </c>
      <c r="N2120" s="1" t="s">
        <v>13</v>
      </c>
      <c r="O2120" s="1" t="s">
        <v>13</v>
      </c>
      <c r="P2120" s="1" t="s">
        <v>13</v>
      </c>
      <c r="Q2120" s="1" t="s">
        <v>13</v>
      </c>
      <c r="S2120" t="s">
        <v>13</v>
      </c>
      <c r="T2120" t="s">
        <v>13</v>
      </c>
      <c r="U2120" t="s">
        <v>13</v>
      </c>
      <c r="V2120">
        <v>1</v>
      </c>
    </row>
    <row r="2121" spans="1:22" x14ac:dyDescent="0.2">
      <c r="A2121" s="1" t="s">
        <v>720</v>
      </c>
      <c r="B2121" s="6" t="s">
        <v>1312</v>
      </c>
      <c r="C2121" s="1" t="s">
        <v>1496</v>
      </c>
      <c r="D2121" s="1" t="s">
        <v>13</v>
      </c>
      <c r="E2121" s="1" t="s">
        <v>1497</v>
      </c>
      <c r="F2121" s="1" t="s">
        <v>1315</v>
      </c>
      <c r="G2121" s="6" t="s">
        <v>1316</v>
      </c>
      <c r="H2121" s="3">
        <v>0.27</v>
      </c>
      <c r="I2121" s="5">
        <v>0</v>
      </c>
      <c r="J2121" s="4">
        <f>TRUNC(H2121*I2121, 1)</f>
        <v>0</v>
      </c>
      <c r="K2121" s="4">
        <f>노무!E23</f>
        <v>0</v>
      </c>
      <c r="L2121" s="5">
        <f>TRUNC(H2121*K2121, 1)</f>
        <v>0</v>
      </c>
      <c r="M2121" s="4">
        <v>0</v>
      </c>
      <c r="N2121" s="5">
        <f>TRUNC(H2121*M2121, 1)</f>
        <v>0</v>
      </c>
      <c r="O2121" s="4">
        <f t="shared" ref="O2121:P2124" si="254">I2121+K2121+M2121</f>
        <v>0</v>
      </c>
      <c r="P2121" s="5">
        <f t="shared" si="254"/>
        <v>0</v>
      </c>
      <c r="Q2121" s="1" t="s">
        <v>13</v>
      </c>
      <c r="S2121" t="s">
        <v>54</v>
      </c>
      <c r="T2121" t="s">
        <v>54</v>
      </c>
      <c r="U2121" t="s">
        <v>13</v>
      </c>
      <c r="V2121">
        <v>1</v>
      </c>
    </row>
    <row r="2122" spans="1:22" x14ac:dyDescent="0.2">
      <c r="A2122" s="1" t="s">
        <v>720</v>
      </c>
      <c r="B2122" s="6" t="s">
        <v>1312</v>
      </c>
      <c r="C2122" s="1" t="s">
        <v>1317</v>
      </c>
      <c r="D2122" s="1" t="s">
        <v>13</v>
      </c>
      <c r="E2122" s="1" t="s">
        <v>1318</v>
      </c>
      <c r="F2122" s="1" t="s">
        <v>1315</v>
      </c>
      <c r="G2122" s="6" t="s">
        <v>1316</v>
      </c>
      <c r="H2122" s="3">
        <v>0.63</v>
      </c>
      <c r="I2122" s="5">
        <v>0</v>
      </c>
      <c r="J2122" s="4">
        <f>TRUNC(H2122*I2122, 1)</f>
        <v>0</v>
      </c>
      <c r="K2122" s="4">
        <f>노무!E4</f>
        <v>0</v>
      </c>
      <c r="L2122" s="5">
        <f>TRUNC(H2122*K2122, 1)</f>
        <v>0</v>
      </c>
      <c r="M2122" s="4">
        <v>0</v>
      </c>
      <c r="N2122" s="5">
        <f>TRUNC(H2122*M2122, 1)</f>
        <v>0</v>
      </c>
      <c r="O2122" s="4">
        <f t="shared" si="254"/>
        <v>0</v>
      </c>
      <c r="P2122" s="5">
        <f t="shared" si="254"/>
        <v>0</v>
      </c>
      <c r="Q2122" s="1" t="s">
        <v>13</v>
      </c>
      <c r="S2122" t="s">
        <v>54</v>
      </c>
      <c r="T2122" t="s">
        <v>54</v>
      </c>
      <c r="U2122" t="s">
        <v>13</v>
      </c>
      <c r="V2122">
        <v>1</v>
      </c>
    </row>
    <row r="2123" spans="1:22" x14ac:dyDescent="0.2">
      <c r="A2123" s="1" t="s">
        <v>720</v>
      </c>
      <c r="B2123" s="6" t="s">
        <v>1306</v>
      </c>
      <c r="C2123" s="1" t="s">
        <v>1307</v>
      </c>
      <c r="D2123" s="1" t="s">
        <v>13</v>
      </c>
      <c r="E2123" s="1" t="s">
        <v>1319</v>
      </c>
      <c r="F2123" s="1" t="s">
        <v>1503</v>
      </c>
      <c r="G2123" s="6" t="s">
        <v>1310</v>
      </c>
      <c r="H2123" s="3">
        <v>1</v>
      </c>
      <c r="I2123" s="4">
        <f>TRUNC((L2121+L2122)*2.5*0.01, 1)</f>
        <v>0</v>
      </c>
      <c r="J2123" s="4">
        <f>TRUNC(H2123*I2123, 1)</f>
        <v>0</v>
      </c>
      <c r="K2123" s="4">
        <v>0</v>
      </c>
      <c r="L2123" s="5">
        <f>TRUNC(H2123*K2123, 1)</f>
        <v>0</v>
      </c>
      <c r="M2123" s="4">
        <v>0</v>
      </c>
      <c r="N2123" s="5">
        <f>TRUNC(H2123*M2123, 1)</f>
        <v>0</v>
      </c>
      <c r="O2123" s="4">
        <f t="shared" si="254"/>
        <v>0</v>
      </c>
      <c r="P2123" s="5">
        <f t="shared" si="254"/>
        <v>0</v>
      </c>
      <c r="Q2123" s="1" t="s">
        <v>13</v>
      </c>
      <c r="S2123" t="s">
        <v>54</v>
      </c>
      <c r="T2123" t="s">
        <v>54</v>
      </c>
      <c r="U2123">
        <v>2.5</v>
      </c>
      <c r="V2123">
        <v>1</v>
      </c>
    </row>
    <row r="2124" spans="1:22" x14ac:dyDescent="0.2">
      <c r="A2124" s="1" t="s">
        <v>720</v>
      </c>
      <c r="B2124" s="6" t="s">
        <v>1331</v>
      </c>
      <c r="C2124" s="1" t="s">
        <v>1357</v>
      </c>
      <c r="D2124" s="1" t="s">
        <v>13</v>
      </c>
      <c r="E2124" s="1" t="s">
        <v>1358</v>
      </c>
      <c r="F2124" s="1" t="s">
        <v>1359</v>
      </c>
      <c r="G2124" s="6" t="s">
        <v>1335</v>
      </c>
      <c r="H2124" s="3">
        <v>0.89</v>
      </c>
      <c r="I2124" s="4">
        <f>기계경비!H37</f>
        <v>0</v>
      </c>
      <c r="J2124" s="4">
        <f>TRUNC(H2124*I2124, 1)</f>
        <v>0</v>
      </c>
      <c r="K2124" s="4">
        <f>기계경비!I37</f>
        <v>0</v>
      </c>
      <c r="L2124" s="5">
        <f>TRUNC(H2124*K2124, 1)</f>
        <v>0</v>
      </c>
      <c r="M2124" s="4">
        <f>기계경비!J37</f>
        <v>0</v>
      </c>
      <c r="N2124" s="5">
        <f>TRUNC(H2124*M2124, 1)</f>
        <v>0</v>
      </c>
      <c r="O2124" s="4">
        <f t="shared" si="254"/>
        <v>0</v>
      </c>
      <c r="P2124" s="5">
        <f t="shared" si="254"/>
        <v>0</v>
      </c>
      <c r="Q2124" s="1" t="s">
        <v>13</v>
      </c>
      <c r="S2124" t="s">
        <v>54</v>
      </c>
      <c r="T2124" t="s">
        <v>54</v>
      </c>
      <c r="U2124" t="s">
        <v>13</v>
      </c>
      <c r="V2124">
        <v>1</v>
      </c>
    </row>
    <row r="2125" spans="1:22" x14ac:dyDescent="0.2">
      <c r="A2125" s="1" t="s">
        <v>13</v>
      </c>
      <c r="B2125" s="6" t="s">
        <v>13</v>
      </c>
      <c r="C2125" s="1" t="s">
        <v>13</v>
      </c>
      <c r="D2125" s="1" t="s">
        <v>13</v>
      </c>
      <c r="E2125" s="1" t="s">
        <v>1311</v>
      </c>
      <c r="F2125" s="1" t="s">
        <v>13</v>
      </c>
      <c r="G2125" s="6" t="s">
        <v>13</v>
      </c>
      <c r="H2125" s="3">
        <v>0</v>
      </c>
      <c r="I2125" s="1" t="s">
        <v>13</v>
      </c>
      <c r="J2125" s="4">
        <f>TRUNC(SUMPRODUCT(J2121:J2124, V2121:V2124), 0)</f>
        <v>0</v>
      </c>
      <c r="K2125" s="1" t="s">
        <v>13</v>
      </c>
      <c r="L2125" s="5">
        <f>TRUNC(SUMPRODUCT(L2121:L2124, V2121:V2124), 0)</f>
        <v>0</v>
      </c>
      <c r="M2125" s="1" t="s">
        <v>13</v>
      </c>
      <c r="N2125" s="5">
        <f>TRUNC(SUMPRODUCT(N2121:N2124, V2121:V2124), 0)</f>
        <v>0</v>
      </c>
      <c r="O2125" s="1" t="s">
        <v>13</v>
      </c>
      <c r="P2125" s="5">
        <f>J2125+L2125+N2125</f>
        <v>0</v>
      </c>
      <c r="Q2125" s="1" t="s">
        <v>13</v>
      </c>
      <c r="S2125" t="s">
        <v>13</v>
      </c>
      <c r="T2125" t="s">
        <v>13</v>
      </c>
      <c r="U2125" t="s">
        <v>13</v>
      </c>
      <c r="V2125">
        <v>1</v>
      </c>
    </row>
    <row r="2126" spans="1:22" x14ac:dyDescent="0.2">
      <c r="A2126" s="1" t="s">
        <v>13</v>
      </c>
      <c r="B2126" s="6" t="s">
        <v>13</v>
      </c>
      <c r="C2126" s="1" t="s">
        <v>13</v>
      </c>
      <c r="D2126" s="1" t="s">
        <v>13</v>
      </c>
      <c r="E2126" s="1" t="s">
        <v>13</v>
      </c>
      <c r="F2126" s="1" t="s">
        <v>13</v>
      </c>
      <c r="G2126" s="6" t="s">
        <v>13</v>
      </c>
      <c r="H2126" s="3">
        <v>0</v>
      </c>
      <c r="I2126" s="1" t="s">
        <v>13</v>
      </c>
      <c r="J2126" s="1" t="s">
        <v>13</v>
      </c>
      <c r="K2126" s="1" t="s">
        <v>13</v>
      </c>
      <c r="L2126" s="1" t="s">
        <v>13</v>
      </c>
      <c r="M2126" s="1" t="s">
        <v>13</v>
      </c>
      <c r="N2126" s="1" t="s">
        <v>13</v>
      </c>
      <c r="O2126" s="1" t="s">
        <v>13</v>
      </c>
      <c r="P2126" s="1" t="s">
        <v>13</v>
      </c>
      <c r="Q2126" s="1" t="s">
        <v>13</v>
      </c>
      <c r="S2126" t="s">
        <v>13</v>
      </c>
      <c r="T2126" t="s">
        <v>13</v>
      </c>
      <c r="U2126" t="s">
        <v>13</v>
      </c>
      <c r="V2126">
        <v>1</v>
      </c>
    </row>
    <row r="2127" spans="1:22" x14ac:dyDescent="0.2">
      <c r="A2127" s="1" t="s">
        <v>722</v>
      </c>
      <c r="B2127" s="6" t="s">
        <v>13</v>
      </c>
      <c r="C2127" s="1" t="s">
        <v>13</v>
      </c>
      <c r="D2127" s="1" t="s">
        <v>13</v>
      </c>
      <c r="E2127" s="1" t="s">
        <v>714</v>
      </c>
      <c r="F2127" s="1" t="s">
        <v>702</v>
      </c>
      <c r="G2127" s="6" t="s">
        <v>483</v>
      </c>
      <c r="H2127" s="3">
        <v>0</v>
      </c>
      <c r="I2127" s="1" t="s">
        <v>13</v>
      </c>
      <c r="J2127" s="1" t="s">
        <v>13</v>
      </c>
      <c r="K2127" s="1" t="s">
        <v>13</v>
      </c>
      <c r="L2127" s="1" t="s">
        <v>13</v>
      </c>
      <c r="M2127" s="1" t="s">
        <v>13</v>
      </c>
      <c r="N2127" s="1" t="s">
        <v>13</v>
      </c>
      <c r="O2127" s="1" t="s">
        <v>13</v>
      </c>
      <c r="P2127" s="1" t="s">
        <v>13</v>
      </c>
      <c r="Q2127" s="1" t="s">
        <v>13</v>
      </c>
      <c r="S2127" t="s">
        <v>13</v>
      </c>
      <c r="T2127" t="s">
        <v>13</v>
      </c>
      <c r="U2127" t="s">
        <v>13</v>
      </c>
      <c r="V2127">
        <v>1</v>
      </c>
    </row>
    <row r="2128" spans="1:22" x14ac:dyDescent="0.2">
      <c r="A2128" s="1" t="s">
        <v>722</v>
      </c>
      <c r="B2128" s="6" t="s">
        <v>1312</v>
      </c>
      <c r="C2128" s="1" t="s">
        <v>1496</v>
      </c>
      <c r="D2128" s="1" t="s">
        <v>13</v>
      </c>
      <c r="E2128" s="1" t="s">
        <v>1497</v>
      </c>
      <c r="F2128" s="1" t="s">
        <v>1315</v>
      </c>
      <c r="G2128" s="6" t="s">
        <v>1316</v>
      </c>
      <c r="H2128" s="3">
        <v>0.32</v>
      </c>
      <c r="I2128" s="5">
        <v>0</v>
      </c>
      <c r="J2128" s="4">
        <f>TRUNC(H2128*I2128, 1)</f>
        <v>0</v>
      </c>
      <c r="K2128" s="4">
        <f>노무!E23</f>
        <v>0</v>
      </c>
      <c r="L2128" s="5">
        <f>TRUNC(H2128*K2128, 1)</f>
        <v>0</v>
      </c>
      <c r="M2128" s="4">
        <v>0</v>
      </c>
      <c r="N2128" s="5">
        <f>TRUNC(H2128*M2128, 1)</f>
        <v>0</v>
      </c>
      <c r="O2128" s="4">
        <f t="shared" ref="O2128:P2131" si="255">I2128+K2128+M2128</f>
        <v>0</v>
      </c>
      <c r="P2128" s="5">
        <f t="shared" si="255"/>
        <v>0</v>
      </c>
      <c r="Q2128" s="1" t="s">
        <v>13</v>
      </c>
      <c r="S2128" t="s">
        <v>54</v>
      </c>
      <c r="T2128" t="s">
        <v>54</v>
      </c>
      <c r="U2128" t="s">
        <v>13</v>
      </c>
      <c r="V2128">
        <v>1</v>
      </c>
    </row>
    <row r="2129" spans="1:22" x14ac:dyDescent="0.2">
      <c r="A2129" s="1" t="s">
        <v>722</v>
      </c>
      <c r="B2129" s="6" t="s">
        <v>1312</v>
      </c>
      <c r="C2129" s="1" t="s">
        <v>1317</v>
      </c>
      <c r="D2129" s="1" t="s">
        <v>13</v>
      </c>
      <c r="E2129" s="1" t="s">
        <v>1318</v>
      </c>
      <c r="F2129" s="1" t="s">
        <v>1315</v>
      </c>
      <c r="G2129" s="6" t="s">
        <v>1316</v>
      </c>
      <c r="H2129" s="3">
        <v>0.89</v>
      </c>
      <c r="I2129" s="5">
        <v>0</v>
      </c>
      <c r="J2129" s="4">
        <f>TRUNC(H2129*I2129, 1)</f>
        <v>0</v>
      </c>
      <c r="K2129" s="4">
        <f>노무!E4</f>
        <v>0</v>
      </c>
      <c r="L2129" s="5">
        <f>TRUNC(H2129*K2129, 1)</f>
        <v>0</v>
      </c>
      <c r="M2129" s="4">
        <v>0</v>
      </c>
      <c r="N2129" s="5">
        <f>TRUNC(H2129*M2129, 1)</f>
        <v>0</v>
      </c>
      <c r="O2129" s="4">
        <f t="shared" si="255"/>
        <v>0</v>
      </c>
      <c r="P2129" s="5">
        <f t="shared" si="255"/>
        <v>0</v>
      </c>
      <c r="Q2129" s="1" t="s">
        <v>13</v>
      </c>
      <c r="S2129" t="s">
        <v>54</v>
      </c>
      <c r="T2129" t="s">
        <v>54</v>
      </c>
      <c r="U2129" t="s">
        <v>13</v>
      </c>
      <c r="V2129">
        <v>1</v>
      </c>
    </row>
    <row r="2130" spans="1:22" x14ac:dyDescent="0.2">
      <c r="A2130" s="1" t="s">
        <v>722</v>
      </c>
      <c r="B2130" s="6" t="s">
        <v>1306</v>
      </c>
      <c r="C2130" s="1" t="s">
        <v>1307</v>
      </c>
      <c r="D2130" s="1" t="s">
        <v>13</v>
      </c>
      <c r="E2130" s="1" t="s">
        <v>1319</v>
      </c>
      <c r="F2130" s="1" t="s">
        <v>1503</v>
      </c>
      <c r="G2130" s="6" t="s">
        <v>1310</v>
      </c>
      <c r="H2130" s="3">
        <v>1</v>
      </c>
      <c r="I2130" s="4">
        <f>TRUNC((L2128+L2129)*2.5*0.01, 1)</f>
        <v>0</v>
      </c>
      <c r="J2130" s="4">
        <f>TRUNC(H2130*I2130, 1)</f>
        <v>0</v>
      </c>
      <c r="K2130" s="4">
        <v>0</v>
      </c>
      <c r="L2130" s="5">
        <f>TRUNC(H2130*K2130, 1)</f>
        <v>0</v>
      </c>
      <c r="M2130" s="4">
        <v>0</v>
      </c>
      <c r="N2130" s="5">
        <f>TRUNC(H2130*M2130, 1)</f>
        <v>0</v>
      </c>
      <c r="O2130" s="4">
        <f t="shared" si="255"/>
        <v>0</v>
      </c>
      <c r="P2130" s="5">
        <f t="shared" si="255"/>
        <v>0</v>
      </c>
      <c r="Q2130" s="1" t="s">
        <v>13</v>
      </c>
      <c r="S2130" t="s">
        <v>54</v>
      </c>
      <c r="T2130" t="s">
        <v>54</v>
      </c>
      <c r="U2130">
        <v>2.5</v>
      </c>
      <c r="V2130">
        <v>1</v>
      </c>
    </row>
    <row r="2131" spans="1:22" x14ac:dyDescent="0.2">
      <c r="A2131" s="1" t="s">
        <v>722</v>
      </c>
      <c r="B2131" s="6" t="s">
        <v>1331</v>
      </c>
      <c r="C2131" s="1" t="s">
        <v>1357</v>
      </c>
      <c r="D2131" s="1" t="s">
        <v>13</v>
      </c>
      <c r="E2131" s="1" t="s">
        <v>1358</v>
      </c>
      <c r="F2131" s="1" t="s">
        <v>1359</v>
      </c>
      <c r="G2131" s="6" t="s">
        <v>1335</v>
      </c>
      <c r="H2131" s="3">
        <v>1.03</v>
      </c>
      <c r="I2131" s="4">
        <f>기계경비!H37</f>
        <v>0</v>
      </c>
      <c r="J2131" s="4">
        <f>TRUNC(H2131*I2131, 1)</f>
        <v>0</v>
      </c>
      <c r="K2131" s="4">
        <f>기계경비!I37</f>
        <v>0</v>
      </c>
      <c r="L2131" s="5">
        <f>TRUNC(H2131*K2131, 1)</f>
        <v>0</v>
      </c>
      <c r="M2131" s="4">
        <f>기계경비!J37</f>
        <v>0</v>
      </c>
      <c r="N2131" s="5">
        <f>TRUNC(H2131*M2131, 1)</f>
        <v>0</v>
      </c>
      <c r="O2131" s="4">
        <f t="shared" si="255"/>
        <v>0</v>
      </c>
      <c r="P2131" s="5">
        <f t="shared" si="255"/>
        <v>0</v>
      </c>
      <c r="Q2131" s="1" t="s">
        <v>13</v>
      </c>
      <c r="S2131" t="s">
        <v>54</v>
      </c>
      <c r="T2131" t="s">
        <v>54</v>
      </c>
      <c r="U2131" t="s">
        <v>13</v>
      </c>
      <c r="V2131">
        <v>1</v>
      </c>
    </row>
    <row r="2132" spans="1:22" x14ac:dyDescent="0.2">
      <c r="A2132" s="1" t="s">
        <v>13</v>
      </c>
      <c r="B2132" s="6" t="s">
        <v>13</v>
      </c>
      <c r="C2132" s="1" t="s">
        <v>13</v>
      </c>
      <c r="D2132" s="1" t="s">
        <v>13</v>
      </c>
      <c r="E2132" s="1" t="s">
        <v>1311</v>
      </c>
      <c r="F2132" s="1" t="s">
        <v>13</v>
      </c>
      <c r="G2132" s="6" t="s">
        <v>13</v>
      </c>
      <c r="H2132" s="3">
        <v>0</v>
      </c>
      <c r="I2132" s="1" t="s">
        <v>13</v>
      </c>
      <c r="J2132" s="4">
        <f>TRUNC(SUMPRODUCT(J2128:J2131, V2128:V2131), 0)</f>
        <v>0</v>
      </c>
      <c r="K2132" s="1" t="s">
        <v>13</v>
      </c>
      <c r="L2132" s="5">
        <f>TRUNC(SUMPRODUCT(L2128:L2131, V2128:V2131), 0)</f>
        <v>0</v>
      </c>
      <c r="M2132" s="1" t="s">
        <v>13</v>
      </c>
      <c r="N2132" s="5">
        <f>TRUNC(SUMPRODUCT(N2128:N2131, V2128:V2131), 0)</f>
        <v>0</v>
      </c>
      <c r="O2132" s="1" t="s">
        <v>13</v>
      </c>
      <c r="P2132" s="5">
        <f>J2132+L2132+N2132</f>
        <v>0</v>
      </c>
      <c r="Q2132" s="1" t="s">
        <v>13</v>
      </c>
      <c r="S2132" t="s">
        <v>13</v>
      </c>
      <c r="T2132" t="s">
        <v>13</v>
      </c>
      <c r="U2132" t="s">
        <v>13</v>
      </c>
      <c r="V2132">
        <v>1</v>
      </c>
    </row>
    <row r="2133" spans="1:22" x14ac:dyDescent="0.2">
      <c r="A2133" s="1" t="s">
        <v>13</v>
      </c>
      <c r="B2133" s="6" t="s">
        <v>13</v>
      </c>
      <c r="C2133" s="1" t="s">
        <v>13</v>
      </c>
      <c r="D2133" s="1" t="s">
        <v>13</v>
      </c>
      <c r="E2133" s="1" t="s">
        <v>13</v>
      </c>
      <c r="F2133" s="1" t="s">
        <v>13</v>
      </c>
      <c r="G2133" s="6" t="s">
        <v>13</v>
      </c>
      <c r="H2133" s="3">
        <v>0</v>
      </c>
      <c r="I2133" s="1" t="s">
        <v>13</v>
      </c>
      <c r="J2133" s="1" t="s">
        <v>13</v>
      </c>
      <c r="K2133" s="1" t="s">
        <v>13</v>
      </c>
      <c r="L2133" s="1" t="s">
        <v>13</v>
      </c>
      <c r="M2133" s="1" t="s">
        <v>13</v>
      </c>
      <c r="N2133" s="1" t="s">
        <v>13</v>
      </c>
      <c r="O2133" s="1" t="s">
        <v>13</v>
      </c>
      <c r="P2133" s="1" t="s">
        <v>13</v>
      </c>
      <c r="Q2133" s="1" t="s">
        <v>13</v>
      </c>
      <c r="S2133" t="s">
        <v>13</v>
      </c>
      <c r="T2133" t="s">
        <v>13</v>
      </c>
      <c r="U2133" t="s">
        <v>13</v>
      </c>
      <c r="V2133">
        <v>1</v>
      </c>
    </row>
    <row r="2134" spans="1:22" x14ac:dyDescent="0.2">
      <c r="A2134" s="1" t="s">
        <v>723</v>
      </c>
      <c r="B2134" s="6" t="s">
        <v>13</v>
      </c>
      <c r="C2134" s="1" t="s">
        <v>13</v>
      </c>
      <c r="D2134" s="1" t="s">
        <v>13</v>
      </c>
      <c r="E2134" s="1" t="s">
        <v>724</v>
      </c>
      <c r="F2134" s="1" t="s">
        <v>689</v>
      </c>
      <c r="G2134" s="6" t="s">
        <v>483</v>
      </c>
      <c r="H2134" s="3">
        <v>0</v>
      </c>
      <c r="I2134" s="1" t="s">
        <v>13</v>
      </c>
      <c r="J2134" s="1" t="s">
        <v>13</v>
      </c>
      <c r="K2134" s="1" t="s">
        <v>13</v>
      </c>
      <c r="L2134" s="1" t="s">
        <v>13</v>
      </c>
      <c r="M2134" s="1" t="s">
        <v>13</v>
      </c>
      <c r="N2134" s="1" t="s">
        <v>13</v>
      </c>
      <c r="O2134" s="1" t="s">
        <v>13</v>
      </c>
      <c r="P2134" s="1" t="s">
        <v>13</v>
      </c>
      <c r="Q2134" s="1" t="s">
        <v>13</v>
      </c>
      <c r="S2134" t="s">
        <v>13</v>
      </c>
      <c r="T2134" t="s">
        <v>13</v>
      </c>
      <c r="U2134" t="s">
        <v>13</v>
      </c>
      <c r="V2134">
        <v>1</v>
      </c>
    </row>
    <row r="2135" spans="1:22" x14ac:dyDescent="0.2">
      <c r="A2135" s="1" t="s">
        <v>723</v>
      </c>
      <c r="B2135" s="6" t="s">
        <v>1312</v>
      </c>
      <c r="C2135" s="1" t="s">
        <v>1496</v>
      </c>
      <c r="D2135" s="1" t="s">
        <v>13</v>
      </c>
      <c r="E2135" s="1" t="s">
        <v>1497</v>
      </c>
      <c r="F2135" s="1" t="s">
        <v>1315</v>
      </c>
      <c r="G2135" s="6" t="s">
        <v>1316</v>
      </c>
      <c r="H2135" s="3">
        <v>0.06</v>
      </c>
      <c r="I2135" s="5">
        <v>0</v>
      </c>
      <c r="J2135" s="4">
        <f>TRUNC(H2135*I2135, 1)</f>
        <v>0</v>
      </c>
      <c r="K2135" s="4">
        <f>노무!E23</f>
        <v>0</v>
      </c>
      <c r="L2135" s="5">
        <f>TRUNC(H2135*K2135, 1)</f>
        <v>0</v>
      </c>
      <c r="M2135" s="4">
        <v>0</v>
      </c>
      <c r="N2135" s="5">
        <f>TRUNC(H2135*M2135, 1)</f>
        <v>0</v>
      </c>
      <c r="O2135" s="4">
        <f t="shared" ref="O2135:P2138" si="256">I2135+K2135+M2135</f>
        <v>0</v>
      </c>
      <c r="P2135" s="5">
        <f t="shared" si="256"/>
        <v>0</v>
      </c>
      <c r="Q2135" s="1" t="s">
        <v>13</v>
      </c>
      <c r="S2135" t="s">
        <v>54</v>
      </c>
      <c r="T2135" t="s">
        <v>54</v>
      </c>
      <c r="U2135" t="s">
        <v>13</v>
      </c>
      <c r="V2135">
        <v>1</v>
      </c>
    </row>
    <row r="2136" spans="1:22" x14ac:dyDescent="0.2">
      <c r="A2136" s="1" t="s">
        <v>723</v>
      </c>
      <c r="B2136" s="6" t="s">
        <v>1312</v>
      </c>
      <c r="C2136" s="1" t="s">
        <v>1317</v>
      </c>
      <c r="D2136" s="1" t="s">
        <v>13</v>
      </c>
      <c r="E2136" s="1" t="s">
        <v>1318</v>
      </c>
      <c r="F2136" s="1" t="s">
        <v>1315</v>
      </c>
      <c r="G2136" s="6" t="s">
        <v>1316</v>
      </c>
      <c r="H2136" s="3">
        <v>0.13</v>
      </c>
      <c r="I2136" s="5">
        <v>0</v>
      </c>
      <c r="J2136" s="4">
        <f>TRUNC(H2136*I2136, 1)</f>
        <v>0</v>
      </c>
      <c r="K2136" s="4">
        <f>노무!E4</f>
        <v>0</v>
      </c>
      <c r="L2136" s="5">
        <f>TRUNC(H2136*K2136, 1)</f>
        <v>0</v>
      </c>
      <c r="M2136" s="4">
        <v>0</v>
      </c>
      <c r="N2136" s="5">
        <f>TRUNC(H2136*M2136, 1)</f>
        <v>0</v>
      </c>
      <c r="O2136" s="4">
        <f t="shared" si="256"/>
        <v>0</v>
      </c>
      <c r="P2136" s="5">
        <f t="shared" si="256"/>
        <v>0</v>
      </c>
      <c r="Q2136" s="1" t="s">
        <v>13</v>
      </c>
      <c r="S2136" t="s">
        <v>54</v>
      </c>
      <c r="T2136" t="s">
        <v>54</v>
      </c>
      <c r="U2136" t="s">
        <v>13</v>
      </c>
      <c r="V2136">
        <v>1</v>
      </c>
    </row>
    <row r="2137" spans="1:22" x14ac:dyDescent="0.2">
      <c r="A2137" s="1" t="s">
        <v>723</v>
      </c>
      <c r="B2137" s="6" t="s">
        <v>1306</v>
      </c>
      <c r="C2137" s="1" t="s">
        <v>1307</v>
      </c>
      <c r="D2137" s="1" t="s">
        <v>13</v>
      </c>
      <c r="E2137" s="1" t="s">
        <v>1319</v>
      </c>
      <c r="F2137" s="1" t="s">
        <v>1503</v>
      </c>
      <c r="G2137" s="6" t="s">
        <v>1310</v>
      </c>
      <c r="H2137" s="3">
        <v>1</v>
      </c>
      <c r="I2137" s="4">
        <f>TRUNC((L2135+L2136)*2.5*0.01, 1)</f>
        <v>0</v>
      </c>
      <c r="J2137" s="4">
        <f>TRUNC(H2137*I2137, 1)</f>
        <v>0</v>
      </c>
      <c r="K2137" s="4">
        <v>0</v>
      </c>
      <c r="L2137" s="5">
        <f>TRUNC(H2137*K2137, 1)</f>
        <v>0</v>
      </c>
      <c r="M2137" s="4">
        <v>0</v>
      </c>
      <c r="N2137" s="5">
        <f>TRUNC(H2137*M2137, 1)</f>
        <v>0</v>
      </c>
      <c r="O2137" s="4">
        <f t="shared" si="256"/>
        <v>0</v>
      </c>
      <c r="P2137" s="5">
        <f t="shared" si="256"/>
        <v>0</v>
      </c>
      <c r="Q2137" s="1" t="s">
        <v>13</v>
      </c>
      <c r="S2137" t="s">
        <v>54</v>
      </c>
      <c r="T2137" t="s">
        <v>54</v>
      </c>
      <c r="U2137">
        <v>2.5</v>
      </c>
      <c r="V2137">
        <v>1</v>
      </c>
    </row>
    <row r="2138" spans="1:22" x14ac:dyDescent="0.2">
      <c r="A2138" s="1" t="s">
        <v>723</v>
      </c>
      <c r="B2138" s="6" t="s">
        <v>1331</v>
      </c>
      <c r="C2138" s="1" t="s">
        <v>1357</v>
      </c>
      <c r="D2138" s="1" t="s">
        <v>13</v>
      </c>
      <c r="E2138" s="1" t="s">
        <v>1358</v>
      </c>
      <c r="F2138" s="1" t="s">
        <v>1359</v>
      </c>
      <c r="G2138" s="6" t="s">
        <v>1335</v>
      </c>
      <c r="H2138" s="3">
        <v>0.2</v>
      </c>
      <c r="I2138" s="4">
        <f>기계경비!H37</f>
        <v>0</v>
      </c>
      <c r="J2138" s="4">
        <f>TRUNC(H2138*I2138, 1)</f>
        <v>0</v>
      </c>
      <c r="K2138" s="4">
        <f>기계경비!I37</f>
        <v>0</v>
      </c>
      <c r="L2138" s="5">
        <f>TRUNC(H2138*K2138, 1)</f>
        <v>0</v>
      </c>
      <c r="M2138" s="4">
        <f>기계경비!J37</f>
        <v>0</v>
      </c>
      <c r="N2138" s="5">
        <f>TRUNC(H2138*M2138, 1)</f>
        <v>0</v>
      </c>
      <c r="O2138" s="4">
        <f t="shared" si="256"/>
        <v>0</v>
      </c>
      <c r="P2138" s="5">
        <f t="shared" si="256"/>
        <v>0</v>
      </c>
      <c r="Q2138" s="1" t="s">
        <v>13</v>
      </c>
      <c r="S2138" t="s">
        <v>54</v>
      </c>
      <c r="T2138" t="s">
        <v>54</v>
      </c>
      <c r="U2138" t="s">
        <v>13</v>
      </c>
      <c r="V2138">
        <v>1</v>
      </c>
    </row>
    <row r="2139" spans="1:22" x14ac:dyDescent="0.2">
      <c r="A2139" s="1" t="s">
        <v>13</v>
      </c>
      <c r="B2139" s="6" t="s">
        <v>13</v>
      </c>
      <c r="C2139" s="1" t="s">
        <v>13</v>
      </c>
      <c r="D2139" s="1" t="s">
        <v>13</v>
      </c>
      <c r="E2139" s="1" t="s">
        <v>1311</v>
      </c>
      <c r="F2139" s="1" t="s">
        <v>13</v>
      </c>
      <c r="G2139" s="6" t="s">
        <v>13</v>
      </c>
      <c r="H2139" s="3">
        <v>0</v>
      </c>
      <c r="I2139" s="1" t="s">
        <v>13</v>
      </c>
      <c r="J2139" s="4">
        <f>TRUNC(SUMPRODUCT(J2135:J2138, V2135:V2138), 0)</f>
        <v>0</v>
      </c>
      <c r="K2139" s="1" t="s">
        <v>13</v>
      </c>
      <c r="L2139" s="5">
        <f>TRUNC(SUMPRODUCT(L2135:L2138, V2135:V2138), 0)</f>
        <v>0</v>
      </c>
      <c r="M2139" s="1" t="s">
        <v>13</v>
      </c>
      <c r="N2139" s="5">
        <f>TRUNC(SUMPRODUCT(N2135:N2138, V2135:V2138), 0)</f>
        <v>0</v>
      </c>
      <c r="O2139" s="1" t="s">
        <v>13</v>
      </c>
      <c r="P2139" s="5">
        <f>J2139+L2139+N2139</f>
        <v>0</v>
      </c>
      <c r="Q2139" s="1" t="s">
        <v>13</v>
      </c>
      <c r="S2139" t="s">
        <v>13</v>
      </c>
      <c r="T2139" t="s">
        <v>13</v>
      </c>
      <c r="U2139" t="s">
        <v>13</v>
      </c>
      <c r="V2139">
        <v>1</v>
      </c>
    </row>
    <row r="2140" spans="1:22" x14ac:dyDescent="0.2">
      <c r="A2140" s="1" t="s">
        <v>13</v>
      </c>
      <c r="B2140" s="6" t="s">
        <v>13</v>
      </c>
      <c r="C2140" s="1" t="s">
        <v>13</v>
      </c>
      <c r="D2140" s="1" t="s">
        <v>13</v>
      </c>
      <c r="E2140" s="1" t="s">
        <v>13</v>
      </c>
      <c r="F2140" s="1" t="s">
        <v>13</v>
      </c>
      <c r="G2140" s="6" t="s">
        <v>13</v>
      </c>
      <c r="H2140" s="3">
        <v>0</v>
      </c>
      <c r="I2140" s="1" t="s">
        <v>13</v>
      </c>
      <c r="J2140" s="1" t="s">
        <v>13</v>
      </c>
      <c r="K2140" s="1" t="s">
        <v>13</v>
      </c>
      <c r="L2140" s="1" t="s">
        <v>13</v>
      </c>
      <c r="M2140" s="1" t="s">
        <v>13</v>
      </c>
      <c r="N2140" s="1" t="s">
        <v>13</v>
      </c>
      <c r="O2140" s="1" t="s">
        <v>13</v>
      </c>
      <c r="P2140" s="1" t="s">
        <v>13</v>
      </c>
      <c r="Q2140" s="1" t="s">
        <v>13</v>
      </c>
      <c r="S2140" t="s">
        <v>13</v>
      </c>
      <c r="T2140" t="s">
        <v>13</v>
      </c>
      <c r="U2140" t="s">
        <v>13</v>
      </c>
      <c r="V2140">
        <v>1</v>
      </c>
    </row>
    <row r="2141" spans="1:22" x14ac:dyDescent="0.2">
      <c r="A2141" s="1" t="s">
        <v>725</v>
      </c>
      <c r="B2141" s="6" t="s">
        <v>13</v>
      </c>
      <c r="C2141" s="1" t="s">
        <v>13</v>
      </c>
      <c r="D2141" s="1" t="s">
        <v>13</v>
      </c>
      <c r="E2141" s="1" t="s">
        <v>724</v>
      </c>
      <c r="F2141" s="1" t="s">
        <v>726</v>
      </c>
      <c r="G2141" s="6" t="s">
        <v>483</v>
      </c>
      <c r="H2141" s="3">
        <v>0</v>
      </c>
      <c r="I2141" s="1" t="s">
        <v>13</v>
      </c>
      <c r="J2141" s="1" t="s">
        <v>13</v>
      </c>
      <c r="K2141" s="1" t="s">
        <v>13</v>
      </c>
      <c r="L2141" s="1" t="s">
        <v>13</v>
      </c>
      <c r="M2141" s="1" t="s">
        <v>13</v>
      </c>
      <c r="N2141" s="1" t="s">
        <v>13</v>
      </c>
      <c r="O2141" s="1" t="s">
        <v>13</v>
      </c>
      <c r="P2141" s="1" t="s">
        <v>13</v>
      </c>
      <c r="Q2141" s="1" t="s">
        <v>13</v>
      </c>
      <c r="S2141" t="s">
        <v>13</v>
      </c>
      <c r="T2141" t="s">
        <v>13</v>
      </c>
      <c r="U2141" t="s">
        <v>13</v>
      </c>
      <c r="V2141">
        <v>1</v>
      </c>
    </row>
    <row r="2142" spans="1:22" x14ac:dyDescent="0.2">
      <c r="A2142" s="1" t="s">
        <v>725</v>
      </c>
      <c r="B2142" s="6" t="s">
        <v>1312</v>
      </c>
      <c r="C2142" s="1" t="s">
        <v>1496</v>
      </c>
      <c r="D2142" s="1" t="s">
        <v>13</v>
      </c>
      <c r="E2142" s="1" t="s">
        <v>1497</v>
      </c>
      <c r="F2142" s="1" t="s">
        <v>1315</v>
      </c>
      <c r="G2142" s="6" t="s">
        <v>1316</v>
      </c>
      <c r="H2142" s="3">
        <v>0.09</v>
      </c>
      <c r="I2142" s="5">
        <v>0</v>
      </c>
      <c r="J2142" s="4">
        <f>TRUNC(H2142*I2142, 1)</f>
        <v>0</v>
      </c>
      <c r="K2142" s="4">
        <f>노무!E23</f>
        <v>0</v>
      </c>
      <c r="L2142" s="5">
        <f>TRUNC(H2142*K2142, 1)</f>
        <v>0</v>
      </c>
      <c r="M2142" s="4">
        <v>0</v>
      </c>
      <c r="N2142" s="5">
        <f>TRUNC(H2142*M2142, 1)</f>
        <v>0</v>
      </c>
      <c r="O2142" s="4">
        <f t="shared" ref="O2142:P2145" si="257">I2142+K2142+M2142</f>
        <v>0</v>
      </c>
      <c r="P2142" s="5">
        <f t="shared" si="257"/>
        <v>0</v>
      </c>
      <c r="Q2142" s="1" t="s">
        <v>13</v>
      </c>
      <c r="S2142" t="s">
        <v>54</v>
      </c>
      <c r="T2142" t="s">
        <v>54</v>
      </c>
      <c r="U2142" t="s">
        <v>13</v>
      </c>
      <c r="V2142">
        <v>1</v>
      </c>
    </row>
    <row r="2143" spans="1:22" x14ac:dyDescent="0.2">
      <c r="A2143" s="1" t="s">
        <v>725</v>
      </c>
      <c r="B2143" s="6" t="s">
        <v>1312</v>
      </c>
      <c r="C2143" s="1" t="s">
        <v>1317</v>
      </c>
      <c r="D2143" s="1" t="s">
        <v>13</v>
      </c>
      <c r="E2143" s="1" t="s">
        <v>1318</v>
      </c>
      <c r="F2143" s="1" t="s">
        <v>1315</v>
      </c>
      <c r="G2143" s="6" t="s">
        <v>1316</v>
      </c>
      <c r="H2143" s="3">
        <v>0.2</v>
      </c>
      <c r="I2143" s="5">
        <v>0</v>
      </c>
      <c r="J2143" s="4">
        <f>TRUNC(H2143*I2143, 1)</f>
        <v>0</v>
      </c>
      <c r="K2143" s="4">
        <f>노무!E4</f>
        <v>0</v>
      </c>
      <c r="L2143" s="5">
        <f>TRUNC(H2143*K2143, 1)</f>
        <v>0</v>
      </c>
      <c r="M2143" s="4">
        <v>0</v>
      </c>
      <c r="N2143" s="5">
        <f>TRUNC(H2143*M2143, 1)</f>
        <v>0</v>
      </c>
      <c r="O2143" s="4">
        <f t="shared" si="257"/>
        <v>0</v>
      </c>
      <c r="P2143" s="5">
        <f t="shared" si="257"/>
        <v>0</v>
      </c>
      <c r="Q2143" s="1" t="s">
        <v>13</v>
      </c>
      <c r="S2143" t="s">
        <v>54</v>
      </c>
      <c r="T2143" t="s">
        <v>54</v>
      </c>
      <c r="U2143" t="s">
        <v>13</v>
      </c>
      <c r="V2143">
        <v>1</v>
      </c>
    </row>
    <row r="2144" spans="1:22" x14ac:dyDescent="0.2">
      <c r="A2144" s="1" t="s">
        <v>725</v>
      </c>
      <c r="B2144" s="6" t="s">
        <v>1306</v>
      </c>
      <c r="C2144" s="1" t="s">
        <v>1307</v>
      </c>
      <c r="D2144" s="1" t="s">
        <v>13</v>
      </c>
      <c r="E2144" s="1" t="s">
        <v>1319</v>
      </c>
      <c r="F2144" s="1" t="s">
        <v>1503</v>
      </c>
      <c r="G2144" s="6" t="s">
        <v>1310</v>
      </c>
      <c r="H2144" s="3">
        <v>1</v>
      </c>
      <c r="I2144" s="4">
        <f>TRUNC((L2142+L2143)*2.5*0.01, 1)</f>
        <v>0</v>
      </c>
      <c r="J2144" s="4">
        <f>TRUNC(H2144*I2144, 1)</f>
        <v>0</v>
      </c>
      <c r="K2144" s="4">
        <v>0</v>
      </c>
      <c r="L2144" s="5">
        <f>TRUNC(H2144*K2144, 1)</f>
        <v>0</v>
      </c>
      <c r="M2144" s="4">
        <v>0</v>
      </c>
      <c r="N2144" s="5">
        <f>TRUNC(H2144*M2144, 1)</f>
        <v>0</v>
      </c>
      <c r="O2144" s="4">
        <f t="shared" si="257"/>
        <v>0</v>
      </c>
      <c r="P2144" s="5">
        <f t="shared" si="257"/>
        <v>0</v>
      </c>
      <c r="Q2144" s="1" t="s">
        <v>13</v>
      </c>
      <c r="S2144" t="s">
        <v>54</v>
      </c>
      <c r="T2144" t="s">
        <v>54</v>
      </c>
      <c r="U2144">
        <v>2.5</v>
      </c>
      <c r="V2144">
        <v>1</v>
      </c>
    </row>
    <row r="2145" spans="1:22" x14ac:dyDescent="0.2">
      <c r="A2145" s="1" t="s">
        <v>725</v>
      </c>
      <c r="B2145" s="6" t="s">
        <v>1331</v>
      </c>
      <c r="C2145" s="1" t="s">
        <v>1357</v>
      </c>
      <c r="D2145" s="1" t="s">
        <v>13</v>
      </c>
      <c r="E2145" s="1" t="s">
        <v>1358</v>
      </c>
      <c r="F2145" s="1" t="s">
        <v>1359</v>
      </c>
      <c r="G2145" s="6" t="s">
        <v>1335</v>
      </c>
      <c r="H2145" s="3">
        <v>0.3</v>
      </c>
      <c r="I2145" s="4">
        <f>기계경비!H37</f>
        <v>0</v>
      </c>
      <c r="J2145" s="4">
        <f>TRUNC(H2145*I2145, 1)</f>
        <v>0</v>
      </c>
      <c r="K2145" s="4">
        <f>기계경비!I37</f>
        <v>0</v>
      </c>
      <c r="L2145" s="5">
        <f>TRUNC(H2145*K2145, 1)</f>
        <v>0</v>
      </c>
      <c r="M2145" s="4">
        <f>기계경비!J37</f>
        <v>0</v>
      </c>
      <c r="N2145" s="5">
        <f>TRUNC(H2145*M2145, 1)</f>
        <v>0</v>
      </c>
      <c r="O2145" s="4">
        <f t="shared" si="257"/>
        <v>0</v>
      </c>
      <c r="P2145" s="5">
        <f t="shared" si="257"/>
        <v>0</v>
      </c>
      <c r="Q2145" s="1" t="s">
        <v>13</v>
      </c>
      <c r="S2145" t="s">
        <v>54</v>
      </c>
      <c r="T2145" t="s">
        <v>54</v>
      </c>
      <c r="U2145" t="s">
        <v>13</v>
      </c>
      <c r="V2145">
        <v>1</v>
      </c>
    </row>
    <row r="2146" spans="1:22" x14ac:dyDescent="0.2">
      <c r="A2146" s="1" t="s">
        <v>13</v>
      </c>
      <c r="B2146" s="6" t="s">
        <v>13</v>
      </c>
      <c r="C2146" s="1" t="s">
        <v>13</v>
      </c>
      <c r="D2146" s="1" t="s">
        <v>13</v>
      </c>
      <c r="E2146" s="1" t="s">
        <v>1311</v>
      </c>
      <c r="F2146" s="1" t="s">
        <v>13</v>
      </c>
      <c r="G2146" s="6" t="s">
        <v>13</v>
      </c>
      <c r="H2146" s="3">
        <v>0</v>
      </c>
      <c r="I2146" s="1" t="s">
        <v>13</v>
      </c>
      <c r="J2146" s="4">
        <f>TRUNC(SUMPRODUCT(J2142:J2145, V2142:V2145), 0)</f>
        <v>0</v>
      </c>
      <c r="K2146" s="1" t="s">
        <v>13</v>
      </c>
      <c r="L2146" s="5">
        <f>TRUNC(SUMPRODUCT(L2142:L2145, V2142:V2145), 0)</f>
        <v>0</v>
      </c>
      <c r="M2146" s="1" t="s">
        <v>13</v>
      </c>
      <c r="N2146" s="5">
        <f>TRUNC(SUMPRODUCT(N2142:N2145, V2142:V2145), 0)</f>
        <v>0</v>
      </c>
      <c r="O2146" s="1" t="s">
        <v>13</v>
      </c>
      <c r="P2146" s="5">
        <f>J2146+L2146+N2146</f>
        <v>0</v>
      </c>
      <c r="Q2146" s="1" t="s">
        <v>13</v>
      </c>
      <c r="S2146" t="s">
        <v>13</v>
      </c>
      <c r="T2146" t="s">
        <v>13</v>
      </c>
      <c r="U2146" t="s">
        <v>13</v>
      </c>
      <c r="V2146">
        <v>1</v>
      </c>
    </row>
    <row r="2147" spans="1:22" x14ac:dyDescent="0.2">
      <c r="A2147" s="1" t="s">
        <v>13</v>
      </c>
      <c r="B2147" s="6" t="s">
        <v>13</v>
      </c>
      <c r="C2147" s="1" t="s">
        <v>13</v>
      </c>
      <c r="D2147" s="1" t="s">
        <v>13</v>
      </c>
      <c r="E2147" s="1" t="s">
        <v>13</v>
      </c>
      <c r="F2147" s="1" t="s">
        <v>13</v>
      </c>
      <c r="G2147" s="6" t="s">
        <v>13</v>
      </c>
      <c r="H2147" s="3">
        <v>0</v>
      </c>
      <c r="I2147" s="1" t="s">
        <v>13</v>
      </c>
      <c r="J2147" s="1" t="s">
        <v>13</v>
      </c>
      <c r="K2147" s="1" t="s">
        <v>13</v>
      </c>
      <c r="L2147" s="1" t="s">
        <v>13</v>
      </c>
      <c r="M2147" s="1" t="s">
        <v>13</v>
      </c>
      <c r="N2147" s="1" t="s">
        <v>13</v>
      </c>
      <c r="O2147" s="1" t="s">
        <v>13</v>
      </c>
      <c r="P2147" s="1" t="s">
        <v>13</v>
      </c>
      <c r="Q2147" s="1" t="s">
        <v>13</v>
      </c>
      <c r="S2147" t="s">
        <v>13</v>
      </c>
      <c r="T2147" t="s">
        <v>13</v>
      </c>
      <c r="U2147" t="s">
        <v>13</v>
      </c>
      <c r="V2147">
        <v>1</v>
      </c>
    </row>
    <row r="2148" spans="1:22" x14ac:dyDescent="0.2">
      <c r="A2148" s="1" t="s">
        <v>727</v>
      </c>
      <c r="B2148" s="6" t="s">
        <v>13</v>
      </c>
      <c r="C2148" s="1" t="s">
        <v>13</v>
      </c>
      <c r="D2148" s="1" t="s">
        <v>13</v>
      </c>
      <c r="E2148" s="1" t="s">
        <v>724</v>
      </c>
      <c r="F2148" s="1" t="s">
        <v>717</v>
      </c>
      <c r="G2148" s="6" t="s">
        <v>483</v>
      </c>
      <c r="H2148" s="3">
        <v>0</v>
      </c>
      <c r="I2148" s="1" t="s">
        <v>13</v>
      </c>
      <c r="J2148" s="1" t="s">
        <v>13</v>
      </c>
      <c r="K2148" s="1" t="s">
        <v>13</v>
      </c>
      <c r="L2148" s="1" t="s">
        <v>13</v>
      </c>
      <c r="M2148" s="1" t="s">
        <v>13</v>
      </c>
      <c r="N2148" s="1" t="s">
        <v>13</v>
      </c>
      <c r="O2148" s="1" t="s">
        <v>13</v>
      </c>
      <c r="P2148" s="1" t="s">
        <v>13</v>
      </c>
      <c r="Q2148" s="1" t="s">
        <v>13</v>
      </c>
      <c r="S2148" t="s">
        <v>13</v>
      </c>
      <c r="T2148" t="s">
        <v>13</v>
      </c>
      <c r="U2148" t="s">
        <v>13</v>
      </c>
      <c r="V2148">
        <v>1</v>
      </c>
    </row>
    <row r="2149" spans="1:22" x14ac:dyDescent="0.2">
      <c r="A2149" s="1" t="s">
        <v>727</v>
      </c>
      <c r="B2149" s="6" t="s">
        <v>1312</v>
      </c>
      <c r="C2149" s="1" t="s">
        <v>1496</v>
      </c>
      <c r="D2149" s="1" t="s">
        <v>13</v>
      </c>
      <c r="E2149" s="1" t="s">
        <v>1497</v>
      </c>
      <c r="F2149" s="1" t="s">
        <v>1315</v>
      </c>
      <c r="G2149" s="6" t="s">
        <v>1316</v>
      </c>
      <c r="H2149" s="3">
        <v>0.12</v>
      </c>
      <c r="I2149" s="5">
        <v>0</v>
      </c>
      <c r="J2149" s="4">
        <f>TRUNC(H2149*I2149, 1)</f>
        <v>0</v>
      </c>
      <c r="K2149" s="4">
        <f>노무!E23</f>
        <v>0</v>
      </c>
      <c r="L2149" s="5">
        <f>TRUNC(H2149*K2149, 1)</f>
        <v>0</v>
      </c>
      <c r="M2149" s="4">
        <v>0</v>
      </c>
      <c r="N2149" s="5">
        <f>TRUNC(H2149*M2149, 1)</f>
        <v>0</v>
      </c>
      <c r="O2149" s="4">
        <f t="shared" ref="O2149:P2152" si="258">I2149+K2149+M2149</f>
        <v>0</v>
      </c>
      <c r="P2149" s="5">
        <f t="shared" si="258"/>
        <v>0</v>
      </c>
      <c r="Q2149" s="1" t="s">
        <v>13</v>
      </c>
      <c r="S2149" t="s">
        <v>54</v>
      </c>
      <c r="T2149" t="s">
        <v>54</v>
      </c>
      <c r="U2149" t="s">
        <v>13</v>
      </c>
      <c r="V2149">
        <v>1</v>
      </c>
    </row>
    <row r="2150" spans="1:22" x14ac:dyDescent="0.2">
      <c r="A2150" s="1" t="s">
        <v>727</v>
      </c>
      <c r="B2150" s="6" t="s">
        <v>1312</v>
      </c>
      <c r="C2150" s="1" t="s">
        <v>1317</v>
      </c>
      <c r="D2150" s="1" t="s">
        <v>13</v>
      </c>
      <c r="E2150" s="1" t="s">
        <v>1318</v>
      </c>
      <c r="F2150" s="1" t="s">
        <v>1315</v>
      </c>
      <c r="G2150" s="6" t="s">
        <v>1316</v>
      </c>
      <c r="H2150" s="3">
        <v>0.28000000000000003</v>
      </c>
      <c r="I2150" s="5">
        <v>0</v>
      </c>
      <c r="J2150" s="4">
        <f>TRUNC(H2150*I2150, 1)</f>
        <v>0</v>
      </c>
      <c r="K2150" s="4">
        <f>노무!E4</f>
        <v>0</v>
      </c>
      <c r="L2150" s="5">
        <f>TRUNC(H2150*K2150, 1)</f>
        <v>0</v>
      </c>
      <c r="M2150" s="4">
        <v>0</v>
      </c>
      <c r="N2150" s="5">
        <f>TRUNC(H2150*M2150, 1)</f>
        <v>0</v>
      </c>
      <c r="O2150" s="4">
        <f t="shared" si="258"/>
        <v>0</v>
      </c>
      <c r="P2150" s="5">
        <f t="shared" si="258"/>
        <v>0</v>
      </c>
      <c r="Q2150" s="1" t="s">
        <v>13</v>
      </c>
      <c r="S2150" t="s">
        <v>54</v>
      </c>
      <c r="T2150" t="s">
        <v>54</v>
      </c>
      <c r="U2150" t="s">
        <v>13</v>
      </c>
      <c r="V2150">
        <v>1</v>
      </c>
    </row>
    <row r="2151" spans="1:22" x14ac:dyDescent="0.2">
      <c r="A2151" s="1" t="s">
        <v>727</v>
      </c>
      <c r="B2151" s="6" t="s">
        <v>1306</v>
      </c>
      <c r="C2151" s="1" t="s">
        <v>1307</v>
      </c>
      <c r="D2151" s="1" t="s">
        <v>13</v>
      </c>
      <c r="E2151" s="1" t="s">
        <v>1319</v>
      </c>
      <c r="F2151" s="1" t="s">
        <v>1503</v>
      </c>
      <c r="G2151" s="6" t="s">
        <v>1310</v>
      </c>
      <c r="H2151" s="3">
        <v>1</v>
      </c>
      <c r="I2151" s="4">
        <f>TRUNC((L2149+L2150)*2.5*0.01, 1)</f>
        <v>0</v>
      </c>
      <c r="J2151" s="4">
        <f>TRUNC(H2151*I2151, 1)</f>
        <v>0</v>
      </c>
      <c r="K2151" s="4">
        <v>0</v>
      </c>
      <c r="L2151" s="5">
        <f>TRUNC(H2151*K2151, 1)</f>
        <v>0</v>
      </c>
      <c r="M2151" s="4">
        <v>0</v>
      </c>
      <c r="N2151" s="5">
        <f>TRUNC(H2151*M2151, 1)</f>
        <v>0</v>
      </c>
      <c r="O2151" s="4">
        <f t="shared" si="258"/>
        <v>0</v>
      </c>
      <c r="P2151" s="5">
        <f t="shared" si="258"/>
        <v>0</v>
      </c>
      <c r="Q2151" s="1" t="s">
        <v>13</v>
      </c>
      <c r="S2151" t="s">
        <v>54</v>
      </c>
      <c r="T2151" t="s">
        <v>54</v>
      </c>
      <c r="U2151">
        <v>2.5</v>
      </c>
      <c r="V2151">
        <v>1</v>
      </c>
    </row>
    <row r="2152" spans="1:22" x14ac:dyDescent="0.2">
      <c r="A2152" s="1" t="s">
        <v>727</v>
      </c>
      <c r="B2152" s="6" t="s">
        <v>1331</v>
      </c>
      <c r="C2152" s="1" t="s">
        <v>1357</v>
      </c>
      <c r="D2152" s="1" t="s">
        <v>13</v>
      </c>
      <c r="E2152" s="1" t="s">
        <v>1358</v>
      </c>
      <c r="F2152" s="1" t="s">
        <v>1359</v>
      </c>
      <c r="G2152" s="6" t="s">
        <v>1335</v>
      </c>
      <c r="H2152" s="3">
        <v>0.41</v>
      </c>
      <c r="I2152" s="4">
        <f>기계경비!H37</f>
        <v>0</v>
      </c>
      <c r="J2152" s="4">
        <f>TRUNC(H2152*I2152, 1)</f>
        <v>0</v>
      </c>
      <c r="K2152" s="4">
        <f>기계경비!I37</f>
        <v>0</v>
      </c>
      <c r="L2152" s="5">
        <f>TRUNC(H2152*K2152, 1)</f>
        <v>0</v>
      </c>
      <c r="M2152" s="4">
        <f>기계경비!J37</f>
        <v>0</v>
      </c>
      <c r="N2152" s="5">
        <f>TRUNC(H2152*M2152, 1)</f>
        <v>0</v>
      </c>
      <c r="O2152" s="4">
        <f t="shared" si="258"/>
        <v>0</v>
      </c>
      <c r="P2152" s="5">
        <f t="shared" si="258"/>
        <v>0</v>
      </c>
      <c r="Q2152" s="1" t="s">
        <v>13</v>
      </c>
      <c r="S2152" t="s">
        <v>54</v>
      </c>
      <c r="T2152" t="s">
        <v>54</v>
      </c>
      <c r="U2152" t="s">
        <v>13</v>
      </c>
      <c r="V2152">
        <v>1</v>
      </c>
    </row>
    <row r="2153" spans="1:22" x14ac:dyDescent="0.2">
      <c r="A2153" s="1" t="s">
        <v>13</v>
      </c>
      <c r="B2153" s="6" t="s">
        <v>13</v>
      </c>
      <c r="C2153" s="1" t="s">
        <v>13</v>
      </c>
      <c r="D2153" s="1" t="s">
        <v>13</v>
      </c>
      <c r="E2153" s="1" t="s">
        <v>1311</v>
      </c>
      <c r="F2153" s="1" t="s">
        <v>13</v>
      </c>
      <c r="G2153" s="6" t="s">
        <v>13</v>
      </c>
      <c r="H2153" s="3">
        <v>0</v>
      </c>
      <c r="I2153" s="1" t="s">
        <v>13</v>
      </c>
      <c r="J2153" s="4">
        <f>TRUNC(SUMPRODUCT(J2149:J2152, V2149:V2152), 0)</f>
        <v>0</v>
      </c>
      <c r="K2153" s="1" t="s">
        <v>13</v>
      </c>
      <c r="L2153" s="5">
        <f>TRUNC(SUMPRODUCT(L2149:L2152, V2149:V2152), 0)</f>
        <v>0</v>
      </c>
      <c r="M2153" s="1" t="s">
        <v>13</v>
      </c>
      <c r="N2153" s="5">
        <f>TRUNC(SUMPRODUCT(N2149:N2152, V2149:V2152), 0)</f>
        <v>0</v>
      </c>
      <c r="O2153" s="1" t="s">
        <v>13</v>
      </c>
      <c r="P2153" s="5">
        <f>J2153+L2153+N2153</f>
        <v>0</v>
      </c>
      <c r="Q2153" s="1" t="s">
        <v>13</v>
      </c>
      <c r="S2153" t="s">
        <v>13</v>
      </c>
      <c r="T2153" t="s">
        <v>13</v>
      </c>
      <c r="U2153" t="s">
        <v>13</v>
      </c>
      <c r="V2153">
        <v>1</v>
      </c>
    </row>
    <row r="2154" spans="1:22" x14ac:dyDescent="0.2">
      <c r="A2154" s="1" t="s">
        <v>13</v>
      </c>
      <c r="B2154" s="6" t="s">
        <v>13</v>
      </c>
      <c r="C2154" s="1" t="s">
        <v>13</v>
      </c>
      <c r="D2154" s="1" t="s">
        <v>13</v>
      </c>
      <c r="E2154" s="1" t="s">
        <v>13</v>
      </c>
      <c r="F2154" s="1" t="s">
        <v>13</v>
      </c>
      <c r="G2154" s="6" t="s">
        <v>13</v>
      </c>
      <c r="H2154" s="3">
        <v>0</v>
      </c>
      <c r="I2154" s="1" t="s">
        <v>13</v>
      </c>
      <c r="J2154" s="1" t="s">
        <v>13</v>
      </c>
      <c r="K2154" s="1" t="s">
        <v>13</v>
      </c>
      <c r="L2154" s="1" t="s">
        <v>13</v>
      </c>
      <c r="M2154" s="1" t="s">
        <v>13</v>
      </c>
      <c r="N2154" s="1" t="s">
        <v>13</v>
      </c>
      <c r="O2154" s="1" t="s">
        <v>13</v>
      </c>
      <c r="P2154" s="1" t="s">
        <v>13</v>
      </c>
      <c r="Q2154" s="1" t="s">
        <v>13</v>
      </c>
      <c r="S2154" t="s">
        <v>13</v>
      </c>
      <c r="T2154" t="s">
        <v>13</v>
      </c>
      <c r="U2154" t="s">
        <v>13</v>
      </c>
      <c r="V2154">
        <v>1</v>
      </c>
    </row>
    <row r="2155" spans="1:22" x14ac:dyDescent="0.2">
      <c r="A2155" s="1" t="s">
        <v>728</v>
      </c>
      <c r="B2155" s="6" t="s">
        <v>13</v>
      </c>
      <c r="C2155" s="1" t="s">
        <v>13</v>
      </c>
      <c r="D2155" s="1" t="s">
        <v>13</v>
      </c>
      <c r="E2155" s="1" t="s">
        <v>724</v>
      </c>
      <c r="F2155" s="1" t="s">
        <v>719</v>
      </c>
      <c r="G2155" s="6" t="s">
        <v>483</v>
      </c>
      <c r="H2155" s="3">
        <v>0</v>
      </c>
      <c r="I2155" s="1" t="s">
        <v>13</v>
      </c>
      <c r="J2155" s="1" t="s">
        <v>13</v>
      </c>
      <c r="K2155" s="1" t="s">
        <v>13</v>
      </c>
      <c r="L2155" s="1" t="s">
        <v>13</v>
      </c>
      <c r="M2155" s="1" t="s">
        <v>13</v>
      </c>
      <c r="N2155" s="1" t="s">
        <v>13</v>
      </c>
      <c r="O2155" s="1" t="s">
        <v>13</v>
      </c>
      <c r="P2155" s="1" t="s">
        <v>13</v>
      </c>
      <c r="Q2155" s="1" t="s">
        <v>13</v>
      </c>
      <c r="S2155" t="s">
        <v>13</v>
      </c>
      <c r="T2155" t="s">
        <v>13</v>
      </c>
      <c r="U2155" t="s">
        <v>13</v>
      </c>
      <c r="V2155">
        <v>1</v>
      </c>
    </row>
    <row r="2156" spans="1:22" x14ac:dyDescent="0.2">
      <c r="A2156" s="1" t="s">
        <v>728</v>
      </c>
      <c r="B2156" s="6" t="s">
        <v>1312</v>
      </c>
      <c r="C2156" s="1" t="s">
        <v>1496</v>
      </c>
      <c r="D2156" s="1" t="s">
        <v>13</v>
      </c>
      <c r="E2156" s="1" t="s">
        <v>1497</v>
      </c>
      <c r="F2156" s="1" t="s">
        <v>1315</v>
      </c>
      <c r="G2156" s="6" t="s">
        <v>1316</v>
      </c>
      <c r="H2156" s="3">
        <v>0.15</v>
      </c>
      <c r="I2156" s="5">
        <v>0</v>
      </c>
      <c r="J2156" s="4">
        <f>TRUNC(H2156*I2156, 1)</f>
        <v>0</v>
      </c>
      <c r="K2156" s="4">
        <f>노무!E23</f>
        <v>0</v>
      </c>
      <c r="L2156" s="5">
        <f>TRUNC(H2156*K2156, 1)</f>
        <v>0</v>
      </c>
      <c r="M2156" s="4">
        <v>0</v>
      </c>
      <c r="N2156" s="5">
        <f>TRUNC(H2156*M2156, 1)</f>
        <v>0</v>
      </c>
      <c r="O2156" s="4">
        <f t="shared" ref="O2156:P2159" si="259">I2156+K2156+M2156</f>
        <v>0</v>
      </c>
      <c r="P2156" s="5">
        <f t="shared" si="259"/>
        <v>0</v>
      </c>
      <c r="Q2156" s="1" t="s">
        <v>13</v>
      </c>
      <c r="S2156" t="s">
        <v>54</v>
      </c>
      <c r="T2156" t="s">
        <v>54</v>
      </c>
      <c r="U2156" t="s">
        <v>13</v>
      </c>
      <c r="V2156">
        <v>1</v>
      </c>
    </row>
    <row r="2157" spans="1:22" x14ac:dyDescent="0.2">
      <c r="A2157" s="1" t="s">
        <v>728</v>
      </c>
      <c r="B2157" s="6" t="s">
        <v>1312</v>
      </c>
      <c r="C2157" s="1" t="s">
        <v>1317</v>
      </c>
      <c r="D2157" s="1" t="s">
        <v>13</v>
      </c>
      <c r="E2157" s="1" t="s">
        <v>1318</v>
      </c>
      <c r="F2157" s="1" t="s">
        <v>1315</v>
      </c>
      <c r="G2157" s="6" t="s">
        <v>1316</v>
      </c>
      <c r="H2157" s="3">
        <v>0.36</v>
      </c>
      <c r="I2157" s="5">
        <v>0</v>
      </c>
      <c r="J2157" s="4">
        <f>TRUNC(H2157*I2157, 1)</f>
        <v>0</v>
      </c>
      <c r="K2157" s="4">
        <f>노무!E4</f>
        <v>0</v>
      </c>
      <c r="L2157" s="5">
        <f>TRUNC(H2157*K2157, 1)</f>
        <v>0</v>
      </c>
      <c r="M2157" s="4">
        <v>0</v>
      </c>
      <c r="N2157" s="5">
        <f>TRUNC(H2157*M2157, 1)</f>
        <v>0</v>
      </c>
      <c r="O2157" s="4">
        <f t="shared" si="259"/>
        <v>0</v>
      </c>
      <c r="P2157" s="5">
        <f t="shared" si="259"/>
        <v>0</v>
      </c>
      <c r="Q2157" s="1" t="s">
        <v>13</v>
      </c>
      <c r="S2157" t="s">
        <v>54</v>
      </c>
      <c r="T2157" t="s">
        <v>54</v>
      </c>
      <c r="U2157" t="s">
        <v>13</v>
      </c>
      <c r="V2157">
        <v>1</v>
      </c>
    </row>
    <row r="2158" spans="1:22" x14ac:dyDescent="0.2">
      <c r="A2158" s="1" t="s">
        <v>728</v>
      </c>
      <c r="B2158" s="6" t="s">
        <v>1306</v>
      </c>
      <c r="C2158" s="1" t="s">
        <v>1307</v>
      </c>
      <c r="D2158" s="1" t="s">
        <v>13</v>
      </c>
      <c r="E2158" s="1" t="s">
        <v>1319</v>
      </c>
      <c r="F2158" s="1" t="s">
        <v>1503</v>
      </c>
      <c r="G2158" s="6" t="s">
        <v>1310</v>
      </c>
      <c r="H2158" s="3">
        <v>1</v>
      </c>
      <c r="I2158" s="4">
        <f>TRUNC((L2156+L2157)*2.5*0.01, 1)</f>
        <v>0</v>
      </c>
      <c r="J2158" s="4">
        <f>TRUNC(H2158*I2158, 1)</f>
        <v>0</v>
      </c>
      <c r="K2158" s="4">
        <v>0</v>
      </c>
      <c r="L2158" s="5">
        <f>TRUNC(H2158*K2158, 1)</f>
        <v>0</v>
      </c>
      <c r="M2158" s="4">
        <v>0</v>
      </c>
      <c r="N2158" s="5">
        <f>TRUNC(H2158*M2158, 1)</f>
        <v>0</v>
      </c>
      <c r="O2158" s="4">
        <f t="shared" si="259"/>
        <v>0</v>
      </c>
      <c r="P2158" s="5">
        <f t="shared" si="259"/>
        <v>0</v>
      </c>
      <c r="Q2158" s="1" t="s">
        <v>13</v>
      </c>
      <c r="S2158" t="s">
        <v>54</v>
      </c>
      <c r="T2158" t="s">
        <v>54</v>
      </c>
      <c r="U2158">
        <v>2.5</v>
      </c>
      <c r="V2158">
        <v>1</v>
      </c>
    </row>
    <row r="2159" spans="1:22" x14ac:dyDescent="0.2">
      <c r="A2159" s="1" t="s">
        <v>728</v>
      </c>
      <c r="B2159" s="6" t="s">
        <v>1331</v>
      </c>
      <c r="C2159" s="1" t="s">
        <v>1357</v>
      </c>
      <c r="D2159" s="1" t="s">
        <v>13</v>
      </c>
      <c r="E2159" s="1" t="s">
        <v>1358</v>
      </c>
      <c r="F2159" s="1" t="s">
        <v>1359</v>
      </c>
      <c r="G2159" s="6" t="s">
        <v>1335</v>
      </c>
      <c r="H2159" s="3">
        <v>0.53</v>
      </c>
      <c r="I2159" s="4">
        <f>기계경비!H37</f>
        <v>0</v>
      </c>
      <c r="J2159" s="4">
        <f>TRUNC(H2159*I2159, 1)</f>
        <v>0</v>
      </c>
      <c r="K2159" s="4">
        <f>기계경비!I37</f>
        <v>0</v>
      </c>
      <c r="L2159" s="5">
        <f>TRUNC(H2159*K2159, 1)</f>
        <v>0</v>
      </c>
      <c r="M2159" s="4">
        <f>기계경비!J37</f>
        <v>0</v>
      </c>
      <c r="N2159" s="5">
        <f>TRUNC(H2159*M2159, 1)</f>
        <v>0</v>
      </c>
      <c r="O2159" s="4">
        <f t="shared" si="259"/>
        <v>0</v>
      </c>
      <c r="P2159" s="5">
        <f t="shared" si="259"/>
        <v>0</v>
      </c>
      <c r="Q2159" s="1" t="s">
        <v>13</v>
      </c>
      <c r="S2159" t="s">
        <v>54</v>
      </c>
      <c r="T2159" t="s">
        <v>54</v>
      </c>
      <c r="U2159" t="s">
        <v>13</v>
      </c>
      <c r="V2159">
        <v>1</v>
      </c>
    </row>
    <row r="2160" spans="1:22" x14ac:dyDescent="0.2">
      <c r="A2160" s="1" t="s">
        <v>13</v>
      </c>
      <c r="B2160" s="6" t="s">
        <v>13</v>
      </c>
      <c r="C2160" s="1" t="s">
        <v>13</v>
      </c>
      <c r="D2160" s="1" t="s">
        <v>13</v>
      </c>
      <c r="E2160" s="1" t="s">
        <v>1311</v>
      </c>
      <c r="F2160" s="1" t="s">
        <v>13</v>
      </c>
      <c r="G2160" s="6" t="s">
        <v>13</v>
      </c>
      <c r="H2160" s="3">
        <v>0</v>
      </c>
      <c r="I2160" s="1" t="s">
        <v>13</v>
      </c>
      <c r="J2160" s="4">
        <f>TRUNC(SUMPRODUCT(J2156:J2159, V2156:V2159), 0)</f>
        <v>0</v>
      </c>
      <c r="K2160" s="1" t="s">
        <v>13</v>
      </c>
      <c r="L2160" s="5">
        <f>TRUNC(SUMPRODUCT(L2156:L2159, V2156:V2159), 0)</f>
        <v>0</v>
      </c>
      <c r="M2160" s="1" t="s">
        <v>13</v>
      </c>
      <c r="N2160" s="5">
        <f>TRUNC(SUMPRODUCT(N2156:N2159, V2156:V2159), 0)</f>
        <v>0</v>
      </c>
      <c r="O2160" s="1" t="s">
        <v>13</v>
      </c>
      <c r="P2160" s="5">
        <f>J2160+L2160+N2160</f>
        <v>0</v>
      </c>
      <c r="Q2160" s="1" t="s">
        <v>13</v>
      </c>
      <c r="S2160" t="s">
        <v>13</v>
      </c>
      <c r="T2160" t="s">
        <v>13</v>
      </c>
      <c r="U2160" t="s">
        <v>13</v>
      </c>
      <c r="V2160">
        <v>1</v>
      </c>
    </row>
    <row r="2161" spans="1:22" x14ac:dyDescent="0.2">
      <c r="A2161" s="1" t="s">
        <v>13</v>
      </c>
      <c r="B2161" s="6" t="s">
        <v>13</v>
      </c>
      <c r="C2161" s="1" t="s">
        <v>13</v>
      </c>
      <c r="D2161" s="1" t="s">
        <v>13</v>
      </c>
      <c r="E2161" s="1" t="s">
        <v>13</v>
      </c>
      <c r="F2161" s="1" t="s">
        <v>13</v>
      </c>
      <c r="G2161" s="6" t="s">
        <v>13</v>
      </c>
      <c r="H2161" s="3">
        <v>0</v>
      </c>
      <c r="I2161" s="1" t="s">
        <v>13</v>
      </c>
      <c r="J2161" s="1" t="s">
        <v>13</v>
      </c>
      <c r="K2161" s="1" t="s">
        <v>13</v>
      </c>
      <c r="L2161" s="1" t="s">
        <v>13</v>
      </c>
      <c r="M2161" s="1" t="s">
        <v>13</v>
      </c>
      <c r="N2161" s="1" t="s">
        <v>13</v>
      </c>
      <c r="O2161" s="1" t="s">
        <v>13</v>
      </c>
      <c r="P2161" s="1" t="s">
        <v>13</v>
      </c>
      <c r="Q2161" s="1" t="s">
        <v>13</v>
      </c>
      <c r="S2161" t="s">
        <v>13</v>
      </c>
      <c r="T2161" t="s">
        <v>13</v>
      </c>
      <c r="U2161" t="s">
        <v>13</v>
      </c>
      <c r="V2161">
        <v>1</v>
      </c>
    </row>
    <row r="2162" spans="1:22" x14ac:dyDescent="0.2">
      <c r="A2162" s="1" t="s">
        <v>729</v>
      </c>
      <c r="B2162" s="6" t="s">
        <v>13</v>
      </c>
      <c r="C2162" s="1" t="s">
        <v>13</v>
      </c>
      <c r="D2162" s="1" t="s">
        <v>13</v>
      </c>
      <c r="E2162" s="1" t="s">
        <v>724</v>
      </c>
      <c r="F2162" s="1" t="s">
        <v>721</v>
      </c>
      <c r="G2162" s="6" t="s">
        <v>483</v>
      </c>
      <c r="H2162" s="3">
        <v>0</v>
      </c>
      <c r="I2162" s="1" t="s">
        <v>13</v>
      </c>
      <c r="J2162" s="1" t="s">
        <v>13</v>
      </c>
      <c r="K2162" s="1" t="s">
        <v>13</v>
      </c>
      <c r="L2162" s="1" t="s">
        <v>13</v>
      </c>
      <c r="M2162" s="1" t="s">
        <v>13</v>
      </c>
      <c r="N2162" s="1" t="s">
        <v>13</v>
      </c>
      <c r="O2162" s="1" t="s">
        <v>13</v>
      </c>
      <c r="P2162" s="1" t="s">
        <v>13</v>
      </c>
      <c r="Q2162" s="1" t="s">
        <v>13</v>
      </c>
      <c r="S2162" t="s">
        <v>13</v>
      </c>
      <c r="T2162" t="s">
        <v>13</v>
      </c>
      <c r="U2162" t="s">
        <v>13</v>
      </c>
      <c r="V2162">
        <v>1</v>
      </c>
    </row>
    <row r="2163" spans="1:22" x14ac:dyDescent="0.2">
      <c r="A2163" s="1" t="s">
        <v>729</v>
      </c>
      <c r="B2163" s="6" t="s">
        <v>1312</v>
      </c>
      <c r="C2163" s="1" t="s">
        <v>1496</v>
      </c>
      <c r="D2163" s="1" t="s">
        <v>13</v>
      </c>
      <c r="E2163" s="1" t="s">
        <v>1497</v>
      </c>
      <c r="F2163" s="1" t="s">
        <v>1315</v>
      </c>
      <c r="G2163" s="6" t="s">
        <v>1316</v>
      </c>
      <c r="H2163" s="3">
        <v>0.19</v>
      </c>
      <c r="I2163" s="5">
        <v>0</v>
      </c>
      <c r="J2163" s="4">
        <f>TRUNC(H2163*I2163, 1)</f>
        <v>0</v>
      </c>
      <c r="K2163" s="4">
        <f>노무!E23</f>
        <v>0</v>
      </c>
      <c r="L2163" s="5">
        <f>TRUNC(H2163*K2163, 1)</f>
        <v>0</v>
      </c>
      <c r="M2163" s="4">
        <v>0</v>
      </c>
      <c r="N2163" s="5">
        <f>TRUNC(H2163*M2163, 1)</f>
        <v>0</v>
      </c>
      <c r="O2163" s="4">
        <f t="shared" ref="O2163:P2166" si="260">I2163+K2163+M2163</f>
        <v>0</v>
      </c>
      <c r="P2163" s="5">
        <f t="shared" si="260"/>
        <v>0</v>
      </c>
      <c r="Q2163" s="1" t="s">
        <v>13</v>
      </c>
      <c r="S2163" t="s">
        <v>54</v>
      </c>
      <c r="T2163" t="s">
        <v>54</v>
      </c>
      <c r="U2163" t="s">
        <v>13</v>
      </c>
      <c r="V2163">
        <v>1</v>
      </c>
    </row>
    <row r="2164" spans="1:22" x14ac:dyDescent="0.2">
      <c r="A2164" s="1" t="s">
        <v>729</v>
      </c>
      <c r="B2164" s="6" t="s">
        <v>1312</v>
      </c>
      <c r="C2164" s="1" t="s">
        <v>1317</v>
      </c>
      <c r="D2164" s="1" t="s">
        <v>13</v>
      </c>
      <c r="E2164" s="1" t="s">
        <v>1318</v>
      </c>
      <c r="F2164" s="1" t="s">
        <v>1315</v>
      </c>
      <c r="G2164" s="6" t="s">
        <v>1316</v>
      </c>
      <c r="H2164" s="3">
        <v>0.43</v>
      </c>
      <c r="I2164" s="5">
        <v>0</v>
      </c>
      <c r="J2164" s="4">
        <f>TRUNC(H2164*I2164, 1)</f>
        <v>0</v>
      </c>
      <c r="K2164" s="4">
        <f>노무!E4</f>
        <v>0</v>
      </c>
      <c r="L2164" s="5">
        <f>TRUNC(H2164*K2164, 1)</f>
        <v>0</v>
      </c>
      <c r="M2164" s="4">
        <v>0</v>
      </c>
      <c r="N2164" s="5">
        <f>TRUNC(H2164*M2164, 1)</f>
        <v>0</v>
      </c>
      <c r="O2164" s="4">
        <f t="shared" si="260"/>
        <v>0</v>
      </c>
      <c r="P2164" s="5">
        <f t="shared" si="260"/>
        <v>0</v>
      </c>
      <c r="Q2164" s="1" t="s">
        <v>13</v>
      </c>
      <c r="S2164" t="s">
        <v>54</v>
      </c>
      <c r="T2164" t="s">
        <v>54</v>
      </c>
      <c r="U2164" t="s">
        <v>13</v>
      </c>
      <c r="V2164">
        <v>1</v>
      </c>
    </row>
    <row r="2165" spans="1:22" x14ac:dyDescent="0.2">
      <c r="A2165" s="1" t="s">
        <v>729</v>
      </c>
      <c r="B2165" s="6" t="s">
        <v>1306</v>
      </c>
      <c r="C2165" s="1" t="s">
        <v>1307</v>
      </c>
      <c r="D2165" s="1" t="s">
        <v>13</v>
      </c>
      <c r="E2165" s="1" t="s">
        <v>1319</v>
      </c>
      <c r="F2165" s="1" t="s">
        <v>1503</v>
      </c>
      <c r="G2165" s="6" t="s">
        <v>1310</v>
      </c>
      <c r="H2165" s="3">
        <v>1</v>
      </c>
      <c r="I2165" s="4">
        <f>TRUNC((L2163+L2164)*2.5*0.01, 1)</f>
        <v>0</v>
      </c>
      <c r="J2165" s="4">
        <f>TRUNC(H2165*I2165, 1)</f>
        <v>0</v>
      </c>
      <c r="K2165" s="4">
        <v>0</v>
      </c>
      <c r="L2165" s="5">
        <f>TRUNC(H2165*K2165, 1)</f>
        <v>0</v>
      </c>
      <c r="M2165" s="4">
        <v>0</v>
      </c>
      <c r="N2165" s="5">
        <f>TRUNC(H2165*M2165, 1)</f>
        <v>0</v>
      </c>
      <c r="O2165" s="4">
        <f t="shared" si="260"/>
        <v>0</v>
      </c>
      <c r="P2165" s="5">
        <f t="shared" si="260"/>
        <v>0</v>
      </c>
      <c r="Q2165" s="1" t="s">
        <v>13</v>
      </c>
      <c r="S2165" t="s">
        <v>54</v>
      </c>
      <c r="T2165" t="s">
        <v>54</v>
      </c>
      <c r="U2165">
        <v>2.5</v>
      </c>
      <c r="V2165">
        <v>1</v>
      </c>
    </row>
    <row r="2166" spans="1:22" x14ac:dyDescent="0.2">
      <c r="A2166" s="1" t="s">
        <v>729</v>
      </c>
      <c r="B2166" s="6" t="s">
        <v>1331</v>
      </c>
      <c r="C2166" s="1" t="s">
        <v>1357</v>
      </c>
      <c r="D2166" s="1" t="s">
        <v>13</v>
      </c>
      <c r="E2166" s="1" t="s">
        <v>1358</v>
      </c>
      <c r="F2166" s="1" t="s">
        <v>1359</v>
      </c>
      <c r="G2166" s="6" t="s">
        <v>1335</v>
      </c>
      <c r="H2166" s="3">
        <v>0.64</v>
      </c>
      <c r="I2166" s="4">
        <f>기계경비!H37</f>
        <v>0</v>
      </c>
      <c r="J2166" s="4">
        <f>TRUNC(H2166*I2166, 1)</f>
        <v>0</v>
      </c>
      <c r="K2166" s="4">
        <f>기계경비!I37</f>
        <v>0</v>
      </c>
      <c r="L2166" s="5">
        <f>TRUNC(H2166*K2166, 1)</f>
        <v>0</v>
      </c>
      <c r="M2166" s="4">
        <f>기계경비!J37</f>
        <v>0</v>
      </c>
      <c r="N2166" s="5">
        <f>TRUNC(H2166*M2166, 1)</f>
        <v>0</v>
      </c>
      <c r="O2166" s="4">
        <f t="shared" si="260"/>
        <v>0</v>
      </c>
      <c r="P2166" s="5">
        <f t="shared" si="260"/>
        <v>0</v>
      </c>
      <c r="Q2166" s="1" t="s">
        <v>13</v>
      </c>
      <c r="S2166" t="s">
        <v>54</v>
      </c>
      <c r="T2166" t="s">
        <v>54</v>
      </c>
      <c r="U2166" t="s">
        <v>13</v>
      </c>
      <c r="V2166">
        <v>1</v>
      </c>
    </row>
    <row r="2167" spans="1:22" x14ac:dyDescent="0.2">
      <c r="A2167" s="1" t="s">
        <v>13</v>
      </c>
      <c r="B2167" s="6" t="s">
        <v>13</v>
      </c>
      <c r="C2167" s="1" t="s">
        <v>13</v>
      </c>
      <c r="D2167" s="1" t="s">
        <v>13</v>
      </c>
      <c r="E2167" s="1" t="s">
        <v>1311</v>
      </c>
      <c r="F2167" s="1" t="s">
        <v>13</v>
      </c>
      <c r="G2167" s="6" t="s">
        <v>13</v>
      </c>
      <c r="H2167" s="3">
        <v>0</v>
      </c>
      <c r="I2167" s="1" t="s">
        <v>13</v>
      </c>
      <c r="J2167" s="4">
        <f>TRUNC(SUMPRODUCT(J2163:J2166, V2163:V2166), 0)</f>
        <v>0</v>
      </c>
      <c r="K2167" s="1" t="s">
        <v>13</v>
      </c>
      <c r="L2167" s="5">
        <f>TRUNC(SUMPRODUCT(L2163:L2166, V2163:V2166), 0)</f>
        <v>0</v>
      </c>
      <c r="M2167" s="1" t="s">
        <v>13</v>
      </c>
      <c r="N2167" s="5">
        <f>TRUNC(SUMPRODUCT(N2163:N2166, V2163:V2166), 0)</f>
        <v>0</v>
      </c>
      <c r="O2167" s="1" t="s">
        <v>13</v>
      </c>
      <c r="P2167" s="5">
        <f>J2167+L2167+N2167</f>
        <v>0</v>
      </c>
      <c r="Q2167" s="1" t="s">
        <v>13</v>
      </c>
      <c r="S2167" t="s">
        <v>13</v>
      </c>
      <c r="T2167" t="s">
        <v>13</v>
      </c>
      <c r="U2167" t="s">
        <v>13</v>
      </c>
      <c r="V2167">
        <v>1</v>
      </c>
    </row>
    <row r="2168" spans="1:22" x14ac:dyDescent="0.2">
      <c r="A2168" s="1" t="s">
        <v>13</v>
      </c>
      <c r="B2168" s="6" t="s">
        <v>13</v>
      </c>
      <c r="C2168" s="1" t="s">
        <v>13</v>
      </c>
      <c r="D2168" s="1" t="s">
        <v>13</v>
      </c>
      <c r="E2168" s="1" t="s">
        <v>13</v>
      </c>
      <c r="F2168" s="1" t="s">
        <v>13</v>
      </c>
      <c r="G2168" s="6" t="s">
        <v>13</v>
      </c>
      <c r="H2168" s="3">
        <v>0</v>
      </c>
      <c r="I2168" s="1" t="s">
        <v>13</v>
      </c>
      <c r="J2168" s="1" t="s">
        <v>13</v>
      </c>
      <c r="K2168" s="1" t="s">
        <v>13</v>
      </c>
      <c r="L2168" s="1" t="s">
        <v>13</v>
      </c>
      <c r="M2168" s="1" t="s">
        <v>13</v>
      </c>
      <c r="N2168" s="1" t="s">
        <v>13</v>
      </c>
      <c r="O2168" s="1" t="s">
        <v>13</v>
      </c>
      <c r="P2168" s="1" t="s">
        <v>13</v>
      </c>
      <c r="Q2168" s="1" t="s">
        <v>13</v>
      </c>
      <c r="S2168" t="s">
        <v>13</v>
      </c>
      <c r="T2168" t="s">
        <v>13</v>
      </c>
      <c r="U2168" t="s">
        <v>13</v>
      </c>
      <c r="V2168">
        <v>1</v>
      </c>
    </row>
    <row r="2169" spans="1:22" x14ac:dyDescent="0.2">
      <c r="A2169" s="1" t="s">
        <v>730</v>
      </c>
      <c r="B2169" s="6" t="s">
        <v>13</v>
      </c>
      <c r="C2169" s="1" t="s">
        <v>13</v>
      </c>
      <c r="D2169" s="1" t="s">
        <v>13</v>
      </c>
      <c r="E2169" s="1" t="s">
        <v>724</v>
      </c>
      <c r="F2169" s="1" t="s">
        <v>702</v>
      </c>
      <c r="G2169" s="6" t="s">
        <v>483</v>
      </c>
      <c r="H2169" s="3">
        <v>0</v>
      </c>
      <c r="I2169" s="1" t="s">
        <v>13</v>
      </c>
      <c r="J2169" s="1" t="s">
        <v>13</v>
      </c>
      <c r="K2169" s="1" t="s">
        <v>13</v>
      </c>
      <c r="L2169" s="1" t="s">
        <v>13</v>
      </c>
      <c r="M2169" s="1" t="s">
        <v>13</v>
      </c>
      <c r="N2169" s="1" t="s">
        <v>13</v>
      </c>
      <c r="O2169" s="1" t="s">
        <v>13</v>
      </c>
      <c r="P2169" s="1" t="s">
        <v>13</v>
      </c>
      <c r="Q2169" s="1" t="s">
        <v>13</v>
      </c>
      <c r="S2169" t="s">
        <v>13</v>
      </c>
      <c r="T2169" t="s">
        <v>13</v>
      </c>
      <c r="U2169" t="s">
        <v>13</v>
      </c>
      <c r="V2169">
        <v>1</v>
      </c>
    </row>
    <row r="2170" spans="1:22" x14ac:dyDescent="0.2">
      <c r="A2170" s="1" t="s">
        <v>730</v>
      </c>
      <c r="B2170" s="6" t="s">
        <v>1312</v>
      </c>
      <c r="C2170" s="1" t="s">
        <v>1496</v>
      </c>
      <c r="D2170" s="1" t="s">
        <v>13</v>
      </c>
      <c r="E2170" s="1" t="s">
        <v>1497</v>
      </c>
      <c r="F2170" s="1" t="s">
        <v>1315</v>
      </c>
      <c r="G2170" s="6" t="s">
        <v>1316</v>
      </c>
      <c r="H2170" s="3">
        <v>0.22</v>
      </c>
      <c r="I2170" s="5">
        <v>0</v>
      </c>
      <c r="J2170" s="4">
        <f>TRUNC(H2170*I2170, 1)</f>
        <v>0</v>
      </c>
      <c r="K2170" s="4">
        <f>노무!E23</f>
        <v>0</v>
      </c>
      <c r="L2170" s="5">
        <f>TRUNC(H2170*K2170, 1)</f>
        <v>0</v>
      </c>
      <c r="M2170" s="4">
        <v>0</v>
      </c>
      <c r="N2170" s="5">
        <f>TRUNC(H2170*M2170, 1)</f>
        <v>0</v>
      </c>
      <c r="O2170" s="4">
        <f t="shared" ref="O2170:P2173" si="261">I2170+K2170+M2170</f>
        <v>0</v>
      </c>
      <c r="P2170" s="5">
        <f t="shared" si="261"/>
        <v>0</v>
      </c>
      <c r="Q2170" s="1" t="s">
        <v>13</v>
      </c>
      <c r="S2170" t="s">
        <v>54</v>
      </c>
      <c r="T2170" t="s">
        <v>54</v>
      </c>
      <c r="U2170" t="s">
        <v>13</v>
      </c>
      <c r="V2170">
        <v>1</v>
      </c>
    </row>
    <row r="2171" spans="1:22" x14ac:dyDescent="0.2">
      <c r="A2171" s="1" t="s">
        <v>730</v>
      </c>
      <c r="B2171" s="6" t="s">
        <v>1312</v>
      </c>
      <c r="C2171" s="1" t="s">
        <v>1317</v>
      </c>
      <c r="D2171" s="1" t="s">
        <v>13</v>
      </c>
      <c r="E2171" s="1" t="s">
        <v>1318</v>
      </c>
      <c r="F2171" s="1" t="s">
        <v>1315</v>
      </c>
      <c r="G2171" s="6" t="s">
        <v>1316</v>
      </c>
      <c r="H2171" s="3">
        <v>0.51</v>
      </c>
      <c r="I2171" s="5">
        <v>0</v>
      </c>
      <c r="J2171" s="4">
        <f>TRUNC(H2171*I2171, 1)</f>
        <v>0</v>
      </c>
      <c r="K2171" s="4">
        <f>노무!E4</f>
        <v>0</v>
      </c>
      <c r="L2171" s="5">
        <f>TRUNC(H2171*K2171, 1)</f>
        <v>0</v>
      </c>
      <c r="M2171" s="4">
        <v>0</v>
      </c>
      <c r="N2171" s="5">
        <f>TRUNC(H2171*M2171, 1)</f>
        <v>0</v>
      </c>
      <c r="O2171" s="4">
        <f t="shared" si="261"/>
        <v>0</v>
      </c>
      <c r="P2171" s="5">
        <f t="shared" si="261"/>
        <v>0</v>
      </c>
      <c r="Q2171" s="1" t="s">
        <v>13</v>
      </c>
      <c r="S2171" t="s">
        <v>54</v>
      </c>
      <c r="T2171" t="s">
        <v>54</v>
      </c>
      <c r="U2171" t="s">
        <v>13</v>
      </c>
      <c r="V2171">
        <v>1</v>
      </c>
    </row>
    <row r="2172" spans="1:22" x14ac:dyDescent="0.2">
      <c r="A2172" s="1" t="s">
        <v>730</v>
      </c>
      <c r="B2172" s="6" t="s">
        <v>1306</v>
      </c>
      <c r="C2172" s="1" t="s">
        <v>1307</v>
      </c>
      <c r="D2172" s="1" t="s">
        <v>13</v>
      </c>
      <c r="E2172" s="1" t="s">
        <v>1319</v>
      </c>
      <c r="F2172" s="1" t="s">
        <v>1503</v>
      </c>
      <c r="G2172" s="6" t="s">
        <v>1310</v>
      </c>
      <c r="H2172" s="3">
        <v>1</v>
      </c>
      <c r="I2172" s="4">
        <f>TRUNC((L2170+L2171)*2.5*0.01, 1)</f>
        <v>0</v>
      </c>
      <c r="J2172" s="4">
        <f>TRUNC(H2172*I2172, 1)</f>
        <v>0</v>
      </c>
      <c r="K2172" s="4">
        <v>0</v>
      </c>
      <c r="L2172" s="5">
        <f>TRUNC(H2172*K2172, 1)</f>
        <v>0</v>
      </c>
      <c r="M2172" s="4">
        <v>0</v>
      </c>
      <c r="N2172" s="5">
        <f>TRUNC(H2172*M2172, 1)</f>
        <v>0</v>
      </c>
      <c r="O2172" s="4">
        <f t="shared" si="261"/>
        <v>0</v>
      </c>
      <c r="P2172" s="5">
        <f t="shared" si="261"/>
        <v>0</v>
      </c>
      <c r="Q2172" s="1" t="s">
        <v>13</v>
      </c>
      <c r="S2172" t="s">
        <v>54</v>
      </c>
      <c r="T2172" t="s">
        <v>54</v>
      </c>
      <c r="U2172">
        <v>2.5</v>
      </c>
      <c r="V2172">
        <v>1</v>
      </c>
    </row>
    <row r="2173" spans="1:22" x14ac:dyDescent="0.2">
      <c r="A2173" s="1" t="s">
        <v>730</v>
      </c>
      <c r="B2173" s="6" t="s">
        <v>1331</v>
      </c>
      <c r="C2173" s="1" t="s">
        <v>1357</v>
      </c>
      <c r="D2173" s="1" t="s">
        <v>13</v>
      </c>
      <c r="E2173" s="1" t="s">
        <v>1358</v>
      </c>
      <c r="F2173" s="1" t="s">
        <v>1359</v>
      </c>
      <c r="G2173" s="6" t="s">
        <v>1335</v>
      </c>
      <c r="H2173" s="3">
        <v>0.75</v>
      </c>
      <c r="I2173" s="4">
        <f>기계경비!H37</f>
        <v>0</v>
      </c>
      <c r="J2173" s="4">
        <f>TRUNC(H2173*I2173, 1)</f>
        <v>0</v>
      </c>
      <c r="K2173" s="4">
        <f>기계경비!I37</f>
        <v>0</v>
      </c>
      <c r="L2173" s="5">
        <f>TRUNC(H2173*K2173, 1)</f>
        <v>0</v>
      </c>
      <c r="M2173" s="4">
        <f>기계경비!J37</f>
        <v>0</v>
      </c>
      <c r="N2173" s="5">
        <f>TRUNC(H2173*M2173, 1)</f>
        <v>0</v>
      </c>
      <c r="O2173" s="4">
        <f t="shared" si="261"/>
        <v>0</v>
      </c>
      <c r="P2173" s="5">
        <f t="shared" si="261"/>
        <v>0</v>
      </c>
      <c r="Q2173" s="1" t="s">
        <v>13</v>
      </c>
      <c r="S2173" t="s">
        <v>54</v>
      </c>
      <c r="T2173" t="s">
        <v>54</v>
      </c>
      <c r="U2173" t="s">
        <v>13</v>
      </c>
      <c r="V2173">
        <v>1</v>
      </c>
    </row>
    <row r="2174" spans="1:22" x14ac:dyDescent="0.2">
      <c r="A2174" s="1" t="s">
        <v>13</v>
      </c>
      <c r="B2174" s="6" t="s">
        <v>13</v>
      </c>
      <c r="C2174" s="1" t="s">
        <v>13</v>
      </c>
      <c r="D2174" s="1" t="s">
        <v>13</v>
      </c>
      <c r="E2174" s="1" t="s">
        <v>1311</v>
      </c>
      <c r="F2174" s="1" t="s">
        <v>13</v>
      </c>
      <c r="G2174" s="6" t="s">
        <v>13</v>
      </c>
      <c r="H2174" s="3">
        <v>0</v>
      </c>
      <c r="I2174" s="1" t="s">
        <v>13</v>
      </c>
      <c r="J2174" s="4">
        <f>TRUNC(SUMPRODUCT(J2170:J2173, V2170:V2173), 0)</f>
        <v>0</v>
      </c>
      <c r="K2174" s="1" t="s">
        <v>13</v>
      </c>
      <c r="L2174" s="5">
        <f>TRUNC(SUMPRODUCT(L2170:L2173, V2170:V2173), 0)</f>
        <v>0</v>
      </c>
      <c r="M2174" s="1" t="s">
        <v>13</v>
      </c>
      <c r="N2174" s="5">
        <f>TRUNC(SUMPRODUCT(N2170:N2173, V2170:V2173), 0)</f>
        <v>0</v>
      </c>
      <c r="O2174" s="1" t="s">
        <v>13</v>
      </c>
      <c r="P2174" s="5">
        <f>J2174+L2174+N2174</f>
        <v>0</v>
      </c>
      <c r="Q2174" s="1" t="s">
        <v>13</v>
      </c>
      <c r="S2174" t="s">
        <v>13</v>
      </c>
      <c r="T2174" t="s">
        <v>13</v>
      </c>
      <c r="U2174" t="s">
        <v>13</v>
      </c>
      <c r="V2174">
        <v>1</v>
      </c>
    </row>
    <row r="2175" spans="1:22" x14ac:dyDescent="0.2">
      <c r="A2175" s="1" t="s">
        <v>13</v>
      </c>
      <c r="B2175" s="6" t="s">
        <v>13</v>
      </c>
      <c r="C2175" s="1" t="s">
        <v>13</v>
      </c>
      <c r="D2175" s="1" t="s">
        <v>13</v>
      </c>
      <c r="E2175" s="1" t="s">
        <v>13</v>
      </c>
      <c r="F2175" s="1" t="s">
        <v>13</v>
      </c>
      <c r="G2175" s="6" t="s">
        <v>13</v>
      </c>
      <c r="H2175" s="3">
        <v>0</v>
      </c>
      <c r="I2175" s="1" t="s">
        <v>13</v>
      </c>
      <c r="J2175" s="1" t="s">
        <v>13</v>
      </c>
      <c r="K2175" s="1" t="s">
        <v>13</v>
      </c>
      <c r="L2175" s="1" t="s">
        <v>13</v>
      </c>
      <c r="M2175" s="1" t="s">
        <v>13</v>
      </c>
      <c r="N2175" s="1" t="s">
        <v>13</v>
      </c>
      <c r="O2175" s="1" t="s">
        <v>13</v>
      </c>
      <c r="P2175" s="1" t="s">
        <v>13</v>
      </c>
      <c r="Q2175" s="1" t="s">
        <v>13</v>
      </c>
      <c r="S2175" t="s">
        <v>13</v>
      </c>
      <c r="T2175" t="s">
        <v>13</v>
      </c>
      <c r="U2175" t="s">
        <v>13</v>
      </c>
      <c r="V2175">
        <v>1</v>
      </c>
    </row>
    <row r="2176" spans="1:22" x14ac:dyDescent="0.2">
      <c r="A2176" s="1" t="s">
        <v>731</v>
      </c>
      <c r="B2176" s="6" t="s">
        <v>13</v>
      </c>
      <c r="C2176" s="1" t="s">
        <v>13</v>
      </c>
      <c r="D2176" s="1" t="s">
        <v>13</v>
      </c>
      <c r="E2176" s="1" t="s">
        <v>732</v>
      </c>
      <c r="F2176" s="1" t="s">
        <v>733</v>
      </c>
      <c r="G2176" s="6" t="s">
        <v>136</v>
      </c>
      <c r="H2176" s="3">
        <v>0</v>
      </c>
      <c r="I2176" s="1" t="s">
        <v>13</v>
      </c>
      <c r="J2176" s="1" t="s">
        <v>13</v>
      </c>
      <c r="K2176" s="1" t="s">
        <v>13</v>
      </c>
      <c r="L2176" s="1" t="s">
        <v>13</v>
      </c>
      <c r="M2176" s="1" t="s">
        <v>13</v>
      </c>
      <c r="N2176" s="1" t="s">
        <v>13</v>
      </c>
      <c r="O2176" s="1" t="s">
        <v>13</v>
      </c>
      <c r="P2176" s="1" t="s">
        <v>13</v>
      </c>
      <c r="Q2176" s="1" t="s">
        <v>13</v>
      </c>
      <c r="S2176" t="s">
        <v>13</v>
      </c>
      <c r="T2176" t="s">
        <v>13</v>
      </c>
      <c r="U2176" t="s">
        <v>13</v>
      </c>
      <c r="V2176">
        <v>1</v>
      </c>
    </row>
    <row r="2177" spans="1:22" x14ac:dyDescent="0.2">
      <c r="A2177" s="1" t="s">
        <v>731</v>
      </c>
      <c r="B2177" s="6" t="s">
        <v>1312</v>
      </c>
      <c r="C2177" s="1" t="s">
        <v>1496</v>
      </c>
      <c r="D2177" s="1" t="s">
        <v>13</v>
      </c>
      <c r="E2177" s="1" t="s">
        <v>1497</v>
      </c>
      <c r="F2177" s="1" t="s">
        <v>1315</v>
      </c>
      <c r="G2177" s="6" t="s">
        <v>1316</v>
      </c>
      <c r="H2177" s="3">
        <v>0.02</v>
      </c>
      <c r="I2177" s="5">
        <v>0</v>
      </c>
      <c r="J2177" s="4">
        <f>TRUNC(H2177*I2177, 1)</f>
        <v>0</v>
      </c>
      <c r="K2177" s="4">
        <f>노무!E23</f>
        <v>0</v>
      </c>
      <c r="L2177" s="5">
        <f>TRUNC(H2177*K2177, 1)</f>
        <v>0</v>
      </c>
      <c r="M2177" s="4">
        <v>0</v>
      </c>
      <c r="N2177" s="5">
        <f>TRUNC(H2177*M2177, 1)</f>
        <v>0</v>
      </c>
      <c r="O2177" s="4">
        <f t="shared" ref="O2177:P2179" si="262">I2177+K2177+M2177</f>
        <v>0</v>
      </c>
      <c r="P2177" s="5">
        <f t="shared" si="262"/>
        <v>0</v>
      </c>
      <c r="Q2177" s="1" t="s">
        <v>13</v>
      </c>
      <c r="S2177" t="s">
        <v>54</v>
      </c>
      <c r="T2177" t="s">
        <v>54</v>
      </c>
      <c r="U2177" t="s">
        <v>13</v>
      </c>
      <c r="V2177">
        <v>1</v>
      </c>
    </row>
    <row r="2178" spans="1:22" x14ac:dyDescent="0.2">
      <c r="A2178" s="1" t="s">
        <v>731</v>
      </c>
      <c r="B2178" s="6" t="s">
        <v>1312</v>
      </c>
      <c r="C2178" s="1" t="s">
        <v>1317</v>
      </c>
      <c r="D2178" s="1" t="s">
        <v>13</v>
      </c>
      <c r="E2178" s="1" t="s">
        <v>1318</v>
      </c>
      <c r="F2178" s="1" t="s">
        <v>1315</v>
      </c>
      <c r="G2178" s="6" t="s">
        <v>1316</v>
      </c>
      <c r="H2178" s="3">
        <v>0.04</v>
      </c>
      <c r="I2178" s="5">
        <v>0</v>
      </c>
      <c r="J2178" s="4">
        <f>TRUNC(H2178*I2178, 1)</f>
        <v>0</v>
      </c>
      <c r="K2178" s="4">
        <f>노무!E4</f>
        <v>0</v>
      </c>
      <c r="L2178" s="5">
        <f>TRUNC(H2178*K2178, 1)</f>
        <v>0</v>
      </c>
      <c r="M2178" s="4">
        <v>0</v>
      </c>
      <c r="N2178" s="5">
        <f>TRUNC(H2178*M2178, 1)</f>
        <v>0</v>
      </c>
      <c r="O2178" s="4">
        <f t="shared" si="262"/>
        <v>0</v>
      </c>
      <c r="P2178" s="5">
        <f t="shared" si="262"/>
        <v>0</v>
      </c>
      <c r="Q2178" s="1" t="s">
        <v>13</v>
      </c>
      <c r="S2178" t="s">
        <v>54</v>
      </c>
      <c r="T2178" t="s">
        <v>54</v>
      </c>
      <c r="U2178" t="s">
        <v>13</v>
      </c>
      <c r="V2178">
        <v>1</v>
      </c>
    </row>
    <row r="2179" spans="1:22" x14ac:dyDescent="0.2">
      <c r="A2179" s="1" t="s">
        <v>731</v>
      </c>
      <c r="B2179" s="6" t="s">
        <v>1306</v>
      </c>
      <c r="C2179" s="1" t="s">
        <v>1307</v>
      </c>
      <c r="D2179" s="1" t="s">
        <v>13</v>
      </c>
      <c r="E2179" s="1" t="s">
        <v>1319</v>
      </c>
      <c r="F2179" s="1" t="s">
        <v>1504</v>
      </c>
      <c r="G2179" s="6" t="s">
        <v>1310</v>
      </c>
      <c r="H2179" s="3">
        <v>1</v>
      </c>
      <c r="I2179" s="4">
        <f>TRUNC((L2177+L2178)*3.5*0.01, 1)</f>
        <v>0</v>
      </c>
      <c r="J2179" s="4">
        <f>TRUNC(H2179*I2179, 1)</f>
        <v>0</v>
      </c>
      <c r="K2179" s="4">
        <v>0</v>
      </c>
      <c r="L2179" s="5">
        <f>TRUNC(H2179*K2179, 1)</f>
        <v>0</v>
      </c>
      <c r="M2179" s="4">
        <v>0</v>
      </c>
      <c r="N2179" s="5">
        <f>TRUNC(H2179*M2179, 1)</f>
        <v>0</v>
      </c>
      <c r="O2179" s="4">
        <f t="shared" si="262"/>
        <v>0</v>
      </c>
      <c r="P2179" s="5">
        <f t="shared" si="262"/>
        <v>0</v>
      </c>
      <c r="Q2179" s="1" t="s">
        <v>13</v>
      </c>
      <c r="S2179" t="s">
        <v>54</v>
      </c>
      <c r="T2179" t="s">
        <v>54</v>
      </c>
      <c r="U2179">
        <v>3.5</v>
      </c>
      <c r="V2179">
        <v>1</v>
      </c>
    </row>
    <row r="2180" spans="1:22" x14ac:dyDescent="0.2">
      <c r="A2180" s="1" t="s">
        <v>13</v>
      </c>
      <c r="B2180" s="6" t="s">
        <v>13</v>
      </c>
      <c r="C2180" s="1" t="s">
        <v>13</v>
      </c>
      <c r="D2180" s="1" t="s">
        <v>13</v>
      </c>
      <c r="E2180" s="1" t="s">
        <v>1311</v>
      </c>
      <c r="F2180" s="1" t="s">
        <v>13</v>
      </c>
      <c r="G2180" s="6" t="s">
        <v>13</v>
      </c>
      <c r="H2180" s="3">
        <v>0</v>
      </c>
      <c r="I2180" s="1" t="s">
        <v>13</v>
      </c>
      <c r="J2180" s="4">
        <f>TRUNC(SUMPRODUCT(J2177:J2179, V2177:V2179), 0)</f>
        <v>0</v>
      </c>
      <c r="K2180" s="1" t="s">
        <v>13</v>
      </c>
      <c r="L2180" s="5">
        <f>TRUNC(SUMPRODUCT(L2177:L2179, V2177:V2179), 0)</f>
        <v>0</v>
      </c>
      <c r="M2180" s="1" t="s">
        <v>13</v>
      </c>
      <c r="N2180" s="5">
        <f>TRUNC(SUMPRODUCT(N2177:N2179, V2177:V2179), 0)</f>
        <v>0</v>
      </c>
      <c r="O2180" s="1" t="s">
        <v>13</v>
      </c>
      <c r="P2180" s="5">
        <f>J2180+L2180+N2180</f>
        <v>0</v>
      </c>
      <c r="Q2180" s="1" t="s">
        <v>13</v>
      </c>
      <c r="S2180" t="s">
        <v>13</v>
      </c>
      <c r="T2180" t="s">
        <v>13</v>
      </c>
      <c r="U2180" t="s">
        <v>13</v>
      </c>
      <c r="V2180">
        <v>1</v>
      </c>
    </row>
    <row r="2181" spans="1:22" x14ac:dyDescent="0.2">
      <c r="A2181" s="1" t="s">
        <v>13</v>
      </c>
      <c r="B2181" s="6" t="s">
        <v>13</v>
      </c>
      <c r="C2181" s="1" t="s">
        <v>13</v>
      </c>
      <c r="D2181" s="1" t="s">
        <v>13</v>
      </c>
      <c r="E2181" s="1" t="s">
        <v>13</v>
      </c>
      <c r="F2181" s="1" t="s">
        <v>13</v>
      </c>
      <c r="G2181" s="6" t="s">
        <v>13</v>
      </c>
      <c r="H2181" s="3">
        <v>0</v>
      </c>
      <c r="I2181" s="1" t="s">
        <v>13</v>
      </c>
      <c r="J2181" s="1" t="s">
        <v>13</v>
      </c>
      <c r="K2181" s="1" t="s">
        <v>13</v>
      </c>
      <c r="L2181" s="1" t="s">
        <v>13</v>
      </c>
      <c r="M2181" s="1" t="s">
        <v>13</v>
      </c>
      <c r="N2181" s="1" t="s">
        <v>13</v>
      </c>
      <c r="O2181" s="1" t="s">
        <v>13</v>
      </c>
      <c r="P2181" s="1" t="s">
        <v>13</v>
      </c>
      <c r="Q2181" s="1" t="s">
        <v>13</v>
      </c>
      <c r="S2181" t="s">
        <v>13</v>
      </c>
      <c r="T2181" t="s">
        <v>13</v>
      </c>
      <c r="U2181" t="s">
        <v>13</v>
      </c>
      <c r="V2181">
        <v>1</v>
      </c>
    </row>
    <row r="2182" spans="1:22" x14ac:dyDescent="0.2">
      <c r="A2182" s="1" t="s">
        <v>734</v>
      </c>
      <c r="B2182" s="6" t="s">
        <v>13</v>
      </c>
      <c r="C2182" s="1" t="s">
        <v>13</v>
      </c>
      <c r="D2182" s="1" t="s">
        <v>13</v>
      </c>
      <c r="E2182" s="1" t="s">
        <v>732</v>
      </c>
      <c r="F2182" s="1" t="s">
        <v>735</v>
      </c>
      <c r="G2182" s="6" t="s">
        <v>136</v>
      </c>
      <c r="H2182" s="3">
        <v>0</v>
      </c>
      <c r="I2182" s="1" t="s">
        <v>13</v>
      </c>
      <c r="J2182" s="1" t="s">
        <v>13</v>
      </c>
      <c r="K2182" s="1" t="s">
        <v>13</v>
      </c>
      <c r="L2182" s="1" t="s">
        <v>13</v>
      </c>
      <c r="M2182" s="1" t="s">
        <v>13</v>
      </c>
      <c r="N2182" s="1" t="s">
        <v>13</v>
      </c>
      <c r="O2182" s="1" t="s">
        <v>13</v>
      </c>
      <c r="P2182" s="1" t="s">
        <v>13</v>
      </c>
      <c r="Q2182" s="1" t="s">
        <v>13</v>
      </c>
      <c r="S2182" t="s">
        <v>13</v>
      </c>
      <c r="T2182" t="s">
        <v>13</v>
      </c>
      <c r="U2182" t="s">
        <v>13</v>
      </c>
      <c r="V2182">
        <v>1</v>
      </c>
    </row>
    <row r="2183" spans="1:22" x14ac:dyDescent="0.2">
      <c r="A2183" s="1" t="s">
        <v>734</v>
      </c>
      <c r="B2183" s="6" t="s">
        <v>1312</v>
      </c>
      <c r="C2183" s="1" t="s">
        <v>1496</v>
      </c>
      <c r="D2183" s="1" t="s">
        <v>13</v>
      </c>
      <c r="E2183" s="1" t="s">
        <v>1497</v>
      </c>
      <c r="F2183" s="1" t="s">
        <v>1315</v>
      </c>
      <c r="G2183" s="6" t="s">
        <v>1316</v>
      </c>
      <c r="H2183" s="3">
        <v>0.03</v>
      </c>
      <c r="I2183" s="5">
        <v>0</v>
      </c>
      <c r="J2183" s="4">
        <f>TRUNC(H2183*I2183, 1)</f>
        <v>0</v>
      </c>
      <c r="K2183" s="4">
        <f>노무!E23</f>
        <v>0</v>
      </c>
      <c r="L2183" s="5">
        <f>TRUNC(H2183*K2183, 1)</f>
        <v>0</v>
      </c>
      <c r="M2183" s="4">
        <v>0</v>
      </c>
      <c r="N2183" s="5">
        <f>TRUNC(H2183*M2183, 1)</f>
        <v>0</v>
      </c>
      <c r="O2183" s="4">
        <f t="shared" ref="O2183:P2185" si="263">I2183+K2183+M2183</f>
        <v>0</v>
      </c>
      <c r="P2183" s="5">
        <f t="shared" si="263"/>
        <v>0</v>
      </c>
      <c r="Q2183" s="1" t="s">
        <v>13</v>
      </c>
      <c r="S2183" t="s">
        <v>54</v>
      </c>
      <c r="T2183" t="s">
        <v>54</v>
      </c>
      <c r="U2183" t="s">
        <v>13</v>
      </c>
      <c r="V2183">
        <v>1</v>
      </c>
    </row>
    <row r="2184" spans="1:22" x14ac:dyDescent="0.2">
      <c r="A2184" s="1" t="s">
        <v>734</v>
      </c>
      <c r="B2184" s="6" t="s">
        <v>1312</v>
      </c>
      <c r="C2184" s="1" t="s">
        <v>1317</v>
      </c>
      <c r="D2184" s="1" t="s">
        <v>13</v>
      </c>
      <c r="E2184" s="1" t="s">
        <v>1318</v>
      </c>
      <c r="F2184" s="1" t="s">
        <v>1315</v>
      </c>
      <c r="G2184" s="6" t="s">
        <v>1316</v>
      </c>
      <c r="H2184" s="3">
        <v>7.0000000000000007E-2</v>
      </c>
      <c r="I2184" s="5">
        <v>0</v>
      </c>
      <c r="J2184" s="4">
        <f>TRUNC(H2184*I2184, 1)</f>
        <v>0</v>
      </c>
      <c r="K2184" s="4">
        <f>노무!E4</f>
        <v>0</v>
      </c>
      <c r="L2184" s="5">
        <f>TRUNC(H2184*K2184, 1)</f>
        <v>0</v>
      </c>
      <c r="M2184" s="4">
        <v>0</v>
      </c>
      <c r="N2184" s="5">
        <f>TRUNC(H2184*M2184, 1)</f>
        <v>0</v>
      </c>
      <c r="O2184" s="4">
        <f t="shared" si="263"/>
        <v>0</v>
      </c>
      <c r="P2184" s="5">
        <f t="shared" si="263"/>
        <v>0</v>
      </c>
      <c r="Q2184" s="1" t="s">
        <v>13</v>
      </c>
      <c r="S2184" t="s">
        <v>54</v>
      </c>
      <c r="T2184" t="s">
        <v>54</v>
      </c>
      <c r="U2184" t="s">
        <v>13</v>
      </c>
      <c r="V2184">
        <v>1</v>
      </c>
    </row>
    <row r="2185" spans="1:22" x14ac:dyDescent="0.2">
      <c r="A2185" s="1" t="s">
        <v>734</v>
      </c>
      <c r="B2185" s="6" t="s">
        <v>1306</v>
      </c>
      <c r="C2185" s="1" t="s">
        <v>1307</v>
      </c>
      <c r="D2185" s="1" t="s">
        <v>13</v>
      </c>
      <c r="E2185" s="1" t="s">
        <v>1319</v>
      </c>
      <c r="F2185" s="1" t="s">
        <v>1504</v>
      </c>
      <c r="G2185" s="6" t="s">
        <v>1310</v>
      </c>
      <c r="H2185" s="3">
        <v>1</v>
      </c>
      <c r="I2185" s="4">
        <f>TRUNC((L2183+L2184)*3.5*0.01, 1)</f>
        <v>0</v>
      </c>
      <c r="J2185" s="4">
        <f>TRUNC(H2185*I2185, 1)</f>
        <v>0</v>
      </c>
      <c r="K2185" s="4">
        <v>0</v>
      </c>
      <c r="L2185" s="5">
        <f>TRUNC(H2185*K2185, 1)</f>
        <v>0</v>
      </c>
      <c r="M2185" s="4">
        <v>0</v>
      </c>
      <c r="N2185" s="5">
        <f>TRUNC(H2185*M2185, 1)</f>
        <v>0</v>
      </c>
      <c r="O2185" s="4">
        <f t="shared" si="263"/>
        <v>0</v>
      </c>
      <c r="P2185" s="5">
        <f t="shared" si="263"/>
        <v>0</v>
      </c>
      <c r="Q2185" s="1" t="s">
        <v>13</v>
      </c>
      <c r="S2185" t="s">
        <v>54</v>
      </c>
      <c r="T2185" t="s">
        <v>54</v>
      </c>
      <c r="U2185">
        <v>3.5</v>
      </c>
      <c r="V2185">
        <v>1</v>
      </c>
    </row>
    <row r="2186" spans="1:22" x14ac:dyDescent="0.2">
      <c r="A2186" s="1" t="s">
        <v>13</v>
      </c>
      <c r="B2186" s="6" t="s">
        <v>13</v>
      </c>
      <c r="C2186" s="1" t="s">
        <v>13</v>
      </c>
      <c r="D2186" s="1" t="s">
        <v>13</v>
      </c>
      <c r="E2186" s="1" t="s">
        <v>1311</v>
      </c>
      <c r="F2186" s="1" t="s">
        <v>13</v>
      </c>
      <c r="G2186" s="6" t="s">
        <v>13</v>
      </c>
      <c r="H2186" s="3">
        <v>0</v>
      </c>
      <c r="I2186" s="1" t="s">
        <v>13</v>
      </c>
      <c r="J2186" s="4">
        <f>TRUNC(SUMPRODUCT(J2183:J2185, V2183:V2185), 0)</f>
        <v>0</v>
      </c>
      <c r="K2186" s="1" t="s">
        <v>13</v>
      </c>
      <c r="L2186" s="5">
        <f>TRUNC(SUMPRODUCT(L2183:L2185, V2183:V2185), 0)</f>
        <v>0</v>
      </c>
      <c r="M2186" s="1" t="s">
        <v>13</v>
      </c>
      <c r="N2186" s="5">
        <f>TRUNC(SUMPRODUCT(N2183:N2185, V2183:V2185), 0)</f>
        <v>0</v>
      </c>
      <c r="O2186" s="1" t="s">
        <v>13</v>
      </c>
      <c r="P2186" s="5">
        <f>J2186+L2186+N2186</f>
        <v>0</v>
      </c>
      <c r="Q2186" s="1" t="s">
        <v>13</v>
      </c>
      <c r="S2186" t="s">
        <v>13</v>
      </c>
      <c r="T2186" t="s">
        <v>13</v>
      </c>
      <c r="U2186" t="s">
        <v>13</v>
      </c>
      <c r="V2186">
        <v>1</v>
      </c>
    </row>
    <row r="2187" spans="1:22" x14ac:dyDescent="0.2">
      <c r="A2187" s="1" t="s">
        <v>13</v>
      </c>
      <c r="B2187" s="6" t="s">
        <v>13</v>
      </c>
      <c r="C2187" s="1" t="s">
        <v>13</v>
      </c>
      <c r="D2187" s="1" t="s">
        <v>13</v>
      </c>
      <c r="E2187" s="1" t="s">
        <v>13</v>
      </c>
      <c r="F2187" s="1" t="s">
        <v>13</v>
      </c>
      <c r="G2187" s="6" t="s">
        <v>13</v>
      </c>
      <c r="H2187" s="3">
        <v>0</v>
      </c>
      <c r="I2187" s="1" t="s">
        <v>13</v>
      </c>
      <c r="J2187" s="1" t="s">
        <v>13</v>
      </c>
      <c r="K2187" s="1" t="s">
        <v>13</v>
      </c>
      <c r="L2187" s="1" t="s">
        <v>13</v>
      </c>
      <c r="M2187" s="1" t="s">
        <v>13</v>
      </c>
      <c r="N2187" s="1" t="s">
        <v>13</v>
      </c>
      <c r="O2187" s="1" t="s">
        <v>13</v>
      </c>
      <c r="P2187" s="1" t="s">
        <v>13</v>
      </c>
      <c r="Q2187" s="1" t="s">
        <v>13</v>
      </c>
      <c r="S2187" t="s">
        <v>13</v>
      </c>
      <c r="T2187" t="s">
        <v>13</v>
      </c>
      <c r="U2187" t="s">
        <v>13</v>
      </c>
      <c r="V2187">
        <v>1</v>
      </c>
    </row>
    <row r="2188" spans="1:22" x14ac:dyDescent="0.2">
      <c r="A2188" s="1" t="s">
        <v>736</v>
      </c>
      <c r="B2188" s="6" t="s">
        <v>13</v>
      </c>
      <c r="C2188" s="1" t="s">
        <v>13</v>
      </c>
      <c r="D2188" s="1" t="s">
        <v>13</v>
      </c>
      <c r="E2188" s="1" t="s">
        <v>737</v>
      </c>
      <c r="F2188" s="1" t="s">
        <v>738</v>
      </c>
      <c r="G2188" s="6" t="s">
        <v>483</v>
      </c>
      <c r="H2188" s="3">
        <v>0</v>
      </c>
      <c r="I2188" s="1" t="s">
        <v>13</v>
      </c>
      <c r="J2188" s="1" t="s">
        <v>13</v>
      </c>
      <c r="K2188" s="1" t="s">
        <v>13</v>
      </c>
      <c r="L2188" s="1" t="s">
        <v>13</v>
      </c>
      <c r="M2188" s="1" t="s">
        <v>13</v>
      </c>
      <c r="N2188" s="1" t="s">
        <v>13</v>
      </c>
      <c r="O2188" s="1" t="s">
        <v>13</v>
      </c>
      <c r="P2188" s="1" t="s">
        <v>13</v>
      </c>
      <c r="Q2188" s="1" t="s">
        <v>13</v>
      </c>
      <c r="S2188" t="s">
        <v>13</v>
      </c>
      <c r="T2188" t="s">
        <v>13</v>
      </c>
      <c r="U2188" t="s">
        <v>13</v>
      </c>
      <c r="V2188">
        <v>1</v>
      </c>
    </row>
    <row r="2189" spans="1:22" x14ac:dyDescent="0.2">
      <c r="A2189" s="1" t="s">
        <v>736</v>
      </c>
      <c r="B2189" s="6" t="s">
        <v>1312</v>
      </c>
      <c r="C2189" s="1" t="s">
        <v>1317</v>
      </c>
      <c r="D2189" s="1" t="s">
        <v>13</v>
      </c>
      <c r="E2189" s="1" t="s">
        <v>1318</v>
      </c>
      <c r="F2189" s="1" t="s">
        <v>1315</v>
      </c>
      <c r="G2189" s="6" t="s">
        <v>1316</v>
      </c>
      <c r="H2189" s="3">
        <v>0.03</v>
      </c>
      <c r="I2189" s="5">
        <v>0</v>
      </c>
      <c r="J2189" s="4">
        <f>TRUNC(H2189*I2189, 1)</f>
        <v>0</v>
      </c>
      <c r="K2189" s="4">
        <f>노무!E4</f>
        <v>0</v>
      </c>
      <c r="L2189" s="5">
        <f>TRUNC(H2189*K2189, 1)</f>
        <v>0</v>
      </c>
      <c r="M2189" s="4">
        <v>0</v>
      </c>
      <c r="N2189" s="5">
        <f>TRUNC(H2189*M2189, 1)</f>
        <v>0</v>
      </c>
      <c r="O2189" s="4">
        <f>I2189+K2189+M2189</f>
        <v>0</v>
      </c>
      <c r="P2189" s="5">
        <f>J2189+L2189+N2189</f>
        <v>0</v>
      </c>
      <c r="Q2189" s="1" t="s">
        <v>13</v>
      </c>
      <c r="S2189" t="s">
        <v>54</v>
      </c>
      <c r="T2189" t="s">
        <v>54</v>
      </c>
      <c r="U2189" t="s">
        <v>13</v>
      </c>
      <c r="V2189">
        <v>1</v>
      </c>
    </row>
    <row r="2190" spans="1:22" x14ac:dyDescent="0.2">
      <c r="A2190" s="1" t="s">
        <v>13</v>
      </c>
      <c r="B2190" s="6" t="s">
        <v>13</v>
      </c>
      <c r="C2190" s="1" t="s">
        <v>13</v>
      </c>
      <c r="D2190" s="1" t="s">
        <v>13</v>
      </c>
      <c r="E2190" s="1" t="s">
        <v>1311</v>
      </c>
      <c r="F2190" s="1" t="s">
        <v>13</v>
      </c>
      <c r="G2190" s="6" t="s">
        <v>13</v>
      </c>
      <c r="H2190" s="3">
        <v>0</v>
      </c>
      <c r="I2190" s="1" t="s">
        <v>13</v>
      </c>
      <c r="J2190" s="4">
        <f>TRUNC(J2189*V2189, 0)</f>
        <v>0</v>
      </c>
      <c r="K2190" s="1" t="s">
        <v>13</v>
      </c>
      <c r="L2190" s="5">
        <f>TRUNC(L2189*V2189, 0)</f>
        <v>0</v>
      </c>
      <c r="M2190" s="1" t="s">
        <v>13</v>
      </c>
      <c r="N2190" s="5">
        <f>TRUNC(N2189*V2189, 0)</f>
        <v>0</v>
      </c>
      <c r="O2190" s="1" t="s">
        <v>13</v>
      </c>
      <c r="P2190" s="5">
        <f>J2190+L2190+N2190</f>
        <v>0</v>
      </c>
      <c r="Q2190" s="1" t="s">
        <v>13</v>
      </c>
      <c r="S2190" t="s">
        <v>13</v>
      </c>
      <c r="T2190" t="s">
        <v>13</v>
      </c>
      <c r="U2190" t="s">
        <v>13</v>
      </c>
      <c r="V2190">
        <v>1</v>
      </c>
    </row>
    <row r="2191" spans="1:22" x14ac:dyDescent="0.2">
      <c r="A2191" s="1" t="s">
        <v>13</v>
      </c>
      <c r="B2191" s="6" t="s">
        <v>13</v>
      </c>
      <c r="C2191" s="1" t="s">
        <v>13</v>
      </c>
      <c r="D2191" s="1" t="s">
        <v>13</v>
      </c>
      <c r="E2191" s="1" t="s">
        <v>13</v>
      </c>
      <c r="F2191" s="1" t="s">
        <v>13</v>
      </c>
      <c r="G2191" s="6" t="s">
        <v>13</v>
      </c>
      <c r="H2191" s="3">
        <v>0</v>
      </c>
      <c r="I2191" s="1" t="s">
        <v>13</v>
      </c>
      <c r="J2191" s="1" t="s">
        <v>13</v>
      </c>
      <c r="K2191" s="1" t="s">
        <v>13</v>
      </c>
      <c r="L2191" s="1" t="s">
        <v>13</v>
      </c>
      <c r="M2191" s="1" t="s">
        <v>13</v>
      </c>
      <c r="N2191" s="1" t="s">
        <v>13</v>
      </c>
      <c r="O2191" s="1" t="s">
        <v>13</v>
      </c>
      <c r="P2191" s="1" t="s">
        <v>13</v>
      </c>
      <c r="Q2191" s="1" t="s">
        <v>13</v>
      </c>
      <c r="S2191" t="s">
        <v>13</v>
      </c>
      <c r="T2191" t="s">
        <v>13</v>
      </c>
      <c r="U2191" t="s">
        <v>13</v>
      </c>
      <c r="V2191">
        <v>1</v>
      </c>
    </row>
    <row r="2192" spans="1:22" x14ac:dyDescent="0.2">
      <c r="A2192" s="1" t="s">
        <v>739</v>
      </c>
      <c r="B2192" s="6" t="s">
        <v>13</v>
      </c>
      <c r="C2192" s="1" t="s">
        <v>13</v>
      </c>
      <c r="D2192" s="1" t="s">
        <v>13</v>
      </c>
      <c r="E2192" s="1" t="s">
        <v>737</v>
      </c>
      <c r="F2192" s="1" t="s">
        <v>740</v>
      </c>
      <c r="G2192" s="6" t="s">
        <v>483</v>
      </c>
      <c r="H2192" s="3">
        <v>0</v>
      </c>
      <c r="I2192" s="1" t="s">
        <v>13</v>
      </c>
      <c r="J2192" s="1" t="s">
        <v>13</v>
      </c>
      <c r="K2192" s="1" t="s">
        <v>13</v>
      </c>
      <c r="L2192" s="1" t="s">
        <v>13</v>
      </c>
      <c r="M2192" s="1" t="s">
        <v>13</v>
      </c>
      <c r="N2192" s="1" t="s">
        <v>13</v>
      </c>
      <c r="O2192" s="1" t="s">
        <v>13</v>
      </c>
      <c r="P2192" s="1" t="s">
        <v>13</v>
      </c>
      <c r="Q2192" s="1" t="s">
        <v>13</v>
      </c>
      <c r="S2192" t="s">
        <v>13</v>
      </c>
      <c r="T2192" t="s">
        <v>13</v>
      </c>
      <c r="U2192" t="s">
        <v>13</v>
      </c>
      <c r="V2192">
        <v>1</v>
      </c>
    </row>
    <row r="2193" spans="1:22" x14ac:dyDescent="0.2">
      <c r="A2193" s="1" t="s">
        <v>739</v>
      </c>
      <c r="B2193" s="6" t="s">
        <v>1312</v>
      </c>
      <c r="C2193" s="1" t="s">
        <v>1317</v>
      </c>
      <c r="D2193" s="1" t="s">
        <v>13</v>
      </c>
      <c r="E2193" s="1" t="s">
        <v>1318</v>
      </c>
      <c r="F2193" s="1" t="s">
        <v>1315</v>
      </c>
      <c r="G2193" s="6" t="s">
        <v>1316</v>
      </c>
      <c r="H2193" s="3">
        <v>0.04</v>
      </c>
      <c r="I2193" s="5">
        <v>0</v>
      </c>
      <c r="J2193" s="4">
        <f>TRUNC(H2193*I2193, 1)</f>
        <v>0</v>
      </c>
      <c r="K2193" s="4">
        <f>노무!E4</f>
        <v>0</v>
      </c>
      <c r="L2193" s="5">
        <f>TRUNC(H2193*K2193, 1)</f>
        <v>0</v>
      </c>
      <c r="M2193" s="4">
        <v>0</v>
      </c>
      <c r="N2193" s="5">
        <f>TRUNC(H2193*M2193, 1)</f>
        <v>0</v>
      </c>
      <c r="O2193" s="4">
        <f>I2193+K2193+M2193</f>
        <v>0</v>
      </c>
      <c r="P2193" s="5">
        <f>J2193+L2193+N2193</f>
        <v>0</v>
      </c>
      <c r="Q2193" s="1" t="s">
        <v>13</v>
      </c>
      <c r="S2193" t="s">
        <v>54</v>
      </c>
      <c r="T2193" t="s">
        <v>54</v>
      </c>
      <c r="U2193" t="s">
        <v>13</v>
      </c>
      <c r="V2193">
        <v>1</v>
      </c>
    </row>
    <row r="2194" spans="1:22" x14ac:dyDescent="0.2">
      <c r="A2194" s="1" t="s">
        <v>13</v>
      </c>
      <c r="B2194" s="6" t="s">
        <v>13</v>
      </c>
      <c r="C2194" s="1" t="s">
        <v>13</v>
      </c>
      <c r="D2194" s="1" t="s">
        <v>13</v>
      </c>
      <c r="E2194" s="1" t="s">
        <v>1311</v>
      </c>
      <c r="F2194" s="1" t="s">
        <v>13</v>
      </c>
      <c r="G2194" s="6" t="s">
        <v>13</v>
      </c>
      <c r="H2194" s="3">
        <v>0</v>
      </c>
      <c r="I2194" s="1" t="s">
        <v>13</v>
      </c>
      <c r="J2194" s="4">
        <f>TRUNC(J2193*V2193, 0)</f>
        <v>0</v>
      </c>
      <c r="K2194" s="1" t="s">
        <v>13</v>
      </c>
      <c r="L2194" s="5">
        <f>TRUNC(L2193*V2193, 0)</f>
        <v>0</v>
      </c>
      <c r="M2194" s="1" t="s">
        <v>13</v>
      </c>
      <c r="N2194" s="5">
        <f>TRUNC(N2193*V2193, 0)</f>
        <v>0</v>
      </c>
      <c r="O2194" s="1" t="s">
        <v>13</v>
      </c>
      <c r="P2194" s="5">
        <f>J2194+L2194+N2194</f>
        <v>0</v>
      </c>
      <c r="Q2194" s="1" t="s">
        <v>13</v>
      </c>
      <c r="S2194" t="s">
        <v>13</v>
      </c>
      <c r="T2194" t="s">
        <v>13</v>
      </c>
      <c r="U2194" t="s">
        <v>13</v>
      </c>
      <c r="V2194">
        <v>1</v>
      </c>
    </row>
    <row r="2195" spans="1:22" x14ac:dyDescent="0.2">
      <c r="A2195" s="1" t="s">
        <v>13</v>
      </c>
      <c r="B2195" s="6" t="s">
        <v>13</v>
      </c>
      <c r="C2195" s="1" t="s">
        <v>13</v>
      </c>
      <c r="D2195" s="1" t="s">
        <v>13</v>
      </c>
      <c r="E2195" s="1" t="s">
        <v>13</v>
      </c>
      <c r="F2195" s="1" t="s">
        <v>13</v>
      </c>
      <c r="G2195" s="6" t="s">
        <v>13</v>
      </c>
      <c r="H2195" s="3">
        <v>0</v>
      </c>
      <c r="I2195" s="1" t="s">
        <v>13</v>
      </c>
      <c r="J2195" s="1" t="s">
        <v>13</v>
      </c>
      <c r="K2195" s="1" t="s">
        <v>13</v>
      </c>
      <c r="L2195" s="1" t="s">
        <v>13</v>
      </c>
      <c r="M2195" s="1" t="s">
        <v>13</v>
      </c>
      <c r="N2195" s="1" t="s">
        <v>13</v>
      </c>
      <c r="O2195" s="1" t="s">
        <v>13</v>
      </c>
      <c r="P2195" s="1" t="s">
        <v>13</v>
      </c>
      <c r="Q2195" s="1" t="s">
        <v>13</v>
      </c>
      <c r="S2195" t="s">
        <v>13</v>
      </c>
      <c r="T2195" t="s">
        <v>13</v>
      </c>
      <c r="U2195" t="s">
        <v>13</v>
      </c>
      <c r="V2195">
        <v>1</v>
      </c>
    </row>
    <row r="2196" spans="1:22" x14ac:dyDescent="0.2">
      <c r="A2196" s="1" t="s">
        <v>741</v>
      </c>
      <c r="B2196" s="6" t="s">
        <v>13</v>
      </c>
      <c r="C2196" s="1" t="s">
        <v>13</v>
      </c>
      <c r="D2196" s="1" t="s">
        <v>13</v>
      </c>
      <c r="E2196" s="1" t="s">
        <v>737</v>
      </c>
      <c r="F2196" s="1" t="s">
        <v>742</v>
      </c>
      <c r="G2196" s="6" t="s">
        <v>483</v>
      </c>
      <c r="H2196" s="3">
        <v>0</v>
      </c>
      <c r="I2196" s="1" t="s">
        <v>13</v>
      </c>
      <c r="J2196" s="1" t="s">
        <v>13</v>
      </c>
      <c r="K2196" s="1" t="s">
        <v>13</v>
      </c>
      <c r="L2196" s="1" t="s">
        <v>13</v>
      </c>
      <c r="M2196" s="1" t="s">
        <v>13</v>
      </c>
      <c r="N2196" s="1" t="s">
        <v>13</v>
      </c>
      <c r="O2196" s="1" t="s">
        <v>13</v>
      </c>
      <c r="P2196" s="1" t="s">
        <v>13</v>
      </c>
      <c r="Q2196" s="1" t="s">
        <v>13</v>
      </c>
      <c r="S2196" t="s">
        <v>13</v>
      </c>
      <c r="T2196" t="s">
        <v>13</v>
      </c>
      <c r="U2196" t="s">
        <v>13</v>
      </c>
      <c r="V2196">
        <v>1</v>
      </c>
    </row>
    <row r="2197" spans="1:22" x14ac:dyDescent="0.2">
      <c r="A2197" s="1" t="s">
        <v>741</v>
      </c>
      <c r="B2197" s="6" t="s">
        <v>1312</v>
      </c>
      <c r="C2197" s="1" t="s">
        <v>1317</v>
      </c>
      <c r="D2197" s="1" t="s">
        <v>13</v>
      </c>
      <c r="E2197" s="1" t="s">
        <v>1318</v>
      </c>
      <c r="F2197" s="1" t="s">
        <v>1315</v>
      </c>
      <c r="G2197" s="6" t="s">
        <v>1316</v>
      </c>
      <c r="H2197" s="3">
        <v>0.06</v>
      </c>
      <c r="I2197" s="5">
        <v>0</v>
      </c>
      <c r="J2197" s="4">
        <f>TRUNC(H2197*I2197, 1)</f>
        <v>0</v>
      </c>
      <c r="K2197" s="4">
        <f>노무!E4</f>
        <v>0</v>
      </c>
      <c r="L2197" s="5">
        <f>TRUNC(H2197*K2197, 1)</f>
        <v>0</v>
      </c>
      <c r="M2197" s="4">
        <v>0</v>
      </c>
      <c r="N2197" s="5">
        <f>TRUNC(H2197*M2197, 1)</f>
        <v>0</v>
      </c>
      <c r="O2197" s="4">
        <f>I2197+K2197+M2197</f>
        <v>0</v>
      </c>
      <c r="P2197" s="5">
        <f>J2197+L2197+N2197</f>
        <v>0</v>
      </c>
      <c r="Q2197" s="1" t="s">
        <v>13</v>
      </c>
      <c r="S2197" t="s">
        <v>54</v>
      </c>
      <c r="T2197" t="s">
        <v>54</v>
      </c>
      <c r="U2197" t="s">
        <v>13</v>
      </c>
      <c r="V2197">
        <v>1</v>
      </c>
    </row>
    <row r="2198" spans="1:22" x14ac:dyDescent="0.2">
      <c r="A2198" s="1" t="s">
        <v>13</v>
      </c>
      <c r="B2198" s="6" t="s">
        <v>13</v>
      </c>
      <c r="C2198" s="1" t="s">
        <v>13</v>
      </c>
      <c r="D2198" s="1" t="s">
        <v>13</v>
      </c>
      <c r="E2198" s="1" t="s">
        <v>1311</v>
      </c>
      <c r="F2198" s="1" t="s">
        <v>13</v>
      </c>
      <c r="G2198" s="6" t="s">
        <v>13</v>
      </c>
      <c r="H2198" s="3">
        <v>0</v>
      </c>
      <c r="I2198" s="1" t="s">
        <v>13</v>
      </c>
      <c r="J2198" s="4">
        <f>TRUNC(J2197*V2197, 0)</f>
        <v>0</v>
      </c>
      <c r="K2198" s="1" t="s">
        <v>13</v>
      </c>
      <c r="L2198" s="5">
        <f>TRUNC(L2197*V2197, 0)</f>
        <v>0</v>
      </c>
      <c r="M2198" s="1" t="s">
        <v>13</v>
      </c>
      <c r="N2198" s="5">
        <f>TRUNC(N2197*V2197, 0)</f>
        <v>0</v>
      </c>
      <c r="O2198" s="1" t="s">
        <v>13</v>
      </c>
      <c r="P2198" s="5">
        <f>J2198+L2198+N2198</f>
        <v>0</v>
      </c>
      <c r="Q2198" s="1" t="s">
        <v>13</v>
      </c>
      <c r="S2198" t="s">
        <v>13</v>
      </c>
      <c r="T2198" t="s">
        <v>13</v>
      </c>
      <c r="U2198" t="s">
        <v>13</v>
      </c>
      <c r="V2198">
        <v>1</v>
      </c>
    </row>
    <row r="2199" spans="1:22" x14ac:dyDescent="0.2">
      <c r="A2199" s="1" t="s">
        <v>13</v>
      </c>
      <c r="B2199" s="6" t="s">
        <v>13</v>
      </c>
      <c r="C2199" s="1" t="s">
        <v>13</v>
      </c>
      <c r="D2199" s="1" t="s">
        <v>13</v>
      </c>
      <c r="E2199" s="1" t="s">
        <v>13</v>
      </c>
      <c r="F2199" s="1" t="s">
        <v>13</v>
      </c>
      <c r="G2199" s="6" t="s">
        <v>13</v>
      </c>
      <c r="H2199" s="3">
        <v>0</v>
      </c>
      <c r="I2199" s="1" t="s">
        <v>13</v>
      </c>
      <c r="J2199" s="1" t="s">
        <v>13</v>
      </c>
      <c r="K2199" s="1" t="s">
        <v>13</v>
      </c>
      <c r="L2199" s="1" t="s">
        <v>13</v>
      </c>
      <c r="M2199" s="1" t="s">
        <v>13</v>
      </c>
      <c r="N2199" s="1" t="s">
        <v>13</v>
      </c>
      <c r="O2199" s="1" t="s">
        <v>13</v>
      </c>
      <c r="P2199" s="1" t="s">
        <v>13</v>
      </c>
      <c r="Q2199" s="1" t="s">
        <v>13</v>
      </c>
      <c r="S2199" t="s">
        <v>13</v>
      </c>
      <c r="T2199" t="s">
        <v>13</v>
      </c>
      <c r="U2199" t="s">
        <v>13</v>
      </c>
      <c r="V2199">
        <v>1</v>
      </c>
    </row>
    <row r="2200" spans="1:22" x14ac:dyDescent="0.2">
      <c r="A2200" s="1" t="s">
        <v>743</v>
      </c>
      <c r="B2200" s="6" t="s">
        <v>13</v>
      </c>
      <c r="C2200" s="1" t="s">
        <v>13</v>
      </c>
      <c r="D2200" s="1" t="s">
        <v>13</v>
      </c>
      <c r="E2200" s="1" t="s">
        <v>737</v>
      </c>
      <c r="F2200" s="1" t="s">
        <v>744</v>
      </c>
      <c r="G2200" s="6" t="s">
        <v>483</v>
      </c>
      <c r="H2200" s="3">
        <v>0</v>
      </c>
      <c r="I2200" s="1" t="s">
        <v>13</v>
      </c>
      <c r="J2200" s="1" t="s">
        <v>13</v>
      </c>
      <c r="K2200" s="1" t="s">
        <v>13</v>
      </c>
      <c r="L2200" s="1" t="s">
        <v>13</v>
      </c>
      <c r="M2200" s="1" t="s">
        <v>13</v>
      </c>
      <c r="N2200" s="1" t="s">
        <v>13</v>
      </c>
      <c r="O2200" s="1" t="s">
        <v>13</v>
      </c>
      <c r="P2200" s="1" t="s">
        <v>13</v>
      </c>
      <c r="Q2200" s="1" t="s">
        <v>13</v>
      </c>
      <c r="S2200" t="s">
        <v>13</v>
      </c>
      <c r="T2200" t="s">
        <v>13</v>
      </c>
      <c r="U2200" t="s">
        <v>13</v>
      </c>
      <c r="V2200">
        <v>1</v>
      </c>
    </row>
    <row r="2201" spans="1:22" x14ac:dyDescent="0.2">
      <c r="A2201" s="1" t="s">
        <v>743</v>
      </c>
      <c r="B2201" s="6" t="s">
        <v>1312</v>
      </c>
      <c r="C2201" s="1" t="s">
        <v>1317</v>
      </c>
      <c r="D2201" s="1" t="s">
        <v>13</v>
      </c>
      <c r="E2201" s="1" t="s">
        <v>1318</v>
      </c>
      <c r="F2201" s="1" t="s">
        <v>1315</v>
      </c>
      <c r="G2201" s="6" t="s">
        <v>1316</v>
      </c>
      <c r="H2201" s="3">
        <v>0.08</v>
      </c>
      <c r="I2201" s="5">
        <v>0</v>
      </c>
      <c r="J2201" s="4">
        <f>TRUNC(H2201*I2201, 1)</f>
        <v>0</v>
      </c>
      <c r="K2201" s="4">
        <f>노무!E4</f>
        <v>0</v>
      </c>
      <c r="L2201" s="5">
        <f>TRUNC(H2201*K2201, 1)</f>
        <v>0</v>
      </c>
      <c r="M2201" s="4">
        <v>0</v>
      </c>
      <c r="N2201" s="5">
        <f>TRUNC(H2201*M2201, 1)</f>
        <v>0</v>
      </c>
      <c r="O2201" s="4">
        <f>I2201+K2201+M2201</f>
        <v>0</v>
      </c>
      <c r="P2201" s="5">
        <f>J2201+L2201+N2201</f>
        <v>0</v>
      </c>
      <c r="Q2201" s="1" t="s">
        <v>13</v>
      </c>
      <c r="S2201" t="s">
        <v>54</v>
      </c>
      <c r="T2201" t="s">
        <v>54</v>
      </c>
      <c r="U2201" t="s">
        <v>13</v>
      </c>
      <c r="V2201">
        <v>1</v>
      </c>
    </row>
    <row r="2202" spans="1:22" x14ac:dyDescent="0.2">
      <c r="A2202" s="1" t="s">
        <v>13</v>
      </c>
      <c r="B2202" s="6" t="s">
        <v>13</v>
      </c>
      <c r="C2202" s="1" t="s">
        <v>13</v>
      </c>
      <c r="D2202" s="1" t="s">
        <v>13</v>
      </c>
      <c r="E2202" s="1" t="s">
        <v>1311</v>
      </c>
      <c r="F2202" s="1" t="s">
        <v>13</v>
      </c>
      <c r="G2202" s="6" t="s">
        <v>13</v>
      </c>
      <c r="H2202" s="3">
        <v>0</v>
      </c>
      <c r="I2202" s="1" t="s">
        <v>13</v>
      </c>
      <c r="J2202" s="4">
        <f>TRUNC(J2201*V2201, 0)</f>
        <v>0</v>
      </c>
      <c r="K2202" s="1" t="s">
        <v>13</v>
      </c>
      <c r="L2202" s="5">
        <f>TRUNC(L2201*V2201, 0)</f>
        <v>0</v>
      </c>
      <c r="M2202" s="1" t="s">
        <v>13</v>
      </c>
      <c r="N2202" s="5">
        <f>TRUNC(N2201*V2201, 0)</f>
        <v>0</v>
      </c>
      <c r="O2202" s="1" t="s">
        <v>13</v>
      </c>
      <c r="P2202" s="5">
        <f>J2202+L2202+N2202</f>
        <v>0</v>
      </c>
      <c r="Q2202" s="1" t="s">
        <v>13</v>
      </c>
      <c r="S2202" t="s">
        <v>13</v>
      </c>
      <c r="T2202" t="s">
        <v>13</v>
      </c>
      <c r="U2202" t="s">
        <v>13</v>
      </c>
      <c r="V2202">
        <v>1</v>
      </c>
    </row>
    <row r="2203" spans="1:22" x14ac:dyDescent="0.2">
      <c r="A2203" s="1" t="s">
        <v>13</v>
      </c>
      <c r="B2203" s="6" t="s">
        <v>13</v>
      </c>
      <c r="C2203" s="1" t="s">
        <v>13</v>
      </c>
      <c r="D2203" s="1" t="s">
        <v>13</v>
      </c>
      <c r="E2203" s="1" t="s">
        <v>13</v>
      </c>
      <c r="F2203" s="1" t="s">
        <v>13</v>
      </c>
      <c r="G2203" s="6" t="s">
        <v>13</v>
      </c>
      <c r="H2203" s="3">
        <v>0</v>
      </c>
      <c r="I2203" s="1" t="s">
        <v>13</v>
      </c>
      <c r="J2203" s="1" t="s">
        <v>13</v>
      </c>
      <c r="K2203" s="1" t="s">
        <v>13</v>
      </c>
      <c r="L2203" s="1" t="s">
        <v>13</v>
      </c>
      <c r="M2203" s="1" t="s">
        <v>13</v>
      </c>
      <c r="N2203" s="1" t="s">
        <v>13</v>
      </c>
      <c r="O2203" s="1" t="s">
        <v>13</v>
      </c>
      <c r="P2203" s="1" t="s">
        <v>13</v>
      </c>
      <c r="Q2203" s="1" t="s">
        <v>13</v>
      </c>
      <c r="S2203" t="s">
        <v>13</v>
      </c>
      <c r="T2203" t="s">
        <v>13</v>
      </c>
      <c r="U2203" t="s">
        <v>13</v>
      </c>
      <c r="V2203">
        <v>1</v>
      </c>
    </row>
    <row r="2204" spans="1:22" x14ac:dyDescent="0.2">
      <c r="A2204" s="1" t="s">
        <v>745</v>
      </c>
      <c r="B2204" s="6" t="s">
        <v>13</v>
      </c>
      <c r="C2204" s="1" t="s">
        <v>13</v>
      </c>
      <c r="D2204" s="1" t="s">
        <v>13</v>
      </c>
      <c r="E2204" s="1" t="s">
        <v>737</v>
      </c>
      <c r="F2204" s="1" t="s">
        <v>746</v>
      </c>
      <c r="G2204" s="6" t="s">
        <v>483</v>
      </c>
      <c r="H2204" s="3">
        <v>0</v>
      </c>
      <c r="I2204" s="1" t="s">
        <v>13</v>
      </c>
      <c r="J2204" s="1" t="s">
        <v>13</v>
      </c>
      <c r="K2204" s="1" t="s">
        <v>13</v>
      </c>
      <c r="L2204" s="1" t="s">
        <v>13</v>
      </c>
      <c r="M2204" s="1" t="s">
        <v>13</v>
      </c>
      <c r="N2204" s="1" t="s">
        <v>13</v>
      </c>
      <c r="O2204" s="1" t="s">
        <v>13</v>
      </c>
      <c r="P2204" s="1" t="s">
        <v>13</v>
      </c>
      <c r="Q2204" s="1" t="s">
        <v>13</v>
      </c>
      <c r="S2204" t="s">
        <v>13</v>
      </c>
      <c r="T2204" t="s">
        <v>13</v>
      </c>
      <c r="U2204" t="s">
        <v>13</v>
      </c>
      <c r="V2204">
        <v>1</v>
      </c>
    </row>
    <row r="2205" spans="1:22" x14ac:dyDescent="0.2">
      <c r="A2205" s="1" t="s">
        <v>745</v>
      </c>
      <c r="B2205" s="6" t="s">
        <v>1312</v>
      </c>
      <c r="C2205" s="1" t="s">
        <v>1317</v>
      </c>
      <c r="D2205" s="1" t="s">
        <v>13</v>
      </c>
      <c r="E2205" s="1" t="s">
        <v>1318</v>
      </c>
      <c r="F2205" s="1" t="s">
        <v>1315</v>
      </c>
      <c r="G2205" s="6" t="s">
        <v>1316</v>
      </c>
      <c r="H2205" s="3">
        <v>0.1</v>
      </c>
      <c r="I2205" s="5">
        <v>0</v>
      </c>
      <c r="J2205" s="4">
        <f>TRUNC(H2205*I2205, 1)</f>
        <v>0</v>
      </c>
      <c r="K2205" s="4">
        <f>노무!E4</f>
        <v>0</v>
      </c>
      <c r="L2205" s="5">
        <f>TRUNC(H2205*K2205, 1)</f>
        <v>0</v>
      </c>
      <c r="M2205" s="4">
        <v>0</v>
      </c>
      <c r="N2205" s="5">
        <f>TRUNC(H2205*M2205, 1)</f>
        <v>0</v>
      </c>
      <c r="O2205" s="4">
        <f>I2205+K2205+M2205</f>
        <v>0</v>
      </c>
      <c r="P2205" s="5">
        <f>J2205+L2205+N2205</f>
        <v>0</v>
      </c>
      <c r="Q2205" s="1" t="s">
        <v>13</v>
      </c>
      <c r="S2205" t="s">
        <v>54</v>
      </c>
      <c r="T2205" t="s">
        <v>54</v>
      </c>
      <c r="U2205" t="s">
        <v>13</v>
      </c>
      <c r="V2205">
        <v>1</v>
      </c>
    </row>
    <row r="2206" spans="1:22" x14ac:dyDescent="0.2">
      <c r="A2206" s="1" t="s">
        <v>13</v>
      </c>
      <c r="B2206" s="6" t="s">
        <v>13</v>
      </c>
      <c r="C2206" s="1" t="s">
        <v>13</v>
      </c>
      <c r="D2206" s="1" t="s">
        <v>13</v>
      </c>
      <c r="E2206" s="1" t="s">
        <v>1311</v>
      </c>
      <c r="F2206" s="1" t="s">
        <v>13</v>
      </c>
      <c r="G2206" s="6" t="s">
        <v>13</v>
      </c>
      <c r="H2206" s="3">
        <v>0</v>
      </c>
      <c r="I2206" s="1" t="s">
        <v>13</v>
      </c>
      <c r="J2206" s="4">
        <f>TRUNC(J2205*V2205, 0)</f>
        <v>0</v>
      </c>
      <c r="K2206" s="1" t="s">
        <v>13</v>
      </c>
      <c r="L2206" s="5">
        <f>TRUNC(L2205*V2205, 0)</f>
        <v>0</v>
      </c>
      <c r="M2206" s="1" t="s">
        <v>13</v>
      </c>
      <c r="N2206" s="5">
        <f>TRUNC(N2205*V2205, 0)</f>
        <v>0</v>
      </c>
      <c r="O2206" s="1" t="s">
        <v>13</v>
      </c>
      <c r="P2206" s="5">
        <f>J2206+L2206+N2206</f>
        <v>0</v>
      </c>
      <c r="Q2206" s="1" t="s">
        <v>13</v>
      </c>
      <c r="S2206" t="s">
        <v>13</v>
      </c>
      <c r="T2206" t="s">
        <v>13</v>
      </c>
      <c r="U2206" t="s">
        <v>13</v>
      </c>
      <c r="V2206">
        <v>1</v>
      </c>
    </row>
    <row r="2207" spans="1:22" x14ac:dyDescent="0.2">
      <c r="A2207" s="1" t="s">
        <v>13</v>
      </c>
      <c r="B2207" s="6" t="s">
        <v>13</v>
      </c>
      <c r="C2207" s="1" t="s">
        <v>13</v>
      </c>
      <c r="D2207" s="1" t="s">
        <v>13</v>
      </c>
      <c r="E2207" s="1" t="s">
        <v>13</v>
      </c>
      <c r="F2207" s="1" t="s">
        <v>13</v>
      </c>
      <c r="G2207" s="6" t="s">
        <v>13</v>
      </c>
      <c r="H2207" s="3">
        <v>0</v>
      </c>
      <c r="I2207" s="1" t="s">
        <v>13</v>
      </c>
      <c r="J2207" s="1" t="s">
        <v>13</v>
      </c>
      <c r="K2207" s="1" t="s">
        <v>13</v>
      </c>
      <c r="L2207" s="1" t="s">
        <v>13</v>
      </c>
      <c r="M2207" s="1" t="s">
        <v>13</v>
      </c>
      <c r="N2207" s="1" t="s">
        <v>13</v>
      </c>
      <c r="O2207" s="1" t="s">
        <v>13</v>
      </c>
      <c r="P2207" s="1" t="s">
        <v>13</v>
      </c>
      <c r="Q2207" s="1" t="s">
        <v>13</v>
      </c>
      <c r="S2207" t="s">
        <v>13</v>
      </c>
      <c r="T2207" t="s">
        <v>13</v>
      </c>
      <c r="U2207" t="s">
        <v>13</v>
      </c>
      <c r="V2207">
        <v>1</v>
      </c>
    </row>
    <row r="2208" spans="1:22" x14ac:dyDescent="0.2">
      <c r="A2208" s="1" t="s">
        <v>747</v>
      </c>
      <c r="B2208" s="6" t="s">
        <v>13</v>
      </c>
      <c r="C2208" s="1" t="s">
        <v>13</v>
      </c>
      <c r="D2208" s="1" t="s">
        <v>13</v>
      </c>
      <c r="E2208" s="1" t="s">
        <v>748</v>
      </c>
      <c r="F2208" s="1" t="s">
        <v>13</v>
      </c>
      <c r="G2208" s="6" t="s">
        <v>249</v>
      </c>
      <c r="H2208" s="3">
        <v>0</v>
      </c>
      <c r="I2208" s="1" t="s">
        <v>13</v>
      </c>
      <c r="J2208" s="1" t="s">
        <v>13</v>
      </c>
      <c r="K2208" s="1" t="s">
        <v>13</v>
      </c>
      <c r="L2208" s="1" t="s">
        <v>13</v>
      </c>
      <c r="M2208" s="1" t="s">
        <v>13</v>
      </c>
      <c r="N2208" s="1" t="s">
        <v>13</v>
      </c>
      <c r="O2208" s="1" t="s">
        <v>13</v>
      </c>
      <c r="P2208" s="1" t="s">
        <v>13</v>
      </c>
      <c r="Q2208" s="1" t="s">
        <v>13</v>
      </c>
      <c r="S2208" t="s">
        <v>13</v>
      </c>
      <c r="T2208" t="s">
        <v>13</v>
      </c>
      <c r="U2208" t="s">
        <v>13</v>
      </c>
      <c r="V2208">
        <v>1</v>
      </c>
    </row>
    <row r="2209" spans="1:22" x14ac:dyDescent="0.2">
      <c r="A2209" s="1" t="s">
        <v>747</v>
      </c>
      <c r="B2209" s="6" t="s">
        <v>1312</v>
      </c>
      <c r="C2209" s="1" t="s">
        <v>1496</v>
      </c>
      <c r="D2209" s="1" t="s">
        <v>13</v>
      </c>
      <c r="E2209" s="1" t="s">
        <v>1497</v>
      </c>
      <c r="F2209" s="1" t="s">
        <v>1315</v>
      </c>
      <c r="G2209" s="6" t="s">
        <v>1316</v>
      </c>
      <c r="H2209" s="3">
        <v>0.84</v>
      </c>
      <c r="I2209" s="5">
        <v>0</v>
      </c>
      <c r="J2209" s="4">
        <f>TRUNC(H2209*I2209, 1)</f>
        <v>0</v>
      </c>
      <c r="K2209" s="4">
        <f>노무!E23</f>
        <v>0</v>
      </c>
      <c r="L2209" s="5">
        <f>TRUNC(H2209*K2209, 1)</f>
        <v>0</v>
      </c>
      <c r="M2209" s="4">
        <v>0</v>
      </c>
      <c r="N2209" s="5">
        <f>TRUNC(H2209*M2209, 1)</f>
        <v>0</v>
      </c>
      <c r="O2209" s="4">
        <f>I2209+K2209+M2209</f>
        <v>0</v>
      </c>
      <c r="P2209" s="5">
        <f>J2209+L2209+N2209</f>
        <v>0</v>
      </c>
      <c r="Q2209" s="1" t="s">
        <v>13</v>
      </c>
      <c r="S2209" t="s">
        <v>54</v>
      </c>
      <c r="T2209" t="s">
        <v>54</v>
      </c>
      <c r="U2209" t="s">
        <v>13</v>
      </c>
      <c r="V2209">
        <v>1</v>
      </c>
    </row>
    <row r="2210" spans="1:22" x14ac:dyDescent="0.2">
      <c r="A2210" s="1" t="s">
        <v>747</v>
      </c>
      <c r="B2210" s="6" t="s">
        <v>1312</v>
      </c>
      <c r="C2210" s="1" t="s">
        <v>1317</v>
      </c>
      <c r="D2210" s="1" t="s">
        <v>13</v>
      </c>
      <c r="E2210" s="1" t="s">
        <v>1318</v>
      </c>
      <c r="F2210" s="1" t="s">
        <v>1315</v>
      </c>
      <c r="G2210" s="6" t="s">
        <v>1316</v>
      </c>
      <c r="H2210" s="3">
        <v>1.96</v>
      </c>
      <c r="I2210" s="5">
        <v>0</v>
      </c>
      <c r="J2210" s="4">
        <f>TRUNC(H2210*I2210, 1)</f>
        <v>0</v>
      </c>
      <c r="K2210" s="4">
        <f>노무!E4</f>
        <v>0</v>
      </c>
      <c r="L2210" s="5">
        <f>TRUNC(H2210*K2210, 1)</f>
        <v>0</v>
      </c>
      <c r="M2210" s="4">
        <v>0</v>
      </c>
      <c r="N2210" s="5">
        <f>TRUNC(H2210*M2210, 1)</f>
        <v>0</v>
      </c>
      <c r="O2210" s="4">
        <f>I2210+K2210+M2210</f>
        <v>0</v>
      </c>
      <c r="P2210" s="5">
        <f>J2210+L2210+N2210</f>
        <v>0</v>
      </c>
      <c r="Q2210" s="1" t="s">
        <v>13</v>
      </c>
      <c r="S2210" t="s">
        <v>54</v>
      </c>
      <c r="T2210" t="s">
        <v>54</v>
      </c>
      <c r="U2210" t="s">
        <v>13</v>
      </c>
      <c r="V2210">
        <v>1</v>
      </c>
    </row>
    <row r="2211" spans="1:22" x14ac:dyDescent="0.2">
      <c r="A2211" s="1" t="s">
        <v>13</v>
      </c>
      <c r="B2211" s="6" t="s">
        <v>13</v>
      </c>
      <c r="C2211" s="1" t="s">
        <v>13</v>
      </c>
      <c r="D2211" s="1" t="s">
        <v>13</v>
      </c>
      <c r="E2211" s="1" t="s">
        <v>1311</v>
      </c>
      <c r="F2211" s="1" t="s">
        <v>13</v>
      </c>
      <c r="G2211" s="6" t="s">
        <v>13</v>
      </c>
      <c r="H2211" s="3">
        <v>0</v>
      </c>
      <c r="I2211" s="1" t="s">
        <v>13</v>
      </c>
      <c r="J2211" s="4">
        <f>TRUNC(SUMPRODUCT(J2209:J2210, V2209:V2210), 0)</f>
        <v>0</v>
      </c>
      <c r="K2211" s="1" t="s">
        <v>13</v>
      </c>
      <c r="L2211" s="5">
        <f>TRUNC(SUMPRODUCT(L2209:L2210, V2209:V2210), 0)</f>
        <v>0</v>
      </c>
      <c r="M2211" s="1" t="s">
        <v>13</v>
      </c>
      <c r="N2211" s="5">
        <f>TRUNC(SUMPRODUCT(N2209:N2210, V2209:V2210), 0)</f>
        <v>0</v>
      </c>
      <c r="O2211" s="1" t="s">
        <v>13</v>
      </c>
      <c r="P2211" s="5">
        <f>J2211+L2211+N2211</f>
        <v>0</v>
      </c>
      <c r="Q2211" s="1" t="s">
        <v>13</v>
      </c>
      <c r="S2211" t="s">
        <v>13</v>
      </c>
      <c r="T2211" t="s">
        <v>13</v>
      </c>
      <c r="U2211" t="s">
        <v>13</v>
      </c>
      <c r="V2211">
        <v>1</v>
      </c>
    </row>
    <row r="2212" spans="1:22" x14ac:dyDescent="0.2">
      <c r="A2212" s="1" t="s">
        <v>13</v>
      </c>
      <c r="B2212" s="6" t="s">
        <v>13</v>
      </c>
      <c r="C2212" s="1" t="s">
        <v>13</v>
      </c>
      <c r="D2212" s="1" t="s">
        <v>13</v>
      </c>
      <c r="E2212" s="1" t="s">
        <v>13</v>
      </c>
      <c r="F2212" s="1" t="s">
        <v>13</v>
      </c>
      <c r="G2212" s="6" t="s">
        <v>13</v>
      </c>
      <c r="H2212" s="3">
        <v>0</v>
      </c>
      <c r="I2212" s="1" t="s">
        <v>13</v>
      </c>
      <c r="J2212" s="1" t="s">
        <v>13</v>
      </c>
      <c r="K2212" s="1" t="s">
        <v>13</v>
      </c>
      <c r="L2212" s="1" t="s">
        <v>13</v>
      </c>
      <c r="M2212" s="1" t="s">
        <v>13</v>
      </c>
      <c r="N2212" s="1" t="s">
        <v>13</v>
      </c>
      <c r="O2212" s="1" t="s">
        <v>13</v>
      </c>
      <c r="P2212" s="1" t="s">
        <v>13</v>
      </c>
      <c r="Q2212" s="1" t="s">
        <v>13</v>
      </c>
      <c r="S2212" t="s">
        <v>13</v>
      </c>
      <c r="T2212" t="s">
        <v>13</v>
      </c>
      <c r="U2212" t="s">
        <v>13</v>
      </c>
      <c r="V2212">
        <v>1</v>
      </c>
    </row>
    <row r="2213" spans="1:22" x14ac:dyDescent="0.2">
      <c r="A2213" s="1" t="s">
        <v>749</v>
      </c>
      <c r="B2213" s="6" t="s">
        <v>13</v>
      </c>
      <c r="C2213" s="1" t="s">
        <v>13</v>
      </c>
      <c r="D2213" s="1" t="s">
        <v>13</v>
      </c>
      <c r="E2213" s="1" t="s">
        <v>750</v>
      </c>
      <c r="F2213" s="1" t="s">
        <v>13</v>
      </c>
      <c r="G2213" s="6" t="s">
        <v>249</v>
      </c>
      <c r="H2213" s="3">
        <v>0</v>
      </c>
      <c r="I2213" s="1" t="s">
        <v>13</v>
      </c>
      <c r="J2213" s="1" t="s">
        <v>13</v>
      </c>
      <c r="K2213" s="1" t="s">
        <v>13</v>
      </c>
      <c r="L2213" s="1" t="s">
        <v>13</v>
      </c>
      <c r="M2213" s="1" t="s">
        <v>13</v>
      </c>
      <c r="N2213" s="1" t="s">
        <v>13</v>
      </c>
      <c r="O2213" s="1" t="s">
        <v>13</v>
      </c>
      <c r="P2213" s="1" t="s">
        <v>13</v>
      </c>
      <c r="Q2213" s="1" t="s">
        <v>13</v>
      </c>
      <c r="S2213" t="s">
        <v>13</v>
      </c>
      <c r="T2213" t="s">
        <v>13</v>
      </c>
      <c r="U2213" t="s">
        <v>13</v>
      </c>
      <c r="V2213">
        <v>1</v>
      </c>
    </row>
    <row r="2214" spans="1:22" x14ac:dyDescent="0.2">
      <c r="A2214" s="1" t="s">
        <v>749</v>
      </c>
      <c r="B2214" s="6" t="s">
        <v>1312</v>
      </c>
      <c r="C2214" s="1" t="s">
        <v>1496</v>
      </c>
      <c r="D2214" s="1" t="s">
        <v>13</v>
      </c>
      <c r="E2214" s="1" t="s">
        <v>1497</v>
      </c>
      <c r="F2214" s="1" t="s">
        <v>1315</v>
      </c>
      <c r="G2214" s="6" t="s">
        <v>1316</v>
      </c>
      <c r="H2214" s="3">
        <v>0.99</v>
      </c>
      <c r="I2214" s="5">
        <v>0</v>
      </c>
      <c r="J2214" s="4">
        <f>TRUNC(H2214*I2214, 1)</f>
        <v>0</v>
      </c>
      <c r="K2214" s="4">
        <f>노무!E23</f>
        <v>0</v>
      </c>
      <c r="L2214" s="5">
        <f>TRUNC(H2214*K2214, 1)</f>
        <v>0</v>
      </c>
      <c r="M2214" s="4">
        <v>0</v>
      </c>
      <c r="N2214" s="5">
        <f>TRUNC(H2214*M2214, 1)</f>
        <v>0</v>
      </c>
      <c r="O2214" s="4">
        <f>I2214+K2214+M2214</f>
        <v>0</v>
      </c>
      <c r="P2214" s="5">
        <f>J2214+L2214+N2214</f>
        <v>0</v>
      </c>
      <c r="Q2214" s="1" t="s">
        <v>13</v>
      </c>
      <c r="S2214" t="s">
        <v>54</v>
      </c>
      <c r="T2214" t="s">
        <v>54</v>
      </c>
      <c r="U2214" t="s">
        <v>13</v>
      </c>
      <c r="V2214">
        <v>1</v>
      </c>
    </row>
    <row r="2215" spans="1:22" x14ac:dyDescent="0.2">
      <c r="A2215" s="1" t="s">
        <v>749</v>
      </c>
      <c r="B2215" s="6" t="s">
        <v>1312</v>
      </c>
      <c r="C2215" s="1" t="s">
        <v>1317</v>
      </c>
      <c r="D2215" s="1" t="s">
        <v>13</v>
      </c>
      <c r="E2215" s="1" t="s">
        <v>1318</v>
      </c>
      <c r="F2215" s="1" t="s">
        <v>1315</v>
      </c>
      <c r="G2215" s="6" t="s">
        <v>1316</v>
      </c>
      <c r="H2215" s="3">
        <v>2.31</v>
      </c>
      <c r="I2215" s="5">
        <v>0</v>
      </c>
      <c r="J2215" s="4">
        <f>TRUNC(H2215*I2215, 1)</f>
        <v>0</v>
      </c>
      <c r="K2215" s="4">
        <f>노무!E4</f>
        <v>0</v>
      </c>
      <c r="L2215" s="5">
        <f>TRUNC(H2215*K2215, 1)</f>
        <v>0</v>
      </c>
      <c r="M2215" s="4">
        <v>0</v>
      </c>
      <c r="N2215" s="5">
        <f>TRUNC(H2215*M2215, 1)</f>
        <v>0</v>
      </c>
      <c r="O2215" s="4">
        <f>I2215+K2215+M2215</f>
        <v>0</v>
      </c>
      <c r="P2215" s="5">
        <f>J2215+L2215+N2215</f>
        <v>0</v>
      </c>
      <c r="Q2215" s="1" t="s">
        <v>13</v>
      </c>
      <c r="S2215" t="s">
        <v>54</v>
      </c>
      <c r="T2215" t="s">
        <v>54</v>
      </c>
      <c r="U2215" t="s">
        <v>13</v>
      </c>
      <c r="V2215">
        <v>1</v>
      </c>
    </row>
    <row r="2216" spans="1:22" x14ac:dyDescent="0.2">
      <c r="A2216" s="1" t="s">
        <v>13</v>
      </c>
      <c r="B2216" s="6" t="s">
        <v>13</v>
      </c>
      <c r="C2216" s="1" t="s">
        <v>13</v>
      </c>
      <c r="D2216" s="1" t="s">
        <v>13</v>
      </c>
      <c r="E2216" s="1" t="s">
        <v>1311</v>
      </c>
      <c r="F2216" s="1" t="s">
        <v>13</v>
      </c>
      <c r="G2216" s="6" t="s">
        <v>13</v>
      </c>
      <c r="H2216" s="3">
        <v>0</v>
      </c>
      <c r="I2216" s="1" t="s">
        <v>13</v>
      </c>
      <c r="J2216" s="4">
        <f>TRUNC(SUMPRODUCT(J2214:J2215, V2214:V2215), 0)</f>
        <v>0</v>
      </c>
      <c r="K2216" s="1" t="s">
        <v>13</v>
      </c>
      <c r="L2216" s="5">
        <f>TRUNC(SUMPRODUCT(L2214:L2215, V2214:V2215), 0)</f>
        <v>0</v>
      </c>
      <c r="M2216" s="1" t="s">
        <v>13</v>
      </c>
      <c r="N2216" s="5">
        <f>TRUNC(SUMPRODUCT(N2214:N2215, V2214:V2215), 0)</f>
        <v>0</v>
      </c>
      <c r="O2216" s="1" t="s">
        <v>13</v>
      </c>
      <c r="P2216" s="5">
        <f>J2216+L2216+N2216</f>
        <v>0</v>
      </c>
      <c r="Q2216" s="1" t="s">
        <v>13</v>
      </c>
      <c r="S2216" t="s">
        <v>13</v>
      </c>
      <c r="T2216" t="s">
        <v>13</v>
      </c>
      <c r="U2216" t="s">
        <v>13</v>
      </c>
      <c r="V2216">
        <v>1</v>
      </c>
    </row>
    <row r="2217" spans="1:22" x14ac:dyDescent="0.2">
      <c r="A2217" s="1" t="s">
        <v>13</v>
      </c>
      <c r="B2217" s="6" t="s">
        <v>13</v>
      </c>
      <c r="C2217" s="1" t="s">
        <v>13</v>
      </c>
      <c r="D2217" s="1" t="s">
        <v>13</v>
      </c>
      <c r="E2217" s="1" t="s">
        <v>13</v>
      </c>
      <c r="F2217" s="1" t="s">
        <v>13</v>
      </c>
      <c r="G2217" s="6" t="s">
        <v>13</v>
      </c>
      <c r="H2217" s="3">
        <v>0</v>
      </c>
      <c r="I2217" s="1" t="s">
        <v>13</v>
      </c>
      <c r="J2217" s="1" t="s">
        <v>13</v>
      </c>
      <c r="K2217" s="1" t="s">
        <v>13</v>
      </c>
      <c r="L2217" s="1" t="s">
        <v>13</v>
      </c>
      <c r="M2217" s="1" t="s">
        <v>13</v>
      </c>
      <c r="N2217" s="1" t="s">
        <v>13</v>
      </c>
      <c r="O2217" s="1" t="s">
        <v>13</v>
      </c>
      <c r="P2217" s="1" t="s">
        <v>13</v>
      </c>
      <c r="Q2217" s="1" t="s">
        <v>13</v>
      </c>
      <c r="S2217" t="s">
        <v>13</v>
      </c>
      <c r="T2217" t="s">
        <v>13</v>
      </c>
      <c r="U2217" t="s">
        <v>13</v>
      </c>
      <c r="V2217">
        <v>1</v>
      </c>
    </row>
    <row r="2218" spans="1:22" x14ac:dyDescent="0.2">
      <c r="A2218" s="1" t="s">
        <v>751</v>
      </c>
      <c r="B2218" s="6" t="s">
        <v>13</v>
      </c>
      <c r="C2218" s="1" t="s">
        <v>13</v>
      </c>
      <c r="D2218" s="1" t="s">
        <v>13</v>
      </c>
      <c r="E2218" s="1" t="s">
        <v>752</v>
      </c>
      <c r="F2218" s="1" t="s">
        <v>753</v>
      </c>
      <c r="G2218" s="6" t="s">
        <v>754</v>
      </c>
      <c r="H2218" s="3">
        <v>0</v>
      </c>
      <c r="I2218" s="1" t="s">
        <v>13</v>
      </c>
      <c r="J2218" s="1" t="s">
        <v>13</v>
      </c>
      <c r="K2218" s="1" t="s">
        <v>13</v>
      </c>
      <c r="L2218" s="1" t="s">
        <v>13</v>
      </c>
      <c r="M2218" s="1" t="s">
        <v>13</v>
      </c>
      <c r="N2218" s="1" t="s">
        <v>13</v>
      </c>
      <c r="O2218" s="1" t="s">
        <v>13</v>
      </c>
      <c r="P2218" s="1" t="s">
        <v>13</v>
      </c>
      <c r="Q2218" s="1" t="s">
        <v>13</v>
      </c>
      <c r="S2218" t="s">
        <v>13</v>
      </c>
      <c r="T2218" t="s">
        <v>13</v>
      </c>
      <c r="U2218" t="s">
        <v>13</v>
      </c>
      <c r="V2218">
        <v>1</v>
      </c>
    </row>
    <row r="2219" spans="1:22" x14ac:dyDescent="0.2">
      <c r="A2219" s="1" t="s">
        <v>751</v>
      </c>
      <c r="B2219" s="6" t="s">
        <v>1312</v>
      </c>
      <c r="C2219" s="1" t="s">
        <v>1496</v>
      </c>
      <c r="D2219" s="1" t="s">
        <v>13</v>
      </c>
      <c r="E2219" s="1" t="s">
        <v>1497</v>
      </c>
      <c r="F2219" s="1" t="s">
        <v>1315</v>
      </c>
      <c r="G2219" s="6" t="s">
        <v>1316</v>
      </c>
      <c r="H2219" s="3">
        <v>0.1</v>
      </c>
      <c r="I2219" s="5">
        <v>0</v>
      </c>
      <c r="J2219" s="4">
        <f>TRUNC(H2219*I2219, 1)</f>
        <v>0</v>
      </c>
      <c r="K2219" s="4">
        <f>노무!E23</f>
        <v>0</v>
      </c>
      <c r="L2219" s="5">
        <f>TRUNC(H2219*K2219, 1)</f>
        <v>0</v>
      </c>
      <c r="M2219" s="4">
        <v>0</v>
      </c>
      <c r="N2219" s="5">
        <f>TRUNC(H2219*M2219, 1)</f>
        <v>0</v>
      </c>
      <c r="O2219" s="4">
        <f>I2219+K2219+M2219</f>
        <v>0</v>
      </c>
      <c r="P2219" s="5">
        <f>J2219+L2219+N2219</f>
        <v>0</v>
      </c>
      <c r="Q2219" s="1" t="s">
        <v>13</v>
      </c>
      <c r="S2219" t="s">
        <v>54</v>
      </c>
      <c r="T2219" t="s">
        <v>54</v>
      </c>
      <c r="U2219" t="s">
        <v>13</v>
      </c>
      <c r="V2219">
        <v>1</v>
      </c>
    </row>
    <row r="2220" spans="1:22" x14ac:dyDescent="0.2">
      <c r="A2220" s="1" t="s">
        <v>751</v>
      </c>
      <c r="B2220" s="6" t="s">
        <v>1312</v>
      </c>
      <c r="C2220" s="1" t="s">
        <v>1317</v>
      </c>
      <c r="D2220" s="1" t="s">
        <v>13</v>
      </c>
      <c r="E2220" s="1" t="s">
        <v>1318</v>
      </c>
      <c r="F2220" s="1" t="s">
        <v>1315</v>
      </c>
      <c r="G2220" s="6" t="s">
        <v>1316</v>
      </c>
      <c r="H2220" s="3">
        <v>0.05</v>
      </c>
      <c r="I2220" s="5">
        <v>0</v>
      </c>
      <c r="J2220" s="4">
        <f>TRUNC(H2220*I2220, 1)</f>
        <v>0</v>
      </c>
      <c r="K2220" s="4">
        <f>노무!E4</f>
        <v>0</v>
      </c>
      <c r="L2220" s="5">
        <f>TRUNC(H2220*K2220, 1)</f>
        <v>0</v>
      </c>
      <c r="M2220" s="4">
        <v>0</v>
      </c>
      <c r="N2220" s="5">
        <f>TRUNC(H2220*M2220, 1)</f>
        <v>0</v>
      </c>
      <c r="O2220" s="4">
        <f>I2220+K2220+M2220</f>
        <v>0</v>
      </c>
      <c r="P2220" s="5">
        <f>J2220+L2220+N2220</f>
        <v>0</v>
      </c>
      <c r="Q2220" s="1" t="s">
        <v>13</v>
      </c>
      <c r="S2220" t="s">
        <v>54</v>
      </c>
      <c r="T2220" t="s">
        <v>54</v>
      </c>
      <c r="U2220" t="s">
        <v>13</v>
      </c>
      <c r="V2220">
        <v>1</v>
      </c>
    </row>
    <row r="2221" spans="1:22" x14ac:dyDescent="0.2">
      <c r="A2221" s="1" t="s">
        <v>13</v>
      </c>
      <c r="B2221" s="6" t="s">
        <v>13</v>
      </c>
      <c r="C2221" s="1" t="s">
        <v>13</v>
      </c>
      <c r="D2221" s="1" t="s">
        <v>13</v>
      </c>
      <c r="E2221" s="1" t="s">
        <v>1311</v>
      </c>
      <c r="F2221" s="1" t="s">
        <v>13</v>
      </c>
      <c r="G2221" s="6" t="s">
        <v>13</v>
      </c>
      <c r="H2221" s="3">
        <v>0</v>
      </c>
      <c r="I2221" s="1" t="s">
        <v>13</v>
      </c>
      <c r="J2221" s="4">
        <f>TRUNC(SUMPRODUCT(J2219:J2220, V2219:V2220), 0)</f>
        <v>0</v>
      </c>
      <c r="K2221" s="1" t="s">
        <v>13</v>
      </c>
      <c r="L2221" s="5">
        <f>TRUNC(SUMPRODUCT(L2219:L2220, V2219:V2220), 0)</f>
        <v>0</v>
      </c>
      <c r="M2221" s="1" t="s">
        <v>13</v>
      </c>
      <c r="N2221" s="5">
        <f>TRUNC(SUMPRODUCT(N2219:N2220, V2219:V2220), 0)</f>
        <v>0</v>
      </c>
      <c r="O2221" s="1" t="s">
        <v>13</v>
      </c>
      <c r="P2221" s="5">
        <f>J2221+L2221+N2221</f>
        <v>0</v>
      </c>
      <c r="Q2221" s="1" t="s">
        <v>13</v>
      </c>
      <c r="S2221" t="s">
        <v>13</v>
      </c>
      <c r="T2221" t="s">
        <v>13</v>
      </c>
      <c r="U2221" t="s">
        <v>13</v>
      </c>
      <c r="V2221">
        <v>1</v>
      </c>
    </row>
    <row r="2222" spans="1:22" x14ac:dyDescent="0.2">
      <c r="A2222" s="1" t="s">
        <v>13</v>
      </c>
      <c r="B2222" s="6" t="s">
        <v>13</v>
      </c>
      <c r="C2222" s="1" t="s">
        <v>13</v>
      </c>
      <c r="D2222" s="1" t="s">
        <v>13</v>
      </c>
      <c r="E2222" s="1" t="s">
        <v>13</v>
      </c>
      <c r="F2222" s="1" t="s">
        <v>13</v>
      </c>
      <c r="G2222" s="6" t="s">
        <v>13</v>
      </c>
      <c r="H2222" s="3">
        <v>0</v>
      </c>
      <c r="I2222" s="1" t="s">
        <v>13</v>
      </c>
      <c r="J2222" s="1" t="s">
        <v>13</v>
      </c>
      <c r="K2222" s="1" t="s">
        <v>13</v>
      </c>
      <c r="L2222" s="1" t="s">
        <v>13</v>
      </c>
      <c r="M2222" s="1" t="s">
        <v>13</v>
      </c>
      <c r="N2222" s="1" t="s">
        <v>13</v>
      </c>
      <c r="O2222" s="1" t="s">
        <v>13</v>
      </c>
      <c r="P2222" s="1" t="s">
        <v>13</v>
      </c>
      <c r="Q2222" s="1" t="s">
        <v>13</v>
      </c>
      <c r="S2222" t="s">
        <v>13</v>
      </c>
      <c r="T2222" t="s">
        <v>13</v>
      </c>
      <c r="U2222" t="s">
        <v>13</v>
      </c>
      <c r="V2222">
        <v>1</v>
      </c>
    </row>
    <row r="2223" spans="1:22" x14ac:dyDescent="0.2">
      <c r="A2223" s="1" t="s">
        <v>755</v>
      </c>
      <c r="B2223" s="6" t="s">
        <v>13</v>
      </c>
      <c r="C2223" s="1" t="s">
        <v>13</v>
      </c>
      <c r="D2223" s="1" t="s">
        <v>13</v>
      </c>
      <c r="E2223" s="1" t="s">
        <v>752</v>
      </c>
      <c r="F2223" s="1" t="s">
        <v>756</v>
      </c>
      <c r="G2223" s="6" t="s">
        <v>754</v>
      </c>
      <c r="H2223" s="3">
        <v>0</v>
      </c>
      <c r="I2223" s="1" t="s">
        <v>13</v>
      </c>
      <c r="J2223" s="1" t="s">
        <v>13</v>
      </c>
      <c r="K2223" s="1" t="s">
        <v>13</v>
      </c>
      <c r="L2223" s="1" t="s">
        <v>13</v>
      </c>
      <c r="M2223" s="1" t="s">
        <v>13</v>
      </c>
      <c r="N2223" s="1" t="s">
        <v>13</v>
      </c>
      <c r="O2223" s="1" t="s">
        <v>13</v>
      </c>
      <c r="P2223" s="1" t="s">
        <v>13</v>
      </c>
      <c r="Q2223" s="1" t="s">
        <v>13</v>
      </c>
      <c r="S2223" t="s">
        <v>13</v>
      </c>
      <c r="T2223" t="s">
        <v>13</v>
      </c>
      <c r="U2223" t="s">
        <v>13</v>
      </c>
      <c r="V2223">
        <v>1</v>
      </c>
    </row>
    <row r="2224" spans="1:22" x14ac:dyDescent="0.2">
      <c r="A2224" s="1" t="s">
        <v>755</v>
      </c>
      <c r="B2224" s="6" t="s">
        <v>1312</v>
      </c>
      <c r="C2224" s="1" t="s">
        <v>1496</v>
      </c>
      <c r="D2224" s="1" t="s">
        <v>13</v>
      </c>
      <c r="E2224" s="1" t="s">
        <v>1497</v>
      </c>
      <c r="F2224" s="1" t="s">
        <v>1315</v>
      </c>
      <c r="G2224" s="6" t="s">
        <v>1316</v>
      </c>
      <c r="H2224" s="3">
        <v>0.15</v>
      </c>
      <c r="I2224" s="5">
        <v>0</v>
      </c>
      <c r="J2224" s="4">
        <f>TRUNC(H2224*I2224, 1)</f>
        <v>0</v>
      </c>
      <c r="K2224" s="4">
        <f>노무!E23</f>
        <v>0</v>
      </c>
      <c r="L2224" s="5">
        <f>TRUNC(H2224*K2224, 1)</f>
        <v>0</v>
      </c>
      <c r="M2224" s="4">
        <v>0</v>
      </c>
      <c r="N2224" s="5">
        <f>TRUNC(H2224*M2224, 1)</f>
        <v>0</v>
      </c>
      <c r="O2224" s="4">
        <f>I2224+K2224+M2224</f>
        <v>0</v>
      </c>
      <c r="P2224" s="5">
        <f>J2224+L2224+N2224</f>
        <v>0</v>
      </c>
      <c r="Q2224" s="1" t="s">
        <v>13</v>
      </c>
      <c r="S2224" t="s">
        <v>54</v>
      </c>
      <c r="T2224" t="s">
        <v>54</v>
      </c>
      <c r="U2224" t="s">
        <v>13</v>
      </c>
      <c r="V2224">
        <v>1</v>
      </c>
    </row>
    <row r="2225" spans="1:22" x14ac:dyDescent="0.2">
      <c r="A2225" s="1" t="s">
        <v>755</v>
      </c>
      <c r="B2225" s="6" t="s">
        <v>1312</v>
      </c>
      <c r="C2225" s="1" t="s">
        <v>1317</v>
      </c>
      <c r="D2225" s="1" t="s">
        <v>13</v>
      </c>
      <c r="E2225" s="1" t="s">
        <v>1318</v>
      </c>
      <c r="F2225" s="1" t="s">
        <v>1315</v>
      </c>
      <c r="G2225" s="6" t="s">
        <v>1316</v>
      </c>
      <c r="H2225" s="3">
        <v>0.08</v>
      </c>
      <c r="I2225" s="5">
        <v>0</v>
      </c>
      <c r="J2225" s="4">
        <f>TRUNC(H2225*I2225, 1)</f>
        <v>0</v>
      </c>
      <c r="K2225" s="4">
        <f>노무!E4</f>
        <v>0</v>
      </c>
      <c r="L2225" s="5">
        <f>TRUNC(H2225*K2225, 1)</f>
        <v>0</v>
      </c>
      <c r="M2225" s="4">
        <v>0</v>
      </c>
      <c r="N2225" s="5">
        <f>TRUNC(H2225*M2225, 1)</f>
        <v>0</v>
      </c>
      <c r="O2225" s="4">
        <f>I2225+K2225+M2225</f>
        <v>0</v>
      </c>
      <c r="P2225" s="5">
        <f>J2225+L2225+N2225</f>
        <v>0</v>
      </c>
      <c r="Q2225" s="1" t="s">
        <v>13</v>
      </c>
      <c r="S2225" t="s">
        <v>54</v>
      </c>
      <c r="T2225" t="s">
        <v>54</v>
      </c>
      <c r="U2225" t="s">
        <v>13</v>
      </c>
      <c r="V2225">
        <v>1</v>
      </c>
    </row>
    <row r="2226" spans="1:22" x14ac:dyDescent="0.2">
      <c r="A2226" s="1" t="s">
        <v>13</v>
      </c>
      <c r="B2226" s="6" t="s">
        <v>13</v>
      </c>
      <c r="C2226" s="1" t="s">
        <v>13</v>
      </c>
      <c r="D2226" s="1" t="s">
        <v>13</v>
      </c>
      <c r="E2226" s="1" t="s">
        <v>1311</v>
      </c>
      <c r="F2226" s="1" t="s">
        <v>13</v>
      </c>
      <c r="G2226" s="6" t="s">
        <v>13</v>
      </c>
      <c r="H2226" s="3">
        <v>0</v>
      </c>
      <c r="I2226" s="1" t="s">
        <v>13</v>
      </c>
      <c r="J2226" s="4">
        <f>TRUNC(SUMPRODUCT(J2224:J2225, V2224:V2225), 0)</f>
        <v>0</v>
      </c>
      <c r="K2226" s="1" t="s">
        <v>13</v>
      </c>
      <c r="L2226" s="5">
        <f>TRUNC(SUMPRODUCT(L2224:L2225, V2224:V2225), 0)</f>
        <v>0</v>
      </c>
      <c r="M2226" s="1" t="s">
        <v>13</v>
      </c>
      <c r="N2226" s="5">
        <f>TRUNC(SUMPRODUCT(N2224:N2225, V2224:V2225), 0)</f>
        <v>0</v>
      </c>
      <c r="O2226" s="1" t="s">
        <v>13</v>
      </c>
      <c r="P2226" s="5">
        <f>J2226+L2226+N2226</f>
        <v>0</v>
      </c>
      <c r="Q2226" s="1" t="s">
        <v>13</v>
      </c>
      <c r="S2226" t="s">
        <v>13</v>
      </c>
      <c r="T2226" t="s">
        <v>13</v>
      </c>
      <c r="U2226" t="s">
        <v>13</v>
      </c>
      <c r="V2226">
        <v>1</v>
      </c>
    </row>
    <row r="2227" spans="1:22" x14ac:dyDescent="0.2">
      <c r="A2227" s="1" t="s">
        <v>13</v>
      </c>
      <c r="B2227" s="6" t="s">
        <v>13</v>
      </c>
      <c r="C2227" s="1" t="s">
        <v>13</v>
      </c>
      <c r="D2227" s="1" t="s">
        <v>13</v>
      </c>
      <c r="E2227" s="1" t="s">
        <v>13</v>
      </c>
      <c r="F2227" s="1" t="s">
        <v>13</v>
      </c>
      <c r="G2227" s="6" t="s">
        <v>13</v>
      </c>
      <c r="H2227" s="3">
        <v>0</v>
      </c>
      <c r="I2227" s="1" t="s">
        <v>13</v>
      </c>
      <c r="J2227" s="1" t="s">
        <v>13</v>
      </c>
      <c r="K2227" s="1" t="s">
        <v>13</v>
      </c>
      <c r="L2227" s="1" t="s">
        <v>13</v>
      </c>
      <c r="M2227" s="1" t="s">
        <v>13</v>
      </c>
      <c r="N2227" s="1" t="s">
        <v>13</v>
      </c>
      <c r="O2227" s="1" t="s">
        <v>13</v>
      </c>
      <c r="P2227" s="1" t="s">
        <v>13</v>
      </c>
      <c r="Q2227" s="1" t="s">
        <v>13</v>
      </c>
      <c r="S2227" t="s">
        <v>13</v>
      </c>
      <c r="T2227" t="s">
        <v>13</v>
      </c>
      <c r="U2227" t="s">
        <v>13</v>
      </c>
      <c r="V2227">
        <v>1</v>
      </c>
    </row>
    <row r="2228" spans="1:22" x14ac:dyDescent="0.2">
      <c r="A2228" s="1" t="s">
        <v>757</v>
      </c>
      <c r="B2228" s="6" t="s">
        <v>13</v>
      </c>
      <c r="C2228" s="1" t="s">
        <v>13</v>
      </c>
      <c r="D2228" s="1" t="s">
        <v>13</v>
      </c>
      <c r="E2228" s="1" t="s">
        <v>752</v>
      </c>
      <c r="F2228" s="1" t="s">
        <v>758</v>
      </c>
      <c r="G2228" s="6" t="s">
        <v>754</v>
      </c>
      <c r="H2228" s="3">
        <v>0</v>
      </c>
      <c r="I2228" s="1" t="s">
        <v>13</v>
      </c>
      <c r="J2228" s="1" t="s">
        <v>13</v>
      </c>
      <c r="K2228" s="1" t="s">
        <v>13</v>
      </c>
      <c r="L2228" s="1" t="s">
        <v>13</v>
      </c>
      <c r="M2228" s="1" t="s">
        <v>13</v>
      </c>
      <c r="N2228" s="1" t="s">
        <v>13</v>
      </c>
      <c r="O2228" s="1" t="s">
        <v>13</v>
      </c>
      <c r="P2228" s="1" t="s">
        <v>13</v>
      </c>
      <c r="Q2228" s="1" t="s">
        <v>13</v>
      </c>
      <c r="S2228" t="s">
        <v>13</v>
      </c>
      <c r="T2228" t="s">
        <v>13</v>
      </c>
      <c r="U2228" t="s">
        <v>13</v>
      </c>
      <c r="V2228">
        <v>1</v>
      </c>
    </row>
    <row r="2229" spans="1:22" x14ac:dyDescent="0.2">
      <c r="A2229" s="1" t="s">
        <v>757</v>
      </c>
      <c r="B2229" s="6" t="s">
        <v>1312</v>
      </c>
      <c r="C2229" s="1" t="s">
        <v>1496</v>
      </c>
      <c r="D2229" s="1" t="s">
        <v>13</v>
      </c>
      <c r="E2229" s="1" t="s">
        <v>1497</v>
      </c>
      <c r="F2229" s="1" t="s">
        <v>1315</v>
      </c>
      <c r="G2229" s="6" t="s">
        <v>1316</v>
      </c>
      <c r="H2229" s="3">
        <v>0.24</v>
      </c>
      <c r="I2229" s="5">
        <v>0</v>
      </c>
      <c r="J2229" s="4">
        <f>TRUNC(H2229*I2229, 1)</f>
        <v>0</v>
      </c>
      <c r="K2229" s="4">
        <f>노무!E23</f>
        <v>0</v>
      </c>
      <c r="L2229" s="5">
        <f>TRUNC(H2229*K2229, 1)</f>
        <v>0</v>
      </c>
      <c r="M2229" s="4">
        <v>0</v>
      </c>
      <c r="N2229" s="5">
        <f>TRUNC(H2229*M2229, 1)</f>
        <v>0</v>
      </c>
      <c r="O2229" s="4">
        <f>I2229+K2229+M2229</f>
        <v>0</v>
      </c>
      <c r="P2229" s="5">
        <f>J2229+L2229+N2229</f>
        <v>0</v>
      </c>
      <c r="Q2229" s="1" t="s">
        <v>13</v>
      </c>
      <c r="S2229" t="s">
        <v>54</v>
      </c>
      <c r="T2229" t="s">
        <v>54</v>
      </c>
      <c r="U2229" t="s">
        <v>13</v>
      </c>
      <c r="V2229">
        <v>1</v>
      </c>
    </row>
    <row r="2230" spans="1:22" x14ac:dyDescent="0.2">
      <c r="A2230" s="1" t="s">
        <v>757</v>
      </c>
      <c r="B2230" s="6" t="s">
        <v>1312</v>
      </c>
      <c r="C2230" s="1" t="s">
        <v>1317</v>
      </c>
      <c r="D2230" s="1" t="s">
        <v>13</v>
      </c>
      <c r="E2230" s="1" t="s">
        <v>1318</v>
      </c>
      <c r="F2230" s="1" t="s">
        <v>1315</v>
      </c>
      <c r="G2230" s="6" t="s">
        <v>1316</v>
      </c>
      <c r="H2230" s="3">
        <v>0.13</v>
      </c>
      <c r="I2230" s="5">
        <v>0</v>
      </c>
      <c r="J2230" s="4">
        <f>TRUNC(H2230*I2230, 1)</f>
        <v>0</v>
      </c>
      <c r="K2230" s="4">
        <f>노무!E4</f>
        <v>0</v>
      </c>
      <c r="L2230" s="5">
        <f>TRUNC(H2230*K2230, 1)</f>
        <v>0</v>
      </c>
      <c r="M2230" s="4">
        <v>0</v>
      </c>
      <c r="N2230" s="5">
        <f>TRUNC(H2230*M2230, 1)</f>
        <v>0</v>
      </c>
      <c r="O2230" s="4">
        <f>I2230+K2230+M2230</f>
        <v>0</v>
      </c>
      <c r="P2230" s="5">
        <f>J2230+L2230+N2230</f>
        <v>0</v>
      </c>
      <c r="Q2230" s="1" t="s">
        <v>13</v>
      </c>
      <c r="S2230" t="s">
        <v>54</v>
      </c>
      <c r="T2230" t="s">
        <v>54</v>
      </c>
      <c r="U2230" t="s">
        <v>13</v>
      </c>
      <c r="V2230">
        <v>1</v>
      </c>
    </row>
    <row r="2231" spans="1:22" x14ac:dyDescent="0.2">
      <c r="A2231" s="1" t="s">
        <v>13</v>
      </c>
      <c r="B2231" s="6" t="s">
        <v>13</v>
      </c>
      <c r="C2231" s="1" t="s">
        <v>13</v>
      </c>
      <c r="D2231" s="1" t="s">
        <v>13</v>
      </c>
      <c r="E2231" s="1" t="s">
        <v>1311</v>
      </c>
      <c r="F2231" s="1" t="s">
        <v>13</v>
      </c>
      <c r="G2231" s="6" t="s">
        <v>13</v>
      </c>
      <c r="H2231" s="3">
        <v>0</v>
      </c>
      <c r="I2231" s="1" t="s">
        <v>13</v>
      </c>
      <c r="J2231" s="4">
        <f>TRUNC(SUMPRODUCT(J2229:J2230, V2229:V2230), 0)</f>
        <v>0</v>
      </c>
      <c r="K2231" s="1" t="s">
        <v>13</v>
      </c>
      <c r="L2231" s="5">
        <f>TRUNC(SUMPRODUCT(L2229:L2230, V2229:V2230), 0)</f>
        <v>0</v>
      </c>
      <c r="M2231" s="1" t="s">
        <v>13</v>
      </c>
      <c r="N2231" s="5">
        <f>TRUNC(SUMPRODUCT(N2229:N2230, V2229:V2230), 0)</f>
        <v>0</v>
      </c>
      <c r="O2231" s="1" t="s">
        <v>13</v>
      </c>
      <c r="P2231" s="5">
        <f>J2231+L2231+N2231</f>
        <v>0</v>
      </c>
      <c r="Q2231" s="1" t="s">
        <v>13</v>
      </c>
      <c r="S2231" t="s">
        <v>13</v>
      </c>
      <c r="T2231" t="s">
        <v>13</v>
      </c>
      <c r="U2231" t="s">
        <v>13</v>
      </c>
      <c r="V2231">
        <v>1</v>
      </c>
    </row>
    <row r="2232" spans="1:22" x14ac:dyDescent="0.2">
      <c r="A2232" s="1" t="s">
        <v>13</v>
      </c>
      <c r="B2232" s="6" t="s">
        <v>13</v>
      </c>
      <c r="C2232" s="1" t="s">
        <v>13</v>
      </c>
      <c r="D2232" s="1" t="s">
        <v>13</v>
      </c>
      <c r="E2232" s="1" t="s">
        <v>13</v>
      </c>
      <c r="F2232" s="1" t="s">
        <v>13</v>
      </c>
      <c r="G2232" s="6" t="s">
        <v>13</v>
      </c>
      <c r="H2232" s="3">
        <v>0</v>
      </c>
      <c r="I2232" s="1" t="s">
        <v>13</v>
      </c>
      <c r="J2232" s="1" t="s">
        <v>13</v>
      </c>
      <c r="K2232" s="1" t="s">
        <v>13</v>
      </c>
      <c r="L2232" s="1" t="s">
        <v>13</v>
      </c>
      <c r="M2232" s="1" t="s">
        <v>13</v>
      </c>
      <c r="N2232" s="1" t="s">
        <v>13</v>
      </c>
      <c r="O2232" s="1" t="s">
        <v>13</v>
      </c>
      <c r="P2232" s="1" t="s">
        <v>13</v>
      </c>
      <c r="Q2232" s="1" t="s">
        <v>13</v>
      </c>
      <c r="S2232" t="s">
        <v>13</v>
      </c>
      <c r="T2232" t="s">
        <v>13</v>
      </c>
      <c r="U2232" t="s">
        <v>13</v>
      </c>
      <c r="V2232">
        <v>1</v>
      </c>
    </row>
    <row r="2233" spans="1:22" x14ac:dyDescent="0.2">
      <c r="A2233" s="1" t="s">
        <v>759</v>
      </c>
      <c r="B2233" s="6" t="s">
        <v>13</v>
      </c>
      <c r="C2233" s="1" t="s">
        <v>13</v>
      </c>
      <c r="D2233" s="1" t="s">
        <v>13</v>
      </c>
      <c r="E2233" s="1" t="s">
        <v>760</v>
      </c>
      <c r="F2233" s="1" t="s">
        <v>13</v>
      </c>
      <c r="G2233" s="6" t="s">
        <v>249</v>
      </c>
      <c r="H2233" s="3">
        <v>0</v>
      </c>
      <c r="I2233" s="1" t="s">
        <v>13</v>
      </c>
      <c r="J2233" s="1" t="s">
        <v>13</v>
      </c>
      <c r="K2233" s="1" t="s">
        <v>13</v>
      </c>
      <c r="L2233" s="1" t="s">
        <v>13</v>
      </c>
      <c r="M2233" s="1" t="s">
        <v>13</v>
      </c>
      <c r="N2233" s="1" t="s">
        <v>13</v>
      </c>
      <c r="O2233" s="1" t="s">
        <v>13</v>
      </c>
      <c r="P2233" s="1" t="s">
        <v>13</v>
      </c>
      <c r="Q2233" s="1" t="s">
        <v>13</v>
      </c>
      <c r="S2233" t="s">
        <v>13</v>
      </c>
      <c r="T2233" t="s">
        <v>13</v>
      </c>
      <c r="U2233" t="s">
        <v>13</v>
      </c>
      <c r="V2233">
        <v>1</v>
      </c>
    </row>
    <row r="2234" spans="1:22" x14ac:dyDescent="0.2">
      <c r="A2234" s="1" t="s">
        <v>759</v>
      </c>
      <c r="B2234" s="6" t="s">
        <v>1312</v>
      </c>
      <c r="C2234" s="1" t="s">
        <v>1496</v>
      </c>
      <c r="D2234" s="1" t="s">
        <v>13</v>
      </c>
      <c r="E2234" s="1" t="s">
        <v>1497</v>
      </c>
      <c r="F2234" s="1" t="s">
        <v>1315</v>
      </c>
      <c r="G2234" s="6" t="s">
        <v>1316</v>
      </c>
      <c r="H2234" s="3">
        <v>0.19</v>
      </c>
      <c r="I2234" s="5">
        <v>0</v>
      </c>
      <c r="J2234" s="4">
        <f>TRUNC(H2234*I2234, 1)</f>
        <v>0</v>
      </c>
      <c r="K2234" s="4">
        <f>노무!E23</f>
        <v>0</v>
      </c>
      <c r="L2234" s="5">
        <f>TRUNC(H2234*K2234, 1)</f>
        <v>0</v>
      </c>
      <c r="M2234" s="4">
        <v>0</v>
      </c>
      <c r="N2234" s="5">
        <f>TRUNC(H2234*M2234, 1)</f>
        <v>0</v>
      </c>
      <c r="O2234" s="4">
        <f>I2234+K2234+M2234</f>
        <v>0</v>
      </c>
      <c r="P2234" s="5">
        <f>J2234+L2234+N2234</f>
        <v>0</v>
      </c>
      <c r="Q2234" s="1" t="s">
        <v>13</v>
      </c>
      <c r="S2234" t="s">
        <v>54</v>
      </c>
      <c r="T2234" t="s">
        <v>54</v>
      </c>
      <c r="U2234" t="s">
        <v>13</v>
      </c>
      <c r="V2234">
        <v>1</v>
      </c>
    </row>
    <row r="2235" spans="1:22" x14ac:dyDescent="0.2">
      <c r="A2235" s="1" t="s">
        <v>759</v>
      </c>
      <c r="B2235" s="6" t="s">
        <v>1312</v>
      </c>
      <c r="C2235" s="1" t="s">
        <v>1317</v>
      </c>
      <c r="D2235" s="1" t="s">
        <v>13</v>
      </c>
      <c r="E2235" s="1" t="s">
        <v>1318</v>
      </c>
      <c r="F2235" s="1" t="s">
        <v>1315</v>
      </c>
      <c r="G2235" s="6" t="s">
        <v>1316</v>
      </c>
      <c r="H2235" s="3">
        <v>0.06</v>
      </c>
      <c r="I2235" s="5">
        <v>0</v>
      </c>
      <c r="J2235" s="4">
        <f>TRUNC(H2235*I2235, 1)</f>
        <v>0</v>
      </c>
      <c r="K2235" s="4">
        <f>노무!E4</f>
        <v>0</v>
      </c>
      <c r="L2235" s="5">
        <f>TRUNC(H2235*K2235, 1)</f>
        <v>0</v>
      </c>
      <c r="M2235" s="4">
        <v>0</v>
      </c>
      <c r="N2235" s="5">
        <f>TRUNC(H2235*M2235, 1)</f>
        <v>0</v>
      </c>
      <c r="O2235" s="4">
        <f>I2235+K2235+M2235</f>
        <v>0</v>
      </c>
      <c r="P2235" s="5">
        <f>J2235+L2235+N2235</f>
        <v>0</v>
      </c>
      <c r="Q2235" s="1" t="s">
        <v>13</v>
      </c>
      <c r="S2235" t="s">
        <v>54</v>
      </c>
      <c r="T2235" t="s">
        <v>54</v>
      </c>
      <c r="U2235" t="s">
        <v>13</v>
      </c>
      <c r="V2235">
        <v>1</v>
      </c>
    </row>
    <row r="2236" spans="1:22" x14ac:dyDescent="0.2">
      <c r="A2236" s="1" t="s">
        <v>13</v>
      </c>
      <c r="B2236" s="6" t="s">
        <v>13</v>
      </c>
      <c r="C2236" s="1" t="s">
        <v>13</v>
      </c>
      <c r="D2236" s="1" t="s">
        <v>13</v>
      </c>
      <c r="E2236" s="1" t="s">
        <v>1311</v>
      </c>
      <c r="F2236" s="1" t="s">
        <v>13</v>
      </c>
      <c r="G2236" s="6" t="s">
        <v>13</v>
      </c>
      <c r="H2236" s="3">
        <v>0</v>
      </c>
      <c r="I2236" s="1" t="s">
        <v>13</v>
      </c>
      <c r="J2236" s="4">
        <f>TRUNC(SUMPRODUCT(J2234:J2235, V2234:V2235), 0)</f>
        <v>0</v>
      </c>
      <c r="K2236" s="1" t="s">
        <v>13</v>
      </c>
      <c r="L2236" s="5">
        <f>TRUNC(SUMPRODUCT(L2234:L2235, V2234:V2235), 0)</f>
        <v>0</v>
      </c>
      <c r="M2236" s="1" t="s">
        <v>13</v>
      </c>
      <c r="N2236" s="5">
        <f>TRUNC(SUMPRODUCT(N2234:N2235, V2234:V2235), 0)</f>
        <v>0</v>
      </c>
      <c r="O2236" s="1" t="s">
        <v>13</v>
      </c>
      <c r="P2236" s="5">
        <f>J2236+L2236+N2236</f>
        <v>0</v>
      </c>
      <c r="Q2236" s="1" t="s">
        <v>13</v>
      </c>
      <c r="S2236" t="s">
        <v>13</v>
      </c>
      <c r="T2236" t="s">
        <v>13</v>
      </c>
      <c r="U2236" t="s">
        <v>13</v>
      </c>
      <c r="V2236">
        <v>1</v>
      </c>
    </row>
    <row r="2237" spans="1:22" x14ac:dyDescent="0.2">
      <c r="A2237" s="1" t="s">
        <v>13</v>
      </c>
      <c r="B2237" s="6" t="s">
        <v>13</v>
      </c>
      <c r="C2237" s="1" t="s">
        <v>13</v>
      </c>
      <c r="D2237" s="1" t="s">
        <v>13</v>
      </c>
      <c r="E2237" s="1" t="s">
        <v>13</v>
      </c>
      <c r="F2237" s="1" t="s">
        <v>13</v>
      </c>
      <c r="G2237" s="6" t="s">
        <v>13</v>
      </c>
      <c r="H2237" s="3">
        <v>0</v>
      </c>
      <c r="I2237" s="1" t="s">
        <v>13</v>
      </c>
      <c r="J2237" s="1" t="s">
        <v>13</v>
      </c>
      <c r="K2237" s="1" t="s">
        <v>13</v>
      </c>
      <c r="L2237" s="1" t="s">
        <v>13</v>
      </c>
      <c r="M2237" s="1" t="s">
        <v>13</v>
      </c>
      <c r="N2237" s="1" t="s">
        <v>13</v>
      </c>
      <c r="O2237" s="1" t="s">
        <v>13</v>
      </c>
      <c r="P2237" s="1" t="s">
        <v>13</v>
      </c>
      <c r="Q2237" s="1" t="s">
        <v>13</v>
      </c>
      <c r="S2237" t="s">
        <v>13</v>
      </c>
      <c r="T2237" t="s">
        <v>13</v>
      </c>
      <c r="U2237" t="s">
        <v>13</v>
      </c>
      <c r="V2237">
        <v>1</v>
      </c>
    </row>
    <row r="2238" spans="1:22" x14ac:dyDescent="0.2">
      <c r="A2238" s="1" t="s">
        <v>761</v>
      </c>
      <c r="B2238" s="6" t="s">
        <v>13</v>
      </c>
      <c r="C2238" s="1" t="s">
        <v>13</v>
      </c>
      <c r="D2238" s="1" t="s">
        <v>13</v>
      </c>
      <c r="E2238" s="1" t="s">
        <v>762</v>
      </c>
      <c r="F2238" s="1" t="s">
        <v>13</v>
      </c>
      <c r="G2238" s="6" t="s">
        <v>136</v>
      </c>
      <c r="H2238" s="3">
        <v>0</v>
      </c>
      <c r="I2238" s="1" t="s">
        <v>13</v>
      </c>
      <c r="J2238" s="1" t="s">
        <v>13</v>
      </c>
      <c r="K2238" s="1" t="s">
        <v>13</v>
      </c>
      <c r="L2238" s="1" t="s">
        <v>13</v>
      </c>
      <c r="M2238" s="1" t="s">
        <v>13</v>
      </c>
      <c r="N2238" s="1" t="s">
        <v>13</v>
      </c>
      <c r="O2238" s="1" t="s">
        <v>13</v>
      </c>
      <c r="P2238" s="1" t="s">
        <v>13</v>
      </c>
      <c r="Q2238" s="1" t="s">
        <v>13</v>
      </c>
      <c r="S2238" t="s">
        <v>13</v>
      </c>
      <c r="T2238" t="s">
        <v>13</v>
      </c>
      <c r="U2238" t="s">
        <v>13</v>
      </c>
      <c r="V2238">
        <v>1</v>
      </c>
    </row>
    <row r="2239" spans="1:22" x14ac:dyDescent="0.2">
      <c r="A2239" s="1" t="s">
        <v>761</v>
      </c>
      <c r="B2239" s="6" t="s">
        <v>1312</v>
      </c>
      <c r="C2239" s="1" t="s">
        <v>1496</v>
      </c>
      <c r="D2239" s="1" t="s">
        <v>13</v>
      </c>
      <c r="E2239" s="1" t="s">
        <v>1497</v>
      </c>
      <c r="F2239" s="1" t="s">
        <v>1315</v>
      </c>
      <c r="G2239" s="6" t="s">
        <v>1316</v>
      </c>
      <c r="H2239" s="3">
        <v>0.01</v>
      </c>
      <c r="I2239" s="5">
        <v>0</v>
      </c>
      <c r="J2239" s="4">
        <f>TRUNC(H2239*I2239, 1)</f>
        <v>0</v>
      </c>
      <c r="K2239" s="4">
        <f>노무!E23</f>
        <v>0</v>
      </c>
      <c r="L2239" s="5">
        <f>TRUNC(H2239*K2239, 1)</f>
        <v>0</v>
      </c>
      <c r="M2239" s="4">
        <v>0</v>
      </c>
      <c r="N2239" s="5">
        <f>TRUNC(H2239*M2239, 1)</f>
        <v>0</v>
      </c>
      <c r="O2239" s="4">
        <f>I2239+K2239+M2239</f>
        <v>0</v>
      </c>
      <c r="P2239" s="5">
        <f>J2239+L2239+N2239</f>
        <v>0</v>
      </c>
      <c r="Q2239" s="1" t="s">
        <v>13</v>
      </c>
      <c r="S2239" t="s">
        <v>54</v>
      </c>
      <c r="T2239" t="s">
        <v>54</v>
      </c>
      <c r="U2239" t="s">
        <v>13</v>
      </c>
      <c r="V2239">
        <v>1</v>
      </c>
    </row>
    <row r="2240" spans="1:22" x14ac:dyDescent="0.2">
      <c r="A2240" s="1" t="s">
        <v>761</v>
      </c>
      <c r="B2240" s="6" t="s">
        <v>1312</v>
      </c>
      <c r="C2240" s="1" t="s">
        <v>1317</v>
      </c>
      <c r="D2240" s="1" t="s">
        <v>13</v>
      </c>
      <c r="E2240" s="1" t="s">
        <v>1318</v>
      </c>
      <c r="F2240" s="1" t="s">
        <v>1315</v>
      </c>
      <c r="G2240" s="6" t="s">
        <v>1316</v>
      </c>
      <c r="H2240" s="3">
        <v>0.08</v>
      </c>
      <c r="I2240" s="5">
        <v>0</v>
      </c>
      <c r="J2240" s="4">
        <f>TRUNC(H2240*I2240, 1)</f>
        <v>0</v>
      </c>
      <c r="K2240" s="4">
        <f>노무!E4</f>
        <v>0</v>
      </c>
      <c r="L2240" s="5">
        <f>TRUNC(H2240*K2240, 1)</f>
        <v>0</v>
      </c>
      <c r="M2240" s="4">
        <v>0</v>
      </c>
      <c r="N2240" s="5">
        <f>TRUNC(H2240*M2240, 1)</f>
        <v>0</v>
      </c>
      <c r="O2240" s="4">
        <f>I2240+K2240+M2240</f>
        <v>0</v>
      </c>
      <c r="P2240" s="5">
        <f>J2240+L2240+N2240</f>
        <v>0</v>
      </c>
      <c r="Q2240" s="1" t="s">
        <v>13</v>
      </c>
      <c r="S2240" t="s">
        <v>54</v>
      </c>
      <c r="T2240" t="s">
        <v>54</v>
      </c>
      <c r="U2240" t="s">
        <v>13</v>
      </c>
      <c r="V2240">
        <v>1</v>
      </c>
    </row>
    <row r="2241" spans="1:22" x14ac:dyDescent="0.2">
      <c r="A2241" s="1" t="s">
        <v>13</v>
      </c>
      <c r="B2241" s="6" t="s">
        <v>13</v>
      </c>
      <c r="C2241" s="1" t="s">
        <v>13</v>
      </c>
      <c r="D2241" s="1" t="s">
        <v>13</v>
      </c>
      <c r="E2241" s="1" t="s">
        <v>1311</v>
      </c>
      <c r="F2241" s="1" t="s">
        <v>13</v>
      </c>
      <c r="G2241" s="6" t="s">
        <v>13</v>
      </c>
      <c r="H2241" s="3">
        <v>0</v>
      </c>
      <c r="I2241" s="1" t="s">
        <v>13</v>
      </c>
      <c r="J2241" s="4">
        <f>TRUNC(SUMPRODUCT(J2239:J2240, V2239:V2240), 0)</f>
        <v>0</v>
      </c>
      <c r="K2241" s="1" t="s">
        <v>13</v>
      </c>
      <c r="L2241" s="5">
        <f>TRUNC(SUMPRODUCT(L2239:L2240, V2239:V2240), 0)</f>
        <v>0</v>
      </c>
      <c r="M2241" s="1" t="s">
        <v>13</v>
      </c>
      <c r="N2241" s="5">
        <f>TRUNC(SUMPRODUCT(N2239:N2240, V2239:V2240), 0)</f>
        <v>0</v>
      </c>
      <c r="O2241" s="1" t="s">
        <v>13</v>
      </c>
      <c r="P2241" s="5">
        <f>J2241+L2241+N2241</f>
        <v>0</v>
      </c>
      <c r="Q2241" s="1" t="s">
        <v>13</v>
      </c>
      <c r="S2241" t="s">
        <v>13</v>
      </c>
      <c r="T2241" t="s">
        <v>13</v>
      </c>
      <c r="U2241" t="s">
        <v>13</v>
      </c>
      <c r="V2241">
        <v>1</v>
      </c>
    </row>
    <row r="2242" spans="1:22" x14ac:dyDescent="0.2">
      <c r="A2242" s="1" t="s">
        <v>13</v>
      </c>
      <c r="B2242" s="6" t="s">
        <v>13</v>
      </c>
      <c r="C2242" s="1" t="s">
        <v>13</v>
      </c>
      <c r="D2242" s="1" t="s">
        <v>13</v>
      </c>
      <c r="E2242" s="1" t="s">
        <v>13</v>
      </c>
      <c r="F2242" s="1" t="s">
        <v>13</v>
      </c>
      <c r="G2242" s="6" t="s">
        <v>13</v>
      </c>
      <c r="H2242" s="3">
        <v>0</v>
      </c>
      <c r="I2242" s="1" t="s">
        <v>13</v>
      </c>
      <c r="J2242" s="1" t="s">
        <v>13</v>
      </c>
      <c r="K2242" s="1" t="s">
        <v>13</v>
      </c>
      <c r="L2242" s="1" t="s">
        <v>13</v>
      </c>
      <c r="M2242" s="1" t="s">
        <v>13</v>
      </c>
      <c r="N2242" s="1" t="s">
        <v>13</v>
      </c>
      <c r="O2242" s="1" t="s">
        <v>13</v>
      </c>
      <c r="P2242" s="1" t="s">
        <v>13</v>
      </c>
      <c r="Q2242" s="1" t="s">
        <v>13</v>
      </c>
      <c r="S2242" t="s">
        <v>13</v>
      </c>
      <c r="T2242" t="s">
        <v>13</v>
      </c>
      <c r="U2242" t="s">
        <v>13</v>
      </c>
      <c r="V2242">
        <v>1</v>
      </c>
    </row>
    <row r="2243" spans="1:22" x14ac:dyDescent="0.2">
      <c r="A2243" s="1" t="s">
        <v>763</v>
      </c>
      <c r="B2243" s="6" t="s">
        <v>13</v>
      </c>
      <c r="C2243" s="1" t="s">
        <v>13</v>
      </c>
      <c r="D2243" s="1" t="s">
        <v>13</v>
      </c>
      <c r="E2243" s="1" t="s">
        <v>764</v>
      </c>
      <c r="F2243" s="1" t="s">
        <v>765</v>
      </c>
      <c r="G2243" s="6" t="s">
        <v>483</v>
      </c>
      <c r="H2243" s="3">
        <v>0</v>
      </c>
      <c r="I2243" s="1" t="s">
        <v>13</v>
      </c>
      <c r="J2243" s="1" t="s">
        <v>13</v>
      </c>
      <c r="K2243" s="1" t="s">
        <v>13</v>
      </c>
      <c r="L2243" s="1" t="s">
        <v>13</v>
      </c>
      <c r="M2243" s="1" t="s">
        <v>13</v>
      </c>
      <c r="N2243" s="1" t="s">
        <v>13</v>
      </c>
      <c r="O2243" s="1" t="s">
        <v>13</v>
      </c>
      <c r="P2243" s="1" t="s">
        <v>13</v>
      </c>
      <c r="Q2243" s="1" t="s">
        <v>13</v>
      </c>
      <c r="S2243" t="s">
        <v>13</v>
      </c>
      <c r="T2243" t="s">
        <v>13</v>
      </c>
      <c r="U2243" t="s">
        <v>13</v>
      </c>
      <c r="V2243">
        <v>1</v>
      </c>
    </row>
    <row r="2244" spans="1:22" x14ac:dyDescent="0.2">
      <c r="A2244" s="1" t="s">
        <v>763</v>
      </c>
      <c r="B2244" s="6" t="s">
        <v>1312</v>
      </c>
      <c r="C2244" s="1" t="s">
        <v>1496</v>
      </c>
      <c r="D2244" s="1" t="s">
        <v>13</v>
      </c>
      <c r="E2244" s="1" t="s">
        <v>1497</v>
      </c>
      <c r="F2244" s="1" t="s">
        <v>1315</v>
      </c>
      <c r="G2244" s="6" t="s">
        <v>1316</v>
      </c>
      <c r="H2244" s="3">
        <v>0.04</v>
      </c>
      <c r="I2244" s="5">
        <v>0</v>
      </c>
      <c r="J2244" s="4">
        <f>TRUNC(H2244*I2244, 1)</f>
        <v>0</v>
      </c>
      <c r="K2244" s="4">
        <f>노무!E23</f>
        <v>0</v>
      </c>
      <c r="L2244" s="5">
        <f>TRUNC(H2244*K2244, 1)</f>
        <v>0</v>
      </c>
      <c r="M2244" s="4">
        <v>0</v>
      </c>
      <c r="N2244" s="5">
        <f>TRUNC(H2244*M2244, 1)</f>
        <v>0</v>
      </c>
      <c r="O2244" s="4">
        <f>I2244+K2244+M2244</f>
        <v>0</v>
      </c>
      <c r="P2244" s="5">
        <f>J2244+L2244+N2244</f>
        <v>0</v>
      </c>
      <c r="Q2244" s="1" t="s">
        <v>13</v>
      </c>
      <c r="S2244" t="s">
        <v>54</v>
      </c>
      <c r="T2244" t="s">
        <v>54</v>
      </c>
      <c r="U2244" t="s">
        <v>13</v>
      </c>
      <c r="V2244">
        <v>1</v>
      </c>
    </row>
    <row r="2245" spans="1:22" x14ac:dyDescent="0.2">
      <c r="A2245" s="1" t="s">
        <v>763</v>
      </c>
      <c r="B2245" s="6" t="s">
        <v>1312</v>
      </c>
      <c r="C2245" s="1" t="s">
        <v>1317</v>
      </c>
      <c r="D2245" s="1" t="s">
        <v>13</v>
      </c>
      <c r="E2245" s="1" t="s">
        <v>1318</v>
      </c>
      <c r="F2245" s="1" t="s">
        <v>1315</v>
      </c>
      <c r="G2245" s="6" t="s">
        <v>1316</v>
      </c>
      <c r="H2245" s="3">
        <v>0.01</v>
      </c>
      <c r="I2245" s="5">
        <v>0</v>
      </c>
      <c r="J2245" s="4">
        <f>TRUNC(H2245*I2245, 1)</f>
        <v>0</v>
      </c>
      <c r="K2245" s="4">
        <f>노무!E4</f>
        <v>0</v>
      </c>
      <c r="L2245" s="5">
        <f>TRUNC(H2245*K2245, 1)</f>
        <v>0</v>
      </c>
      <c r="M2245" s="4">
        <v>0</v>
      </c>
      <c r="N2245" s="5">
        <f>TRUNC(H2245*M2245, 1)</f>
        <v>0</v>
      </c>
      <c r="O2245" s="4">
        <f>I2245+K2245+M2245</f>
        <v>0</v>
      </c>
      <c r="P2245" s="5">
        <f>J2245+L2245+N2245</f>
        <v>0</v>
      </c>
      <c r="Q2245" s="1" t="s">
        <v>13</v>
      </c>
      <c r="S2245" t="s">
        <v>54</v>
      </c>
      <c r="T2245" t="s">
        <v>54</v>
      </c>
      <c r="U2245" t="s">
        <v>13</v>
      </c>
      <c r="V2245">
        <v>1</v>
      </c>
    </row>
    <row r="2246" spans="1:22" x14ac:dyDescent="0.2">
      <c r="A2246" s="1" t="s">
        <v>13</v>
      </c>
      <c r="B2246" s="6" t="s">
        <v>13</v>
      </c>
      <c r="C2246" s="1" t="s">
        <v>13</v>
      </c>
      <c r="D2246" s="1" t="s">
        <v>13</v>
      </c>
      <c r="E2246" s="1" t="s">
        <v>1311</v>
      </c>
      <c r="F2246" s="1" t="s">
        <v>13</v>
      </c>
      <c r="G2246" s="6" t="s">
        <v>13</v>
      </c>
      <c r="H2246" s="3">
        <v>0</v>
      </c>
      <c r="I2246" s="1" t="s">
        <v>13</v>
      </c>
      <c r="J2246" s="4">
        <f>TRUNC(SUMPRODUCT(J2244:J2245, V2244:V2245), 0)</f>
        <v>0</v>
      </c>
      <c r="K2246" s="1" t="s">
        <v>13</v>
      </c>
      <c r="L2246" s="5">
        <f>TRUNC(SUMPRODUCT(L2244:L2245, V2244:V2245), 0)</f>
        <v>0</v>
      </c>
      <c r="M2246" s="1" t="s">
        <v>13</v>
      </c>
      <c r="N2246" s="5">
        <f>TRUNC(SUMPRODUCT(N2244:N2245, V2244:V2245), 0)</f>
        <v>0</v>
      </c>
      <c r="O2246" s="1" t="s">
        <v>13</v>
      </c>
      <c r="P2246" s="5">
        <f>J2246+L2246+N2246</f>
        <v>0</v>
      </c>
      <c r="Q2246" s="1" t="s">
        <v>13</v>
      </c>
      <c r="S2246" t="s">
        <v>13</v>
      </c>
      <c r="T2246" t="s">
        <v>13</v>
      </c>
      <c r="U2246" t="s">
        <v>13</v>
      </c>
      <c r="V2246">
        <v>1</v>
      </c>
    </row>
    <row r="2247" spans="1:22" x14ac:dyDescent="0.2">
      <c r="A2247" s="1" t="s">
        <v>13</v>
      </c>
      <c r="B2247" s="6" t="s">
        <v>13</v>
      </c>
      <c r="C2247" s="1" t="s">
        <v>13</v>
      </c>
      <c r="D2247" s="1" t="s">
        <v>13</v>
      </c>
      <c r="E2247" s="1" t="s">
        <v>13</v>
      </c>
      <c r="F2247" s="1" t="s">
        <v>13</v>
      </c>
      <c r="G2247" s="6" t="s">
        <v>13</v>
      </c>
      <c r="H2247" s="3">
        <v>0</v>
      </c>
      <c r="I2247" s="1" t="s">
        <v>13</v>
      </c>
      <c r="J2247" s="1" t="s">
        <v>13</v>
      </c>
      <c r="K2247" s="1" t="s">
        <v>13</v>
      </c>
      <c r="L2247" s="1" t="s">
        <v>13</v>
      </c>
      <c r="M2247" s="1" t="s">
        <v>13</v>
      </c>
      <c r="N2247" s="1" t="s">
        <v>13</v>
      </c>
      <c r="O2247" s="1" t="s">
        <v>13</v>
      </c>
      <c r="P2247" s="1" t="s">
        <v>13</v>
      </c>
      <c r="Q2247" s="1" t="s">
        <v>13</v>
      </c>
      <c r="S2247" t="s">
        <v>13</v>
      </c>
      <c r="T2247" t="s">
        <v>13</v>
      </c>
      <c r="U2247" t="s">
        <v>13</v>
      </c>
      <c r="V2247">
        <v>1</v>
      </c>
    </row>
    <row r="2248" spans="1:22" x14ac:dyDescent="0.2">
      <c r="A2248" s="1" t="s">
        <v>766</v>
      </c>
      <c r="B2248" s="6" t="s">
        <v>13</v>
      </c>
      <c r="C2248" s="1" t="s">
        <v>13</v>
      </c>
      <c r="D2248" s="1" t="s">
        <v>13</v>
      </c>
      <c r="E2248" s="1" t="s">
        <v>764</v>
      </c>
      <c r="F2248" s="1" t="s">
        <v>767</v>
      </c>
      <c r="G2248" s="6" t="s">
        <v>483</v>
      </c>
      <c r="H2248" s="3">
        <v>0</v>
      </c>
      <c r="I2248" s="1" t="s">
        <v>13</v>
      </c>
      <c r="J2248" s="1" t="s">
        <v>13</v>
      </c>
      <c r="K2248" s="1" t="s">
        <v>13</v>
      </c>
      <c r="L2248" s="1" t="s">
        <v>13</v>
      </c>
      <c r="M2248" s="1" t="s">
        <v>13</v>
      </c>
      <c r="N2248" s="1" t="s">
        <v>13</v>
      </c>
      <c r="O2248" s="1" t="s">
        <v>13</v>
      </c>
      <c r="P2248" s="1" t="s">
        <v>13</v>
      </c>
      <c r="Q2248" s="1" t="s">
        <v>13</v>
      </c>
      <c r="S2248" t="s">
        <v>13</v>
      </c>
      <c r="T2248" t="s">
        <v>13</v>
      </c>
      <c r="U2248" t="s">
        <v>13</v>
      </c>
      <c r="V2248">
        <v>1</v>
      </c>
    </row>
    <row r="2249" spans="1:22" x14ac:dyDescent="0.2">
      <c r="A2249" s="1" t="s">
        <v>766</v>
      </c>
      <c r="B2249" s="6" t="s">
        <v>1312</v>
      </c>
      <c r="C2249" s="1" t="s">
        <v>1496</v>
      </c>
      <c r="D2249" s="1" t="s">
        <v>13</v>
      </c>
      <c r="E2249" s="1" t="s">
        <v>1497</v>
      </c>
      <c r="F2249" s="1" t="s">
        <v>1315</v>
      </c>
      <c r="G2249" s="6" t="s">
        <v>1316</v>
      </c>
      <c r="H2249" s="3">
        <v>0.05</v>
      </c>
      <c r="I2249" s="5">
        <v>0</v>
      </c>
      <c r="J2249" s="4">
        <f>TRUNC(H2249*I2249, 1)</f>
        <v>0</v>
      </c>
      <c r="K2249" s="4">
        <f>노무!E23</f>
        <v>0</v>
      </c>
      <c r="L2249" s="5">
        <f>TRUNC(H2249*K2249, 1)</f>
        <v>0</v>
      </c>
      <c r="M2249" s="4">
        <v>0</v>
      </c>
      <c r="N2249" s="5">
        <f>TRUNC(H2249*M2249, 1)</f>
        <v>0</v>
      </c>
      <c r="O2249" s="4">
        <f>I2249+K2249+M2249</f>
        <v>0</v>
      </c>
      <c r="P2249" s="5">
        <f>J2249+L2249+N2249</f>
        <v>0</v>
      </c>
      <c r="Q2249" s="1" t="s">
        <v>13</v>
      </c>
      <c r="S2249" t="s">
        <v>54</v>
      </c>
      <c r="T2249" t="s">
        <v>54</v>
      </c>
      <c r="U2249" t="s">
        <v>13</v>
      </c>
      <c r="V2249">
        <v>1</v>
      </c>
    </row>
    <row r="2250" spans="1:22" x14ac:dyDescent="0.2">
      <c r="A2250" s="1" t="s">
        <v>766</v>
      </c>
      <c r="B2250" s="6" t="s">
        <v>1312</v>
      </c>
      <c r="C2250" s="1" t="s">
        <v>1317</v>
      </c>
      <c r="D2250" s="1" t="s">
        <v>13</v>
      </c>
      <c r="E2250" s="1" t="s">
        <v>1318</v>
      </c>
      <c r="F2250" s="1" t="s">
        <v>1315</v>
      </c>
      <c r="G2250" s="6" t="s">
        <v>1316</v>
      </c>
      <c r="H2250" s="3">
        <v>0.02</v>
      </c>
      <c r="I2250" s="5">
        <v>0</v>
      </c>
      <c r="J2250" s="4">
        <f>TRUNC(H2250*I2250, 1)</f>
        <v>0</v>
      </c>
      <c r="K2250" s="4">
        <f>노무!E4</f>
        <v>0</v>
      </c>
      <c r="L2250" s="5">
        <f>TRUNC(H2250*K2250, 1)</f>
        <v>0</v>
      </c>
      <c r="M2250" s="4">
        <v>0</v>
      </c>
      <c r="N2250" s="5">
        <f>TRUNC(H2250*M2250, 1)</f>
        <v>0</v>
      </c>
      <c r="O2250" s="4">
        <f>I2250+K2250+M2250</f>
        <v>0</v>
      </c>
      <c r="P2250" s="5">
        <f>J2250+L2250+N2250</f>
        <v>0</v>
      </c>
      <c r="Q2250" s="1" t="s">
        <v>13</v>
      </c>
      <c r="S2250" t="s">
        <v>54</v>
      </c>
      <c r="T2250" t="s">
        <v>54</v>
      </c>
      <c r="U2250" t="s">
        <v>13</v>
      </c>
      <c r="V2250">
        <v>1</v>
      </c>
    </row>
    <row r="2251" spans="1:22" x14ac:dyDescent="0.2">
      <c r="A2251" s="1" t="s">
        <v>13</v>
      </c>
      <c r="B2251" s="6" t="s">
        <v>13</v>
      </c>
      <c r="C2251" s="1" t="s">
        <v>13</v>
      </c>
      <c r="D2251" s="1" t="s">
        <v>13</v>
      </c>
      <c r="E2251" s="1" t="s">
        <v>1311</v>
      </c>
      <c r="F2251" s="1" t="s">
        <v>13</v>
      </c>
      <c r="G2251" s="6" t="s">
        <v>13</v>
      </c>
      <c r="H2251" s="3">
        <v>0</v>
      </c>
      <c r="I2251" s="1" t="s">
        <v>13</v>
      </c>
      <c r="J2251" s="4">
        <f>TRUNC(SUMPRODUCT(J2249:J2250, V2249:V2250), 0)</f>
        <v>0</v>
      </c>
      <c r="K2251" s="1" t="s">
        <v>13</v>
      </c>
      <c r="L2251" s="5">
        <f>TRUNC(SUMPRODUCT(L2249:L2250, V2249:V2250), 0)</f>
        <v>0</v>
      </c>
      <c r="M2251" s="1" t="s">
        <v>13</v>
      </c>
      <c r="N2251" s="5">
        <f>TRUNC(SUMPRODUCT(N2249:N2250, V2249:V2250), 0)</f>
        <v>0</v>
      </c>
      <c r="O2251" s="1" t="s">
        <v>13</v>
      </c>
      <c r="P2251" s="5">
        <f>J2251+L2251+N2251</f>
        <v>0</v>
      </c>
      <c r="Q2251" s="1" t="s">
        <v>13</v>
      </c>
      <c r="S2251" t="s">
        <v>13</v>
      </c>
      <c r="T2251" t="s">
        <v>13</v>
      </c>
      <c r="U2251" t="s">
        <v>13</v>
      </c>
      <c r="V2251">
        <v>1</v>
      </c>
    </row>
    <row r="2252" spans="1:22" x14ac:dyDescent="0.2">
      <c r="A2252" s="1" t="s">
        <v>13</v>
      </c>
      <c r="B2252" s="6" t="s">
        <v>13</v>
      </c>
      <c r="C2252" s="1" t="s">
        <v>13</v>
      </c>
      <c r="D2252" s="1" t="s">
        <v>13</v>
      </c>
      <c r="E2252" s="1" t="s">
        <v>13</v>
      </c>
      <c r="F2252" s="1" t="s">
        <v>13</v>
      </c>
      <c r="G2252" s="6" t="s">
        <v>13</v>
      </c>
      <c r="H2252" s="3">
        <v>0</v>
      </c>
      <c r="I2252" s="1" t="s">
        <v>13</v>
      </c>
      <c r="J2252" s="1" t="s">
        <v>13</v>
      </c>
      <c r="K2252" s="1" t="s">
        <v>13</v>
      </c>
      <c r="L2252" s="1" t="s">
        <v>13</v>
      </c>
      <c r="M2252" s="1" t="s">
        <v>13</v>
      </c>
      <c r="N2252" s="1" t="s">
        <v>13</v>
      </c>
      <c r="O2252" s="1" t="s">
        <v>13</v>
      </c>
      <c r="P2252" s="1" t="s">
        <v>13</v>
      </c>
      <c r="Q2252" s="1" t="s">
        <v>13</v>
      </c>
      <c r="S2252" t="s">
        <v>13</v>
      </c>
      <c r="T2252" t="s">
        <v>13</v>
      </c>
      <c r="U2252" t="s">
        <v>13</v>
      </c>
      <c r="V2252">
        <v>1</v>
      </c>
    </row>
    <row r="2253" spans="1:22" x14ac:dyDescent="0.2">
      <c r="A2253" s="1" t="s">
        <v>768</v>
      </c>
      <c r="B2253" s="6" t="s">
        <v>13</v>
      </c>
      <c r="C2253" s="1" t="s">
        <v>13</v>
      </c>
      <c r="D2253" s="1" t="s">
        <v>13</v>
      </c>
      <c r="E2253" s="1" t="s">
        <v>764</v>
      </c>
      <c r="F2253" s="1" t="s">
        <v>769</v>
      </c>
      <c r="G2253" s="6" t="s">
        <v>483</v>
      </c>
      <c r="H2253" s="3">
        <v>0</v>
      </c>
      <c r="I2253" s="1" t="s">
        <v>13</v>
      </c>
      <c r="J2253" s="1" t="s">
        <v>13</v>
      </c>
      <c r="K2253" s="1" t="s">
        <v>13</v>
      </c>
      <c r="L2253" s="1" t="s">
        <v>13</v>
      </c>
      <c r="M2253" s="1" t="s">
        <v>13</v>
      </c>
      <c r="N2253" s="1" t="s">
        <v>13</v>
      </c>
      <c r="O2253" s="1" t="s">
        <v>13</v>
      </c>
      <c r="P2253" s="1" t="s">
        <v>13</v>
      </c>
      <c r="Q2253" s="1" t="s">
        <v>13</v>
      </c>
      <c r="S2253" t="s">
        <v>13</v>
      </c>
      <c r="T2253" t="s">
        <v>13</v>
      </c>
      <c r="U2253" t="s">
        <v>13</v>
      </c>
      <c r="V2253">
        <v>1</v>
      </c>
    </row>
    <row r="2254" spans="1:22" x14ac:dyDescent="0.2">
      <c r="A2254" s="1" t="s">
        <v>768</v>
      </c>
      <c r="B2254" s="6" t="s">
        <v>1312</v>
      </c>
      <c r="C2254" s="1" t="s">
        <v>1496</v>
      </c>
      <c r="D2254" s="1" t="s">
        <v>13</v>
      </c>
      <c r="E2254" s="1" t="s">
        <v>1497</v>
      </c>
      <c r="F2254" s="1" t="s">
        <v>1315</v>
      </c>
      <c r="G2254" s="6" t="s">
        <v>1316</v>
      </c>
      <c r="H2254" s="3">
        <v>7.0000000000000007E-2</v>
      </c>
      <c r="I2254" s="5">
        <v>0</v>
      </c>
      <c r="J2254" s="4">
        <f>TRUNC(H2254*I2254, 1)</f>
        <v>0</v>
      </c>
      <c r="K2254" s="4">
        <f>노무!E23</f>
        <v>0</v>
      </c>
      <c r="L2254" s="5">
        <f>TRUNC(H2254*K2254, 1)</f>
        <v>0</v>
      </c>
      <c r="M2254" s="4">
        <v>0</v>
      </c>
      <c r="N2254" s="5">
        <f>TRUNC(H2254*M2254, 1)</f>
        <v>0</v>
      </c>
      <c r="O2254" s="4">
        <f>I2254+K2254+M2254</f>
        <v>0</v>
      </c>
      <c r="P2254" s="5">
        <f>J2254+L2254+N2254</f>
        <v>0</v>
      </c>
      <c r="Q2254" s="1" t="s">
        <v>13</v>
      </c>
      <c r="S2254" t="s">
        <v>54</v>
      </c>
      <c r="T2254" t="s">
        <v>54</v>
      </c>
      <c r="U2254" t="s">
        <v>13</v>
      </c>
      <c r="V2254">
        <v>1</v>
      </c>
    </row>
    <row r="2255" spans="1:22" x14ac:dyDescent="0.2">
      <c r="A2255" s="1" t="s">
        <v>768</v>
      </c>
      <c r="B2255" s="6" t="s">
        <v>1312</v>
      </c>
      <c r="C2255" s="1" t="s">
        <v>1317</v>
      </c>
      <c r="D2255" s="1" t="s">
        <v>13</v>
      </c>
      <c r="E2255" s="1" t="s">
        <v>1318</v>
      </c>
      <c r="F2255" s="1" t="s">
        <v>1315</v>
      </c>
      <c r="G2255" s="6" t="s">
        <v>1316</v>
      </c>
      <c r="H2255" s="3">
        <v>0.03</v>
      </c>
      <c r="I2255" s="5">
        <v>0</v>
      </c>
      <c r="J2255" s="4">
        <f>TRUNC(H2255*I2255, 1)</f>
        <v>0</v>
      </c>
      <c r="K2255" s="4">
        <f>노무!E4</f>
        <v>0</v>
      </c>
      <c r="L2255" s="5">
        <f>TRUNC(H2255*K2255, 1)</f>
        <v>0</v>
      </c>
      <c r="M2255" s="4">
        <v>0</v>
      </c>
      <c r="N2255" s="5">
        <f>TRUNC(H2255*M2255, 1)</f>
        <v>0</v>
      </c>
      <c r="O2255" s="4">
        <f>I2255+K2255+M2255</f>
        <v>0</v>
      </c>
      <c r="P2255" s="5">
        <f>J2255+L2255+N2255</f>
        <v>0</v>
      </c>
      <c r="Q2255" s="1" t="s">
        <v>13</v>
      </c>
      <c r="S2255" t="s">
        <v>54</v>
      </c>
      <c r="T2255" t="s">
        <v>54</v>
      </c>
      <c r="U2255" t="s">
        <v>13</v>
      </c>
      <c r="V2255">
        <v>1</v>
      </c>
    </row>
    <row r="2256" spans="1:22" x14ac:dyDescent="0.2">
      <c r="A2256" s="1" t="s">
        <v>13</v>
      </c>
      <c r="B2256" s="6" t="s">
        <v>13</v>
      </c>
      <c r="C2256" s="1" t="s">
        <v>13</v>
      </c>
      <c r="D2256" s="1" t="s">
        <v>13</v>
      </c>
      <c r="E2256" s="1" t="s">
        <v>1311</v>
      </c>
      <c r="F2256" s="1" t="s">
        <v>13</v>
      </c>
      <c r="G2256" s="6" t="s">
        <v>13</v>
      </c>
      <c r="H2256" s="3">
        <v>0</v>
      </c>
      <c r="I2256" s="1" t="s">
        <v>13</v>
      </c>
      <c r="J2256" s="4">
        <f>TRUNC(SUMPRODUCT(J2254:J2255, V2254:V2255), 0)</f>
        <v>0</v>
      </c>
      <c r="K2256" s="1" t="s">
        <v>13</v>
      </c>
      <c r="L2256" s="5">
        <f>TRUNC(SUMPRODUCT(L2254:L2255, V2254:V2255), 0)</f>
        <v>0</v>
      </c>
      <c r="M2256" s="1" t="s">
        <v>13</v>
      </c>
      <c r="N2256" s="5">
        <f>TRUNC(SUMPRODUCT(N2254:N2255, V2254:V2255), 0)</f>
        <v>0</v>
      </c>
      <c r="O2256" s="1" t="s">
        <v>13</v>
      </c>
      <c r="P2256" s="5">
        <f>J2256+L2256+N2256</f>
        <v>0</v>
      </c>
      <c r="Q2256" s="1" t="s">
        <v>13</v>
      </c>
      <c r="S2256" t="s">
        <v>13</v>
      </c>
      <c r="T2256" t="s">
        <v>13</v>
      </c>
      <c r="U2256" t="s">
        <v>13</v>
      </c>
      <c r="V2256">
        <v>1</v>
      </c>
    </row>
    <row r="2257" spans="1:22" x14ac:dyDescent="0.2">
      <c r="A2257" s="1" t="s">
        <v>13</v>
      </c>
      <c r="B2257" s="6" t="s">
        <v>13</v>
      </c>
      <c r="C2257" s="1" t="s">
        <v>13</v>
      </c>
      <c r="D2257" s="1" t="s">
        <v>13</v>
      </c>
      <c r="E2257" s="1" t="s">
        <v>13</v>
      </c>
      <c r="F2257" s="1" t="s">
        <v>13</v>
      </c>
      <c r="G2257" s="6" t="s">
        <v>13</v>
      </c>
      <c r="H2257" s="3">
        <v>0</v>
      </c>
      <c r="I2257" s="1" t="s">
        <v>13</v>
      </c>
      <c r="J2257" s="1" t="s">
        <v>13</v>
      </c>
      <c r="K2257" s="1" t="s">
        <v>13</v>
      </c>
      <c r="L2257" s="1" t="s">
        <v>13</v>
      </c>
      <c r="M2257" s="1" t="s">
        <v>13</v>
      </c>
      <c r="N2257" s="1" t="s">
        <v>13</v>
      </c>
      <c r="O2257" s="1" t="s">
        <v>13</v>
      </c>
      <c r="P2257" s="1" t="s">
        <v>13</v>
      </c>
      <c r="Q2257" s="1" t="s">
        <v>13</v>
      </c>
      <c r="S2257" t="s">
        <v>13</v>
      </c>
      <c r="T2257" t="s">
        <v>13</v>
      </c>
      <c r="U2257" t="s">
        <v>13</v>
      </c>
      <c r="V2257">
        <v>1</v>
      </c>
    </row>
    <row r="2258" spans="1:22" x14ac:dyDescent="0.2">
      <c r="A2258" s="1" t="s">
        <v>770</v>
      </c>
      <c r="B2258" s="6" t="s">
        <v>13</v>
      </c>
      <c r="C2258" s="1" t="s">
        <v>13</v>
      </c>
      <c r="D2258" s="1" t="s">
        <v>13</v>
      </c>
      <c r="E2258" s="1" t="s">
        <v>764</v>
      </c>
      <c r="F2258" s="1" t="s">
        <v>771</v>
      </c>
      <c r="G2258" s="6" t="s">
        <v>483</v>
      </c>
      <c r="H2258" s="3">
        <v>0</v>
      </c>
      <c r="I2258" s="1" t="s">
        <v>13</v>
      </c>
      <c r="J2258" s="1" t="s">
        <v>13</v>
      </c>
      <c r="K2258" s="1" t="s">
        <v>13</v>
      </c>
      <c r="L2258" s="1" t="s">
        <v>13</v>
      </c>
      <c r="M2258" s="1" t="s">
        <v>13</v>
      </c>
      <c r="N2258" s="1" t="s">
        <v>13</v>
      </c>
      <c r="O2258" s="1" t="s">
        <v>13</v>
      </c>
      <c r="P2258" s="1" t="s">
        <v>13</v>
      </c>
      <c r="Q2258" s="1" t="s">
        <v>13</v>
      </c>
      <c r="S2258" t="s">
        <v>13</v>
      </c>
      <c r="T2258" t="s">
        <v>13</v>
      </c>
      <c r="U2258" t="s">
        <v>13</v>
      </c>
      <c r="V2258">
        <v>1</v>
      </c>
    </row>
    <row r="2259" spans="1:22" x14ac:dyDescent="0.2">
      <c r="A2259" s="1" t="s">
        <v>770</v>
      </c>
      <c r="B2259" s="6" t="s">
        <v>1312</v>
      </c>
      <c r="C2259" s="1" t="s">
        <v>1496</v>
      </c>
      <c r="D2259" s="1" t="s">
        <v>13</v>
      </c>
      <c r="E2259" s="1" t="s">
        <v>1497</v>
      </c>
      <c r="F2259" s="1" t="s">
        <v>1315</v>
      </c>
      <c r="G2259" s="6" t="s">
        <v>1316</v>
      </c>
      <c r="H2259" s="3">
        <v>0.11</v>
      </c>
      <c r="I2259" s="5">
        <v>0</v>
      </c>
      <c r="J2259" s="4">
        <f>TRUNC(H2259*I2259, 1)</f>
        <v>0</v>
      </c>
      <c r="K2259" s="4">
        <f>노무!E23</f>
        <v>0</v>
      </c>
      <c r="L2259" s="5">
        <f>TRUNC(H2259*K2259, 1)</f>
        <v>0</v>
      </c>
      <c r="M2259" s="4">
        <v>0</v>
      </c>
      <c r="N2259" s="5">
        <f>TRUNC(H2259*M2259, 1)</f>
        <v>0</v>
      </c>
      <c r="O2259" s="4">
        <f>I2259+K2259+M2259</f>
        <v>0</v>
      </c>
      <c r="P2259" s="5">
        <f>J2259+L2259+N2259</f>
        <v>0</v>
      </c>
      <c r="Q2259" s="1" t="s">
        <v>13</v>
      </c>
      <c r="S2259" t="s">
        <v>54</v>
      </c>
      <c r="T2259" t="s">
        <v>54</v>
      </c>
      <c r="U2259" t="s">
        <v>13</v>
      </c>
      <c r="V2259">
        <v>1</v>
      </c>
    </row>
    <row r="2260" spans="1:22" x14ac:dyDescent="0.2">
      <c r="A2260" s="1" t="s">
        <v>770</v>
      </c>
      <c r="B2260" s="6" t="s">
        <v>1312</v>
      </c>
      <c r="C2260" s="1" t="s">
        <v>1317</v>
      </c>
      <c r="D2260" s="1" t="s">
        <v>13</v>
      </c>
      <c r="E2260" s="1" t="s">
        <v>1318</v>
      </c>
      <c r="F2260" s="1" t="s">
        <v>1315</v>
      </c>
      <c r="G2260" s="6" t="s">
        <v>1316</v>
      </c>
      <c r="H2260" s="3">
        <v>0.05</v>
      </c>
      <c r="I2260" s="5">
        <v>0</v>
      </c>
      <c r="J2260" s="4">
        <f>TRUNC(H2260*I2260, 1)</f>
        <v>0</v>
      </c>
      <c r="K2260" s="4">
        <f>노무!E4</f>
        <v>0</v>
      </c>
      <c r="L2260" s="5">
        <f>TRUNC(H2260*K2260, 1)</f>
        <v>0</v>
      </c>
      <c r="M2260" s="4">
        <v>0</v>
      </c>
      <c r="N2260" s="5">
        <f>TRUNC(H2260*M2260, 1)</f>
        <v>0</v>
      </c>
      <c r="O2260" s="4">
        <f>I2260+K2260+M2260</f>
        <v>0</v>
      </c>
      <c r="P2260" s="5">
        <f>J2260+L2260+N2260</f>
        <v>0</v>
      </c>
      <c r="Q2260" s="1" t="s">
        <v>13</v>
      </c>
      <c r="S2260" t="s">
        <v>54</v>
      </c>
      <c r="T2260" t="s">
        <v>54</v>
      </c>
      <c r="U2260" t="s">
        <v>13</v>
      </c>
      <c r="V2260">
        <v>1</v>
      </c>
    </row>
    <row r="2261" spans="1:22" x14ac:dyDescent="0.2">
      <c r="A2261" s="1" t="s">
        <v>13</v>
      </c>
      <c r="B2261" s="6" t="s">
        <v>13</v>
      </c>
      <c r="C2261" s="1" t="s">
        <v>13</v>
      </c>
      <c r="D2261" s="1" t="s">
        <v>13</v>
      </c>
      <c r="E2261" s="1" t="s">
        <v>1311</v>
      </c>
      <c r="F2261" s="1" t="s">
        <v>13</v>
      </c>
      <c r="G2261" s="6" t="s">
        <v>13</v>
      </c>
      <c r="H2261" s="3">
        <v>0</v>
      </c>
      <c r="I2261" s="1" t="s">
        <v>13</v>
      </c>
      <c r="J2261" s="4">
        <f>TRUNC(SUMPRODUCT(J2259:J2260, V2259:V2260), 0)</f>
        <v>0</v>
      </c>
      <c r="K2261" s="1" t="s">
        <v>13</v>
      </c>
      <c r="L2261" s="5">
        <f>TRUNC(SUMPRODUCT(L2259:L2260, V2259:V2260), 0)</f>
        <v>0</v>
      </c>
      <c r="M2261" s="1" t="s">
        <v>13</v>
      </c>
      <c r="N2261" s="5">
        <f>TRUNC(SUMPRODUCT(N2259:N2260, V2259:V2260), 0)</f>
        <v>0</v>
      </c>
      <c r="O2261" s="1" t="s">
        <v>13</v>
      </c>
      <c r="P2261" s="5">
        <f>J2261+L2261+N2261</f>
        <v>0</v>
      </c>
      <c r="Q2261" s="1" t="s">
        <v>13</v>
      </c>
      <c r="S2261" t="s">
        <v>13</v>
      </c>
      <c r="T2261" t="s">
        <v>13</v>
      </c>
      <c r="U2261" t="s">
        <v>13</v>
      </c>
      <c r="V2261">
        <v>1</v>
      </c>
    </row>
    <row r="2262" spans="1:22" x14ac:dyDescent="0.2">
      <c r="A2262" s="1" t="s">
        <v>13</v>
      </c>
      <c r="B2262" s="6" t="s">
        <v>13</v>
      </c>
      <c r="C2262" s="1" t="s">
        <v>13</v>
      </c>
      <c r="D2262" s="1" t="s">
        <v>13</v>
      </c>
      <c r="E2262" s="1" t="s">
        <v>13</v>
      </c>
      <c r="F2262" s="1" t="s">
        <v>13</v>
      </c>
      <c r="G2262" s="6" t="s">
        <v>13</v>
      </c>
      <c r="H2262" s="3">
        <v>0</v>
      </c>
      <c r="I2262" s="1" t="s">
        <v>13</v>
      </c>
      <c r="J2262" s="1" t="s">
        <v>13</v>
      </c>
      <c r="K2262" s="1" t="s">
        <v>13</v>
      </c>
      <c r="L2262" s="1" t="s">
        <v>13</v>
      </c>
      <c r="M2262" s="1" t="s">
        <v>13</v>
      </c>
      <c r="N2262" s="1" t="s">
        <v>13</v>
      </c>
      <c r="O2262" s="1" t="s">
        <v>13</v>
      </c>
      <c r="P2262" s="1" t="s">
        <v>13</v>
      </c>
      <c r="Q2262" s="1" t="s">
        <v>13</v>
      </c>
      <c r="S2262" t="s">
        <v>13</v>
      </c>
      <c r="T2262" t="s">
        <v>13</v>
      </c>
      <c r="U2262" t="s">
        <v>13</v>
      </c>
      <c r="V2262">
        <v>1</v>
      </c>
    </row>
    <row r="2263" spans="1:22" x14ac:dyDescent="0.2">
      <c r="A2263" s="1" t="s">
        <v>772</v>
      </c>
      <c r="B2263" s="6" t="s">
        <v>13</v>
      </c>
      <c r="C2263" s="1" t="s">
        <v>13</v>
      </c>
      <c r="D2263" s="1" t="s">
        <v>13</v>
      </c>
      <c r="E2263" s="1" t="s">
        <v>764</v>
      </c>
      <c r="F2263" s="1" t="s">
        <v>773</v>
      </c>
      <c r="G2263" s="6" t="s">
        <v>483</v>
      </c>
      <c r="H2263" s="3">
        <v>0</v>
      </c>
      <c r="I2263" s="1" t="s">
        <v>13</v>
      </c>
      <c r="J2263" s="1" t="s">
        <v>13</v>
      </c>
      <c r="K2263" s="1" t="s">
        <v>13</v>
      </c>
      <c r="L2263" s="1" t="s">
        <v>13</v>
      </c>
      <c r="M2263" s="1" t="s">
        <v>13</v>
      </c>
      <c r="N2263" s="1" t="s">
        <v>13</v>
      </c>
      <c r="O2263" s="1" t="s">
        <v>13</v>
      </c>
      <c r="P2263" s="1" t="s">
        <v>13</v>
      </c>
      <c r="Q2263" s="1" t="s">
        <v>13</v>
      </c>
      <c r="S2263" t="s">
        <v>13</v>
      </c>
      <c r="T2263" t="s">
        <v>13</v>
      </c>
      <c r="U2263" t="s">
        <v>13</v>
      </c>
      <c r="V2263">
        <v>1</v>
      </c>
    </row>
    <row r="2264" spans="1:22" x14ac:dyDescent="0.2">
      <c r="A2264" s="1" t="s">
        <v>772</v>
      </c>
      <c r="B2264" s="6" t="s">
        <v>1312</v>
      </c>
      <c r="C2264" s="1" t="s">
        <v>1496</v>
      </c>
      <c r="D2264" s="1" t="s">
        <v>13</v>
      </c>
      <c r="E2264" s="1" t="s">
        <v>1497</v>
      </c>
      <c r="F2264" s="1" t="s">
        <v>1315</v>
      </c>
      <c r="G2264" s="6" t="s">
        <v>1316</v>
      </c>
      <c r="H2264" s="3">
        <v>0.15</v>
      </c>
      <c r="I2264" s="5">
        <v>0</v>
      </c>
      <c r="J2264" s="4">
        <f>TRUNC(H2264*I2264, 1)</f>
        <v>0</v>
      </c>
      <c r="K2264" s="4">
        <f>노무!E23</f>
        <v>0</v>
      </c>
      <c r="L2264" s="5">
        <f>TRUNC(H2264*K2264, 1)</f>
        <v>0</v>
      </c>
      <c r="M2264" s="4">
        <v>0</v>
      </c>
      <c r="N2264" s="5">
        <f>TRUNC(H2264*M2264, 1)</f>
        <v>0</v>
      </c>
      <c r="O2264" s="4">
        <f>I2264+K2264+M2264</f>
        <v>0</v>
      </c>
      <c r="P2264" s="5">
        <f>J2264+L2264+N2264</f>
        <v>0</v>
      </c>
      <c r="Q2264" s="1" t="s">
        <v>13</v>
      </c>
      <c r="S2264" t="s">
        <v>54</v>
      </c>
      <c r="T2264" t="s">
        <v>54</v>
      </c>
      <c r="U2264" t="s">
        <v>13</v>
      </c>
      <c r="V2264">
        <v>1</v>
      </c>
    </row>
    <row r="2265" spans="1:22" x14ac:dyDescent="0.2">
      <c r="A2265" s="1" t="s">
        <v>772</v>
      </c>
      <c r="B2265" s="6" t="s">
        <v>1312</v>
      </c>
      <c r="C2265" s="1" t="s">
        <v>1317</v>
      </c>
      <c r="D2265" s="1" t="s">
        <v>13</v>
      </c>
      <c r="E2265" s="1" t="s">
        <v>1318</v>
      </c>
      <c r="F2265" s="1" t="s">
        <v>1315</v>
      </c>
      <c r="G2265" s="6" t="s">
        <v>1316</v>
      </c>
      <c r="H2265" s="3">
        <v>0.06</v>
      </c>
      <c r="I2265" s="5">
        <v>0</v>
      </c>
      <c r="J2265" s="4">
        <f>TRUNC(H2265*I2265, 1)</f>
        <v>0</v>
      </c>
      <c r="K2265" s="4">
        <f>노무!E4</f>
        <v>0</v>
      </c>
      <c r="L2265" s="5">
        <f>TRUNC(H2265*K2265, 1)</f>
        <v>0</v>
      </c>
      <c r="M2265" s="4">
        <v>0</v>
      </c>
      <c r="N2265" s="5">
        <f>TRUNC(H2265*M2265, 1)</f>
        <v>0</v>
      </c>
      <c r="O2265" s="4">
        <f>I2265+K2265+M2265</f>
        <v>0</v>
      </c>
      <c r="P2265" s="5">
        <f>J2265+L2265+N2265</f>
        <v>0</v>
      </c>
      <c r="Q2265" s="1" t="s">
        <v>13</v>
      </c>
      <c r="S2265" t="s">
        <v>54</v>
      </c>
      <c r="T2265" t="s">
        <v>54</v>
      </c>
      <c r="U2265" t="s">
        <v>13</v>
      </c>
      <c r="V2265">
        <v>1</v>
      </c>
    </row>
    <row r="2266" spans="1:22" x14ac:dyDescent="0.2">
      <c r="A2266" s="1" t="s">
        <v>13</v>
      </c>
      <c r="B2266" s="6" t="s">
        <v>13</v>
      </c>
      <c r="C2266" s="1" t="s">
        <v>13</v>
      </c>
      <c r="D2266" s="1" t="s">
        <v>13</v>
      </c>
      <c r="E2266" s="1" t="s">
        <v>1311</v>
      </c>
      <c r="F2266" s="1" t="s">
        <v>13</v>
      </c>
      <c r="G2266" s="6" t="s">
        <v>13</v>
      </c>
      <c r="H2266" s="3">
        <v>0</v>
      </c>
      <c r="I2266" s="1" t="s">
        <v>13</v>
      </c>
      <c r="J2266" s="4">
        <f>TRUNC(SUMPRODUCT(J2264:J2265, V2264:V2265), 0)</f>
        <v>0</v>
      </c>
      <c r="K2266" s="1" t="s">
        <v>13</v>
      </c>
      <c r="L2266" s="5">
        <f>TRUNC(SUMPRODUCT(L2264:L2265, V2264:V2265), 0)</f>
        <v>0</v>
      </c>
      <c r="M2266" s="1" t="s">
        <v>13</v>
      </c>
      <c r="N2266" s="5">
        <f>TRUNC(SUMPRODUCT(N2264:N2265, V2264:V2265), 0)</f>
        <v>0</v>
      </c>
      <c r="O2266" s="1" t="s">
        <v>13</v>
      </c>
      <c r="P2266" s="5">
        <f>J2266+L2266+N2266</f>
        <v>0</v>
      </c>
      <c r="Q2266" s="1" t="s">
        <v>13</v>
      </c>
      <c r="S2266" t="s">
        <v>13</v>
      </c>
      <c r="T2266" t="s">
        <v>13</v>
      </c>
      <c r="U2266" t="s">
        <v>13</v>
      </c>
      <c r="V2266">
        <v>1</v>
      </c>
    </row>
    <row r="2267" spans="1:22" x14ac:dyDescent="0.2">
      <c r="A2267" s="1" t="s">
        <v>13</v>
      </c>
      <c r="B2267" s="6" t="s">
        <v>13</v>
      </c>
      <c r="C2267" s="1" t="s">
        <v>13</v>
      </c>
      <c r="D2267" s="1" t="s">
        <v>13</v>
      </c>
      <c r="E2267" s="1" t="s">
        <v>13</v>
      </c>
      <c r="F2267" s="1" t="s">
        <v>13</v>
      </c>
      <c r="G2267" s="6" t="s">
        <v>13</v>
      </c>
      <c r="H2267" s="3">
        <v>0</v>
      </c>
      <c r="I2267" s="1" t="s">
        <v>13</v>
      </c>
      <c r="J2267" s="1" t="s">
        <v>13</v>
      </c>
      <c r="K2267" s="1" t="s">
        <v>13</v>
      </c>
      <c r="L2267" s="1" t="s">
        <v>13</v>
      </c>
      <c r="M2267" s="1" t="s">
        <v>13</v>
      </c>
      <c r="N2267" s="1" t="s">
        <v>13</v>
      </c>
      <c r="O2267" s="1" t="s">
        <v>13</v>
      </c>
      <c r="P2267" s="1" t="s">
        <v>13</v>
      </c>
      <c r="Q2267" s="1" t="s">
        <v>13</v>
      </c>
      <c r="S2267" t="s">
        <v>13</v>
      </c>
      <c r="T2267" t="s">
        <v>13</v>
      </c>
      <c r="U2267" t="s">
        <v>13</v>
      </c>
      <c r="V2267">
        <v>1</v>
      </c>
    </row>
    <row r="2268" spans="1:22" x14ac:dyDescent="0.2">
      <c r="A2268" s="1" t="s">
        <v>774</v>
      </c>
      <c r="B2268" s="6" t="s">
        <v>13</v>
      </c>
      <c r="C2268" s="1" t="s">
        <v>13</v>
      </c>
      <c r="D2268" s="1" t="s">
        <v>13</v>
      </c>
      <c r="E2268" s="1" t="s">
        <v>764</v>
      </c>
      <c r="F2268" s="1" t="s">
        <v>775</v>
      </c>
      <c r="G2268" s="6" t="s">
        <v>483</v>
      </c>
      <c r="H2268" s="3">
        <v>0</v>
      </c>
      <c r="I2268" s="1" t="s">
        <v>13</v>
      </c>
      <c r="J2268" s="1" t="s">
        <v>13</v>
      </c>
      <c r="K2268" s="1" t="s">
        <v>13</v>
      </c>
      <c r="L2268" s="1" t="s">
        <v>13</v>
      </c>
      <c r="M2268" s="1" t="s">
        <v>13</v>
      </c>
      <c r="N2268" s="1" t="s">
        <v>13</v>
      </c>
      <c r="O2268" s="1" t="s">
        <v>13</v>
      </c>
      <c r="P2268" s="1" t="s">
        <v>13</v>
      </c>
      <c r="Q2268" s="1" t="s">
        <v>13</v>
      </c>
      <c r="S2268" t="s">
        <v>13</v>
      </c>
      <c r="T2268" t="s">
        <v>13</v>
      </c>
      <c r="U2268" t="s">
        <v>13</v>
      </c>
      <c r="V2268">
        <v>1</v>
      </c>
    </row>
    <row r="2269" spans="1:22" x14ac:dyDescent="0.2">
      <c r="A2269" s="1" t="s">
        <v>774</v>
      </c>
      <c r="B2269" s="6" t="s">
        <v>1312</v>
      </c>
      <c r="C2269" s="1" t="s">
        <v>1496</v>
      </c>
      <c r="D2269" s="1" t="s">
        <v>13</v>
      </c>
      <c r="E2269" s="1" t="s">
        <v>1497</v>
      </c>
      <c r="F2269" s="1" t="s">
        <v>1315</v>
      </c>
      <c r="G2269" s="6" t="s">
        <v>1316</v>
      </c>
      <c r="H2269" s="3">
        <v>0.21</v>
      </c>
      <c r="I2269" s="5">
        <v>0</v>
      </c>
      <c r="J2269" s="4">
        <f>TRUNC(H2269*I2269, 1)</f>
        <v>0</v>
      </c>
      <c r="K2269" s="4">
        <f>노무!E23</f>
        <v>0</v>
      </c>
      <c r="L2269" s="5">
        <f>TRUNC(H2269*K2269, 1)</f>
        <v>0</v>
      </c>
      <c r="M2269" s="4">
        <v>0</v>
      </c>
      <c r="N2269" s="5">
        <f>TRUNC(H2269*M2269, 1)</f>
        <v>0</v>
      </c>
      <c r="O2269" s="4">
        <f>I2269+K2269+M2269</f>
        <v>0</v>
      </c>
      <c r="P2269" s="5">
        <f>J2269+L2269+N2269</f>
        <v>0</v>
      </c>
      <c r="Q2269" s="1" t="s">
        <v>13</v>
      </c>
      <c r="S2269" t="s">
        <v>54</v>
      </c>
      <c r="T2269" t="s">
        <v>54</v>
      </c>
      <c r="U2269" t="s">
        <v>13</v>
      </c>
      <c r="V2269">
        <v>1</v>
      </c>
    </row>
    <row r="2270" spans="1:22" x14ac:dyDescent="0.2">
      <c r="A2270" s="1" t="s">
        <v>774</v>
      </c>
      <c r="B2270" s="6" t="s">
        <v>1312</v>
      </c>
      <c r="C2270" s="1" t="s">
        <v>1317</v>
      </c>
      <c r="D2270" s="1" t="s">
        <v>13</v>
      </c>
      <c r="E2270" s="1" t="s">
        <v>1318</v>
      </c>
      <c r="F2270" s="1" t="s">
        <v>1315</v>
      </c>
      <c r="G2270" s="6" t="s">
        <v>1316</v>
      </c>
      <c r="H2270" s="3">
        <v>0.09</v>
      </c>
      <c r="I2270" s="5">
        <v>0</v>
      </c>
      <c r="J2270" s="4">
        <f>TRUNC(H2270*I2270, 1)</f>
        <v>0</v>
      </c>
      <c r="K2270" s="4">
        <f>노무!E4</f>
        <v>0</v>
      </c>
      <c r="L2270" s="5">
        <f>TRUNC(H2270*K2270, 1)</f>
        <v>0</v>
      </c>
      <c r="M2270" s="4">
        <v>0</v>
      </c>
      <c r="N2270" s="5">
        <f>TRUNC(H2270*M2270, 1)</f>
        <v>0</v>
      </c>
      <c r="O2270" s="4">
        <f>I2270+K2270+M2270</f>
        <v>0</v>
      </c>
      <c r="P2270" s="5">
        <f>J2270+L2270+N2270</f>
        <v>0</v>
      </c>
      <c r="Q2270" s="1" t="s">
        <v>13</v>
      </c>
      <c r="S2270" t="s">
        <v>54</v>
      </c>
      <c r="T2270" t="s">
        <v>54</v>
      </c>
      <c r="U2270" t="s">
        <v>13</v>
      </c>
      <c r="V2270">
        <v>1</v>
      </c>
    </row>
    <row r="2271" spans="1:22" x14ac:dyDescent="0.2">
      <c r="A2271" s="1" t="s">
        <v>13</v>
      </c>
      <c r="B2271" s="6" t="s">
        <v>13</v>
      </c>
      <c r="C2271" s="1" t="s">
        <v>13</v>
      </c>
      <c r="D2271" s="1" t="s">
        <v>13</v>
      </c>
      <c r="E2271" s="1" t="s">
        <v>1311</v>
      </c>
      <c r="F2271" s="1" t="s">
        <v>13</v>
      </c>
      <c r="G2271" s="6" t="s">
        <v>13</v>
      </c>
      <c r="H2271" s="3">
        <v>0</v>
      </c>
      <c r="I2271" s="1" t="s">
        <v>13</v>
      </c>
      <c r="J2271" s="4">
        <f>TRUNC(SUMPRODUCT(J2269:J2270, V2269:V2270), 0)</f>
        <v>0</v>
      </c>
      <c r="K2271" s="1" t="s">
        <v>13</v>
      </c>
      <c r="L2271" s="5">
        <f>TRUNC(SUMPRODUCT(L2269:L2270, V2269:V2270), 0)</f>
        <v>0</v>
      </c>
      <c r="M2271" s="1" t="s">
        <v>13</v>
      </c>
      <c r="N2271" s="5">
        <f>TRUNC(SUMPRODUCT(N2269:N2270, V2269:V2270), 0)</f>
        <v>0</v>
      </c>
      <c r="O2271" s="1" t="s">
        <v>13</v>
      </c>
      <c r="P2271" s="5">
        <f>J2271+L2271+N2271</f>
        <v>0</v>
      </c>
      <c r="Q2271" s="1" t="s">
        <v>13</v>
      </c>
      <c r="S2271" t="s">
        <v>13</v>
      </c>
      <c r="T2271" t="s">
        <v>13</v>
      </c>
      <c r="U2271" t="s">
        <v>13</v>
      </c>
      <c r="V2271">
        <v>1</v>
      </c>
    </row>
    <row r="2272" spans="1:22" x14ac:dyDescent="0.2">
      <c r="A2272" s="1" t="s">
        <v>13</v>
      </c>
      <c r="B2272" s="6" t="s">
        <v>13</v>
      </c>
      <c r="C2272" s="1" t="s">
        <v>13</v>
      </c>
      <c r="D2272" s="1" t="s">
        <v>13</v>
      </c>
      <c r="E2272" s="1" t="s">
        <v>13</v>
      </c>
      <c r="F2272" s="1" t="s">
        <v>13</v>
      </c>
      <c r="G2272" s="6" t="s">
        <v>13</v>
      </c>
      <c r="H2272" s="3">
        <v>0</v>
      </c>
      <c r="I2272" s="1" t="s">
        <v>13</v>
      </c>
      <c r="J2272" s="1" t="s">
        <v>13</v>
      </c>
      <c r="K2272" s="1" t="s">
        <v>13</v>
      </c>
      <c r="L2272" s="1" t="s">
        <v>13</v>
      </c>
      <c r="M2272" s="1" t="s">
        <v>13</v>
      </c>
      <c r="N2272" s="1" t="s">
        <v>13</v>
      </c>
      <c r="O2272" s="1" t="s">
        <v>13</v>
      </c>
      <c r="P2272" s="1" t="s">
        <v>13</v>
      </c>
      <c r="Q2272" s="1" t="s">
        <v>13</v>
      </c>
      <c r="S2272" t="s">
        <v>13</v>
      </c>
      <c r="T2272" t="s">
        <v>13</v>
      </c>
      <c r="U2272" t="s">
        <v>13</v>
      </c>
      <c r="V2272">
        <v>1</v>
      </c>
    </row>
    <row r="2273" spans="1:22" x14ac:dyDescent="0.2">
      <c r="A2273" s="1" t="s">
        <v>776</v>
      </c>
      <c r="B2273" s="6" t="s">
        <v>13</v>
      </c>
      <c r="C2273" s="1" t="s">
        <v>13</v>
      </c>
      <c r="D2273" s="1" t="s">
        <v>13</v>
      </c>
      <c r="E2273" s="1" t="s">
        <v>764</v>
      </c>
      <c r="F2273" s="1" t="s">
        <v>777</v>
      </c>
      <c r="G2273" s="6" t="s">
        <v>483</v>
      </c>
      <c r="H2273" s="3">
        <v>0</v>
      </c>
      <c r="I2273" s="1" t="s">
        <v>13</v>
      </c>
      <c r="J2273" s="1" t="s">
        <v>13</v>
      </c>
      <c r="K2273" s="1" t="s">
        <v>13</v>
      </c>
      <c r="L2273" s="1" t="s">
        <v>13</v>
      </c>
      <c r="M2273" s="1" t="s">
        <v>13</v>
      </c>
      <c r="N2273" s="1" t="s">
        <v>13</v>
      </c>
      <c r="O2273" s="1" t="s">
        <v>13</v>
      </c>
      <c r="P2273" s="1" t="s">
        <v>13</v>
      </c>
      <c r="Q2273" s="1" t="s">
        <v>13</v>
      </c>
      <c r="S2273" t="s">
        <v>13</v>
      </c>
      <c r="T2273" t="s">
        <v>13</v>
      </c>
      <c r="U2273" t="s">
        <v>13</v>
      </c>
      <c r="V2273">
        <v>1</v>
      </c>
    </row>
    <row r="2274" spans="1:22" x14ac:dyDescent="0.2">
      <c r="A2274" s="1" t="s">
        <v>776</v>
      </c>
      <c r="B2274" s="6" t="s">
        <v>1312</v>
      </c>
      <c r="C2274" s="1" t="s">
        <v>1496</v>
      </c>
      <c r="D2274" s="1" t="s">
        <v>13</v>
      </c>
      <c r="E2274" s="1" t="s">
        <v>1497</v>
      </c>
      <c r="F2274" s="1" t="s">
        <v>1315</v>
      </c>
      <c r="G2274" s="6" t="s">
        <v>1316</v>
      </c>
      <c r="H2274" s="3">
        <v>0.28999999999999998</v>
      </c>
      <c r="I2274" s="5">
        <v>0</v>
      </c>
      <c r="J2274" s="4">
        <f>TRUNC(H2274*I2274, 1)</f>
        <v>0</v>
      </c>
      <c r="K2274" s="4">
        <f>노무!E23</f>
        <v>0</v>
      </c>
      <c r="L2274" s="5">
        <f>TRUNC(H2274*K2274, 1)</f>
        <v>0</v>
      </c>
      <c r="M2274" s="4">
        <v>0</v>
      </c>
      <c r="N2274" s="5">
        <f>TRUNC(H2274*M2274, 1)</f>
        <v>0</v>
      </c>
      <c r="O2274" s="4">
        <f>I2274+K2274+M2274</f>
        <v>0</v>
      </c>
      <c r="P2274" s="5">
        <f>J2274+L2274+N2274</f>
        <v>0</v>
      </c>
      <c r="Q2274" s="1" t="s">
        <v>13</v>
      </c>
      <c r="S2274" t="s">
        <v>54</v>
      </c>
      <c r="T2274" t="s">
        <v>54</v>
      </c>
      <c r="U2274" t="s">
        <v>13</v>
      </c>
      <c r="V2274">
        <v>1</v>
      </c>
    </row>
    <row r="2275" spans="1:22" x14ac:dyDescent="0.2">
      <c r="A2275" s="1" t="s">
        <v>776</v>
      </c>
      <c r="B2275" s="6" t="s">
        <v>1312</v>
      </c>
      <c r="C2275" s="1" t="s">
        <v>1317</v>
      </c>
      <c r="D2275" s="1" t="s">
        <v>13</v>
      </c>
      <c r="E2275" s="1" t="s">
        <v>1318</v>
      </c>
      <c r="F2275" s="1" t="s">
        <v>1315</v>
      </c>
      <c r="G2275" s="6" t="s">
        <v>1316</v>
      </c>
      <c r="H2275" s="3">
        <v>0.13</v>
      </c>
      <c r="I2275" s="5">
        <v>0</v>
      </c>
      <c r="J2275" s="4">
        <f>TRUNC(H2275*I2275, 1)</f>
        <v>0</v>
      </c>
      <c r="K2275" s="4">
        <f>노무!E4</f>
        <v>0</v>
      </c>
      <c r="L2275" s="5">
        <f>TRUNC(H2275*K2275, 1)</f>
        <v>0</v>
      </c>
      <c r="M2275" s="4">
        <v>0</v>
      </c>
      <c r="N2275" s="5">
        <f>TRUNC(H2275*M2275, 1)</f>
        <v>0</v>
      </c>
      <c r="O2275" s="4">
        <f>I2275+K2275+M2275</f>
        <v>0</v>
      </c>
      <c r="P2275" s="5">
        <f>J2275+L2275+N2275</f>
        <v>0</v>
      </c>
      <c r="Q2275" s="1" t="s">
        <v>13</v>
      </c>
      <c r="S2275" t="s">
        <v>54</v>
      </c>
      <c r="T2275" t="s">
        <v>54</v>
      </c>
      <c r="U2275" t="s">
        <v>13</v>
      </c>
      <c r="V2275">
        <v>1</v>
      </c>
    </row>
    <row r="2276" spans="1:22" x14ac:dyDescent="0.2">
      <c r="A2276" s="1" t="s">
        <v>13</v>
      </c>
      <c r="B2276" s="6" t="s">
        <v>13</v>
      </c>
      <c r="C2276" s="1" t="s">
        <v>13</v>
      </c>
      <c r="D2276" s="1" t="s">
        <v>13</v>
      </c>
      <c r="E2276" s="1" t="s">
        <v>1311</v>
      </c>
      <c r="F2276" s="1" t="s">
        <v>13</v>
      </c>
      <c r="G2276" s="6" t="s">
        <v>13</v>
      </c>
      <c r="H2276" s="3">
        <v>0</v>
      </c>
      <c r="I2276" s="1" t="s">
        <v>13</v>
      </c>
      <c r="J2276" s="4">
        <f>TRUNC(SUMPRODUCT(J2274:J2275, V2274:V2275), 0)</f>
        <v>0</v>
      </c>
      <c r="K2276" s="1" t="s">
        <v>13</v>
      </c>
      <c r="L2276" s="5">
        <f>TRUNC(SUMPRODUCT(L2274:L2275, V2274:V2275), 0)</f>
        <v>0</v>
      </c>
      <c r="M2276" s="1" t="s">
        <v>13</v>
      </c>
      <c r="N2276" s="5">
        <f>TRUNC(SUMPRODUCT(N2274:N2275, V2274:V2275), 0)</f>
        <v>0</v>
      </c>
      <c r="O2276" s="1" t="s">
        <v>13</v>
      </c>
      <c r="P2276" s="5">
        <f>J2276+L2276+N2276</f>
        <v>0</v>
      </c>
      <c r="Q2276" s="1" t="s">
        <v>13</v>
      </c>
      <c r="S2276" t="s">
        <v>13</v>
      </c>
      <c r="T2276" t="s">
        <v>13</v>
      </c>
      <c r="U2276" t="s">
        <v>13</v>
      </c>
      <c r="V2276">
        <v>1</v>
      </c>
    </row>
    <row r="2277" spans="1:22" x14ac:dyDescent="0.2">
      <c r="A2277" s="1" t="s">
        <v>13</v>
      </c>
      <c r="B2277" s="6" t="s">
        <v>13</v>
      </c>
      <c r="C2277" s="1" t="s">
        <v>13</v>
      </c>
      <c r="D2277" s="1" t="s">
        <v>13</v>
      </c>
      <c r="E2277" s="1" t="s">
        <v>13</v>
      </c>
      <c r="F2277" s="1" t="s">
        <v>13</v>
      </c>
      <c r="G2277" s="6" t="s">
        <v>13</v>
      </c>
      <c r="H2277" s="3">
        <v>0</v>
      </c>
      <c r="I2277" s="1" t="s">
        <v>13</v>
      </c>
      <c r="J2277" s="1" t="s">
        <v>13</v>
      </c>
      <c r="K2277" s="1" t="s">
        <v>13</v>
      </c>
      <c r="L2277" s="1" t="s">
        <v>13</v>
      </c>
      <c r="M2277" s="1" t="s">
        <v>13</v>
      </c>
      <c r="N2277" s="1" t="s">
        <v>13</v>
      </c>
      <c r="O2277" s="1" t="s">
        <v>13</v>
      </c>
      <c r="P2277" s="1" t="s">
        <v>13</v>
      </c>
      <c r="Q2277" s="1" t="s">
        <v>13</v>
      </c>
      <c r="S2277" t="s">
        <v>13</v>
      </c>
      <c r="T2277" t="s">
        <v>13</v>
      </c>
      <c r="U2277" t="s">
        <v>13</v>
      </c>
      <c r="V2277">
        <v>1</v>
      </c>
    </row>
    <row r="2278" spans="1:22" x14ac:dyDescent="0.2">
      <c r="A2278" s="1" t="s">
        <v>778</v>
      </c>
      <c r="B2278" s="6" t="s">
        <v>13</v>
      </c>
      <c r="C2278" s="1" t="s">
        <v>13</v>
      </c>
      <c r="D2278" s="1" t="s">
        <v>13</v>
      </c>
      <c r="E2278" s="1" t="s">
        <v>764</v>
      </c>
      <c r="F2278" s="1" t="s">
        <v>779</v>
      </c>
      <c r="G2278" s="6" t="s">
        <v>483</v>
      </c>
      <c r="H2278" s="3">
        <v>0</v>
      </c>
      <c r="I2278" s="1" t="s">
        <v>13</v>
      </c>
      <c r="J2278" s="1" t="s">
        <v>13</v>
      </c>
      <c r="K2278" s="1" t="s">
        <v>13</v>
      </c>
      <c r="L2278" s="1" t="s">
        <v>13</v>
      </c>
      <c r="M2278" s="1" t="s">
        <v>13</v>
      </c>
      <c r="N2278" s="1" t="s">
        <v>13</v>
      </c>
      <c r="O2278" s="1" t="s">
        <v>13</v>
      </c>
      <c r="P2278" s="1" t="s">
        <v>13</v>
      </c>
      <c r="Q2278" s="1" t="s">
        <v>13</v>
      </c>
      <c r="S2278" t="s">
        <v>13</v>
      </c>
      <c r="T2278" t="s">
        <v>13</v>
      </c>
      <c r="U2278" t="s">
        <v>13</v>
      </c>
      <c r="V2278">
        <v>1</v>
      </c>
    </row>
    <row r="2279" spans="1:22" x14ac:dyDescent="0.2">
      <c r="A2279" s="1" t="s">
        <v>778</v>
      </c>
      <c r="B2279" s="6" t="s">
        <v>1312</v>
      </c>
      <c r="C2279" s="1" t="s">
        <v>1496</v>
      </c>
      <c r="D2279" s="1" t="s">
        <v>13</v>
      </c>
      <c r="E2279" s="1" t="s">
        <v>1497</v>
      </c>
      <c r="F2279" s="1" t="s">
        <v>1315</v>
      </c>
      <c r="G2279" s="6" t="s">
        <v>1316</v>
      </c>
      <c r="H2279" s="3">
        <v>0.37</v>
      </c>
      <c r="I2279" s="5">
        <v>0</v>
      </c>
      <c r="J2279" s="4">
        <f>TRUNC(H2279*I2279, 1)</f>
        <v>0</v>
      </c>
      <c r="K2279" s="4">
        <f>노무!E23</f>
        <v>0</v>
      </c>
      <c r="L2279" s="5">
        <f>TRUNC(H2279*K2279, 1)</f>
        <v>0</v>
      </c>
      <c r="M2279" s="4">
        <v>0</v>
      </c>
      <c r="N2279" s="5">
        <f>TRUNC(H2279*M2279, 1)</f>
        <v>0</v>
      </c>
      <c r="O2279" s="4">
        <f>I2279+K2279+M2279</f>
        <v>0</v>
      </c>
      <c r="P2279" s="5">
        <f>J2279+L2279+N2279</f>
        <v>0</v>
      </c>
      <c r="Q2279" s="1" t="s">
        <v>13</v>
      </c>
      <c r="S2279" t="s">
        <v>54</v>
      </c>
      <c r="T2279" t="s">
        <v>54</v>
      </c>
      <c r="U2279" t="s">
        <v>13</v>
      </c>
      <c r="V2279">
        <v>1</v>
      </c>
    </row>
    <row r="2280" spans="1:22" x14ac:dyDescent="0.2">
      <c r="A2280" s="1" t="s">
        <v>778</v>
      </c>
      <c r="B2280" s="6" t="s">
        <v>1312</v>
      </c>
      <c r="C2280" s="1" t="s">
        <v>1317</v>
      </c>
      <c r="D2280" s="1" t="s">
        <v>13</v>
      </c>
      <c r="E2280" s="1" t="s">
        <v>1318</v>
      </c>
      <c r="F2280" s="1" t="s">
        <v>1315</v>
      </c>
      <c r="G2280" s="6" t="s">
        <v>1316</v>
      </c>
      <c r="H2280" s="3">
        <v>0.16</v>
      </c>
      <c r="I2280" s="5">
        <v>0</v>
      </c>
      <c r="J2280" s="4">
        <f>TRUNC(H2280*I2280, 1)</f>
        <v>0</v>
      </c>
      <c r="K2280" s="4">
        <f>노무!E4</f>
        <v>0</v>
      </c>
      <c r="L2280" s="5">
        <f>TRUNC(H2280*K2280, 1)</f>
        <v>0</v>
      </c>
      <c r="M2280" s="4">
        <v>0</v>
      </c>
      <c r="N2280" s="5">
        <f>TRUNC(H2280*M2280, 1)</f>
        <v>0</v>
      </c>
      <c r="O2280" s="4">
        <f>I2280+K2280+M2280</f>
        <v>0</v>
      </c>
      <c r="P2280" s="5">
        <f>J2280+L2280+N2280</f>
        <v>0</v>
      </c>
      <c r="Q2280" s="1" t="s">
        <v>13</v>
      </c>
      <c r="S2280" t="s">
        <v>54</v>
      </c>
      <c r="T2280" t="s">
        <v>54</v>
      </c>
      <c r="U2280" t="s">
        <v>13</v>
      </c>
      <c r="V2280">
        <v>1</v>
      </c>
    </row>
    <row r="2281" spans="1:22" x14ac:dyDescent="0.2">
      <c r="A2281" s="1" t="s">
        <v>13</v>
      </c>
      <c r="B2281" s="6" t="s">
        <v>13</v>
      </c>
      <c r="C2281" s="1" t="s">
        <v>13</v>
      </c>
      <c r="D2281" s="1" t="s">
        <v>13</v>
      </c>
      <c r="E2281" s="1" t="s">
        <v>1311</v>
      </c>
      <c r="F2281" s="1" t="s">
        <v>13</v>
      </c>
      <c r="G2281" s="6" t="s">
        <v>13</v>
      </c>
      <c r="H2281" s="3">
        <v>0</v>
      </c>
      <c r="I2281" s="1" t="s">
        <v>13</v>
      </c>
      <c r="J2281" s="4">
        <f>TRUNC(SUMPRODUCT(J2279:J2280, V2279:V2280), 0)</f>
        <v>0</v>
      </c>
      <c r="K2281" s="1" t="s">
        <v>13</v>
      </c>
      <c r="L2281" s="5">
        <f>TRUNC(SUMPRODUCT(L2279:L2280, V2279:V2280), 0)</f>
        <v>0</v>
      </c>
      <c r="M2281" s="1" t="s">
        <v>13</v>
      </c>
      <c r="N2281" s="5">
        <f>TRUNC(SUMPRODUCT(N2279:N2280, V2279:V2280), 0)</f>
        <v>0</v>
      </c>
      <c r="O2281" s="1" t="s">
        <v>13</v>
      </c>
      <c r="P2281" s="5">
        <f>J2281+L2281+N2281</f>
        <v>0</v>
      </c>
      <c r="Q2281" s="1" t="s">
        <v>13</v>
      </c>
      <c r="S2281" t="s">
        <v>13</v>
      </c>
      <c r="T2281" t="s">
        <v>13</v>
      </c>
      <c r="U2281" t="s">
        <v>13</v>
      </c>
      <c r="V2281">
        <v>1</v>
      </c>
    </row>
    <row r="2282" spans="1:22" x14ac:dyDescent="0.2">
      <c r="A2282" s="1" t="s">
        <v>13</v>
      </c>
      <c r="B2282" s="6" t="s">
        <v>13</v>
      </c>
      <c r="C2282" s="1" t="s">
        <v>13</v>
      </c>
      <c r="D2282" s="1" t="s">
        <v>13</v>
      </c>
      <c r="E2282" s="1" t="s">
        <v>13</v>
      </c>
      <c r="F2282" s="1" t="s">
        <v>13</v>
      </c>
      <c r="G2282" s="6" t="s">
        <v>13</v>
      </c>
      <c r="H2282" s="3">
        <v>0</v>
      </c>
      <c r="I2282" s="1" t="s">
        <v>13</v>
      </c>
      <c r="J2282" s="1" t="s">
        <v>13</v>
      </c>
      <c r="K2282" s="1" t="s">
        <v>13</v>
      </c>
      <c r="L2282" s="1" t="s">
        <v>13</v>
      </c>
      <c r="M2282" s="1" t="s">
        <v>13</v>
      </c>
      <c r="N2282" s="1" t="s">
        <v>13</v>
      </c>
      <c r="O2282" s="1" t="s">
        <v>13</v>
      </c>
      <c r="P2282" s="1" t="s">
        <v>13</v>
      </c>
      <c r="Q2282" s="1" t="s">
        <v>13</v>
      </c>
      <c r="S2282" t="s">
        <v>13</v>
      </c>
      <c r="T2282" t="s">
        <v>13</v>
      </c>
      <c r="U2282" t="s">
        <v>13</v>
      </c>
      <c r="V2282">
        <v>1</v>
      </c>
    </row>
    <row r="2283" spans="1:22" x14ac:dyDescent="0.2">
      <c r="A2283" s="1" t="s">
        <v>780</v>
      </c>
      <c r="B2283" s="6" t="s">
        <v>13</v>
      </c>
      <c r="C2283" s="1" t="s">
        <v>13</v>
      </c>
      <c r="D2283" s="1" t="s">
        <v>13</v>
      </c>
      <c r="E2283" s="1" t="s">
        <v>764</v>
      </c>
      <c r="F2283" s="1" t="s">
        <v>781</v>
      </c>
      <c r="G2283" s="6" t="s">
        <v>483</v>
      </c>
      <c r="H2283" s="3">
        <v>0</v>
      </c>
      <c r="I2283" s="1" t="s">
        <v>13</v>
      </c>
      <c r="J2283" s="1" t="s">
        <v>13</v>
      </c>
      <c r="K2283" s="1" t="s">
        <v>13</v>
      </c>
      <c r="L2283" s="1" t="s">
        <v>13</v>
      </c>
      <c r="M2283" s="1" t="s">
        <v>13</v>
      </c>
      <c r="N2283" s="1" t="s">
        <v>13</v>
      </c>
      <c r="O2283" s="1" t="s">
        <v>13</v>
      </c>
      <c r="P2283" s="1" t="s">
        <v>13</v>
      </c>
      <c r="Q2283" s="1" t="s">
        <v>13</v>
      </c>
      <c r="S2283" t="s">
        <v>13</v>
      </c>
      <c r="T2283" t="s">
        <v>13</v>
      </c>
      <c r="U2283" t="s">
        <v>13</v>
      </c>
      <c r="V2283">
        <v>1</v>
      </c>
    </row>
    <row r="2284" spans="1:22" x14ac:dyDescent="0.2">
      <c r="A2284" s="1" t="s">
        <v>780</v>
      </c>
      <c r="B2284" s="6" t="s">
        <v>1312</v>
      </c>
      <c r="C2284" s="1" t="s">
        <v>1496</v>
      </c>
      <c r="D2284" s="1" t="s">
        <v>13</v>
      </c>
      <c r="E2284" s="1" t="s">
        <v>1497</v>
      </c>
      <c r="F2284" s="1" t="s">
        <v>1315</v>
      </c>
      <c r="G2284" s="6" t="s">
        <v>1316</v>
      </c>
      <c r="H2284" s="3">
        <v>0.49</v>
      </c>
      <c r="I2284" s="5">
        <v>0</v>
      </c>
      <c r="J2284" s="4">
        <f>TRUNC(H2284*I2284, 1)</f>
        <v>0</v>
      </c>
      <c r="K2284" s="4">
        <f>노무!E23</f>
        <v>0</v>
      </c>
      <c r="L2284" s="5">
        <f>TRUNC(H2284*K2284, 1)</f>
        <v>0</v>
      </c>
      <c r="M2284" s="4">
        <v>0</v>
      </c>
      <c r="N2284" s="5">
        <f>TRUNC(H2284*M2284, 1)</f>
        <v>0</v>
      </c>
      <c r="O2284" s="4">
        <f>I2284+K2284+M2284</f>
        <v>0</v>
      </c>
      <c r="P2284" s="5">
        <f>J2284+L2284+N2284</f>
        <v>0</v>
      </c>
      <c r="Q2284" s="1" t="s">
        <v>13</v>
      </c>
      <c r="S2284" t="s">
        <v>54</v>
      </c>
      <c r="T2284" t="s">
        <v>54</v>
      </c>
      <c r="U2284" t="s">
        <v>13</v>
      </c>
      <c r="V2284">
        <v>1</v>
      </c>
    </row>
    <row r="2285" spans="1:22" x14ac:dyDescent="0.2">
      <c r="A2285" s="1" t="s">
        <v>780</v>
      </c>
      <c r="B2285" s="6" t="s">
        <v>1312</v>
      </c>
      <c r="C2285" s="1" t="s">
        <v>1317</v>
      </c>
      <c r="D2285" s="1" t="s">
        <v>13</v>
      </c>
      <c r="E2285" s="1" t="s">
        <v>1318</v>
      </c>
      <c r="F2285" s="1" t="s">
        <v>1315</v>
      </c>
      <c r="G2285" s="6" t="s">
        <v>1316</v>
      </c>
      <c r="H2285" s="3">
        <v>0.21</v>
      </c>
      <c r="I2285" s="5">
        <v>0</v>
      </c>
      <c r="J2285" s="4">
        <f>TRUNC(H2285*I2285, 1)</f>
        <v>0</v>
      </c>
      <c r="K2285" s="4">
        <f>노무!E4</f>
        <v>0</v>
      </c>
      <c r="L2285" s="5">
        <f>TRUNC(H2285*K2285, 1)</f>
        <v>0</v>
      </c>
      <c r="M2285" s="4">
        <v>0</v>
      </c>
      <c r="N2285" s="5">
        <f>TRUNC(H2285*M2285, 1)</f>
        <v>0</v>
      </c>
      <c r="O2285" s="4">
        <f>I2285+K2285+M2285</f>
        <v>0</v>
      </c>
      <c r="P2285" s="5">
        <f>J2285+L2285+N2285</f>
        <v>0</v>
      </c>
      <c r="Q2285" s="1" t="s">
        <v>13</v>
      </c>
      <c r="S2285" t="s">
        <v>54</v>
      </c>
      <c r="T2285" t="s">
        <v>54</v>
      </c>
      <c r="U2285" t="s">
        <v>13</v>
      </c>
      <c r="V2285">
        <v>1</v>
      </c>
    </row>
    <row r="2286" spans="1:22" x14ac:dyDescent="0.2">
      <c r="A2286" s="1" t="s">
        <v>13</v>
      </c>
      <c r="B2286" s="6" t="s">
        <v>13</v>
      </c>
      <c r="C2286" s="1" t="s">
        <v>13</v>
      </c>
      <c r="D2286" s="1" t="s">
        <v>13</v>
      </c>
      <c r="E2286" s="1" t="s">
        <v>1311</v>
      </c>
      <c r="F2286" s="1" t="s">
        <v>13</v>
      </c>
      <c r="G2286" s="6" t="s">
        <v>13</v>
      </c>
      <c r="H2286" s="3">
        <v>0</v>
      </c>
      <c r="I2286" s="1" t="s">
        <v>13</v>
      </c>
      <c r="J2286" s="4">
        <f>TRUNC(SUMPRODUCT(J2284:J2285, V2284:V2285), 0)</f>
        <v>0</v>
      </c>
      <c r="K2286" s="1" t="s">
        <v>13</v>
      </c>
      <c r="L2286" s="5">
        <f>TRUNC(SUMPRODUCT(L2284:L2285, V2284:V2285), 0)</f>
        <v>0</v>
      </c>
      <c r="M2286" s="1" t="s">
        <v>13</v>
      </c>
      <c r="N2286" s="5">
        <f>TRUNC(SUMPRODUCT(N2284:N2285, V2284:V2285), 0)</f>
        <v>0</v>
      </c>
      <c r="O2286" s="1" t="s">
        <v>13</v>
      </c>
      <c r="P2286" s="5">
        <f>J2286+L2286+N2286</f>
        <v>0</v>
      </c>
      <c r="Q2286" s="1" t="s">
        <v>13</v>
      </c>
      <c r="S2286" t="s">
        <v>13</v>
      </c>
      <c r="T2286" t="s">
        <v>13</v>
      </c>
      <c r="U2286" t="s">
        <v>13</v>
      </c>
      <c r="V2286">
        <v>1</v>
      </c>
    </row>
    <row r="2287" spans="1:22" x14ac:dyDescent="0.2">
      <c r="A2287" s="1" t="s">
        <v>13</v>
      </c>
      <c r="B2287" s="6" t="s">
        <v>13</v>
      </c>
      <c r="C2287" s="1" t="s">
        <v>13</v>
      </c>
      <c r="D2287" s="1" t="s">
        <v>13</v>
      </c>
      <c r="E2287" s="1" t="s">
        <v>13</v>
      </c>
      <c r="F2287" s="1" t="s">
        <v>13</v>
      </c>
      <c r="G2287" s="6" t="s">
        <v>13</v>
      </c>
      <c r="H2287" s="3">
        <v>0</v>
      </c>
      <c r="I2287" s="1" t="s">
        <v>13</v>
      </c>
      <c r="J2287" s="1" t="s">
        <v>13</v>
      </c>
      <c r="K2287" s="1" t="s">
        <v>13</v>
      </c>
      <c r="L2287" s="1" t="s">
        <v>13</v>
      </c>
      <c r="M2287" s="1" t="s">
        <v>13</v>
      </c>
      <c r="N2287" s="1" t="s">
        <v>13</v>
      </c>
      <c r="O2287" s="1" t="s">
        <v>13</v>
      </c>
      <c r="P2287" s="1" t="s">
        <v>13</v>
      </c>
      <c r="Q2287" s="1" t="s">
        <v>13</v>
      </c>
      <c r="S2287" t="s">
        <v>13</v>
      </c>
      <c r="T2287" t="s">
        <v>13</v>
      </c>
      <c r="U2287" t="s">
        <v>13</v>
      </c>
      <c r="V2287">
        <v>1</v>
      </c>
    </row>
    <row r="2288" spans="1:22" x14ac:dyDescent="0.2">
      <c r="A2288" s="1" t="s">
        <v>782</v>
      </c>
      <c r="B2288" s="6" t="s">
        <v>13</v>
      </c>
      <c r="C2288" s="1" t="s">
        <v>13</v>
      </c>
      <c r="D2288" s="1" t="s">
        <v>13</v>
      </c>
      <c r="E2288" s="1" t="s">
        <v>764</v>
      </c>
      <c r="F2288" s="1" t="s">
        <v>783</v>
      </c>
      <c r="G2288" s="6" t="s">
        <v>483</v>
      </c>
      <c r="H2288" s="3">
        <v>0</v>
      </c>
      <c r="I2288" s="1" t="s">
        <v>13</v>
      </c>
      <c r="J2288" s="1" t="s">
        <v>13</v>
      </c>
      <c r="K2288" s="1" t="s">
        <v>13</v>
      </c>
      <c r="L2288" s="1" t="s">
        <v>13</v>
      </c>
      <c r="M2288" s="1" t="s">
        <v>13</v>
      </c>
      <c r="N2288" s="1" t="s">
        <v>13</v>
      </c>
      <c r="O2288" s="1" t="s">
        <v>13</v>
      </c>
      <c r="P2288" s="1" t="s">
        <v>13</v>
      </c>
      <c r="Q2288" s="1" t="s">
        <v>13</v>
      </c>
      <c r="S2288" t="s">
        <v>13</v>
      </c>
      <c r="T2288" t="s">
        <v>13</v>
      </c>
      <c r="U2288" t="s">
        <v>13</v>
      </c>
      <c r="V2288">
        <v>1</v>
      </c>
    </row>
    <row r="2289" spans="1:22" x14ac:dyDescent="0.2">
      <c r="A2289" s="1" t="s">
        <v>782</v>
      </c>
      <c r="B2289" s="6" t="s">
        <v>1312</v>
      </c>
      <c r="C2289" s="1" t="s">
        <v>1496</v>
      </c>
      <c r="D2289" s="1" t="s">
        <v>13</v>
      </c>
      <c r="E2289" s="1" t="s">
        <v>1497</v>
      </c>
      <c r="F2289" s="1" t="s">
        <v>1315</v>
      </c>
      <c r="G2289" s="6" t="s">
        <v>1316</v>
      </c>
      <c r="H2289" s="3">
        <v>0.67</v>
      </c>
      <c r="I2289" s="5">
        <v>0</v>
      </c>
      <c r="J2289" s="4">
        <f>TRUNC(H2289*I2289, 1)</f>
        <v>0</v>
      </c>
      <c r="K2289" s="4">
        <f>노무!E23</f>
        <v>0</v>
      </c>
      <c r="L2289" s="5">
        <f>TRUNC(H2289*K2289, 1)</f>
        <v>0</v>
      </c>
      <c r="M2289" s="4">
        <v>0</v>
      </c>
      <c r="N2289" s="5">
        <f>TRUNC(H2289*M2289, 1)</f>
        <v>0</v>
      </c>
      <c r="O2289" s="4">
        <f>I2289+K2289+M2289</f>
        <v>0</v>
      </c>
      <c r="P2289" s="5">
        <f>J2289+L2289+N2289</f>
        <v>0</v>
      </c>
      <c r="Q2289" s="1" t="s">
        <v>13</v>
      </c>
      <c r="S2289" t="s">
        <v>54</v>
      </c>
      <c r="T2289" t="s">
        <v>54</v>
      </c>
      <c r="U2289" t="s">
        <v>13</v>
      </c>
      <c r="V2289">
        <v>1</v>
      </c>
    </row>
    <row r="2290" spans="1:22" x14ac:dyDescent="0.2">
      <c r="A2290" s="1" t="s">
        <v>782</v>
      </c>
      <c r="B2290" s="6" t="s">
        <v>1312</v>
      </c>
      <c r="C2290" s="1" t="s">
        <v>1317</v>
      </c>
      <c r="D2290" s="1" t="s">
        <v>13</v>
      </c>
      <c r="E2290" s="1" t="s">
        <v>1318</v>
      </c>
      <c r="F2290" s="1" t="s">
        <v>1315</v>
      </c>
      <c r="G2290" s="6" t="s">
        <v>1316</v>
      </c>
      <c r="H2290" s="3">
        <v>0.28999999999999998</v>
      </c>
      <c r="I2290" s="5">
        <v>0</v>
      </c>
      <c r="J2290" s="4">
        <f>TRUNC(H2290*I2290, 1)</f>
        <v>0</v>
      </c>
      <c r="K2290" s="4">
        <f>노무!E4</f>
        <v>0</v>
      </c>
      <c r="L2290" s="5">
        <f>TRUNC(H2290*K2290, 1)</f>
        <v>0</v>
      </c>
      <c r="M2290" s="4">
        <v>0</v>
      </c>
      <c r="N2290" s="5">
        <f>TRUNC(H2290*M2290, 1)</f>
        <v>0</v>
      </c>
      <c r="O2290" s="4">
        <f>I2290+K2290+M2290</f>
        <v>0</v>
      </c>
      <c r="P2290" s="5">
        <f>J2290+L2290+N2290</f>
        <v>0</v>
      </c>
      <c r="Q2290" s="1" t="s">
        <v>13</v>
      </c>
      <c r="S2290" t="s">
        <v>54</v>
      </c>
      <c r="T2290" t="s">
        <v>54</v>
      </c>
      <c r="U2290" t="s">
        <v>13</v>
      </c>
      <c r="V2290">
        <v>1</v>
      </c>
    </row>
    <row r="2291" spans="1:22" x14ac:dyDescent="0.2">
      <c r="A2291" s="1" t="s">
        <v>13</v>
      </c>
      <c r="B2291" s="6" t="s">
        <v>13</v>
      </c>
      <c r="C2291" s="1" t="s">
        <v>13</v>
      </c>
      <c r="D2291" s="1" t="s">
        <v>13</v>
      </c>
      <c r="E2291" s="1" t="s">
        <v>1311</v>
      </c>
      <c r="F2291" s="1" t="s">
        <v>13</v>
      </c>
      <c r="G2291" s="6" t="s">
        <v>13</v>
      </c>
      <c r="H2291" s="3">
        <v>0</v>
      </c>
      <c r="I2291" s="1" t="s">
        <v>13</v>
      </c>
      <c r="J2291" s="4">
        <f>TRUNC(SUMPRODUCT(J2289:J2290, V2289:V2290), 0)</f>
        <v>0</v>
      </c>
      <c r="K2291" s="1" t="s">
        <v>13</v>
      </c>
      <c r="L2291" s="5">
        <f>TRUNC(SUMPRODUCT(L2289:L2290, V2289:V2290), 0)</f>
        <v>0</v>
      </c>
      <c r="M2291" s="1" t="s">
        <v>13</v>
      </c>
      <c r="N2291" s="5">
        <f>TRUNC(SUMPRODUCT(N2289:N2290, V2289:V2290), 0)</f>
        <v>0</v>
      </c>
      <c r="O2291" s="1" t="s">
        <v>13</v>
      </c>
      <c r="P2291" s="5">
        <f>J2291+L2291+N2291</f>
        <v>0</v>
      </c>
      <c r="Q2291" s="1" t="s">
        <v>13</v>
      </c>
      <c r="S2291" t="s">
        <v>13</v>
      </c>
      <c r="T2291" t="s">
        <v>13</v>
      </c>
      <c r="U2291" t="s">
        <v>13</v>
      </c>
      <c r="V2291">
        <v>1</v>
      </c>
    </row>
    <row r="2292" spans="1:22" x14ac:dyDescent="0.2">
      <c r="A2292" s="1" t="s">
        <v>13</v>
      </c>
      <c r="B2292" s="6" t="s">
        <v>13</v>
      </c>
      <c r="C2292" s="1" t="s">
        <v>13</v>
      </c>
      <c r="D2292" s="1" t="s">
        <v>13</v>
      </c>
      <c r="E2292" s="1" t="s">
        <v>13</v>
      </c>
      <c r="F2292" s="1" t="s">
        <v>13</v>
      </c>
      <c r="G2292" s="6" t="s">
        <v>13</v>
      </c>
      <c r="H2292" s="3">
        <v>0</v>
      </c>
      <c r="I2292" s="1" t="s">
        <v>13</v>
      </c>
      <c r="J2292" s="1" t="s">
        <v>13</v>
      </c>
      <c r="K2292" s="1" t="s">
        <v>13</v>
      </c>
      <c r="L2292" s="1" t="s">
        <v>13</v>
      </c>
      <c r="M2292" s="1" t="s">
        <v>13</v>
      </c>
      <c r="N2292" s="1" t="s">
        <v>13</v>
      </c>
      <c r="O2292" s="1" t="s">
        <v>13</v>
      </c>
      <c r="P2292" s="1" t="s">
        <v>13</v>
      </c>
      <c r="Q2292" s="1" t="s">
        <v>13</v>
      </c>
      <c r="S2292" t="s">
        <v>13</v>
      </c>
      <c r="T2292" t="s">
        <v>13</v>
      </c>
      <c r="U2292" t="s">
        <v>13</v>
      </c>
      <c r="V2292">
        <v>1</v>
      </c>
    </row>
    <row r="2293" spans="1:22" x14ac:dyDescent="0.2">
      <c r="A2293" s="1" t="s">
        <v>784</v>
      </c>
      <c r="B2293" s="6" t="s">
        <v>13</v>
      </c>
      <c r="C2293" s="1" t="s">
        <v>13</v>
      </c>
      <c r="D2293" s="1" t="s">
        <v>13</v>
      </c>
      <c r="E2293" s="1" t="s">
        <v>764</v>
      </c>
      <c r="F2293" s="1" t="s">
        <v>785</v>
      </c>
      <c r="G2293" s="6" t="s">
        <v>483</v>
      </c>
      <c r="H2293" s="3">
        <v>0</v>
      </c>
      <c r="I2293" s="1" t="s">
        <v>13</v>
      </c>
      <c r="J2293" s="1" t="s">
        <v>13</v>
      </c>
      <c r="K2293" s="1" t="s">
        <v>13</v>
      </c>
      <c r="L2293" s="1" t="s">
        <v>13</v>
      </c>
      <c r="M2293" s="1" t="s">
        <v>13</v>
      </c>
      <c r="N2293" s="1" t="s">
        <v>13</v>
      </c>
      <c r="O2293" s="1" t="s">
        <v>13</v>
      </c>
      <c r="P2293" s="1" t="s">
        <v>13</v>
      </c>
      <c r="Q2293" s="1" t="s">
        <v>13</v>
      </c>
      <c r="S2293" t="s">
        <v>13</v>
      </c>
      <c r="T2293" t="s">
        <v>13</v>
      </c>
      <c r="U2293" t="s">
        <v>13</v>
      </c>
      <c r="V2293">
        <v>1</v>
      </c>
    </row>
    <row r="2294" spans="1:22" x14ac:dyDescent="0.2">
      <c r="A2294" s="1" t="s">
        <v>784</v>
      </c>
      <c r="B2294" s="6" t="s">
        <v>1312</v>
      </c>
      <c r="C2294" s="1" t="s">
        <v>1496</v>
      </c>
      <c r="D2294" s="1" t="s">
        <v>13</v>
      </c>
      <c r="E2294" s="1" t="s">
        <v>1497</v>
      </c>
      <c r="F2294" s="1" t="s">
        <v>1315</v>
      </c>
      <c r="G2294" s="6" t="s">
        <v>1316</v>
      </c>
      <c r="H2294" s="3">
        <v>0.88</v>
      </c>
      <c r="I2294" s="5">
        <v>0</v>
      </c>
      <c r="J2294" s="4">
        <f>TRUNC(H2294*I2294, 1)</f>
        <v>0</v>
      </c>
      <c r="K2294" s="4">
        <f>노무!E23</f>
        <v>0</v>
      </c>
      <c r="L2294" s="5">
        <f>TRUNC(H2294*K2294, 1)</f>
        <v>0</v>
      </c>
      <c r="M2294" s="4">
        <v>0</v>
      </c>
      <c r="N2294" s="5">
        <f>TRUNC(H2294*M2294, 1)</f>
        <v>0</v>
      </c>
      <c r="O2294" s="4">
        <f>I2294+K2294+M2294</f>
        <v>0</v>
      </c>
      <c r="P2294" s="5">
        <f>J2294+L2294+N2294</f>
        <v>0</v>
      </c>
      <c r="Q2294" s="1" t="s">
        <v>13</v>
      </c>
      <c r="S2294" t="s">
        <v>54</v>
      </c>
      <c r="T2294" t="s">
        <v>54</v>
      </c>
      <c r="U2294" t="s">
        <v>13</v>
      </c>
      <c r="V2294">
        <v>1</v>
      </c>
    </row>
    <row r="2295" spans="1:22" x14ac:dyDescent="0.2">
      <c r="A2295" s="1" t="s">
        <v>784</v>
      </c>
      <c r="B2295" s="6" t="s">
        <v>1312</v>
      </c>
      <c r="C2295" s="1" t="s">
        <v>1317</v>
      </c>
      <c r="D2295" s="1" t="s">
        <v>13</v>
      </c>
      <c r="E2295" s="1" t="s">
        <v>1318</v>
      </c>
      <c r="F2295" s="1" t="s">
        <v>1315</v>
      </c>
      <c r="G2295" s="6" t="s">
        <v>1316</v>
      </c>
      <c r="H2295" s="3">
        <v>0.38</v>
      </c>
      <c r="I2295" s="5">
        <v>0</v>
      </c>
      <c r="J2295" s="4">
        <f>TRUNC(H2295*I2295, 1)</f>
        <v>0</v>
      </c>
      <c r="K2295" s="4">
        <f>노무!E4</f>
        <v>0</v>
      </c>
      <c r="L2295" s="5">
        <f>TRUNC(H2295*K2295, 1)</f>
        <v>0</v>
      </c>
      <c r="M2295" s="4">
        <v>0</v>
      </c>
      <c r="N2295" s="5">
        <f>TRUNC(H2295*M2295, 1)</f>
        <v>0</v>
      </c>
      <c r="O2295" s="4">
        <f>I2295+K2295+M2295</f>
        <v>0</v>
      </c>
      <c r="P2295" s="5">
        <f>J2295+L2295+N2295</f>
        <v>0</v>
      </c>
      <c r="Q2295" s="1" t="s">
        <v>13</v>
      </c>
      <c r="S2295" t="s">
        <v>54</v>
      </c>
      <c r="T2295" t="s">
        <v>54</v>
      </c>
      <c r="U2295" t="s">
        <v>13</v>
      </c>
      <c r="V2295">
        <v>1</v>
      </c>
    </row>
    <row r="2296" spans="1:22" x14ac:dyDescent="0.2">
      <c r="A2296" s="1" t="s">
        <v>13</v>
      </c>
      <c r="B2296" s="6" t="s">
        <v>13</v>
      </c>
      <c r="C2296" s="1" t="s">
        <v>13</v>
      </c>
      <c r="D2296" s="1" t="s">
        <v>13</v>
      </c>
      <c r="E2296" s="1" t="s">
        <v>1311</v>
      </c>
      <c r="F2296" s="1" t="s">
        <v>13</v>
      </c>
      <c r="G2296" s="6" t="s">
        <v>13</v>
      </c>
      <c r="H2296" s="3">
        <v>0</v>
      </c>
      <c r="I2296" s="1" t="s">
        <v>13</v>
      </c>
      <c r="J2296" s="4">
        <f>TRUNC(SUMPRODUCT(J2294:J2295, V2294:V2295), 0)</f>
        <v>0</v>
      </c>
      <c r="K2296" s="1" t="s">
        <v>13</v>
      </c>
      <c r="L2296" s="5">
        <f>TRUNC(SUMPRODUCT(L2294:L2295, V2294:V2295), 0)</f>
        <v>0</v>
      </c>
      <c r="M2296" s="1" t="s">
        <v>13</v>
      </c>
      <c r="N2296" s="5">
        <f>TRUNC(SUMPRODUCT(N2294:N2295, V2294:V2295), 0)</f>
        <v>0</v>
      </c>
      <c r="O2296" s="1" t="s">
        <v>13</v>
      </c>
      <c r="P2296" s="5">
        <f>J2296+L2296+N2296</f>
        <v>0</v>
      </c>
      <c r="Q2296" s="1" t="s">
        <v>13</v>
      </c>
      <c r="S2296" t="s">
        <v>13</v>
      </c>
      <c r="T2296" t="s">
        <v>13</v>
      </c>
      <c r="U2296" t="s">
        <v>13</v>
      </c>
      <c r="V2296">
        <v>1</v>
      </c>
    </row>
    <row r="2297" spans="1:22" x14ac:dyDescent="0.2">
      <c r="A2297" s="1" t="s">
        <v>13</v>
      </c>
      <c r="B2297" s="6" t="s">
        <v>13</v>
      </c>
      <c r="C2297" s="1" t="s">
        <v>13</v>
      </c>
      <c r="D2297" s="1" t="s">
        <v>13</v>
      </c>
      <c r="E2297" s="1" t="s">
        <v>13</v>
      </c>
      <c r="F2297" s="1" t="s">
        <v>13</v>
      </c>
      <c r="G2297" s="6" t="s">
        <v>13</v>
      </c>
      <c r="H2297" s="3">
        <v>0</v>
      </c>
      <c r="I2297" s="1" t="s">
        <v>13</v>
      </c>
      <c r="J2297" s="1" t="s">
        <v>13</v>
      </c>
      <c r="K2297" s="1" t="s">
        <v>13</v>
      </c>
      <c r="L2297" s="1" t="s">
        <v>13</v>
      </c>
      <c r="M2297" s="1" t="s">
        <v>13</v>
      </c>
      <c r="N2297" s="1" t="s">
        <v>13</v>
      </c>
      <c r="O2297" s="1" t="s">
        <v>13</v>
      </c>
      <c r="P2297" s="1" t="s">
        <v>13</v>
      </c>
      <c r="Q2297" s="1" t="s">
        <v>13</v>
      </c>
      <c r="S2297" t="s">
        <v>13</v>
      </c>
      <c r="T2297" t="s">
        <v>13</v>
      </c>
      <c r="U2297" t="s">
        <v>13</v>
      </c>
      <c r="V2297">
        <v>1</v>
      </c>
    </row>
    <row r="2298" spans="1:22" x14ac:dyDescent="0.2">
      <c r="A2298" s="1" t="s">
        <v>786</v>
      </c>
      <c r="B2298" s="6" t="s">
        <v>13</v>
      </c>
      <c r="C2298" s="1" t="s">
        <v>13</v>
      </c>
      <c r="D2298" s="1" t="s">
        <v>13</v>
      </c>
      <c r="E2298" s="1" t="s">
        <v>764</v>
      </c>
      <c r="F2298" s="1" t="s">
        <v>787</v>
      </c>
      <c r="G2298" s="6" t="s">
        <v>483</v>
      </c>
      <c r="H2298" s="3">
        <v>0</v>
      </c>
      <c r="I2298" s="1" t="s">
        <v>13</v>
      </c>
      <c r="J2298" s="1" t="s">
        <v>13</v>
      </c>
      <c r="K2298" s="1" t="s">
        <v>13</v>
      </c>
      <c r="L2298" s="1" t="s">
        <v>13</v>
      </c>
      <c r="M2298" s="1" t="s">
        <v>13</v>
      </c>
      <c r="N2298" s="1" t="s">
        <v>13</v>
      </c>
      <c r="O2298" s="1" t="s">
        <v>13</v>
      </c>
      <c r="P2298" s="1" t="s">
        <v>13</v>
      </c>
      <c r="Q2298" s="1" t="s">
        <v>13</v>
      </c>
      <c r="S2298" t="s">
        <v>13</v>
      </c>
      <c r="T2298" t="s">
        <v>13</v>
      </c>
      <c r="U2298" t="s">
        <v>13</v>
      </c>
      <c r="V2298">
        <v>1</v>
      </c>
    </row>
    <row r="2299" spans="1:22" x14ac:dyDescent="0.2">
      <c r="A2299" s="1" t="s">
        <v>786</v>
      </c>
      <c r="B2299" s="6" t="s">
        <v>1312</v>
      </c>
      <c r="C2299" s="1" t="s">
        <v>1496</v>
      </c>
      <c r="D2299" s="1" t="s">
        <v>13</v>
      </c>
      <c r="E2299" s="1" t="s">
        <v>1497</v>
      </c>
      <c r="F2299" s="1" t="s">
        <v>1315</v>
      </c>
      <c r="G2299" s="6" t="s">
        <v>1316</v>
      </c>
      <c r="H2299" s="3">
        <v>1</v>
      </c>
      <c r="I2299" s="5">
        <v>0</v>
      </c>
      <c r="J2299" s="4">
        <f>TRUNC(H2299*I2299, 1)</f>
        <v>0</v>
      </c>
      <c r="K2299" s="4">
        <f>노무!E23</f>
        <v>0</v>
      </c>
      <c r="L2299" s="5">
        <f>TRUNC(H2299*K2299, 1)</f>
        <v>0</v>
      </c>
      <c r="M2299" s="4">
        <v>0</v>
      </c>
      <c r="N2299" s="5">
        <f>TRUNC(H2299*M2299, 1)</f>
        <v>0</v>
      </c>
      <c r="O2299" s="4">
        <f>I2299+K2299+M2299</f>
        <v>0</v>
      </c>
      <c r="P2299" s="5">
        <f>J2299+L2299+N2299</f>
        <v>0</v>
      </c>
      <c r="Q2299" s="1" t="s">
        <v>13</v>
      </c>
      <c r="S2299" t="s">
        <v>54</v>
      </c>
      <c r="T2299" t="s">
        <v>54</v>
      </c>
      <c r="U2299" t="s">
        <v>13</v>
      </c>
      <c r="V2299">
        <v>1</v>
      </c>
    </row>
    <row r="2300" spans="1:22" x14ac:dyDescent="0.2">
      <c r="A2300" s="1" t="s">
        <v>786</v>
      </c>
      <c r="B2300" s="6" t="s">
        <v>1312</v>
      </c>
      <c r="C2300" s="1" t="s">
        <v>1317</v>
      </c>
      <c r="D2300" s="1" t="s">
        <v>13</v>
      </c>
      <c r="E2300" s="1" t="s">
        <v>1318</v>
      </c>
      <c r="F2300" s="1" t="s">
        <v>1315</v>
      </c>
      <c r="G2300" s="6" t="s">
        <v>1316</v>
      </c>
      <c r="H2300" s="3">
        <v>0.44</v>
      </c>
      <c r="I2300" s="5">
        <v>0</v>
      </c>
      <c r="J2300" s="4">
        <f>TRUNC(H2300*I2300, 1)</f>
        <v>0</v>
      </c>
      <c r="K2300" s="4">
        <f>노무!E4</f>
        <v>0</v>
      </c>
      <c r="L2300" s="5">
        <f>TRUNC(H2300*K2300, 1)</f>
        <v>0</v>
      </c>
      <c r="M2300" s="4">
        <v>0</v>
      </c>
      <c r="N2300" s="5">
        <f>TRUNC(H2300*M2300, 1)</f>
        <v>0</v>
      </c>
      <c r="O2300" s="4">
        <f>I2300+K2300+M2300</f>
        <v>0</v>
      </c>
      <c r="P2300" s="5">
        <f>J2300+L2300+N2300</f>
        <v>0</v>
      </c>
      <c r="Q2300" s="1" t="s">
        <v>13</v>
      </c>
      <c r="S2300" t="s">
        <v>54</v>
      </c>
      <c r="T2300" t="s">
        <v>54</v>
      </c>
      <c r="U2300" t="s">
        <v>13</v>
      </c>
      <c r="V2300">
        <v>1</v>
      </c>
    </row>
    <row r="2301" spans="1:22" x14ac:dyDescent="0.2">
      <c r="A2301" s="1" t="s">
        <v>13</v>
      </c>
      <c r="B2301" s="6" t="s">
        <v>13</v>
      </c>
      <c r="C2301" s="1" t="s">
        <v>13</v>
      </c>
      <c r="D2301" s="1" t="s">
        <v>13</v>
      </c>
      <c r="E2301" s="1" t="s">
        <v>1311</v>
      </c>
      <c r="F2301" s="1" t="s">
        <v>13</v>
      </c>
      <c r="G2301" s="6" t="s">
        <v>13</v>
      </c>
      <c r="H2301" s="3">
        <v>0</v>
      </c>
      <c r="I2301" s="1" t="s">
        <v>13</v>
      </c>
      <c r="J2301" s="4">
        <f>TRUNC(SUMPRODUCT(J2299:J2300, V2299:V2300), 0)</f>
        <v>0</v>
      </c>
      <c r="K2301" s="1" t="s">
        <v>13</v>
      </c>
      <c r="L2301" s="5">
        <f>TRUNC(SUMPRODUCT(L2299:L2300, V2299:V2300), 0)</f>
        <v>0</v>
      </c>
      <c r="M2301" s="1" t="s">
        <v>13</v>
      </c>
      <c r="N2301" s="5">
        <f>TRUNC(SUMPRODUCT(N2299:N2300, V2299:V2300), 0)</f>
        <v>0</v>
      </c>
      <c r="O2301" s="1" t="s">
        <v>13</v>
      </c>
      <c r="P2301" s="5">
        <f>J2301+L2301+N2301</f>
        <v>0</v>
      </c>
      <c r="Q2301" s="1" t="s">
        <v>13</v>
      </c>
      <c r="S2301" t="s">
        <v>13</v>
      </c>
      <c r="T2301" t="s">
        <v>13</v>
      </c>
      <c r="U2301" t="s">
        <v>13</v>
      </c>
      <c r="V2301">
        <v>1</v>
      </c>
    </row>
    <row r="2302" spans="1:22" x14ac:dyDescent="0.2">
      <c r="A2302" s="1" t="s">
        <v>13</v>
      </c>
      <c r="B2302" s="6" t="s">
        <v>13</v>
      </c>
      <c r="C2302" s="1" t="s">
        <v>13</v>
      </c>
      <c r="D2302" s="1" t="s">
        <v>13</v>
      </c>
      <c r="E2302" s="1" t="s">
        <v>13</v>
      </c>
      <c r="F2302" s="1" t="s">
        <v>13</v>
      </c>
      <c r="G2302" s="6" t="s">
        <v>13</v>
      </c>
      <c r="H2302" s="3">
        <v>0</v>
      </c>
      <c r="I2302" s="1" t="s">
        <v>13</v>
      </c>
      <c r="J2302" s="1" t="s">
        <v>13</v>
      </c>
      <c r="K2302" s="1" t="s">
        <v>13</v>
      </c>
      <c r="L2302" s="1" t="s">
        <v>13</v>
      </c>
      <c r="M2302" s="1" t="s">
        <v>13</v>
      </c>
      <c r="N2302" s="1" t="s">
        <v>13</v>
      </c>
      <c r="O2302" s="1" t="s">
        <v>13</v>
      </c>
      <c r="P2302" s="1" t="s">
        <v>13</v>
      </c>
      <c r="Q2302" s="1" t="s">
        <v>13</v>
      </c>
      <c r="S2302" t="s">
        <v>13</v>
      </c>
      <c r="T2302" t="s">
        <v>13</v>
      </c>
      <c r="U2302" t="s">
        <v>13</v>
      </c>
      <c r="V2302">
        <v>1</v>
      </c>
    </row>
    <row r="2303" spans="1:22" x14ac:dyDescent="0.2">
      <c r="A2303" s="1" t="s">
        <v>788</v>
      </c>
      <c r="B2303" s="6" t="s">
        <v>13</v>
      </c>
      <c r="C2303" s="1" t="s">
        <v>13</v>
      </c>
      <c r="D2303" s="1" t="s">
        <v>13</v>
      </c>
      <c r="E2303" s="1" t="s">
        <v>764</v>
      </c>
      <c r="F2303" s="1" t="s">
        <v>789</v>
      </c>
      <c r="G2303" s="6" t="s">
        <v>483</v>
      </c>
      <c r="H2303" s="3">
        <v>0</v>
      </c>
      <c r="I2303" s="1" t="s">
        <v>13</v>
      </c>
      <c r="J2303" s="1" t="s">
        <v>13</v>
      </c>
      <c r="K2303" s="1" t="s">
        <v>13</v>
      </c>
      <c r="L2303" s="1" t="s">
        <v>13</v>
      </c>
      <c r="M2303" s="1" t="s">
        <v>13</v>
      </c>
      <c r="N2303" s="1" t="s">
        <v>13</v>
      </c>
      <c r="O2303" s="1" t="s">
        <v>13</v>
      </c>
      <c r="P2303" s="1" t="s">
        <v>13</v>
      </c>
      <c r="Q2303" s="1" t="s">
        <v>13</v>
      </c>
      <c r="S2303" t="s">
        <v>13</v>
      </c>
      <c r="T2303" t="s">
        <v>13</v>
      </c>
      <c r="U2303" t="s">
        <v>13</v>
      </c>
      <c r="V2303">
        <v>1</v>
      </c>
    </row>
    <row r="2304" spans="1:22" x14ac:dyDescent="0.2">
      <c r="A2304" s="1" t="s">
        <v>788</v>
      </c>
      <c r="B2304" s="6" t="s">
        <v>1312</v>
      </c>
      <c r="C2304" s="1" t="s">
        <v>1496</v>
      </c>
      <c r="D2304" s="1" t="s">
        <v>13</v>
      </c>
      <c r="E2304" s="1" t="s">
        <v>1497</v>
      </c>
      <c r="F2304" s="1" t="s">
        <v>1315</v>
      </c>
      <c r="G2304" s="6" t="s">
        <v>1316</v>
      </c>
      <c r="H2304" s="3">
        <v>1.1200000000000001</v>
      </c>
      <c r="I2304" s="5">
        <v>0</v>
      </c>
      <c r="J2304" s="4">
        <f>TRUNC(H2304*I2304, 1)</f>
        <v>0</v>
      </c>
      <c r="K2304" s="4">
        <f>노무!E23</f>
        <v>0</v>
      </c>
      <c r="L2304" s="5">
        <f>TRUNC(H2304*K2304, 1)</f>
        <v>0</v>
      </c>
      <c r="M2304" s="4">
        <v>0</v>
      </c>
      <c r="N2304" s="5">
        <f>TRUNC(H2304*M2304, 1)</f>
        <v>0</v>
      </c>
      <c r="O2304" s="4">
        <f>I2304+K2304+M2304</f>
        <v>0</v>
      </c>
      <c r="P2304" s="5">
        <f>J2304+L2304+N2304</f>
        <v>0</v>
      </c>
      <c r="Q2304" s="1" t="s">
        <v>13</v>
      </c>
      <c r="S2304" t="s">
        <v>54</v>
      </c>
      <c r="T2304" t="s">
        <v>54</v>
      </c>
      <c r="U2304" t="s">
        <v>13</v>
      </c>
      <c r="V2304">
        <v>1</v>
      </c>
    </row>
    <row r="2305" spans="1:22" x14ac:dyDescent="0.2">
      <c r="A2305" s="1" t="s">
        <v>788</v>
      </c>
      <c r="B2305" s="6" t="s">
        <v>1312</v>
      </c>
      <c r="C2305" s="1" t="s">
        <v>1317</v>
      </c>
      <c r="D2305" s="1" t="s">
        <v>13</v>
      </c>
      <c r="E2305" s="1" t="s">
        <v>1318</v>
      </c>
      <c r="F2305" s="1" t="s">
        <v>1315</v>
      </c>
      <c r="G2305" s="6" t="s">
        <v>1316</v>
      </c>
      <c r="H2305" s="3">
        <v>0.49</v>
      </c>
      <c r="I2305" s="5">
        <v>0</v>
      </c>
      <c r="J2305" s="4">
        <f>TRUNC(H2305*I2305, 1)</f>
        <v>0</v>
      </c>
      <c r="K2305" s="4">
        <f>노무!E4</f>
        <v>0</v>
      </c>
      <c r="L2305" s="5">
        <f>TRUNC(H2305*K2305, 1)</f>
        <v>0</v>
      </c>
      <c r="M2305" s="4">
        <v>0</v>
      </c>
      <c r="N2305" s="5">
        <f>TRUNC(H2305*M2305, 1)</f>
        <v>0</v>
      </c>
      <c r="O2305" s="4">
        <f>I2305+K2305+M2305</f>
        <v>0</v>
      </c>
      <c r="P2305" s="5">
        <f>J2305+L2305+N2305</f>
        <v>0</v>
      </c>
      <c r="Q2305" s="1" t="s">
        <v>13</v>
      </c>
      <c r="S2305" t="s">
        <v>54</v>
      </c>
      <c r="T2305" t="s">
        <v>54</v>
      </c>
      <c r="U2305" t="s">
        <v>13</v>
      </c>
      <c r="V2305">
        <v>1</v>
      </c>
    </row>
    <row r="2306" spans="1:22" x14ac:dyDescent="0.2">
      <c r="A2306" s="1" t="s">
        <v>13</v>
      </c>
      <c r="B2306" s="6" t="s">
        <v>13</v>
      </c>
      <c r="C2306" s="1" t="s">
        <v>13</v>
      </c>
      <c r="D2306" s="1" t="s">
        <v>13</v>
      </c>
      <c r="E2306" s="1" t="s">
        <v>1311</v>
      </c>
      <c r="F2306" s="1" t="s">
        <v>13</v>
      </c>
      <c r="G2306" s="6" t="s">
        <v>13</v>
      </c>
      <c r="H2306" s="3">
        <v>0</v>
      </c>
      <c r="I2306" s="1" t="s">
        <v>13</v>
      </c>
      <c r="J2306" s="4">
        <f>TRUNC(SUMPRODUCT(J2304:J2305, V2304:V2305), 0)</f>
        <v>0</v>
      </c>
      <c r="K2306" s="1" t="s">
        <v>13</v>
      </c>
      <c r="L2306" s="5">
        <f>TRUNC(SUMPRODUCT(L2304:L2305, V2304:V2305), 0)</f>
        <v>0</v>
      </c>
      <c r="M2306" s="1" t="s">
        <v>13</v>
      </c>
      <c r="N2306" s="5">
        <f>TRUNC(SUMPRODUCT(N2304:N2305, V2304:V2305), 0)</f>
        <v>0</v>
      </c>
      <c r="O2306" s="1" t="s">
        <v>13</v>
      </c>
      <c r="P2306" s="5">
        <f>J2306+L2306+N2306</f>
        <v>0</v>
      </c>
      <c r="Q2306" s="1" t="s">
        <v>13</v>
      </c>
      <c r="S2306" t="s">
        <v>13</v>
      </c>
      <c r="T2306" t="s">
        <v>13</v>
      </c>
      <c r="U2306" t="s">
        <v>13</v>
      </c>
      <c r="V2306">
        <v>1</v>
      </c>
    </row>
    <row r="2307" spans="1:22" x14ac:dyDescent="0.2">
      <c r="A2307" s="1" t="s">
        <v>13</v>
      </c>
      <c r="B2307" s="6" t="s">
        <v>13</v>
      </c>
      <c r="C2307" s="1" t="s">
        <v>13</v>
      </c>
      <c r="D2307" s="1" t="s">
        <v>13</v>
      </c>
      <c r="E2307" s="1" t="s">
        <v>13</v>
      </c>
      <c r="F2307" s="1" t="s">
        <v>13</v>
      </c>
      <c r="G2307" s="6" t="s">
        <v>13</v>
      </c>
      <c r="H2307" s="3">
        <v>0</v>
      </c>
      <c r="I2307" s="1" t="s">
        <v>13</v>
      </c>
      <c r="J2307" s="1" t="s">
        <v>13</v>
      </c>
      <c r="K2307" s="1" t="s">
        <v>13</v>
      </c>
      <c r="L2307" s="1" t="s">
        <v>13</v>
      </c>
      <c r="M2307" s="1" t="s">
        <v>13</v>
      </c>
      <c r="N2307" s="1" t="s">
        <v>13</v>
      </c>
      <c r="O2307" s="1" t="s">
        <v>13</v>
      </c>
      <c r="P2307" s="1" t="s">
        <v>13</v>
      </c>
      <c r="Q2307" s="1" t="s">
        <v>13</v>
      </c>
      <c r="S2307" t="s">
        <v>13</v>
      </c>
      <c r="T2307" t="s">
        <v>13</v>
      </c>
      <c r="U2307" t="s">
        <v>13</v>
      </c>
      <c r="V2307">
        <v>1</v>
      </c>
    </row>
    <row r="2308" spans="1:22" x14ac:dyDescent="0.2">
      <c r="A2308" s="1" t="s">
        <v>790</v>
      </c>
      <c r="B2308" s="6" t="s">
        <v>13</v>
      </c>
      <c r="C2308" s="1" t="s">
        <v>13</v>
      </c>
      <c r="D2308" s="1" t="s">
        <v>13</v>
      </c>
      <c r="E2308" s="1" t="s">
        <v>764</v>
      </c>
      <c r="F2308" s="1" t="s">
        <v>791</v>
      </c>
      <c r="G2308" s="6" t="s">
        <v>483</v>
      </c>
      <c r="H2308" s="3">
        <v>0</v>
      </c>
      <c r="I2308" s="1" t="s">
        <v>13</v>
      </c>
      <c r="J2308" s="1" t="s">
        <v>13</v>
      </c>
      <c r="K2308" s="1" t="s">
        <v>13</v>
      </c>
      <c r="L2308" s="1" t="s">
        <v>13</v>
      </c>
      <c r="M2308" s="1" t="s">
        <v>13</v>
      </c>
      <c r="N2308" s="1" t="s">
        <v>13</v>
      </c>
      <c r="O2308" s="1" t="s">
        <v>13</v>
      </c>
      <c r="P2308" s="1" t="s">
        <v>13</v>
      </c>
      <c r="Q2308" s="1" t="s">
        <v>13</v>
      </c>
      <c r="S2308" t="s">
        <v>13</v>
      </c>
      <c r="T2308" t="s">
        <v>13</v>
      </c>
      <c r="U2308" t="s">
        <v>13</v>
      </c>
      <c r="V2308">
        <v>1</v>
      </c>
    </row>
    <row r="2309" spans="1:22" x14ac:dyDescent="0.2">
      <c r="A2309" s="1" t="s">
        <v>790</v>
      </c>
      <c r="B2309" s="6" t="s">
        <v>1312</v>
      </c>
      <c r="C2309" s="1" t="s">
        <v>1496</v>
      </c>
      <c r="D2309" s="1" t="s">
        <v>13</v>
      </c>
      <c r="E2309" s="1" t="s">
        <v>1497</v>
      </c>
      <c r="F2309" s="1" t="s">
        <v>1315</v>
      </c>
      <c r="G2309" s="6" t="s">
        <v>1316</v>
      </c>
      <c r="H2309" s="3">
        <v>1.24</v>
      </c>
      <c r="I2309" s="5">
        <v>0</v>
      </c>
      <c r="J2309" s="4">
        <f>TRUNC(H2309*I2309, 1)</f>
        <v>0</v>
      </c>
      <c r="K2309" s="4">
        <f>노무!E23</f>
        <v>0</v>
      </c>
      <c r="L2309" s="5">
        <f>TRUNC(H2309*K2309, 1)</f>
        <v>0</v>
      </c>
      <c r="M2309" s="4">
        <v>0</v>
      </c>
      <c r="N2309" s="5">
        <f>TRUNC(H2309*M2309, 1)</f>
        <v>0</v>
      </c>
      <c r="O2309" s="4">
        <f>I2309+K2309+M2309</f>
        <v>0</v>
      </c>
      <c r="P2309" s="5">
        <f>J2309+L2309+N2309</f>
        <v>0</v>
      </c>
      <c r="Q2309" s="1" t="s">
        <v>13</v>
      </c>
      <c r="S2309" t="s">
        <v>54</v>
      </c>
      <c r="T2309" t="s">
        <v>54</v>
      </c>
      <c r="U2309" t="s">
        <v>13</v>
      </c>
      <c r="V2309">
        <v>1</v>
      </c>
    </row>
    <row r="2310" spans="1:22" x14ac:dyDescent="0.2">
      <c r="A2310" s="1" t="s">
        <v>790</v>
      </c>
      <c r="B2310" s="6" t="s">
        <v>1312</v>
      </c>
      <c r="C2310" s="1" t="s">
        <v>1317</v>
      </c>
      <c r="D2310" s="1" t="s">
        <v>13</v>
      </c>
      <c r="E2310" s="1" t="s">
        <v>1318</v>
      </c>
      <c r="F2310" s="1" t="s">
        <v>1315</v>
      </c>
      <c r="G2310" s="6" t="s">
        <v>1316</v>
      </c>
      <c r="H2310" s="3">
        <v>0.54</v>
      </c>
      <c r="I2310" s="5">
        <v>0</v>
      </c>
      <c r="J2310" s="4">
        <f>TRUNC(H2310*I2310, 1)</f>
        <v>0</v>
      </c>
      <c r="K2310" s="4">
        <f>노무!E4</f>
        <v>0</v>
      </c>
      <c r="L2310" s="5">
        <f>TRUNC(H2310*K2310, 1)</f>
        <v>0</v>
      </c>
      <c r="M2310" s="4">
        <v>0</v>
      </c>
      <c r="N2310" s="5">
        <f>TRUNC(H2310*M2310, 1)</f>
        <v>0</v>
      </c>
      <c r="O2310" s="4">
        <f>I2310+K2310+M2310</f>
        <v>0</v>
      </c>
      <c r="P2310" s="5">
        <f>J2310+L2310+N2310</f>
        <v>0</v>
      </c>
      <c r="Q2310" s="1" t="s">
        <v>13</v>
      </c>
      <c r="S2310" t="s">
        <v>54</v>
      </c>
      <c r="T2310" t="s">
        <v>54</v>
      </c>
      <c r="U2310" t="s">
        <v>13</v>
      </c>
      <c r="V2310">
        <v>1</v>
      </c>
    </row>
    <row r="2311" spans="1:22" x14ac:dyDescent="0.2">
      <c r="A2311" s="1" t="s">
        <v>13</v>
      </c>
      <c r="B2311" s="6" t="s">
        <v>13</v>
      </c>
      <c r="C2311" s="1" t="s">
        <v>13</v>
      </c>
      <c r="D2311" s="1" t="s">
        <v>13</v>
      </c>
      <c r="E2311" s="1" t="s">
        <v>1311</v>
      </c>
      <c r="F2311" s="1" t="s">
        <v>13</v>
      </c>
      <c r="G2311" s="6" t="s">
        <v>13</v>
      </c>
      <c r="H2311" s="3">
        <v>0</v>
      </c>
      <c r="I2311" s="1" t="s">
        <v>13</v>
      </c>
      <c r="J2311" s="4">
        <f>TRUNC(SUMPRODUCT(J2309:J2310, V2309:V2310), 0)</f>
        <v>0</v>
      </c>
      <c r="K2311" s="1" t="s">
        <v>13</v>
      </c>
      <c r="L2311" s="5">
        <f>TRUNC(SUMPRODUCT(L2309:L2310, V2309:V2310), 0)</f>
        <v>0</v>
      </c>
      <c r="M2311" s="1" t="s">
        <v>13</v>
      </c>
      <c r="N2311" s="5">
        <f>TRUNC(SUMPRODUCT(N2309:N2310, V2309:V2310), 0)</f>
        <v>0</v>
      </c>
      <c r="O2311" s="1" t="s">
        <v>13</v>
      </c>
      <c r="P2311" s="5">
        <f>J2311+L2311+N2311</f>
        <v>0</v>
      </c>
      <c r="Q2311" s="1" t="s">
        <v>13</v>
      </c>
      <c r="S2311" t="s">
        <v>13</v>
      </c>
      <c r="T2311" t="s">
        <v>13</v>
      </c>
      <c r="U2311" t="s">
        <v>13</v>
      </c>
      <c r="V2311">
        <v>1</v>
      </c>
    </row>
    <row r="2312" spans="1:22" x14ac:dyDescent="0.2">
      <c r="A2312" s="1" t="s">
        <v>13</v>
      </c>
      <c r="B2312" s="6" t="s">
        <v>13</v>
      </c>
      <c r="C2312" s="1" t="s">
        <v>13</v>
      </c>
      <c r="D2312" s="1" t="s">
        <v>13</v>
      </c>
      <c r="E2312" s="1" t="s">
        <v>13</v>
      </c>
      <c r="F2312" s="1" t="s">
        <v>13</v>
      </c>
      <c r="G2312" s="6" t="s">
        <v>13</v>
      </c>
      <c r="H2312" s="3">
        <v>0</v>
      </c>
      <c r="I2312" s="1" t="s">
        <v>13</v>
      </c>
      <c r="J2312" s="1" t="s">
        <v>13</v>
      </c>
      <c r="K2312" s="1" t="s">
        <v>13</v>
      </c>
      <c r="L2312" s="1" t="s">
        <v>13</v>
      </c>
      <c r="M2312" s="1" t="s">
        <v>13</v>
      </c>
      <c r="N2312" s="1" t="s">
        <v>13</v>
      </c>
      <c r="O2312" s="1" t="s">
        <v>13</v>
      </c>
      <c r="P2312" s="1" t="s">
        <v>13</v>
      </c>
      <c r="Q2312" s="1" t="s">
        <v>13</v>
      </c>
      <c r="S2312" t="s">
        <v>13</v>
      </c>
      <c r="T2312" t="s">
        <v>13</v>
      </c>
      <c r="U2312" t="s">
        <v>13</v>
      </c>
      <c r="V2312">
        <v>1</v>
      </c>
    </row>
    <row r="2313" spans="1:22" x14ac:dyDescent="0.2">
      <c r="A2313" s="1" t="s">
        <v>792</v>
      </c>
      <c r="B2313" s="6" t="s">
        <v>13</v>
      </c>
      <c r="C2313" s="1" t="s">
        <v>13</v>
      </c>
      <c r="D2313" s="1" t="s">
        <v>13</v>
      </c>
      <c r="E2313" s="1" t="s">
        <v>764</v>
      </c>
      <c r="F2313" s="1" t="s">
        <v>793</v>
      </c>
      <c r="G2313" s="6" t="s">
        <v>483</v>
      </c>
      <c r="H2313" s="3">
        <v>0</v>
      </c>
      <c r="I2313" s="1" t="s">
        <v>13</v>
      </c>
      <c r="J2313" s="1" t="s">
        <v>13</v>
      </c>
      <c r="K2313" s="1" t="s">
        <v>13</v>
      </c>
      <c r="L2313" s="1" t="s">
        <v>13</v>
      </c>
      <c r="M2313" s="1" t="s">
        <v>13</v>
      </c>
      <c r="N2313" s="1" t="s">
        <v>13</v>
      </c>
      <c r="O2313" s="1" t="s">
        <v>13</v>
      </c>
      <c r="P2313" s="1" t="s">
        <v>13</v>
      </c>
      <c r="Q2313" s="1" t="s">
        <v>13</v>
      </c>
      <c r="S2313" t="s">
        <v>13</v>
      </c>
      <c r="T2313" t="s">
        <v>13</v>
      </c>
      <c r="U2313" t="s">
        <v>13</v>
      </c>
      <c r="V2313">
        <v>1</v>
      </c>
    </row>
    <row r="2314" spans="1:22" x14ac:dyDescent="0.2">
      <c r="A2314" s="1" t="s">
        <v>792</v>
      </c>
      <c r="B2314" s="6" t="s">
        <v>1312</v>
      </c>
      <c r="C2314" s="1" t="s">
        <v>1496</v>
      </c>
      <c r="D2314" s="1" t="s">
        <v>13</v>
      </c>
      <c r="E2314" s="1" t="s">
        <v>1497</v>
      </c>
      <c r="F2314" s="1" t="s">
        <v>1315</v>
      </c>
      <c r="G2314" s="6" t="s">
        <v>1316</v>
      </c>
      <c r="H2314" s="3">
        <v>1.31</v>
      </c>
      <c r="I2314" s="5">
        <v>0</v>
      </c>
      <c r="J2314" s="4">
        <f>TRUNC(H2314*I2314, 1)</f>
        <v>0</v>
      </c>
      <c r="K2314" s="4">
        <f>노무!E23</f>
        <v>0</v>
      </c>
      <c r="L2314" s="5">
        <f>TRUNC(H2314*K2314, 1)</f>
        <v>0</v>
      </c>
      <c r="M2314" s="4">
        <v>0</v>
      </c>
      <c r="N2314" s="5">
        <f>TRUNC(H2314*M2314, 1)</f>
        <v>0</v>
      </c>
      <c r="O2314" s="4">
        <f>I2314+K2314+M2314</f>
        <v>0</v>
      </c>
      <c r="P2314" s="5">
        <f>J2314+L2314+N2314</f>
        <v>0</v>
      </c>
      <c r="Q2314" s="1" t="s">
        <v>13</v>
      </c>
      <c r="S2314" t="s">
        <v>54</v>
      </c>
      <c r="T2314" t="s">
        <v>54</v>
      </c>
      <c r="U2314" t="s">
        <v>13</v>
      </c>
      <c r="V2314">
        <v>1</v>
      </c>
    </row>
    <row r="2315" spans="1:22" x14ac:dyDescent="0.2">
      <c r="A2315" s="1" t="s">
        <v>792</v>
      </c>
      <c r="B2315" s="6" t="s">
        <v>1312</v>
      </c>
      <c r="C2315" s="1" t="s">
        <v>1317</v>
      </c>
      <c r="D2315" s="1" t="s">
        <v>13</v>
      </c>
      <c r="E2315" s="1" t="s">
        <v>1318</v>
      </c>
      <c r="F2315" s="1" t="s">
        <v>1315</v>
      </c>
      <c r="G2315" s="6" t="s">
        <v>1316</v>
      </c>
      <c r="H2315" s="3">
        <v>0.56999999999999995</v>
      </c>
      <c r="I2315" s="5">
        <v>0</v>
      </c>
      <c r="J2315" s="4">
        <f>TRUNC(H2315*I2315, 1)</f>
        <v>0</v>
      </c>
      <c r="K2315" s="4">
        <f>노무!E4</f>
        <v>0</v>
      </c>
      <c r="L2315" s="5">
        <f>TRUNC(H2315*K2315, 1)</f>
        <v>0</v>
      </c>
      <c r="M2315" s="4">
        <v>0</v>
      </c>
      <c r="N2315" s="5">
        <f>TRUNC(H2315*M2315, 1)</f>
        <v>0</v>
      </c>
      <c r="O2315" s="4">
        <f>I2315+K2315+M2315</f>
        <v>0</v>
      </c>
      <c r="P2315" s="5">
        <f>J2315+L2315+N2315</f>
        <v>0</v>
      </c>
      <c r="Q2315" s="1" t="s">
        <v>13</v>
      </c>
      <c r="S2315" t="s">
        <v>54</v>
      </c>
      <c r="T2315" t="s">
        <v>54</v>
      </c>
      <c r="U2315" t="s">
        <v>13</v>
      </c>
      <c r="V2315">
        <v>1</v>
      </c>
    </row>
    <row r="2316" spans="1:22" x14ac:dyDescent="0.2">
      <c r="A2316" s="1" t="s">
        <v>13</v>
      </c>
      <c r="B2316" s="6" t="s">
        <v>13</v>
      </c>
      <c r="C2316" s="1" t="s">
        <v>13</v>
      </c>
      <c r="D2316" s="1" t="s">
        <v>13</v>
      </c>
      <c r="E2316" s="1" t="s">
        <v>1311</v>
      </c>
      <c r="F2316" s="1" t="s">
        <v>13</v>
      </c>
      <c r="G2316" s="6" t="s">
        <v>13</v>
      </c>
      <c r="H2316" s="3">
        <v>0</v>
      </c>
      <c r="I2316" s="1" t="s">
        <v>13</v>
      </c>
      <c r="J2316" s="4">
        <f>TRUNC(SUMPRODUCT(J2314:J2315, V2314:V2315), 0)</f>
        <v>0</v>
      </c>
      <c r="K2316" s="1" t="s">
        <v>13</v>
      </c>
      <c r="L2316" s="5">
        <f>TRUNC(SUMPRODUCT(L2314:L2315, V2314:V2315), 0)</f>
        <v>0</v>
      </c>
      <c r="M2316" s="1" t="s">
        <v>13</v>
      </c>
      <c r="N2316" s="5">
        <f>TRUNC(SUMPRODUCT(N2314:N2315, V2314:V2315), 0)</f>
        <v>0</v>
      </c>
      <c r="O2316" s="1" t="s">
        <v>13</v>
      </c>
      <c r="P2316" s="5">
        <f>J2316+L2316+N2316</f>
        <v>0</v>
      </c>
      <c r="Q2316" s="1" t="s">
        <v>13</v>
      </c>
      <c r="S2316" t="s">
        <v>13</v>
      </c>
      <c r="T2316" t="s">
        <v>13</v>
      </c>
      <c r="U2316" t="s">
        <v>13</v>
      </c>
      <c r="V2316">
        <v>1</v>
      </c>
    </row>
    <row r="2317" spans="1:22" x14ac:dyDescent="0.2">
      <c r="A2317" s="1" t="s">
        <v>13</v>
      </c>
      <c r="B2317" s="6" t="s">
        <v>13</v>
      </c>
      <c r="C2317" s="1" t="s">
        <v>13</v>
      </c>
      <c r="D2317" s="1" t="s">
        <v>13</v>
      </c>
      <c r="E2317" s="1" t="s">
        <v>13</v>
      </c>
      <c r="F2317" s="1" t="s">
        <v>13</v>
      </c>
      <c r="G2317" s="6" t="s">
        <v>13</v>
      </c>
      <c r="H2317" s="3">
        <v>0</v>
      </c>
      <c r="I2317" s="1" t="s">
        <v>13</v>
      </c>
      <c r="J2317" s="1" t="s">
        <v>13</v>
      </c>
      <c r="K2317" s="1" t="s">
        <v>13</v>
      </c>
      <c r="L2317" s="1" t="s">
        <v>13</v>
      </c>
      <c r="M2317" s="1" t="s">
        <v>13</v>
      </c>
      <c r="N2317" s="1" t="s">
        <v>13</v>
      </c>
      <c r="O2317" s="1" t="s">
        <v>13</v>
      </c>
      <c r="P2317" s="1" t="s">
        <v>13</v>
      </c>
      <c r="Q2317" s="1" t="s">
        <v>13</v>
      </c>
      <c r="S2317" t="s">
        <v>13</v>
      </c>
      <c r="T2317" t="s">
        <v>13</v>
      </c>
      <c r="U2317" t="s">
        <v>13</v>
      </c>
      <c r="V2317">
        <v>1</v>
      </c>
    </row>
    <row r="2318" spans="1:22" x14ac:dyDescent="0.2">
      <c r="A2318" s="1" t="s">
        <v>794</v>
      </c>
      <c r="B2318" s="6" t="s">
        <v>13</v>
      </c>
      <c r="C2318" s="1" t="s">
        <v>13</v>
      </c>
      <c r="D2318" s="1" t="s">
        <v>13</v>
      </c>
      <c r="E2318" s="1" t="s">
        <v>795</v>
      </c>
      <c r="F2318" s="1" t="s">
        <v>796</v>
      </c>
      <c r="G2318" s="6" t="s">
        <v>249</v>
      </c>
      <c r="H2318" s="3">
        <v>0</v>
      </c>
      <c r="I2318" s="1" t="s">
        <v>13</v>
      </c>
      <c r="J2318" s="1" t="s">
        <v>13</v>
      </c>
      <c r="K2318" s="1" t="s">
        <v>13</v>
      </c>
      <c r="L2318" s="1" t="s">
        <v>13</v>
      </c>
      <c r="M2318" s="1" t="s">
        <v>13</v>
      </c>
      <c r="N2318" s="1" t="s">
        <v>13</v>
      </c>
      <c r="O2318" s="1" t="s">
        <v>13</v>
      </c>
      <c r="P2318" s="1" t="s">
        <v>13</v>
      </c>
      <c r="Q2318" s="1" t="s">
        <v>13</v>
      </c>
      <c r="S2318" t="s">
        <v>13</v>
      </c>
      <c r="T2318" t="s">
        <v>13</v>
      </c>
      <c r="U2318" t="s">
        <v>13</v>
      </c>
      <c r="V2318">
        <v>1</v>
      </c>
    </row>
    <row r="2319" spans="1:22" x14ac:dyDescent="0.2">
      <c r="A2319" s="1" t="s">
        <v>794</v>
      </c>
      <c r="B2319" s="6" t="s">
        <v>1312</v>
      </c>
      <c r="C2319" s="1" t="s">
        <v>1317</v>
      </c>
      <c r="D2319" s="1" t="s">
        <v>13</v>
      </c>
      <c r="E2319" s="1" t="s">
        <v>1318</v>
      </c>
      <c r="F2319" s="1" t="s">
        <v>1315</v>
      </c>
      <c r="G2319" s="6" t="s">
        <v>1316</v>
      </c>
      <c r="H2319" s="3">
        <v>0.05</v>
      </c>
      <c r="I2319" s="5">
        <v>0</v>
      </c>
      <c r="J2319" s="4">
        <f>TRUNC(H2319*I2319, 1)</f>
        <v>0</v>
      </c>
      <c r="K2319" s="4">
        <f>노무!E4</f>
        <v>0</v>
      </c>
      <c r="L2319" s="5">
        <f>TRUNC(H2319*K2319, 1)</f>
        <v>0</v>
      </c>
      <c r="M2319" s="4">
        <v>0</v>
      </c>
      <c r="N2319" s="5">
        <f>TRUNC(H2319*M2319, 1)</f>
        <v>0</v>
      </c>
      <c r="O2319" s="4">
        <f>I2319+K2319+M2319</f>
        <v>0</v>
      </c>
      <c r="P2319" s="5">
        <f>J2319+L2319+N2319</f>
        <v>0</v>
      </c>
      <c r="Q2319" s="1" t="s">
        <v>13</v>
      </c>
      <c r="S2319" t="s">
        <v>54</v>
      </c>
      <c r="T2319" t="s">
        <v>54</v>
      </c>
      <c r="U2319" t="s">
        <v>13</v>
      </c>
      <c r="V2319">
        <v>1</v>
      </c>
    </row>
    <row r="2320" spans="1:22" x14ac:dyDescent="0.2">
      <c r="A2320" s="1" t="s">
        <v>794</v>
      </c>
      <c r="B2320" s="6" t="s">
        <v>1331</v>
      </c>
      <c r="C2320" s="1" t="s">
        <v>1481</v>
      </c>
      <c r="D2320" s="1" t="s">
        <v>13</v>
      </c>
      <c r="E2320" s="1" t="s">
        <v>1482</v>
      </c>
      <c r="F2320" s="1" t="s">
        <v>1483</v>
      </c>
      <c r="G2320" s="6" t="s">
        <v>1335</v>
      </c>
      <c r="H2320" s="3">
        <v>0.36</v>
      </c>
      <c r="I2320" s="4">
        <f>기계경비!H56</f>
        <v>0</v>
      </c>
      <c r="J2320" s="4">
        <f>TRUNC(H2320*I2320, 1)</f>
        <v>0</v>
      </c>
      <c r="K2320" s="4">
        <f>기계경비!I56</f>
        <v>0</v>
      </c>
      <c r="L2320" s="5">
        <f>TRUNC(H2320*K2320, 1)</f>
        <v>0</v>
      </c>
      <c r="M2320" s="4">
        <f>기계경비!J56</f>
        <v>0</v>
      </c>
      <c r="N2320" s="5">
        <f>TRUNC(H2320*M2320, 1)</f>
        <v>0</v>
      </c>
      <c r="O2320" s="4">
        <f>I2320+K2320+M2320</f>
        <v>0</v>
      </c>
      <c r="P2320" s="5">
        <f>J2320+L2320+N2320</f>
        <v>0</v>
      </c>
      <c r="Q2320" s="1" t="s">
        <v>13</v>
      </c>
      <c r="S2320" t="s">
        <v>54</v>
      </c>
      <c r="T2320" t="s">
        <v>54</v>
      </c>
      <c r="U2320" t="s">
        <v>13</v>
      </c>
      <c r="V2320">
        <v>1</v>
      </c>
    </row>
    <row r="2321" spans="1:22" x14ac:dyDescent="0.2">
      <c r="A2321" s="1" t="s">
        <v>13</v>
      </c>
      <c r="B2321" s="6" t="s">
        <v>13</v>
      </c>
      <c r="C2321" s="1" t="s">
        <v>13</v>
      </c>
      <c r="D2321" s="1" t="s">
        <v>13</v>
      </c>
      <c r="E2321" s="1" t="s">
        <v>1311</v>
      </c>
      <c r="F2321" s="1" t="s">
        <v>13</v>
      </c>
      <c r="G2321" s="6" t="s">
        <v>13</v>
      </c>
      <c r="H2321" s="3">
        <v>0</v>
      </c>
      <c r="I2321" s="1" t="s">
        <v>13</v>
      </c>
      <c r="J2321" s="4">
        <f>TRUNC(SUMPRODUCT(J2319:J2320, V2319:V2320), 0)</f>
        <v>0</v>
      </c>
      <c r="K2321" s="1" t="s">
        <v>13</v>
      </c>
      <c r="L2321" s="5">
        <f>TRUNC(SUMPRODUCT(L2319:L2320, V2319:V2320), 0)</f>
        <v>0</v>
      </c>
      <c r="M2321" s="1" t="s">
        <v>13</v>
      </c>
      <c r="N2321" s="5">
        <f>TRUNC(SUMPRODUCT(N2319:N2320, V2319:V2320), 0)</f>
        <v>0</v>
      </c>
      <c r="O2321" s="1" t="s">
        <v>13</v>
      </c>
      <c r="P2321" s="5">
        <f>J2321+L2321+N2321</f>
        <v>0</v>
      </c>
      <c r="Q2321" s="1" t="s">
        <v>13</v>
      </c>
      <c r="S2321" t="s">
        <v>13</v>
      </c>
      <c r="T2321" t="s">
        <v>13</v>
      </c>
      <c r="U2321" t="s">
        <v>13</v>
      </c>
      <c r="V2321">
        <v>1</v>
      </c>
    </row>
    <row r="2322" spans="1:22" x14ac:dyDescent="0.2">
      <c r="A2322" s="1" t="s">
        <v>13</v>
      </c>
      <c r="B2322" s="6" t="s">
        <v>13</v>
      </c>
      <c r="C2322" s="1" t="s">
        <v>13</v>
      </c>
      <c r="D2322" s="1" t="s">
        <v>13</v>
      </c>
      <c r="E2322" s="1" t="s">
        <v>13</v>
      </c>
      <c r="F2322" s="1" t="s">
        <v>13</v>
      </c>
      <c r="G2322" s="6" t="s">
        <v>13</v>
      </c>
      <c r="H2322" s="3">
        <v>0</v>
      </c>
      <c r="I2322" s="1" t="s">
        <v>13</v>
      </c>
      <c r="J2322" s="1" t="s">
        <v>13</v>
      </c>
      <c r="K2322" s="1" t="s">
        <v>13</v>
      </c>
      <c r="L2322" s="1" t="s">
        <v>13</v>
      </c>
      <c r="M2322" s="1" t="s">
        <v>13</v>
      </c>
      <c r="N2322" s="1" t="s">
        <v>13</v>
      </c>
      <c r="O2322" s="1" t="s">
        <v>13</v>
      </c>
      <c r="P2322" s="1" t="s">
        <v>13</v>
      </c>
      <c r="Q2322" s="1" t="s">
        <v>13</v>
      </c>
      <c r="S2322" t="s">
        <v>13</v>
      </c>
      <c r="T2322" t="s">
        <v>13</v>
      </c>
      <c r="U2322" t="s">
        <v>13</v>
      </c>
      <c r="V2322">
        <v>1</v>
      </c>
    </row>
    <row r="2323" spans="1:22" x14ac:dyDescent="0.2">
      <c r="A2323" s="1" t="s">
        <v>797</v>
      </c>
      <c r="B2323" s="6" t="s">
        <v>13</v>
      </c>
      <c r="C2323" s="1" t="s">
        <v>13</v>
      </c>
      <c r="D2323" s="1" t="s">
        <v>13</v>
      </c>
      <c r="E2323" s="1" t="s">
        <v>798</v>
      </c>
      <c r="F2323" s="1" t="s">
        <v>799</v>
      </c>
      <c r="G2323" s="6" t="s">
        <v>249</v>
      </c>
      <c r="H2323" s="3">
        <v>0</v>
      </c>
      <c r="I2323" s="1" t="s">
        <v>13</v>
      </c>
      <c r="J2323" s="1" t="s">
        <v>13</v>
      </c>
      <c r="K2323" s="1" t="s">
        <v>13</v>
      </c>
      <c r="L2323" s="1" t="s">
        <v>13</v>
      </c>
      <c r="M2323" s="1" t="s">
        <v>13</v>
      </c>
      <c r="N2323" s="1" t="s">
        <v>13</v>
      </c>
      <c r="O2323" s="1" t="s">
        <v>13</v>
      </c>
      <c r="P2323" s="1" t="s">
        <v>13</v>
      </c>
      <c r="Q2323" s="1" t="s">
        <v>13</v>
      </c>
      <c r="S2323" t="s">
        <v>13</v>
      </c>
      <c r="T2323" t="s">
        <v>13</v>
      </c>
      <c r="U2323" t="s">
        <v>13</v>
      </c>
      <c r="V2323">
        <v>1</v>
      </c>
    </row>
    <row r="2324" spans="1:22" x14ac:dyDescent="0.2">
      <c r="A2324" s="1" t="s">
        <v>797</v>
      </c>
      <c r="B2324" s="6" t="s">
        <v>1312</v>
      </c>
      <c r="C2324" s="1" t="s">
        <v>1317</v>
      </c>
      <c r="D2324" s="1" t="s">
        <v>13</v>
      </c>
      <c r="E2324" s="1" t="s">
        <v>1318</v>
      </c>
      <c r="F2324" s="1" t="s">
        <v>1315</v>
      </c>
      <c r="G2324" s="6" t="s">
        <v>1316</v>
      </c>
      <c r="H2324" s="3">
        <v>0.23</v>
      </c>
      <c r="I2324" s="5">
        <v>0</v>
      </c>
      <c r="J2324" s="4">
        <f>TRUNC(H2324*I2324, 1)</f>
        <v>0</v>
      </c>
      <c r="K2324" s="4">
        <f>노무!E4</f>
        <v>0</v>
      </c>
      <c r="L2324" s="5">
        <f>TRUNC(H2324*K2324, 1)</f>
        <v>0</v>
      </c>
      <c r="M2324" s="4">
        <v>0</v>
      </c>
      <c r="N2324" s="5">
        <f>TRUNC(H2324*M2324, 1)</f>
        <v>0</v>
      </c>
      <c r="O2324" s="4">
        <f>I2324+K2324+M2324</f>
        <v>0</v>
      </c>
      <c r="P2324" s="5">
        <f>J2324+L2324+N2324</f>
        <v>0</v>
      </c>
      <c r="Q2324" s="1" t="s">
        <v>13</v>
      </c>
      <c r="S2324" t="s">
        <v>54</v>
      </c>
      <c r="T2324" t="s">
        <v>54</v>
      </c>
      <c r="U2324" t="s">
        <v>13</v>
      </c>
      <c r="V2324">
        <v>1</v>
      </c>
    </row>
    <row r="2325" spans="1:22" x14ac:dyDescent="0.2">
      <c r="A2325" s="1" t="s">
        <v>797</v>
      </c>
      <c r="B2325" s="6" t="s">
        <v>1331</v>
      </c>
      <c r="C2325" s="1" t="s">
        <v>1505</v>
      </c>
      <c r="D2325" s="1" t="s">
        <v>13</v>
      </c>
      <c r="E2325" s="1" t="s">
        <v>1482</v>
      </c>
      <c r="F2325" s="1" t="s">
        <v>1506</v>
      </c>
      <c r="G2325" s="6" t="s">
        <v>1335</v>
      </c>
      <c r="H2325" s="3">
        <v>0.84</v>
      </c>
      <c r="I2325" s="4">
        <f>기계경비!H54</f>
        <v>0</v>
      </c>
      <c r="J2325" s="4">
        <f>TRUNC(H2325*I2325, 1)</f>
        <v>0</v>
      </c>
      <c r="K2325" s="4">
        <f>기계경비!I54</f>
        <v>0</v>
      </c>
      <c r="L2325" s="5">
        <f>TRUNC(H2325*K2325, 1)</f>
        <v>0</v>
      </c>
      <c r="M2325" s="4">
        <f>기계경비!J54</f>
        <v>0</v>
      </c>
      <c r="N2325" s="5">
        <f>TRUNC(H2325*M2325, 1)</f>
        <v>0</v>
      </c>
      <c r="O2325" s="4">
        <f>I2325+K2325+M2325</f>
        <v>0</v>
      </c>
      <c r="P2325" s="5">
        <f>J2325+L2325+N2325</f>
        <v>0</v>
      </c>
      <c r="Q2325" s="1" t="s">
        <v>13</v>
      </c>
      <c r="S2325" t="s">
        <v>54</v>
      </c>
      <c r="T2325" t="s">
        <v>54</v>
      </c>
      <c r="U2325" t="s">
        <v>13</v>
      </c>
      <c r="V2325">
        <v>1</v>
      </c>
    </row>
    <row r="2326" spans="1:22" x14ac:dyDescent="0.2">
      <c r="A2326" s="1" t="s">
        <v>13</v>
      </c>
      <c r="B2326" s="6" t="s">
        <v>13</v>
      </c>
      <c r="C2326" s="1" t="s">
        <v>13</v>
      </c>
      <c r="D2326" s="1" t="s">
        <v>13</v>
      </c>
      <c r="E2326" s="1" t="s">
        <v>1311</v>
      </c>
      <c r="F2326" s="1" t="s">
        <v>13</v>
      </c>
      <c r="G2326" s="6" t="s">
        <v>13</v>
      </c>
      <c r="H2326" s="3">
        <v>0</v>
      </c>
      <c r="I2326" s="1" t="s">
        <v>13</v>
      </c>
      <c r="J2326" s="4">
        <f>TRUNC(SUMPRODUCT(J2324:J2325, V2324:V2325), 0)</f>
        <v>0</v>
      </c>
      <c r="K2326" s="1" t="s">
        <v>13</v>
      </c>
      <c r="L2326" s="5">
        <f>TRUNC(SUMPRODUCT(L2324:L2325, V2324:V2325), 0)</f>
        <v>0</v>
      </c>
      <c r="M2326" s="1" t="s">
        <v>13</v>
      </c>
      <c r="N2326" s="5">
        <f>TRUNC(SUMPRODUCT(N2324:N2325, V2324:V2325), 0)</f>
        <v>0</v>
      </c>
      <c r="O2326" s="1" t="s">
        <v>13</v>
      </c>
      <c r="P2326" s="5">
        <f>J2326+L2326+N2326</f>
        <v>0</v>
      </c>
      <c r="Q2326" s="1" t="s">
        <v>13</v>
      </c>
      <c r="S2326" t="s">
        <v>13</v>
      </c>
      <c r="T2326" t="s">
        <v>13</v>
      </c>
      <c r="U2326" t="s">
        <v>13</v>
      </c>
      <c r="V2326">
        <v>1</v>
      </c>
    </row>
    <row r="2327" spans="1:22" x14ac:dyDescent="0.2">
      <c r="A2327" s="1" t="s">
        <v>13</v>
      </c>
      <c r="B2327" s="6" t="s">
        <v>13</v>
      </c>
      <c r="C2327" s="1" t="s">
        <v>13</v>
      </c>
      <c r="D2327" s="1" t="s">
        <v>13</v>
      </c>
      <c r="E2327" s="1" t="s">
        <v>13</v>
      </c>
      <c r="F2327" s="1" t="s">
        <v>13</v>
      </c>
      <c r="G2327" s="6" t="s">
        <v>13</v>
      </c>
      <c r="H2327" s="3">
        <v>0</v>
      </c>
      <c r="I2327" s="1" t="s">
        <v>13</v>
      </c>
      <c r="J2327" s="1" t="s">
        <v>13</v>
      </c>
      <c r="K2327" s="1" t="s">
        <v>13</v>
      </c>
      <c r="L2327" s="1" t="s">
        <v>13</v>
      </c>
      <c r="M2327" s="1" t="s">
        <v>13</v>
      </c>
      <c r="N2327" s="1" t="s">
        <v>13</v>
      </c>
      <c r="O2327" s="1" t="s">
        <v>13</v>
      </c>
      <c r="P2327" s="1" t="s">
        <v>13</v>
      </c>
      <c r="Q2327" s="1" t="s">
        <v>13</v>
      </c>
      <c r="S2327" t="s">
        <v>13</v>
      </c>
      <c r="T2327" t="s">
        <v>13</v>
      </c>
      <c r="U2327" t="s">
        <v>13</v>
      </c>
      <c r="V2327">
        <v>1</v>
      </c>
    </row>
    <row r="2328" spans="1:22" x14ac:dyDescent="0.2">
      <c r="A2328" s="1" t="s">
        <v>800</v>
      </c>
      <c r="B2328" s="6" t="s">
        <v>13</v>
      </c>
      <c r="C2328" s="1" t="s">
        <v>13</v>
      </c>
      <c r="D2328" s="1" t="s">
        <v>13</v>
      </c>
      <c r="E2328" s="1" t="s">
        <v>801</v>
      </c>
      <c r="F2328" s="1" t="s">
        <v>802</v>
      </c>
      <c r="G2328" s="6" t="s">
        <v>249</v>
      </c>
      <c r="H2328" s="3">
        <v>0</v>
      </c>
      <c r="I2328" s="1" t="s">
        <v>13</v>
      </c>
      <c r="J2328" s="1" t="s">
        <v>13</v>
      </c>
      <c r="K2328" s="1" t="s">
        <v>13</v>
      </c>
      <c r="L2328" s="1" t="s">
        <v>13</v>
      </c>
      <c r="M2328" s="1" t="s">
        <v>13</v>
      </c>
      <c r="N2328" s="1" t="s">
        <v>13</v>
      </c>
      <c r="O2328" s="1" t="s">
        <v>13</v>
      </c>
      <c r="P2328" s="1" t="s">
        <v>13</v>
      </c>
      <c r="Q2328" s="1" t="s">
        <v>13</v>
      </c>
      <c r="S2328" t="s">
        <v>13</v>
      </c>
      <c r="T2328" t="s">
        <v>13</v>
      </c>
      <c r="U2328" t="s">
        <v>13</v>
      </c>
      <c r="V2328">
        <v>1</v>
      </c>
    </row>
    <row r="2329" spans="1:22" x14ac:dyDescent="0.2">
      <c r="A2329" s="1" t="s">
        <v>800</v>
      </c>
      <c r="B2329" s="6" t="s">
        <v>1312</v>
      </c>
      <c r="C2329" s="1" t="s">
        <v>1317</v>
      </c>
      <c r="D2329" s="1" t="s">
        <v>13</v>
      </c>
      <c r="E2329" s="1" t="s">
        <v>1318</v>
      </c>
      <c r="F2329" s="1" t="s">
        <v>1315</v>
      </c>
      <c r="G2329" s="6" t="s">
        <v>1316</v>
      </c>
      <c r="H2329" s="3">
        <v>0.12</v>
      </c>
      <c r="I2329" s="5">
        <v>0</v>
      </c>
      <c r="J2329" s="4">
        <f>TRUNC(H2329*I2329, 1)</f>
        <v>0</v>
      </c>
      <c r="K2329" s="4">
        <f>노무!E4</f>
        <v>0</v>
      </c>
      <c r="L2329" s="5">
        <f>TRUNC(H2329*K2329, 1)</f>
        <v>0</v>
      </c>
      <c r="M2329" s="4">
        <v>0</v>
      </c>
      <c r="N2329" s="5">
        <f>TRUNC(H2329*M2329, 1)</f>
        <v>0</v>
      </c>
      <c r="O2329" s="4">
        <f>I2329+K2329+M2329</f>
        <v>0</v>
      </c>
      <c r="P2329" s="5">
        <f>J2329+L2329+N2329</f>
        <v>0</v>
      </c>
      <c r="Q2329" s="1" t="s">
        <v>13</v>
      </c>
      <c r="S2329" t="s">
        <v>54</v>
      </c>
      <c r="T2329" t="s">
        <v>54</v>
      </c>
      <c r="U2329" t="s">
        <v>13</v>
      </c>
      <c r="V2329">
        <v>1</v>
      </c>
    </row>
    <row r="2330" spans="1:22" x14ac:dyDescent="0.2">
      <c r="A2330" s="1" t="s">
        <v>800</v>
      </c>
      <c r="B2330" s="6" t="s">
        <v>1331</v>
      </c>
      <c r="C2330" s="1" t="s">
        <v>1507</v>
      </c>
      <c r="D2330" s="1" t="s">
        <v>13</v>
      </c>
      <c r="E2330" s="1" t="s">
        <v>1482</v>
      </c>
      <c r="F2330" s="1" t="s">
        <v>1508</v>
      </c>
      <c r="G2330" s="6" t="s">
        <v>1335</v>
      </c>
      <c r="H2330" s="3">
        <v>0.66</v>
      </c>
      <c r="I2330" s="4">
        <f>기계경비!H55</f>
        <v>0</v>
      </c>
      <c r="J2330" s="4">
        <f>TRUNC(H2330*I2330, 1)</f>
        <v>0</v>
      </c>
      <c r="K2330" s="4">
        <f>기계경비!I55</f>
        <v>0</v>
      </c>
      <c r="L2330" s="5">
        <f>TRUNC(H2330*K2330, 1)</f>
        <v>0</v>
      </c>
      <c r="M2330" s="4">
        <f>기계경비!J55</f>
        <v>0</v>
      </c>
      <c r="N2330" s="5">
        <f>TRUNC(H2330*M2330, 1)</f>
        <v>0</v>
      </c>
      <c r="O2330" s="4">
        <f>I2330+K2330+M2330</f>
        <v>0</v>
      </c>
      <c r="P2330" s="5">
        <f>J2330+L2330+N2330</f>
        <v>0</v>
      </c>
      <c r="Q2330" s="1" t="s">
        <v>13</v>
      </c>
      <c r="S2330" t="s">
        <v>54</v>
      </c>
      <c r="T2330" t="s">
        <v>54</v>
      </c>
      <c r="U2330" t="s">
        <v>13</v>
      </c>
      <c r="V2330">
        <v>1</v>
      </c>
    </row>
    <row r="2331" spans="1:22" x14ac:dyDescent="0.2">
      <c r="A2331" s="1" t="s">
        <v>13</v>
      </c>
      <c r="B2331" s="6" t="s">
        <v>13</v>
      </c>
      <c r="C2331" s="1" t="s">
        <v>13</v>
      </c>
      <c r="D2331" s="1" t="s">
        <v>13</v>
      </c>
      <c r="E2331" s="1" t="s">
        <v>1311</v>
      </c>
      <c r="F2331" s="1" t="s">
        <v>13</v>
      </c>
      <c r="G2331" s="6" t="s">
        <v>13</v>
      </c>
      <c r="H2331" s="3">
        <v>0</v>
      </c>
      <c r="I2331" s="1" t="s">
        <v>13</v>
      </c>
      <c r="J2331" s="4">
        <f>TRUNC(SUMPRODUCT(J2329:J2330, V2329:V2330), 0)</f>
        <v>0</v>
      </c>
      <c r="K2331" s="1" t="s">
        <v>13</v>
      </c>
      <c r="L2331" s="5">
        <f>TRUNC(SUMPRODUCT(L2329:L2330, V2329:V2330), 0)</f>
        <v>0</v>
      </c>
      <c r="M2331" s="1" t="s">
        <v>13</v>
      </c>
      <c r="N2331" s="5">
        <f>TRUNC(SUMPRODUCT(N2329:N2330, V2329:V2330), 0)</f>
        <v>0</v>
      </c>
      <c r="O2331" s="1" t="s">
        <v>13</v>
      </c>
      <c r="P2331" s="5">
        <f>J2331+L2331+N2331</f>
        <v>0</v>
      </c>
      <c r="Q2331" s="1" t="s">
        <v>13</v>
      </c>
      <c r="S2331" t="s">
        <v>13</v>
      </c>
      <c r="T2331" t="s">
        <v>13</v>
      </c>
      <c r="U2331" t="s">
        <v>13</v>
      </c>
      <c r="V2331">
        <v>1</v>
      </c>
    </row>
    <row r="2332" spans="1:22" x14ac:dyDescent="0.2">
      <c r="A2332" s="1" t="s">
        <v>13</v>
      </c>
      <c r="B2332" s="6" t="s">
        <v>13</v>
      </c>
      <c r="C2332" s="1" t="s">
        <v>13</v>
      </c>
      <c r="D2332" s="1" t="s">
        <v>13</v>
      </c>
      <c r="E2332" s="1" t="s">
        <v>13</v>
      </c>
      <c r="F2332" s="1" t="s">
        <v>13</v>
      </c>
      <c r="G2332" s="6" t="s">
        <v>13</v>
      </c>
      <c r="H2332" s="3">
        <v>0</v>
      </c>
      <c r="I2332" s="1" t="s">
        <v>13</v>
      </c>
      <c r="J2332" s="1" t="s">
        <v>13</v>
      </c>
      <c r="K2332" s="1" t="s">
        <v>13</v>
      </c>
      <c r="L2332" s="1" t="s">
        <v>13</v>
      </c>
      <c r="M2332" s="1" t="s">
        <v>13</v>
      </c>
      <c r="N2332" s="1" t="s">
        <v>13</v>
      </c>
      <c r="O2332" s="1" t="s">
        <v>13</v>
      </c>
      <c r="P2332" s="1" t="s">
        <v>13</v>
      </c>
      <c r="Q2332" s="1" t="s">
        <v>13</v>
      </c>
      <c r="S2332" t="s">
        <v>13</v>
      </c>
      <c r="T2332" t="s">
        <v>13</v>
      </c>
      <c r="U2332" t="s">
        <v>13</v>
      </c>
      <c r="V2332">
        <v>1</v>
      </c>
    </row>
    <row r="2333" spans="1:22" x14ac:dyDescent="0.2">
      <c r="A2333" s="1" t="s">
        <v>803</v>
      </c>
      <c r="B2333" s="6" t="s">
        <v>13</v>
      </c>
      <c r="C2333" s="1" t="s">
        <v>13</v>
      </c>
      <c r="D2333" s="1" t="s">
        <v>13</v>
      </c>
      <c r="E2333" s="1" t="s">
        <v>795</v>
      </c>
      <c r="F2333" s="1" t="s">
        <v>804</v>
      </c>
      <c r="G2333" s="6" t="s">
        <v>249</v>
      </c>
      <c r="H2333" s="3">
        <v>0</v>
      </c>
      <c r="I2333" s="1" t="s">
        <v>13</v>
      </c>
      <c r="J2333" s="1" t="s">
        <v>13</v>
      </c>
      <c r="K2333" s="1" t="s">
        <v>13</v>
      </c>
      <c r="L2333" s="1" t="s">
        <v>13</v>
      </c>
      <c r="M2333" s="1" t="s">
        <v>13</v>
      </c>
      <c r="N2333" s="1" t="s">
        <v>13</v>
      </c>
      <c r="O2333" s="1" t="s">
        <v>13</v>
      </c>
      <c r="P2333" s="1" t="s">
        <v>13</v>
      </c>
      <c r="Q2333" s="1" t="s">
        <v>13</v>
      </c>
      <c r="S2333" t="s">
        <v>13</v>
      </c>
      <c r="T2333" t="s">
        <v>13</v>
      </c>
      <c r="U2333" t="s">
        <v>13</v>
      </c>
      <c r="V2333">
        <v>1</v>
      </c>
    </row>
    <row r="2334" spans="1:22" x14ac:dyDescent="0.2">
      <c r="A2334" s="1" t="s">
        <v>803</v>
      </c>
      <c r="B2334" s="6" t="s">
        <v>1312</v>
      </c>
      <c r="C2334" s="1" t="s">
        <v>1317</v>
      </c>
      <c r="D2334" s="1" t="s">
        <v>13</v>
      </c>
      <c r="E2334" s="1" t="s">
        <v>1318</v>
      </c>
      <c r="F2334" s="1" t="s">
        <v>1315</v>
      </c>
      <c r="G2334" s="6" t="s">
        <v>1316</v>
      </c>
      <c r="H2334" s="3">
        <v>0.05</v>
      </c>
      <c r="I2334" s="5">
        <v>0</v>
      </c>
      <c r="J2334" s="4">
        <f>TRUNC(H2334*I2334, 1)</f>
        <v>0</v>
      </c>
      <c r="K2334" s="4">
        <f>노무!E4</f>
        <v>0</v>
      </c>
      <c r="L2334" s="5">
        <f>TRUNC(H2334*K2334, 1)</f>
        <v>0</v>
      </c>
      <c r="M2334" s="4">
        <v>0</v>
      </c>
      <c r="N2334" s="5">
        <f>TRUNC(H2334*M2334, 1)</f>
        <v>0</v>
      </c>
      <c r="O2334" s="4">
        <f>I2334+K2334+M2334</f>
        <v>0</v>
      </c>
      <c r="P2334" s="5">
        <f>J2334+L2334+N2334</f>
        <v>0</v>
      </c>
      <c r="Q2334" s="1" t="s">
        <v>13</v>
      </c>
      <c r="S2334" t="s">
        <v>54</v>
      </c>
      <c r="T2334" t="s">
        <v>54</v>
      </c>
      <c r="U2334" t="s">
        <v>13</v>
      </c>
      <c r="V2334">
        <v>1</v>
      </c>
    </row>
    <row r="2335" spans="1:22" x14ac:dyDescent="0.2">
      <c r="A2335" s="1" t="s">
        <v>803</v>
      </c>
      <c r="B2335" s="6" t="s">
        <v>1331</v>
      </c>
      <c r="C2335" s="1" t="s">
        <v>1509</v>
      </c>
      <c r="D2335" s="1" t="s">
        <v>13</v>
      </c>
      <c r="E2335" s="1" t="s">
        <v>1482</v>
      </c>
      <c r="F2335" s="1" t="s">
        <v>1510</v>
      </c>
      <c r="G2335" s="6" t="s">
        <v>1335</v>
      </c>
      <c r="H2335" s="3">
        <v>0.36</v>
      </c>
      <c r="I2335" s="4">
        <f>기계경비!H57</f>
        <v>0</v>
      </c>
      <c r="J2335" s="4">
        <f>TRUNC(H2335*I2335, 1)</f>
        <v>0</v>
      </c>
      <c r="K2335" s="4">
        <f>기계경비!I57</f>
        <v>0</v>
      </c>
      <c r="L2335" s="5">
        <f>TRUNC(H2335*K2335, 1)</f>
        <v>0</v>
      </c>
      <c r="M2335" s="4">
        <f>기계경비!J57</f>
        <v>0</v>
      </c>
      <c r="N2335" s="5">
        <f>TRUNC(H2335*M2335, 1)</f>
        <v>0</v>
      </c>
      <c r="O2335" s="4">
        <f>I2335+K2335+M2335</f>
        <v>0</v>
      </c>
      <c r="P2335" s="5">
        <f>J2335+L2335+N2335</f>
        <v>0</v>
      </c>
      <c r="Q2335" s="1" t="s">
        <v>13</v>
      </c>
      <c r="S2335" t="s">
        <v>54</v>
      </c>
      <c r="T2335" t="s">
        <v>54</v>
      </c>
      <c r="U2335" t="s">
        <v>13</v>
      </c>
      <c r="V2335">
        <v>1</v>
      </c>
    </row>
    <row r="2336" spans="1:22" x14ac:dyDescent="0.2">
      <c r="A2336" s="1" t="s">
        <v>13</v>
      </c>
      <c r="B2336" s="6" t="s">
        <v>13</v>
      </c>
      <c r="C2336" s="1" t="s">
        <v>13</v>
      </c>
      <c r="D2336" s="1" t="s">
        <v>13</v>
      </c>
      <c r="E2336" s="1" t="s">
        <v>1311</v>
      </c>
      <c r="F2336" s="1" t="s">
        <v>13</v>
      </c>
      <c r="G2336" s="6" t="s">
        <v>13</v>
      </c>
      <c r="H2336" s="3">
        <v>0</v>
      </c>
      <c r="I2336" s="1" t="s">
        <v>13</v>
      </c>
      <c r="J2336" s="4">
        <f>TRUNC(SUMPRODUCT(J2334:J2335, V2334:V2335), 0)</f>
        <v>0</v>
      </c>
      <c r="K2336" s="1" t="s">
        <v>13</v>
      </c>
      <c r="L2336" s="5">
        <f>TRUNC(SUMPRODUCT(L2334:L2335, V2334:V2335), 0)</f>
        <v>0</v>
      </c>
      <c r="M2336" s="1" t="s">
        <v>13</v>
      </c>
      <c r="N2336" s="5">
        <f>TRUNC(SUMPRODUCT(N2334:N2335, V2334:V2335), 0)</f>
        <v>0</v>
      </c>
      <c r="O2336" s="1" t="s">
        <v>13</v>
      </c>
      <c r="P2336" s="5">
        <f>J2336+L2336+N2336</f>
        <v>0</v>
      </c>
      <c r="Q2336" s="1" t="s">
        <v>13</v>
      </c>
      <c r="S2336" t="s">
        <v>13</v>
      </c>
      <c r="T2336" t="s">
        <v>13</v>
      </c>
      <c r="U2336" t="s">
        <v>13</v>
      </c>
      <c r="V2336">
        <v>1</v>
      </c>
    </row>
    <row r="2337" spans="1:22" x14ac:dyDescent="0.2">
      <c r="A2337" s="1" t="s">
        <v>13</v>
      </c>
      <c r="B2337" s="6" t="s">
        <v>13</v>
      </c>
      <c r="C2337" s="1" t="s">
        <v>13</v>
      </c>
      <c r="D2337" s="1" t="s">
        <v>13</v>
      </c>
      <c r="E2337" s="1" t="s">
        <v>13</v>
      </c>
      <c r="F2337" s="1" t="s">
        <v>13</v>
      </c>
      <c r="G2337" s="6" t="s">
        <v>13</v>
      </c>
      <c r="H2337" s="3">
        <v>0</v>
      </c>
      <c r="I2337" s="1" t="s">
        <v>13</v>
      </c>
      <c r="J2337" s="1" t="s">
        <v>13</v>
      </c>
      <c r="K2337" s="1" t="s">
        <v>13</v>
      </c>
      <c r="L2337" s="1" t="s">
        <v>13</v>
      </c>
      <c r="M2337" s="1" t="s">
        <v>13</v>
      </c>
      <c r="N2337" s="1" t="s">
        <v>13</v>
      </c>
      <c r="O2337" s="1" t="s">
        <v>13</v>
      </c>
      <c r="P2337" s="1" t="s">
        <v>13</v>
      </c>
      <c r="Q2337" s="1" t="s">
        <v>13</v>
      </c>
      <c r="S2337" t="s">
        <v>13</v>
      </c>
      <c r="T2337" t="s">
        <v>13</v>
      </c>
      <c r="U2337" t="s">
        <v>13</v>
      </c>
      <c r="V2337">
        <v>1</v>
      </c>
    </row>
    <row r="2338" spans="1:22" x14ac:dyDescent="0.2">
      <c r="A2338" s="1" t="s">
        <v>805</v>
      </c>
      <c r="B2338" s="6" t="s">
        <v>13</v>
      </c>
      <c r="C2338" s="1" t="s">
        <v>13</v>
      </c>
      <c r="D2338" s="1" t="s">
        <v>13</v>
      </c>
      <c r="E2338" s="1" t="s">
        <v>806</v>
      </c>
      <c r="F2338" s="1" t="s">
        <v>807</v>
      </c>
      <c r="G2338" s="6" t="s">
        <v>249</v>
      </c>
      <c r="H2338" s="3">
        <v>0</v>
      </c>
      <c r="I2338" s="1" t="s">
        <v>13</v>
      </c>
      <c r="J2338" s="1" t="s">
        <v>13</v>
      </c>
      <c r="K2338" s="1" t="s">
        <v>13</v>
      </c>
      <c r="L2338" s="1" t="s">
        <v>13</v>
      </c>
      <c r="M2338" s="1" t="s">
        <v>13</v>
      </c>
      <c r="N2338" s="1" t="s">
        <v>13</v>
      </c>
      <c r="O2338" s="1" t="s">
        <v>13</v>
      </c>
      <c r="P2338" s="1" t="s">
        <v>13</v>
      </c>
      <c r="Q2338" s="1" t="s">
        <v>13</v>
      </c>
      <c r="S2338" t="s">
        <v>13</v>
      </c>
      <c r="T2338" t="s">
        <v>13</v>
      </c>
      <c r="U2338" t="s">
        <v>13</v>
      </c>
      <c r="V2338">
        <v>1</v>
      </c>
    </row>
    <row r="2339" spans="1:22" x14ac:dyDescent="0.2">
      <c r="A2339" s="1" t="s">
        <v>805</v>
      </c>
      <c r="B2339" s="6" t="s">
        <v>1331</v>
      </c>
      <c r="C2339" s="1" t="s">
        <v>1511</v>
      </c>
      <c r="D2339" s="1" t="s">
        <v>1325</v>
      </c>
      <c r="E2339" s="1" t="s">
        <v>1482</v>
      </c>
      <c r="F2339" s="1" t="s">
        <v>1512</v>
      </c>
      <c r="G2339" s="6" t="s">
        <v>1335</v>
      </c>
      <c r="H2339" s="3">
        <v>8.0000000000000002E-3</v>
      </c>
      <c r="I2339" s="4">
        <f>기계경비!H58</f>
        <v>0</v>
      </c>
      <c r="J2339" s="4">
        <f>TRUNC(H2339*I2339, 1)</f>
        <v>0</v>
      </c>
      <c r="K2339" s="4">
        <f>기계경비!I58</f>
        <v>0</v>
      </c>
      <c r="L2339" s="5">
        <f>TRUNC(H2339*K2339, 1)</f>
        <v>0</v>
      </c>
      <c r="M2339" s="4">
        <f>기계경비!J58</f>
        <v>0</v>
      </c>
      <c r="N2339" s="5">
        <f>TRUNC(H2339*M2339, 1)</f>
        <v>0</v>
      </c>
      <c r="O2339" s="4">
        <f>I2339+K2339+M2339</f>
        <v>0</v>
      </c>
      <c r="P2339" s="5">
        <f>J2339+L2339+N2339</f>
        <v>0</v>
      </c>
      <c r="Q2339" s="1" t="s">
        <v>13</v>
      </c>
      <c r="S2339" t="s">
        <v>54</v>
      </c>
      <c r="T2339" t="s">
        <v>1327</v>
      </c>
      <c r="U2339" t="s">
        <v>13</v>
      </c>
      <c r="V2339">
        <v>0</v>
      </c>
    </row>
    <row r="2340" spans="1:22" x14ac:dyDescent="0.2">
      <c r="A2340" s="1" t="s">
        <v>805</v>
      </c>
      <c r="B2340" s="6" t="s">
        <v>1306</v>
      </c>
      <c r="C2340" s="1" t="s">
        <v>1307</v>
      </c>
      <c r="D2340" s="1" t="s">
        <v>13</v>
      </c>
      <c r="E2340" s="1" t="s">
        <v>1338</v>
      </c>
      <c r="F2340" s="1" t="s">
        <v>1339</v>
      </c>
      <c r="G2340" s="6" t="s">
        <v>1310</v>
      </c>
      <c r="H2340" s="3">
        <v>1</v>
      </c>
      <c r="I2340" s="5">
        <v>0</v>
      </c>
      <c r="J2340" s="4">
        <f>TRUNC(H2340*I2340, 1)</f>
        <v>0</v>
      </c>
      <c r="K2340" s="4">
        <v>0</v>
      </c>
      <c r="L2340" s="5">
        <f>TRUNC(H2340*K2340, 1)</f>
        <v>0</v>
      </c>
      <c r="M2340" s="4">
        <f>TRUNC((J2339+L2339+N2339)*100*0.01, 1)</f>
        <v>0</v>
      </c>
      <c r="N2340" s="5">
        <f>TRUNC(H2340*M2340, 1)</f>
        <v>0</v>
      </c>
      <c r="O2340" s="4">
        <f>I2340+K2340+M2340</f>
        <v>0</v>
      </c>
      <c r="P2340" s="5">
        <f>J2340+L2340+N2340</f>
        <v>0</v>
      </c>
      <c r="Q2340" s="1" t="s">
        <v>13</v>
      </c>
      <c r="S2340" t="s">
        <v>54</v>
      </c>
      <c r="T2340" t="s">
        <v>54</v>
      </c>
      <c r="U2340">
        <v>100</v>
      </c>
      <c r="V2340">
        <v>1</v>
      </c>
    </row>
    <row r="2341" spans="1:22" x14ac:dyDescent="0.2">
      <c r="A2341" s="1" t="s">
        <v>13</v>
      </c>
      <c r="B2341" s="6" t="s">
        <v>13</v>
      </c>
      <c r="C2341" s="1" t="s">
        <v>13</v>
      </c>
      <c r="D2341" s="1" t="s">
        <v>13</v>
      </c>
      <c r="E2341" s="1" t="s">
        <v>1311</v>
      </c>
      <c r="F2341" s="1" t="s">
        <v>13</v>
      </c>
      <c r="G2341" s="6" t="s">
        <v>13</v>
      </c>
      <c r="H2341" s="3">
        <v>0</v>
      </c>
      <c r="I2341" s="1" t="s">
        <v>13</v>
      </c>
      <c r="J2341" s="4">
        <f>TRUNC(SUMPRODUCT(J2339:J2340, V2339:V2340), 0)</f>
        <v>0</v>
      </c>
      <c r="K2341" s="1" t="s">
        <v>13</v>
      </c>
      <c r="L2341" s="5">
        <f>TRUNC(SUMPRODUCT(L2339:L2340, V2339:V2340), 0)</f>
        <v>0</v>
      </c>
      <c r="M2341" s="1" t="s">
        <v>13</v>
      </c>
      <c r="N2341" s="5">
        <f>TRUNC(SUMPRODUCT(N2339:N2340, V2339:V2340), 0)</f>
        <v>0</v>
      </c>
      <c r="O2341" s="1" t="s">
        <v>13</v>
      </c>
      <c r="P2341" s="5">
        <f>J2341+L2341+N2341</f>
        <v>0</v>
      </c>
      <c r="Q2341" s="1" t="s">
        <v>13</v>
      </c>
      <c r="S2341" t="s">
        <v>13</v>
      </c>
      <c r="T2341" t="s">
        <v>13</v>
      </c>
      <c r="U2341" t="s">
        <v>13</v>
      </c>
      <c r="V2341">
        <v>1</v>
      </c>
    </row>
    <row r="2342" spans="1:22" x14ac:dyDescent="0.2">
      <c r="A2342" s="1" t="s">
        <v>13</v>
      </c>
      <c r="B2342" s="6" t="s">
        <v>13</v>
      </c>
      <c r="C2342" s="1" t="s">
        <v>13</v>
      </c>
      <c r="D2342" s="1" t="s">
        <v>13</v>
      </c>
      <c r="E2342" s="1" t="s">
        <v>13</v>
      </c>
      <c r="F2342" s="1" t="s">
        <v>13</v>
      </c>
      <c r="G2342" s="6" t="s">
        <v>13</v>
      </c>
      <c r="H2342" s="3">
        <v>0</v>
      </c>
      <c r="I2342" s="1" t="s">
        <v>13</v>
      </c>
      <c r="J2342" s="1" t="s">
        <v>13</v>
      </c>
      <c r="K2342" s="1" t="s">
        <v>13</v>
      </c>
      <c r="L2342" s="1" t="s">
        <v>13</v>
      </c>
      <c r="M2342" s="1" t="s">
        <v>13</v>
      </c>
      <c r="N2342" s="1" t="s">
        <v>13</v>
      </c>
      <c r="O2342" s="1" t="s">
        <v>13</v>
      </c>
      <c r="P2342" s="1" t="s">
        <v>13</v>
      </c>
      <c r="Q2342" s="1" t="s">
        <v>13</v>
      </c>
      <c r="S2342" t="s">
        <v>13</v>
      </c>
      <c r="T2342" t="s">
        <v>13</v>
      </c>
      <c r="U2342" t="s">
        <v>13</v>
      </c>
      <c r="V2342">
        <v>1</v>
      </c>
    </row>
    <row r="2343" spans="1:22" x14ac:dyDescent="0.2">
      <c r="A2343" s="1" t="s">
        <v>808</v>
      </c>
      <c r="B2343" s="6" t="s">
        <v>13</v>
      </c>
      <c r="C2343" s="1" t="s">
        <v>13</v>
      </c>
      <c r="D2343" s="1" t="s">
        <v>13</v>
      </c>
      <c r="E2343" s="1" t="s">
        <v>809</v>
      </c>
      <c r="F2343" s="1" t="s">
        <v>810</v>
      </c>
      <c r="G2343" s="6" t="s">
        <v>249</v>
      </c>
      <c r="H2343" s="3">
        <v>0</v>
      </c>
      <c r="I2343" s="1" t="s">
        <v>13</v>
      </c>
      <c r="J2343" s="1" t="s">
        <v>13</v>
      </c>
      <c r="K2343" s="1" t="s">
        <v>13</v>
      </c>
      <c r="L2343" s="1" t="s">
        <v>13</v>
      </c>
      <c r="M2343" s="1" t="s">
        <v>13</v>
      </c>
      <c r="N2343" s="1" t="s">
        <v>13</v>
      </c>
      <c r="O2343" s="1" t="s">
        <v>13</v>
      </c>
      <c r="P2343" s="1" t="s">
        <v>13</v>
      </c>
      <c r="Q2343" s="1" t="s">
        <v>13</v>
      </c>
      <c r="S2343" t="s">
        <v>13</v>
      </c>
      <c r="T2343" t="s">
        <v>13</v>
      </c>
      <c r="U2343" t="s">
        <v>13</v>
      </c>
      <c r="V2343">
        <v>1</v>
      </c>
    </row>
    <row r="2344" spans="1:22" x14ac:dyDescent="0.2">
      <c r="A2344" s="1" t="s">
        <v>808</v>
      </c>
      <c r="B2344" s="6" t="s">
        <v>1312</v>
      </c>
      <c r="C2344" s="1" t="s">
        <v>1496</v>
      </c>
      <c r="D2344" s="1" t="s">
        <v>13</v>
      </c>
      <c r="E2344" s="1" t="s">
        <v>1497</v>
      </c>
      <c r="F2344" s="1" t="s">
        <v>1315</v>
      </c>
      <c r="G2344" s="6" t="s">
        <v>1316</v>
      </c>
      <c r="H2344" s="3">
        <v>7.0000000000000007E-2</v>
      </c>
      <c r="I2344" s="5">
        <v>0</v>
      </c>
      <c r="J2344" s="4">
        <f>TRUNC(H2344*I2344, 1)</f>
        <v>0</v>
      </c>
      <c r="K2344" s="4">
        <f>노무!E23</f>
        <v>0</v>
      </c>
      <c r="L2344" s="5">
        <f>TRUNC(H2344*K2344, 1)</f>
        <v>0</v>
      </c>
      <c r="M2344" s="4">
        <v>0</v>
      </c>
      <c r="N2344" s="5">
        <f>TRUNC(H2344*M2344, 1)</f>
        <v>0</v>
      </c>
      <c r="O2344" s="4">
        <f>I2344+K2344+M2344</f>
        <v>0</v>
      </c>
      <c r="P2344" s="5">
        <f>J2344+L2344+N2344</f>
        <v>0</v>
      </c>
      <c r="Q2344" s="1" t="s">
        <v>13</v>
      </c>
      <c r="S2344" t="s">
        <v>54</v>
      </c>
      <c r="T2344" t="s">
        <v>54</v>
      </c>
      <c r="U2344" t="s">
        <v>13</v>
      </c>
      <c r="V2344">
        <v>1</v>
      </c>
    </row>
    <row r="2345" spans="1:22" x14ac:dyDescent="0.2">
      <c r="A2345" s="1" t="s">
        <v>808</v>
      </c>
      <c r="B2345" s="6" t="s">
        <v>1312</v>
      </c>
      <c r="C2345" s="1" t="s">
        <v>1317</v>
      </c>
      <c r="D2345" s="1" t="s">
        <v>13</v>
      </c>
      <c r="E2345" s="1" t="s">
        <v>1318</v>
      </c>
      <c r="F2345" s="1" t="s">
        <v>1315</v>
      </c>
      <c r="G2345" s="6" t="s">
        <v>1316</v>
      </c>
      <c r="H2345" s="3">
        <v>0.35</v>
      </c>
      <c r="I2345" s="5">
        <v>0</v>
      </c>
      <c r="J2345" s="4">
        <f>TRUNC(H2345*I2345, 1)</f>
        <v>0</v>
      </c>
      <c r="K2345" s="4">
        <f>노무!E4</f>
        <v>0</v>
      </c>
      <c r="L2345" s="5">
        <f>TRUNC(H2345*K2345, 1)</f>
        <v>0</v>
      </c>
      <c r="M2345" s="4">
        <v>0</v>
      </c>
      <c r="N2345" s="5">
        <f>TRUNC(H2345*M2345, 1)</f>
        <v>0</v>
      </c>
      <c r="O2345" s="4">
        <f>I2345+K2345+M2345</f>
        <v>0</v>
      </c>
      <c r="P2345" s="5">
        <f>J2345+L2345+N2345</f>
        <v>0</v>
      </c>
      <c r="Q2345" s="1" t="s">
        <v>13</v>
      </c>
      <c r="S2345" t="s">
        <v>54</v>
      </c>
      <c r="T2345" t="s">
        <v>54</v>
      </c>
      <c r="U2345" t="s">
        <v>13</v>
      </c>
      <c r="V2345">
        <v>1</v>
      </c>
    </row>
    <row r="2346" spans="1:22" x14ac:dyDescent="0.2">
      <c r="A2346" s="1" t="s">
        <v>13</v>
      </c>
      <c r="B2346" s="6" t="s">
        <v>13</v>
      </c>
      <c r="C2346" s="1" t="s">
        <v>13</v>
      </c>
      <c r="D2346" s="1" t="s">
        <v>13</v>
      </c>
      <c r="E2346" s="1" t="s">
        <v>1311</v>
      </c>
      <c r="F2346" s="1" t="s">
        <v>13</v>
      </c>
      <c r="G2346" s="6" t="s">
        <v>13</v>
      </c>
      <c r="H2346" s="3">
        <v>0</v>
      </c>
      <c r="I2346" s="1" t="s">
        <v>13</v>
      </c>
      <c r="J2346" s="4">
        <f>TRUNC(SUMPRODUCT(J2344:J2345, V2344:V2345), 0)</f>
        <v>0</v>
      </c>
      <c r="K2346" s="1" t="s">
        <v>13</v>
      </c>
      <c r="L2346" s="5">
        <f>TRUNC(SUMPRODUCT(L2344:L2345, V2344:V2345), 0)</f>
        <v>0</v>
      </c>
      <c r="M2346" s="1" t="s">
        <v>13</v>
      </c>
      <c r="N2346" s="5">
        <f>TRUNC(SUMPRODUCT(N2344:N2345, V2344:V2345), 0)</f>
        <v>0</v>
      </c>
      <c r="O2346" s="1" t="s">
        <v>13</v>
      </c>
      <c r="P2346" s="5">
        <f>J2346+L2346+N2346</f>
        <v>0</v>
      </c>
      <c r="Q2346" s="1" t="s">
        <v>13</v>
      </c>
      <c r="S2346" t="s">
        <v>13</v>
      </c>
      <c r="T2346" t="s">
        <v>13</v>
      </c>
      <c r="U2346" t="s">
        <v>13</v>
      </c>
      <c r="V2346">
        <v>1</v>
      </c>
    </row>
    <row r="2347" spans="1:22" x14ac:dyDescent="0.2">
      <c r="A2347" s="1" t="s">
        <v>13</v>
      </c>
      <c r="B2347" s="6" t="s">
        <v>13</v>
      </c>
      <c r="C2347" s="1" t="s">
        <v>13</v>
      </c>
      <c r="D2347" s="1" t="s">
        <v>13</v>
      </c>
      <c r="E2347" s="1" t="s">
        <v>13</v>
      </c>
      <c r="F2347" s="1" t="s">
        <v>13</v>
      </c>
      <c r="G2347" s="6" t="s">
        <v>13</v>
      </c>
      <c r="H2347" s="3">
        <v>0</v>
      </c>
      <c r="I2347" s="1" t="s">
        <v>13</v>
      </c>
      <c r="J2347" s="1" t="s">
        <v>13</v>
      </c>
      <c r="K2347" s="1" t="s">
        <v>13</v>
      </c>
      <c r="L2347" s="1" t="s">
        <v>13</v>
      </c>
      <c r="M2347" s="1" t="s">
        <v>13</v>
      </c>
      <c r="N2347" s="1" t="s">
        <v>13</v>
      </c>
      <c r="O2347" s="1" t="s">
        <v>13</v>
      </c>
      <c r="P2347" s="1" t="s">
        <v>13</v>
      </c>
      <c r="Q2347" s="1" t="s">
        <v>13</v>
      </c>
      <c r="S2347" t="s">
        <v>13</v>
      </c>
      <c r="T2347" t="s">
        <v>13</v>
      </c>
      <c r="U2347" t="s">
        <v>13</v>
      </c>
      <c r="V2347">
        <v>1</v>
      </c>
    </row>
    <row r="2348" spans="1:22" x14ac:dyDescent="0.2">
      <c r="A2348" s="1" t="s">
        <v>811</v>
      </c>
      <c r="B2348" s="6" t="s">
        <v>13</v>
      </c>
      <c r="C2348" s="1" t="s">
        <v>13</v>
      </c>
      <c r="D2348" s="1" t="s">
        <v>13</v>
      </c>
      <c r="E2348" s="1" t="s">
        <v>809</v>
      </c>
      <c r="F2348" s="1" t="s">
        <v>812</v>
      </c>
      <c r="G2348" s="6" t="s">
        <v>249</v>
      </c>
      <c r="H2348" s="3">
        <v>0</v>
      </c>
      <c r="I2348" s="1" t="s">
        <v>13</v>
      </c>
      <c r="J2348" s="1" t="s">
        <v>13</v>
      </c>
      <c r="K2348" s="1" t="s">
        <v>13</v>
      </c>
      <c r="L2348" s="1" t="s">
        <v>13</v>
      </c>
      <c r="M2348" s="1" t="s">
        <v>13</v>
      </c>
      <c r="N2348" s="1" t="s">
        <v>13</v>
      </c>
      <c r="O2348" s="1" t="s">
        <v>13</v>
      </c>
      <c r="P2348" s="1" t="s">
        <v>13</v>
      </c>
      <c r="Q2348" s="1" t="s">
        <v>13</v>
      </c>
      <c r="S2348" t="s">
        <v>13</v>
      </c>
      <c r="T2348" t="s">
        <v>13</v>
      </c>
      <c r="U2348" t="s">
        <v>13</v>
      </c>
      <c r="V2348">
        <v>1</v>
      </c>
    </row>
    <row r="2349" spans="1:22" x14ac:dyDescent="0.2">
      <c r="A2349" s="1" t="s">
        <v>811</v>
      </c>
      <c r="B2349" s="6" t="s">
        <v>1312</v>
      </c>
      <c r="C2349" s="1" t="s">
        <v>1496</v>
      </c>
      <c r="D2349" s="1" t="s">
        <v>13</v>
      </c>
      <c r="E2349" s="1" t="s">
        <v>1497</v>
      </c>
      <c r="F2349" s="1" t="s">
        <v>1315</v>
      </c>
      <c r="G2349" s="6" t="s">
        <v>1316</v>
      </c>
      <c r="H2349" s="3">
        <v>0.1</v>
      </c>
      <c r="I2349" s="5">
        <v>0</v>
      </c>
      <c r="J2349" s="4">
        <f>TRUNC(H2349*I2349, 1)</f>
        <v>0</v>
      </c>
      <c r="K2349" s="4">
        <f>노무!E23</f>
        <v>0</v>
      </c>
      <c r="L2349" s="5">
        <f>TRUNC(H2349*K2349, 1)</f>
        <v>0</v>
      </c>
      <c r="M2349" s="4">
        <v>0</v>
      </c>
      <c r="N2349" s="5">
        <f>TRUNC(H2349*M2349, 1)</f>
        <v>0</v>
      </c>
      <c r="O2349" s="4">
        <f>I2349+K2349+M2349</f>
        <v>0</v>
      </c>
      <c r="P2349" s="5">
        <f>J2349+L2349+N2349</f>
        <v>0</v>
      </c>
      <c r="Q2349" s="1" t="s">
        <v>13</v>
      </c>
      <c r="S2349" t="s">
        <v>54</v>
      </c>
      <c r="T2349" t="s">
        <v>54</v>
      </c>
      <c r="U2349" t="s">
        <v>13</v>
      </c>
      <c r="V2349">
        <v>1</v>
      </c>
    </row>
    <row r="2350" spans="1:22" x14ac:dyDescent="0.2">
      <c r="A2350" s="1" t="s">
        <v>811</v>
      </c>
      <c r="B2350" s="6" t="s">
        <v>1312</v>
      </c>
      <c r="C2350" s="1" t="s">
        <v>1317</v>
      </c>
      <c r="D2350" s="1" t="s">
        <v>13</v>
      </c>
      <c r="E2350" s="1" t="s">
        <v>1318</v>
      </c>
      <c r="F2350" s="1" t="s">
        <v>1315</v>
      </c>
      <c r="G2350" s="6" t="s">
        <v>1316</v>
      </c>
      <c r="H2350" s="3">
        <v>0.51</v>
      </c>
      <c r="I2350" s="5">
        <v>0</v>
      </c>
      <c r="J2350" s="4">
        <f>TRUNC(H2350*I2350, 1)</f>
        <v>0</v>
      </c>
      <c r="K2350" s="4">
        <f>노무!E4</f>
        <v>0</v>
      </c>
      <c r="L2350" s="5">
        <f>TRUNC(H2350*K2350, 1)</f>
        <v>0</v>
      </c>
      <c r="M2350" s="4">
        <v>0</v>
      </c>
      <c r="N2350" s="5">
        <f>TRUNC(H2350*M2350, 1)</f>
        <v>0</v>
      </c>
      <c r="O2350" s="4">
        <f>I2350+K2350+M2350</f>
        <v>0</v>
      </c>
      <c r="P2350" s="5">
        <f>J2350+L2350+N2350</f>
        <v>0</v>
      </c>
      <c r="Q2350" s="1" t="s">
        <v>13</v>
      </c>
      <c r="S2350" t="s">
        <v>54</v>
      </c>
      <c r="T2350" t="s">
        <v>54</v>
      </c>
      <c r="U2350" t="s">
        <v>13</v>
      </c>
      <c r="V2350">
        <v>1</v>
      </c>
    </row>
    <row r="2351" spans="1:22" x14ac:dyDescent="0.2">
      <c r="A2351" s="1" t="s">
        <v>13</v>
      </c>
      <c r="B2351" s="6" t="s">
        <v>13</v>
      </c>
      <c r="C2351" s="1" t="s">
        <v>13</v>
      </c>
      <c r="D2351" s="1" t="s">
        <v>13</v>
      </c>
      <c r="E2351" s="1" t="s">
        <v>1311</v>
      </c>
      <c r="F2351" s="1" t="s">
        <v>13</v>
      </c>
      <c r="G2351" s="6" t="s">
        <v>13</v>
      </c>
      <c r="H2351" s="3">
        <v>0</v>
      </c>
      <c r="I2351" s="1" t="s">
        <v>13</v>
      </c>
      <c r="J2351" s="4">
        <f>TRUNC(SUMPRODUCT(J2349:J2350, V2349:V2350), 0)</f>
        <v>0</v>
      </c>
      <c r="K2351" s="1" t="s">
        <v>13</v>
      </c>
      <c r="L2351" s="5">
        <f>TRUNC(SUMPRODUCT(L2349:L2350, V2349:V2350), 0)</f>
        <v>0</v>
      </c>
      <c r="M2351" s="1" t="s">
        <v>13</v>
      </c>
      <c r="N2351" s="5">
        <f>TRUNC(SUMPRODUCT(N2349:N2350, V2349:V2350), 0)</f>
        <v>0</v>
      </c>
      <c r="O2351" s="1" t="s">
        <v>13</v>
      </c>
      <c r="P2351" s="5">
        <f>J2351+L2351+N2351</f>
        <v>0</v>
      </c>
      <c r="Q2351" s="1" t="s">
        <v>13</v>
      </c>
      <c r="S2351" t="s">
        <v>13</v>
      </c>
      <c r="T2351" t="s">
        <v>13</v>
      </c>
      <c r="U2351" t="s">
        <v>13</v>
      </c>
      <c r="V2351">
        <v>1</v>
      </c>
    </row>
    <row r="2352" spans="1:22" x14ac:dyDescent="0.2">
      <c r="A2352" s="1" t="s">
        <v>13</v>
      </c>
      <c r="B2352" s="6" t="s">
        <v>13</v>
      </c>
      <c r="C2352" s="1" t="s">
        <v>13</v>
      </c>
      <c r="D2352" s="1" t="s">
        <v>13</v>
      </c>
      <c r="E2352" s="1" t="s">
        <v>13</v>
      </c>
      <c r="F2352" s="1" t="s">
        <v>13</v>
      </c>
      <c r="G2352" s="6" t="s">
        <v>13</v>
      </c>
      <c r="H2352" s="3">
        <v>0</v>
      </c>
      <c r="I2352" s="1" t="s">
        <v>13</v>
      </c>
      <c r="J2352" s="1" t="s">
        <v>13</v>
      </c>
      <c r="K2352" s="1" t="s">
        <v>13</v>
      </c>
      <c r="L2352" s="1" t="s">
        <v>13</v>
      </c>
      <c r="M2352" s="1" t="s">
        <v>13</v>
      </c>
      <c r="N2352" s="1" t="s">
        <v>13</v>
      </c>
      <c r="O2352" s="1" t="s">
        <v>13</v>
      </c>
      <c r="P2352" s="1" t="s">
        <v>13</v>
      </c>
      <c r="Q2352" s="1" t="s">
        <v>13</v>
      </c>
      <c r="S2352" t="s">
        <v>13</v>
      </c>
      <c r="T2352" t="s">
        <v>13</v>
      </c>
      <c r="U2352" t="s">
        <v>13</v>
      </c>
      <c r="V2352">
        <v>1</v>
      </c>
    </row>
    <row r="2353" spans="1:22" x14ac:dyDescent="0.2">
      <c r="A2353" s="1" t="s">
        <v>813</v>
      </c>
      <c r="B2353" s="6" t="s">
        <v>13</v>
      </c>
      <c r="C2353" s="1" t="s">
        <v>13</v>
      </c>
      <c r="D2353" s="1" t="s">
        <v>13</v>
      </c>
      <c r="E2353" s="1" t="s">
        <v>814</v>
      </c>
      <c r="F2353" s="1" t="s">
        <v>815</v>
      </c>
      <c r="G2353" s="6" t="s">
        <v>249</v>
      </c>
      <c r="H2353" s="3">
        <v>0</v>
      </c>
      <c r="I2353" s="1" t="s">
        <v>13</v>
      </c>
      <c r="J2353" s="1" t="s">
        <v>13</v>
      </c>
      <c r="K2353" s="1" t="s">
        <v>13</v>
      </c>
      <c r="L2353" s="1" t="s">
        <v>13</v>
      </c>
      <c r="M2353" s="1" t="s">
        <v>13</v>
      </c>
      <c r="N2353" s="1" t="s">
        <v>13</v>
      </c>
      <c r="O2353" s="1" t="s">
        <v>13</v>
      </c>
      <c r="P2353" s="1" t="s">
        <v>13</v>
      </c>
      <c r="Q2353" s="1" t="s">
        <v>13</v>
      </c>
      <c r="S2353" t="s">
        <v>13</v>
      </c>
      <c r="T2353" t="s">
        <v>13</v>
      </c>
      <c r="U2353" t="s">
        <v>13</v>
      </c>
      <c r="V2353">
        <v>1</v>
      </c>
    </row>
    <row r="2354" spans="1:22" x14ac:dyDescent="0.2">
      <c r="A2354" s="1" t="s">
        <v>813</v>
      </c>
      <c r="B2354" s="6" t="s">
        <v>1312</v>
      </c>
      <c r="C2354" s="1" t="s">
        <v>1355</v>
      </c>
      <c r="D2354" s="1" t="s">
        <v>13</v>
      </c>
      <c r="E2354" s="1" t="s">
        <v>1356</v>
      </c>
      <c r="F2354" s="1" t="s">
        <v>1315</v>
      </c>
      <c r="G2354" s="6" t="s">
        <v>1316</v>
      </c>
      <c r="H2354" s="3">
        <v>0.09</v>
      </c>
      <c r="I2354" s="5">
        <v>0</v>
      </c>
      <c r="J2354" s="4">
        <f>TRUNC(H2354*I2354, 1)</f>
        <v>0</v>
      </c>
      <c r="K2354" s="4">
        <f>노무!E5</f>
        <v>0</v>
      </c>
      <c r="L2354" s="5">
        <f>TRUNC(H2354*K2354, 1)</f>
        <v>0</v>
      </c>
      <c r="M2354" s="4">
        <v>0</v>
      </c>
      <c r="N2354" s="5">
        <f>TRUNC(H2354*M2354, 1)</f>
        <v>0</v>
      </c>
      <c r="O2354" s="4">
        <f>I2354+K2354+M2354</f>
        <v>0</v>
      </c>
      <c r="P2354" s="5">
        <f>J2354+L2354+N2354</f>
        <v>0</v>
      </c>
      <c r="Q2354" s="1" t="s">
        <v>13</v>
      </c>
      <c r="S2354" t="s">
        <v>54</v>
      </c>
      <c r="T2354" t="s">
        <v>54</v>
      </c>
      <c r="U2354" t="s">
        <v>13</v>
      </c>
      <c r="V2354">
        <v>1</v>
      </c>
    </row>
    <row r="2355" spans="1:22" x14ac:dyDescent="0.2">
      <c r="A2355" s="1" t="s">
        <v>13</v>
      </c>
      <c r="B2355" s="6" t="s">
        <v>13</v>
      </c>
      <c r="C2355" s="1" t="s">
        <v>13</v>
      </c>
      <c r="D2355" s="1" t="s">
        <v>13</v>
      </c>
      <c r="E2355" s="1" t="s">
        <v>1311</v>
      </c>
      <c r="F2355" s="1" t="s">
        <v>13</v>
      </c>
      <c r="G2355" s="6" t="s">
        <v>13</v>
      </c>
      <c r="H2355" s="3">
        <v>0</v>
      </c>
      <c r="I2355" s="1" t="s">
        <v>13</v>
      </c>
      <c r="J2355" s="4">
        <f>TRUNC(J2354*V2354, 0)</f>
        <v>0</v>
      </c>
      <c r="K2355" s="1" t="s">
        <v>13</v>
      </c>
      <c r="L2355" s="5">
        <f>TRUNC(L2354*V2354, 0)</f>
        <v>0</v>
      </c>
      <c r="M2355" s="1" t="s">
        <v>13</v>
      </c>
      <c r="N2355" s="5">
        <f>TRUNC(N2354*V2354, 0)</f>
        <v>0</v>
      </c>
      <c r="O2355" s="1" t="s">
        <v>13</v>
      </c>
      <c r="P2355" s="5">
        <f>J2355+L2355+N2355</f>
        <v>0</v>
      </c>
      <c r="Q2355" s="1" t="s">
        <v>13</v>
      </c>
      <c r="S2355" t="s">
        <v>13</v>
      </c>
      <c r="T2355" t="s">
        <v>13</v>
      </c>
      <c r="U2355" t="s">
        <v>13</v>
      </c>
      <c r="V2355">
        <v>1</v>
      </c>
    </row>
    <row r="2356" spans="1:22" x14ac:dyDescent="0.2">
      <c r="A2356" s="1" t="s">
        <v>13</v>
      </c>
      <c r="B2356" s="6" t="s">
        <v>13</v>
      </c>
      <c r="C2356" s="1" t="s">
        <v>13</v>
      </c>
      <c r="D2356" s="1" t="s">
        <v>13</v>
      </c>
      <c r="E2356" s="1" t="s">
        <v>13</v>
      </c>
      <c r="F2356" s="1" t="s">
        <v>13</v>
      </c>
      <c r="G2356" s="6" t="s">
        <v>13</v>
      </c>
      <c r="H2356" s="3">
        <v>0</v>
      </c>
      <c r="I2356" s="1" t="s">
        <v>13</v>
      </c>
      <c r="J2356" s="1" t="s">
        <v>13</v>
      </c>
      <c r="K2356" s="1" t="s">
        <v>13</v>
      </c>
      <c r="L2356" s="1" t="s">
        <v>13</v>
      </c>
      <c r="M2356" s="1" t="s">
        <v>13</v>
      </c>
      <c r="N2356" s="1" t="s">
        <v>13</v>
      </c>
      <c r="O2356" s="1" t="s">
        <v>13</v>
      </c>
      <c r="P2356" s="1" t="s">
        <v>13</v>
      </c>
      <c r="Q2356" s="1" t="s">
        <v>13</v>
      </c>
      <c r="S2356" t="s">
        <v>13</v>
      </c>
      <c r="T2356" t="s">
        <v>13</v>
      </c>
      <c r="U2356" t="s">
        <v>13</v>
      </c>
      <c r="V2356">
        <v>1</v>
      </c>
    </row>
    <row r="2357" spans="1:22" x14ac:dyDescent="0.2">
      <c r="A2357" s="1" t="s">
        <v>816</v>
      </c>
      <c r="B2357" s="6" t="s">
        <v>13</v>
      </c>
      <c r="C2357" s="1" t="s">
        <v>13</v>
      </c>
      <c r="D2357" s="1" t="s">
        <v>13</v>
      </c>
      <c r="E2357" s="1" t="s">
        <v>817</v>
      </c>
      <c r="F2357" s="1" t="s">
        <v>815</v>
      </c>
      <c r="G2357" s="6" t="s">
        <v>249</v>
      </c>
      <c r="H2357" s="3">
        <v>0</v>
      </c>
      <c r="I2357" s="1" t="s">
        <v>13</v>
      </c>
      <c r="J2357" s="1" t="s">
        <v>13</v>
      </c>
      <c r="K2357" s="1" t="s">
        <v>13</v>
      </c>
      <c r="L2357" s="1" t="s">
        <v>13</v>
      </c>
      <c r="M2357" s="1" t="s">
        <v>13</v>
      </c>
      <c r="N2357" s="1" t="s">
        <v>13</v>
      </c>
      <c r="O2357" s="1" t="s">
        <v>13</v>
      </c>
      <c r="P2357" s="1" t="s">
        <v>13</v>
      </c>
      <c r="Q2357" s="1" t="s">
        <v>13</v>
      </c>
      <c r="S2357" t="s">
        <v>13</v>
      </c>
      <c r="T2357" t="s">
        <v>13</v>
      </c>
      <c r="U2357" t="s">
        <v>13</v>
      </c>
      <c r="V2357">
        <v>1</v>
      </c>
    </row>
    <row r="2358" spans="1:22" x14ac:dyDescent="0.2">
      <c r="A2358" s="1" t="s">
        <v>816</v>
      </c>
      <c r="B2358" s="6" t="s">
        <v>1312</v>
      </c>
      <c r="C2358" s="1" t="s">
        <v>1317</v>
      </c>
      <c r="D2358" s="1" t="s">
        <v>13</v>
      </c>
      <c r="E2358" s="1" t="s">
        <v>1318</v>
      </c>
      <c r="F2358" s="1" t="s">
        <v>1315</v>
      </c>
      <c r="G2358" s="6" t="s">
        <v>1316</v>
      </c>
      <c r="H2358" s="3">
        <v>0.03</v>
      </c>
      <c r="I2358" s="5">
        <v>0</v>
      </c>
      <c r="J2358" s="4">
        <f>TRUNC(H2358*I2358, 1)</f>
        <v>0</v>
      </c>
      <c r="K2358" s="4">
        <f>노무!E4</f>
        <v>0</v>
      </c>
      <c r="L2358" s="5">
        <f>TRUNC(H2358*K2358, 1)</f>
        <v>0</v>
      </c>
      <c r="M2358" s="4">
        <v>0</v>
      </c>
      <c r="N2358" s="5">
        <f>TRUNC(H2358*M2358, 1)</f>
        <v>0</v>
      </c>
      <c r="O2358" s="4">
        <f>I2358+K2358+M2358</f>
        <v>0</v>
      </c>
      <c r="P2358" s="5">
        <f>J2358+L2358+N2358</f>
        <v>0</v>
      </c>
      <c r="Q2358" s="1" t="s">
        <v>13</v>
      </c>
      <c r="S2358" t="s">
        <v>54</v>
      </c>
      <c r="T2358" t="s">
        <v>54</v>
      </c>
      <c r="U2358" t="s">
        <v>13</v>
      </c>
      <c r="V2358">
        <v>1</v>
      </c>
    </row>
    <row r="2359" spans="1:22" x14ac:dyDescent="0.2">
      <c r="A2359" s="1" t="s">
        <v>13</v>
      </c>
      <c r="B2359" s="6" t="s">
        <v>13</v>
      </c>
      <c r="C2359" s="1" t="s">
        <v>13</v>
      </c>
      <c r="D2359" s="1" t="s">
        <v>13</v>
      </c>
      <c r="E2359" s="1" t="s">
        <v>1311</v>
      </c>
      <c r="F2359" s="1" t="s">
        <v>13</v>
      </c>
      <c r="G2359" s="6" t="s">
        <v>13</v>
      </c>
      <c r="H2359" s="3">
        <v>0</v>
      </c>
      <c r="I2359" s="1" t="s">
        <v>13</v>
      </c>
      <c r="J2359" s="4">
        <f>TRUNC(J2358*V2358, 0)</f>
        <v>0</v>
      </c>
      <c r="K2359" s="1" t="s">
        <v>13</v>
      </c>
      <c r="L2359" s="5">
        <f>TRUNC(L2358*V2358, 0)</f>
        <v>0</v>
      </c>
      <c r="M2359" s="1" t="s">
        <v>13</v>
      </c>
      <c r="N2359" s="5">
        <f>TRUNC(N2358*V2358, 0)</f>
        <v>0</v>
      </c>
      <c r="O2359" s="1" t="s">
        <v>13</v>
      </c>
      <c r="P2359" s="5">
        <f>J2359+L2359+N2359</f>
        <v>0</v>
      </c>
      <c r="Q2359" s="1" t="s">
        <v>13</v>
      </c>
      <c r="S2359" t="s">
        <v>13</v>
      </c>
      <c r="T2359" t="s">
        <v>13</v>
      </c>
      <c r="U2359" t="s">
        <v>13</v>
      </c>
      <c r="V2359">
        <v>1</v>
      </c>
    </row>
    <row r="2360" spans="1:22" x14ac:dyDescent="0.2">
      <c r="A2360" s="1" t="s">
        <v>13</v>
      </c>
      <c r="B2360" s="6" t="s">
        <v>13</v>
      </c>
      <c r="C2360" s="1" t="s">
        <v>13</v>
      </c>
      <c r="D2360" s="1" t="s">
        <v>13</v>
      </c>
      <c r="E2360" s="1" t="s">
        <v>13</v>
      </c>
      <c r="F2360" s="1" t="s">
        <v>13</v>
      </c>
      <c r="G2360" s="6" t="s">
        <v>13</v>
      </c>
      <c r="H2360" s="3">
        <v>0</v>
      </c>
      <c r="I2360" s="1" t="s">
        <v>13</v>
      </c>
      <c r="J2360" s="1" t="s">
        <v>13</v>
      </c>
      <c r="K2360" s="1" t="s">
        <v>13</v>
      </c>
      <c r="L2360" s="1" t="s">
        <v>13</v>
      </c>
      <c r="M2360" s="1" t="s">
        <v>13</v>
      </c>
      <c r="N2360" s="1" t="s">
        <v>13</v>
      </c>
      <c r="O2360" s="1" t="s">
        <v>13</v>
      </c>
      <c r="P2360" s="1" t="s">
        <v>13</v>
      </c>
      <c r="Q2360" s="1" t="s">
        <v>13</v>
      </c>
      <c r="S2360" t="s">
        <v>13</v>
      </c>
      <c r="T2360" t="s">
        <v>13</v>
      </c>
      <c r="U2360" t="s">
        <v>13</v>
      </c>
      <c r="V2360">
        <v>1</v>
      </c>
    </row>
    <row r="2361" spans="1:22" x14ac:dyDescent="0.2">
      <c r="A2361" s="1" t="s">
        <v>818</v>
      </c>
      <c r="B2361" s="6" t="s">
        <v>13</v>
      </c>
      <c r="C2361" s="1" t="s">
        <v>13</v>
      </c>
      <c r="D2361" s="1" t="s">
        <v>13</v>
      </c>
      <c r="E2361" s="1" t="s">
        <v>814</v>
      </c>
      <c r="F2361" s="1" t="s">
        <v>819</v>
      </c>
      <c r="G2361" s="6" t="s">
        <v>249</v>
      </c>
      <c r="H2361" s="3">
        <v>0</v>
      </c>
      <c r="I2361" s="1" t="s">
        <v>13</v>
      </c>
      <c r="J2361" s="1" t="s">
        <v>13</v>
      </c>
      <c r="K2361" s="1" t="s">
        <v>13</v>
      </c>
      <c r="L2361" s="1" t="s">
        <v>13</v>
      </c>
      <c r="M2361" s="1" t="s">
        <v>13</v>
      </c>
      <c r="N2361" s="1" t="s">
        <v>13</v>
      </c>
      <c r="O2361" s="1" t="s">
        <v>13</v>
      </c>
      <c r="P2361" s="1" t="s">
        <v>13</v>
      </c>
      <c r="Q2361" s="1" t="s">
        <v>13</v>
      </c>
      <c r="S2361" t="s">
        <v>13</v>
      </c>
      <c r="T2361" t="s">
        <v>13</v>
      </c>
      <c r="U2361" t="s">
        <v>13</v>
      </c>
      <c r="V2361">
        <v>1</v>
      </c>
    </row>
    <row r="2362" spans="1:22" x14ac:dyDescent="0.2">
      <c r="A2362" s="1" t="s">
        <v>818</v>
      </c>
      <c r="B2362" s="6" t="s">
        <v>1312</v>
      </c>
      <c r="C2362" s="1" t="s">
        <v>1355</v>
      </c>
      <c r="D2362" s="1" t="s">
        <v>13</v>
      </c>
      <c r="E2362" s="1" t="s">
        <v>1356</v>
      </c>
      <c r="F2362" s="1" t="s">
        <v>1315</v>
      </c>
      <c r="G2362" s="6" t="s">
        <v>1316</v>
      </c>
      <c r="H2362" s="3">
        <v>0.02</v>
      </c>
      <c r="I2362" s="5">
        <v>0</v>
      </c>
      <c r="J2362" s="4">
        <f>TRUNC(H2362*I2362, 1)</f>
        <v>0</v>
      </c>
      <c r="K2362" s="4">
        <f>노무!E5</f>
        <v>0</v>
      </c>
      <c r="L2362" s="5">
        <f>TRUNC(H2362*K2362, 1)</f>
        <v>0</v>
      </c>
      <c r="M2362" s="4">
        <v>0</v>
      </c>
      <c r="N2362" s="5">
        <f>TRUNC(H2362*M2362, 1)</f>
        <v>0</v>
      </c>
      <c r="O2362" s="4">
        <f>I2362+K2362+M2362</f>
        <v>0</v>
      </c>
      <c r="P2362" s="5">
        <f>J2362+L2362+N2362</f>
        <v>0</v>
      </c>
      <c r="Q2362" s="1" t="s">
        <v>13</v>
      </c>
      <c r="S2362" t="s">
        <v>54</v>
      </c>
      <c r="T2362" t="s">
        <v>54</v>
      </c>
      <c r="U2362" t="s">
        <v>13</v>
      </c>
      <c r="V2362">
        <v>1</v>
      </c>
    </row>
    <row r="2363" spans="1:22" x14ac:dyDescent="0.2">
      <c r="A2363" s="1" t="s">
        <v>13</v>
      </c>
      <c r="B2363" s="6" t="s">
        <v>13</v>
      </c>
      <c r="C2363" s="1" t="s">
        <v>13</v>
      </c>
      <c r="D2363" s="1" t="s">
        <v>13</v>
      </c>
      <c r="E2363" s="1" t="s">
        <v>1311</v>
      </c>
      <c r="F2363" s="1" t="s">
        <v>13</v>
      </c>
      <c r="G2363" s="6" t="s">
        <v>13</v>
      </c>
      <c r="H2363" s="3">
        <v>0</v>
      </c>
      <c r="I2363" s="1" t="s">
        <v>13</v>
      </c>
      <c r="J2363" s="4">
        <f>TRUNC(J2362*V2362, 0)</f>
        <v>0</v>
      </c>
      <c r="K2363" s="1" t="s">
        <v>13</v>
      </c>
      <c r="L2363" s="5">
        <f>TRUNC(L2362*V2362, 0)</f>
        <v>0</v>
      </c>
      <c r="M2363" s="1" t="s">
        <v>13</v>
      </c>
      <c r="N2363" s="5">
        <f>TRUNC(N2362*V2362, 0)</f>
        <v>0</v>
      </c>
      <c r="O2363" s="1" t="s">
        <v>13</v>
      </c>
      <c r="P2363" s="5">
        <f>J2363+L2363+N2363</f>
        <v>0</v>
      </c>
      <c r="Q2363" s="1" t="s">
        <v>13</v>
      </c>
      <c r="S2363" t="s">
        <v>13</v>
      </c>
      <c r="T2363" t="s">
        <v>13</v>
      </c>
      <c r="U2363" t="s">
        <v>13</v>
      </c>
      <c r="V2363">
        <v>1</v>
      </c>
    </row>
    <row r="2364" spans="1:22" x14ac:dyDescent="0.2">
      <c r="A2364" s="1" t="s">
        <v>13</v>
      </c>
      <c r="B2364" s="6" t="s">
        <v>13</v>
      </c>
      <c r="C2364" s="1" t="s">
        <v>13</v>
      </c>
      <c r="D2364" s="1" t="s">
        <v>13</v>
      </c>
      <c r="E2364" s="1" t="s">
        <v>13</v>
      </c>
      <c r="F2364" s="1" t="s">
        <v>13</v>
      </c>
      <c r="G2364" s="6" t="s">
        <v>13</v>
      </c>
      <c r="H2364" s="3">
        <v>0</v>
      </c>
      <c r="I2364" s="1" t="s">
        <v>13</v>
      </c>
      <c r="J2364" s="1" t="s">
        <v>13</v>
      </c>
      <c r="K2364" s="1" t="s">
        <v>13</v>
      </c>
      <c r="L2364" s="1" t="s">
        <v>13</v>
      </c>
      <c r="M2364" s="1" t="s">
        <v>13</v>
      </c>
      <c r="N2364" s="1" t="s">
        <v>13</v>
      </c>
      <c r="O2364" s="1" t="s">
        <v>13</v>
      </c>
      <c r="P2364" s="1" t="s">
        <v>13</v>
      </c>
      <c r="Q2364" s="1" t="s">
        <v>13</v>
      </c>
      <c r="S2364" t="s">
        <v>13</v>
      </c>
      <c r="T2364" t="s">
        <v>13</v>
      </c>
      <c r="U2364" t="s">
        <v>13</v>
      </c>
      <c r="V2364">
        <v>1</v>
      </c>
    </row>
    <row r="2365" spans="1:22" x14ac:dyDescent="0.2">
      <c r="A2365" s="1" t="s">
        <v>820</v>
      </c>
      <c r="B2365" s="6" t="s">
        <v>13</v>
      </c>
      <c r="C2365" s="1" t="s">
        <v>13</v>
      </c>
      <c r="D2365" s="1" t="s">
        <v>13</v>
      </c>
      <c r="E2365" s="1" t="s">
        <v>817</v>
      </c>
      <c r="F2365" s="1" t="s">
        <v>819</v>
      </c>
      <c r="G2365" s="6" t="s">
        <v>249</v>
      </c>
      <c r="H2365" s="3">
        <v>0</v>
      </c>
      <c r="I2365" s="1" t="s">
        <v>13</v>
      </c>
      <c r="J2365" s="1" t="s">
        <v>13</v>
      </c>
      <c r="K2365" s="1" t="s">
        <v>13</v>
      </c>
      <c r="L2365" s="1" t="s">
        <v>13</v>
      </c>
      <c r="M2365" s="1" t="s">
        <v>13</v>
      </c>
      <c r="N2365" s="1" t="s">
        <v>13</v>
      </c>
      <c r="O2365" s="1" t="s">
        <v>13</v>
      </c>
      <c r="P2365" s="1" t="s">
        <v>13</v>
      </c>
      <c r="Q2365" s="1" t="s">
        <v>13</v>
      </c>
      <c r="S2365" t="s">
        <v>13</v>
      </c>
      <c r="T2365" t="s">
        <v>13</v>
      </c>
      <c r="U2365" t="s">
        <v>13</v>
      </c>
      <c r="V2365">
        <v>1</v>
      </c>
    </row>
    <row r="2366" spans="1:22" x14ac:dyDescent="0.2">
      <c r="A2366" s="1" t="s">
        <v>820</v>
      </c>
      <c r="B2366" s="6" t="s">
        <v>1312</v>
      </c>
      <c r="C2366" s="1" t="s">
        <v>1317</v>
      </c>
      <c r="D2366" s="1" t="s">
        <v>13</v>
      </c>
      <c r="E2366" s="1" t="s">
        <v>1318</v>
      </c>
      <c r="F2366" s="1" t="s">
        <v>1315</v>
      </c>
      <c r="G2366" s="6" t="s">
        <v>1316</v>
      </c>
      <c r="H2366" s="3">
        <v>0.03</v>
      </c>
      <c r="I2366" s="5">
        <v>0</v>
      </c>
      <c r="J2366" s="4">
        <f>TRUNC(H2366*I2366, 1)</f>
        <v>0</v>
      </c>
      <c r="K2366" s="4">
        <f>노무!E4</f>
        <v>0</v>
      </c>
      <c r="L2366" s="5">
        <f>TRUNC(H2366*K2366, 1)</f>
        <v>0</v>
      </c>
      <c r="M2366" s="4">
        <v>0</v>
      </c>
      <c r="N2366" s="5">
        <f>TRUNC(H2366*M2366, 1)</f>
        <v>0</v>
      </c>
      <c r="O2366" s="4">
        <f>I2366+K2366+M2366</f>
        <v>0</v>
      </c>
      <c r="P2366" s="5">
        <f>J2366+L2366+N2366</f>
        <v>0</v>
      </c>
      <c r="Q2366" s="1" t="s">
        <v>13</v>
      </c>
      <c r="S2366" t="s">
        <v>54</v>
      </c>
      <c r="T2366" t="s">
        <v>54</v>
      </c>
      <c r="U2366" t="s">
        <v>13</v>
      </c>
      <c r="V2366">
        <v>1</v>
      </c>
    </row>
    <row r="2367" spans="1:22" x14ac:dyDescent="0.2">
      <c r="A2367" s="1" t="s">
        <v>13</v>
      </c>
      <c r="B2367" s="6" t="s">
        <v>13</v>
      </c>
      <c r="C2367" s="1" t="s">
        <v>13</v>
      </c>
      <c r="D2367" s="1" t="s">
        <v>13</v>
      </c>
      <c r="E2367" s="1" t="s">
        <v>1311</v>
      </c>
      <c r="F2367" s="1" t="s">
        <v>13</v>
      </c>
      <c r="G2367" s="6" t="s">
        <v>13</v>
      </c>
      <c r="H2367" s="3">
        <v>0</v>
      </c>
      <c r="I2367" s="1" t="s">
        <v>13</v>
      </c>
      <c r="J2367" s="4">
        <f>TRUNC(J2366*V2366, 0)</f>
        <v>0</v>
      </c>
      <c r="K2367" s="1" t="s">
        <v>13</v>
      </c>
      <c r="L2367" s="5">
        <f>TRUNC(L2366*V2366, 0)</f>
        <v>0</v>
      </c>
      <c r="M2367" s="1" t="s">
        <v>13</v>
      </c>
      <c r="N2367" s="5">
        <f>TRUNC(N2366*V2366, 0)</f>
        <v>0</v>
      </c>
      <c r="O2367" s="1" t="s">
        <v>13</v>
      </c>
      <c r="P2367" s="5">
        <f>J2367+L2367+N2367</f>
        <v>0</v>
      </c>
      <c r="Q2367" s="1" t="s">
        <v>13</v>
      </c>
      <c r="S2367" t="s">
        <v>13</v>
      </c>
      <c r="T2367" t="s">
        <v>13</v>
      </c>
      <c r="U2367" t="s">
        <v>13</v>
      </c>
      <c r="V2367">
        <v>1</v>
      </c>
    </row>
    <row r="2368" spans="1:22" x14ac:dyDescent="0.2">
      <c r="A2368" s="1" t="s">
        <v>13</v>
      </c>
      <c r="B2368" s="6" t="s">
        <v>13</v>
      </c>
      <c r="C2368" s="1" t="s">
        <v>13</v>
      </c>
      <c r="D2368" s="1" t="s">
        <v>13</v>
      </c>
      <c r="E2368" s="1" t="s">
        <v>13</v>
      </c>
      <c r="F2368" s="1" t="s">
        <v>13</v>
      </c>
      <c r="G2368" s="6" t="s">
        <v>13</v>
      </c>
      <c r="H2368" s="3">
        <v>0</v>
      </c>
      <c r="I2368" s="1" t="s">
        <v>13</v>
      </c>
      <c r="J2368" s="1" t="s">
        <v>13</v>
      </c>
      <c r="K2368" s="1" t="s">
        <v>13</v>
      </c>
      <c r="L2368" s="1" t="s">
        <v>13</v>
      </c>
      <c r="M2368" s="1" t="s">
        <v>13</v>
      </c>
      <c r="N2368" s="1" t="s">
        <v>13</v>
      </c>
      <c r="O2368" s="1" t="s">
        <v>13</v>
      </c>
      <c r="P2368" s="1" t="s">
        <v>13</v>
      </c>
      <c r="Q2368" s="1" t="s">
        <v>13</v>
      </c>
      <c r="S2368" t="s">
        <v>13</v>
      </c>
      <c r="T2368" t="s">
        <v>13</v>
      </c>
      <c r="U2368" t="s">
        <v>13</v>
      </c>
      <c r="V2368">
        <v>1</v>
      </c>
    </row>
    <row r="2369" spans="1:22" x14ac:dyDescent="0.2">
      <c r="A2369" s="1" t="s">
        <v>821</v>
      </c>
      <c r="B2369" s="6" t="s">
        <v>13</v>
      </c>
      <c r="C2369" s="1" t="s">
        <v>13</v>
      </c>
      <c r="D2369" s="1" t="s">
        <v>13</v>
      </c>
      <c r="E2369" s="1" t="s">
        <v>822</v>
      </c>
      <c r="F2369" s="1" t="s">
        <v>823</v>
      </c>
      <c r="G2369" s="6" t="s">
        <v>249</v>
      </c>
      <c r="H2369" s="3">
        <v>0</v>
      </c>
      <c r="I2369" s="1" t="s">
        <v>13</v>
      </c>
      <c r="J2369" s="1" t="s">
        <v>13</v>
      </c>
      <c r="K2369" s="1" t="s">
        <v>13</v>
      </c>
      <c r="L2369" s="1" t="s">
        <v>13</v>
      </c>
      <c r="M2369" s="1" t="s">
        <v>13</v>
      </c>
      <c r="N2369" s="1" t="s">
        <v>13</v>
      </c>
      <c r="O2369" s="1" t="s">
        <v>13</v>
      </c>
      <c r="P2369" s="1" t="s">
        <v>13</v>
      </c>
      <c r="Q2369" s="1" t="s">
        <v>13</v>
      </c>
      <c r="S2369" t="s">
        <v>13</v>
      </c>
      <c r="T2369" t="s">
        <v>13</v>
      </c>
      <c r="U2369" t="s">
        <v>13</v>
      </c>
      <c r="V2369">
        <v>1</v>
      </c>
    </row>
    <row r="2370" spans="1:22" x14ac:dyDescent="0.2">
      <c r="A2370" s="1" t="s">
        <v>821</v>
      </c>
      <c r="B2370" s="6" t="s">
        <v>1312</v>
      </c>
      <c r="C2370" s="1" t="s">
        <v>1355</v>
      </c>
      <c r="D2370" s="1" t="s">
        <v>13</v>
      </c>
      <c r="E2370" s="1" t="s">
        <v>1356</v>
      </c>
      <c r="F2370" s="1" t="s">
        <v>1315</v>
      </c>
      <c r="G2370" s="6" t="s">
        <v>1316</v>
      </c>
      <c r="H2370" s="3">
        <v>0.09</v>
      </c>
      <c r="I2370" s="5">
        <v>0</v>
      </c>
      <c r="J2370" s="4">
        <f>TRUNC(H2370*I2370, 1)</f>
        <v>0</v>
      </c>
      <c r="K2370" s="4">
        <f>노무!E5</f>
        <v>0</v>
      </c>
      <c r="L2370" s="5">
        <f>TRUNC(H2370*K2370, 1)</f>
        <v>0</v>
      </c>
      <c r="M2370" s="4">
        <v>0</v>
      </c>
      <c r="N2370" s="5">
        <f>TRUNC(H2370*M2370, 1)</f>
        <v>0</v>
      </c>
      <c r="O2370" s="4">
        <f t="shared" ref="O2370:P2372" si="264">I2370+K2370+M2370</f>
        <v>0</v>
      </c>
      <c r="P2370" s="5">
        <f t="shared" si="264"/>
        <v>0</v>
      </c>
      <c r="Q2370" s="1" t="s">
        <v>13</v>
      </c>
      <c r="S2370" t="s">
        <v>54</v>
      </c>
      <c r="T2370" t="s">
        <v>54</v>
      </c>
      <c r="U2370" t="s">
        <v>13</v>
      </c>
      <c r="V2370">
        <v>1</v>
      </c>
    </row>
    <row r="2371" spans="1:22" x14ac:dyDescent="0.2">
      <c r="A2371" s="1" t="s">
        <v>821</v>
      </c>
      <c r="B2371" s="6" t="s">
        <v>1306</v>
      </c>
      <c r="C2371" s="1" t="s">
        <v>1307</v>
      </c>
      <c r="D2371" s="1" t="s">
        <v>13</v>
      </c>
      <c r="E2371" s="1" t="s">
        <v>1331</v>
      </c>
      <c r="F2371" s="1" t="s">
        <v>1513</v>
      </c>
      <c r="G2371" s="6" t="s">
        <v>1310</v>
      </c>
      <c r="H2371" s="3">
        <v>1</v>
      </c>
      <c r="I2371" s="5">
        <v>0</v>
      </c>
      <c r="J2371" s="4">
        <f>TRUNC(H2371*I2371, 1)</f>
        <v>0</v>
      </c>
      <c r="K2371" s="4">
        <v>0</v>
      </c>
      <c r="L2371" s="5">
        <f>TRUNC(H2371*K2371, 1)</f>
        <v>0</v>
      </c>
      <c r="M2371" s="4">
        <f>TRUNC((L2370)*10*0.01, 1)</f>
        <v>0</v>
      </c>
      <c r="N2371" s="5">
        <f>TRUNC(H2371*M2371, 1)</f>
        <v>0</v>
      </c>
      <c r="O2371" s="4">
        <f t="shared" si="264"/>
        <v>0</v>
      </c>
      <c r="P2371" s="5">
        <f t="shared" si="264"/>
        <v>0</v>
      </c>
      <c r="Q2371" s="1" t="s">
        <v>13</v>
      </c>
      <c r="S2371" t="s">
        <v>54</v>
      </c>
      <c r="T2371" t="s">
        <v>54</v>
      </c>
      <c r="U2371">
        <v>10</v>
      </c>
      <c r="V2371">
        <v>1</v>
      </c>
    </row>
    <row r="2372" spans="1:22" x14ac:dyDescent="0.2">
      <c r="A2372" s="1" t="s">
        <v>821</v>
      </c>
      <c r="B2372" s="6" t="s">
        <v>1312</v>
      </c>
      <c r="C2372" s="1" t="s">
        <v>1317</v>
      </c>
      <c r="D2372" s="1" t="s">
        <v>13</v>
      </c>
      <c r="E2372" s="1" t="s">
        <v>1318</v>
      </c>
      <c r="F2372" s="1" t="s">
        <v>1315</v>
      </c>
      <c r="G2372" s="6" t="s">
        <v>1316</v>
      </c>
      <c r="H2372" s="3">
        <v>0.03</v>
      </c>
      <c r="I2372" s="5">
        <v>0</v>
      </c>
      <c r="J2372" s="4">
        <f>TRUNC(H2372*I2372, 1)</f>
        <v>0</v>
      </c>
      <c r="K2372" s="4">
        <f>노무!E4</f>
        <v>0</v>
      </c>
      <c r="L2372" s="5">
        <f>TRUNC(H2372*K2372, 1)</f>
        <v>0</v>
      </c>
      <c r="M2372" s="4">
        <v>0</v>
      </c>
      <c r="N2372" s="5">
        <f>TRUNC(H2372*M2372, 1)</f>
        <v>0</v>
      </c>
      <c r="O2372" s="4">
        <f t="shared" si="264"/>
        <v>0</v>
      </c>
      <c r="P2372" s="5">
        <f t="shared" si="264"/>
        <v>0</v>
      </c>
      <c r="Q2372" s="1" t="s">
        <v>13</v>
      </c>
      <c r="S2372" t="s">
        <v>54</v>
      </c>
      <c r="T2372" t="s">
        <v>54</v>
      </c>
      <c r="U2372" t="s">
        <v>13</v>
      </c>
      <c r="V2372">
        <v>1</v>
      </c>
    </row>
    <row r="2373" spans="1:22" x14ac:dyDescent="0.2">
      <c r="A2373" s="1" t="s">
        <v>13</v>
      </c>
      <c r="B2373" s="6" t="s">
        <v>13</v>
      </c>
      <c r="C2373" s="1" t="s">
        <v>13</v>
      </c>
      <c r="D2373" s="1" t="s">
        <v>13</v>
      </c>
      <c r="E2373" s="1" t="s">
        <v>1311</v>
      </c>
      <c r="F2373" s="1" t="s">
        <v>13</v>
      </c>
      <c r="G2373" s="6" t="s">
        <v>13</v>
      </c>
      <c r="H2373" s="3">
        <v>0</v>
      </c>
      <c r="I2373" s="1" t="s">
        <v>13</v>
      </c>
      <c r="J2373" s="4">
        <f>TRUNC(SUMPRODUCT(J2370:J2372, V2370:V2372), 0)</f>
        <v>0</v>
      </c>
      <c r="K2373" s="1" t="s">
        <v>13</v>
      </c>
      <c r="L2373" s="5">
        <f>TRUNC(SUMPRODUCT(L2370:L2372, V2370:V2372), 0)</f>
        <v>0</v>
      </c>
      <c r="M2373" s="1" t="s">
        <v>13</v>
      </c>
      <c r="N2373" s="5">
        <f>TRUNC(SUMPRODUCT(N2370:N2372, V2370:V2372), 0)</f>
        <v>0</v>
      </c>
      <c r="O2373" s="1" t="s">
        <v>13</v>
      </c>
      <c r="P2373" s="5">
        <f>J2373+L2373+N2373</f>
        <v>0</v>
      </c>
      <c r="Q2373" s="1" t="s">
        <v>13</v>
      </c>
      <c r="S2373" t="s">
        <v>13</v>
      </c>
      <c r="T2373" t="s">
        <v>13</v>
      </c>
      <c r="U2373" t="s">
        <v>13</v>
      </c>
      <c r="V2373">
        <v>1</v>
      </c>
    </row>
    <row r="2374" spans="1:22" x14ac:dyDescent="0.2">
      <c r="A2374" s="1" t="s">
        <v>13</v>
      </c>
      <c r="B2374" s="6" t="s">
        <v>13</v>
      </c>
      <c r="C2374" s="1" t="s">
        <v>13</v>
      </c>
      <c r="D2374" s="1" t="s">
        <v>13</v>
      </c>
      <c r="E2374" s="1" t="s">
        <v>13</v>
      </c>
      <c r="F2374" s="1" t="s">
        <v>13</v>
      </c>
      <c r="G2374" s="6" t="s">
        <v>13</v>
      </c>
      <c r="H2374" s="3">
        <v>0</v>
      </c>
      <c r="I2374" s="1" t="s">
        <v>13</v>
      </c>
      <c r="J2374" s="1" t="s">
        <v>13</v>
      </c>
      <c r="K2374" s="1" t="s">
        <v>13</v>
      </c>
      <c r="L2374" s="1" t="s">
        <v>13</v>
      </c>
      <c r="M2374" s="1" t="s">
        <v>13</v>
      </c>
      <c r="N2374" s="1" t="s">
        <v>13</v>
      </c>
      <c r="O2374" s="1" t="s">
        <v>13</v>
      </c>
      <c r="P2374" s="1" t="s">
        <v>13</v>
      </c>
      <c r="Q2374" s="1" t="s">
        <v>13</v>
      </c>
      <c r="S2374" t="s">
        <v>13</v>
      </c>
      <c r="T2374" t="s">
        <v>13</v>
      </c>
      <c r="U2374" t="s">
        <v>13</v>
      </c>
      <c r="V2374">
        <v>1</v>
      </c>
    </row>
    <row r="2375" spans="1:22" x14ac:dyDescent="0.2">
      <c r="A2375" s="1" t="s">
        <v>824</v>
      </c>
      <c r="B2375" s="6" t="s">
        <v>13</v>
      </c>
      <c r="C2375" s="1" t="s">
        <v>13</v>
      </c>
      <c r="D2375" s="1" t="s">
        <v>13</v>
      </c>
      <c r="E2375" s="1" t="s">
        <v>822</v>
      </c>
      <c r="F2375" s="1" t="s">
        <v>825</v>
      </c>
      <c r="G2375" s="6" t="s">
        <v>249</v>
      </c>
      <c r="H2375" s="3">
        <v>0</v>
      </c>
      <c r="I2375" s="1" t="s">
        <v>13</v>
      </c>
      <c r="J2375" s="1" t="s">
        <v>13</v>
      </c>
      <c r="K2375" s="1" t="s">
        <v>13</v>
      </c>
      <c r="L2375" s="1" t="s">
        <v>13</v>
      </c>
      <c r="M2375" s="1" t="s">
        <v>13</v>
      </c>
      <c r="N2375" s="1" t="s">
        <v>13</v>
      </c>
      <c r="O2375" s="1" t="s">
        <v>13</v>
      </c>
      <c r="P2375" s="1" t="s">
        <v>13</v>
      </c>
      <c r="Q2375" s="1" t="s">
        <v>13</v>
      </c>
      <c r="S2375" t="s">
        <v>13</v>
      </c>
      <c r="T2375" t="s">
        <v>13</v>
      </c>
      <c r="U2375" t="s">
        <v>13</v>
      </c>
      <c r="V2375">
        <v>1</v>
      </c>
    </row>
    <row r="2376" spans="1:22" x14ac:dyDescent="0.2">
      <c r="A2376" s="1" t="s">
        <v>824</v>
      </c>
      <c r="B2376" s="6" t="s">
        <v>1312</v>
      </c>
      <c r="C2376" s="1" t="s">
        <v>1355</v>
      </c>
      <c r="D2376" s="1" t="s">
        <v>13</v>
      </c>
      <c r="E2376" s="1" t="s">
        <v>1356</v>
      </c>
      <c r="F2376" s="1" t="s">
        <v>1315</v>
      </c>
      <c r="G2376" s="6" t="s">
        <v>1316</v>
      </c>
      <c r="H2376" s="3">
        <v>0.09</v>
      </c>
      <c r="I2376" s="5">
        <v>0</v>
      </c>
      <c r="J2376" s="4">
        <f>TRUNC(H2376*I2376, 1)</f>
        <v>0</v>
      </c>
      <c r="K2376" s="4">
        <f>노무!E5</f>
        <v>0</v>
      </c>
      <c r="L2376" s="5">
        <f>TRUNC(H2376*K2376, 1)</f>
        <v>0</v>
      </c>
      <c r="M2376" s="4">
        <v>0</v>
      </c>
      <c r="N2376" s="5">
        <f>TRUNC(H2376*M2376, 1)</f>
        <v>0</v>
      </c>
      <c r="O2376" s="4">
        <f t="shared" ref="O2376:P2379" si="265">I2376+K2376+M2376</f>
        <v>0</v>
      </c>
      <c r="P2376" s="5">
        <f t="shared" si="265"/>
        <v>0</v>
      </c>
      <c r="Q2376" s="1" t="s">
        <v>13</v>
      </c>
      <c r="S2376" t="s">
        <v>54</v>
      </c>
      <c r="T2376" t="s">
        <v>54</v>
      </c>
      <c r="U2376" t="s">
        <v>13</v>
      </c>
      <c r="V2376">
        <v>1</v>
      </c>
    </row>
    <row r="2377" spans="1:22" x14ac:dyDescent="0.2">
      <c r="A2377" s="1" t="s">
        <v>824</v>
      </c>
      <c r="B2377" s="6" t="s">
        <v>1306</v>
      </c>
      <c r="C2377" s="1" t="s">
        <v>1307</v>
      </c>
      <c r="D2377" s="1" t="s">
        <v>13</v>
      </c>
      <c r="E2377" s="1" t="s">
        <v>1331</v>
      </c>
      <c r="F2377" s="1" t="s">
        <v>1513</v>
      </c>
      <c r="G2377" s="6" t="s">
        <v>1310</v>
      </c>
      <c r="H2377" s="3">
        <v>1</v>
      </c>
      <c r="I2377" s="5">
        <v>0</v>
      </c>
      <c r="J2377" s="4">
        <f>TRUNC(H2377*I2377, 1)</f>
        <v>0</v>
      </c>
      <c r="K2377" s="4">
        <v>0</v>
      </c>
      <c r="L2377" s="5">
        <f>TRUNC(H2377*K2377, 1)</f>
        <v>0</v>
      </c>
      <c r="M2377" s="4">
        <f>TRUNC((L2376)*10*0.01, 1)</f>
        <v>0</v>
      </c>
      <c r="N2377" s="5">
        <f>TRUNC(H2377*M2377, 1)</f>
        <v>0</v>
      </c>
      <c r="O2377" s="4">
        <f t="shared" si="265"/>
        <v>0</v>
      </c>
      <c r="P2377" s="5">
        <f t="shared" si="265"/>
        <v>0</v>
      </c>
      <c r="Q2377" s="1" t="s">
        <v>13</v>
      </c>
      <c r="S2377" t="s">
        <v>54</v>
      </c>
      <c r="T2377" t="s">
        <v>54</v>
      </c>
      <c r="U2377">
        <v>10</v>
      </c>
      <c r="V2377">
        <v>1</v>
      </c>
    </row>
    <row r="2378" spans="1:22" x14ac:dyDescent="0.2">
      <c r="A2378" s="1" t="s">
        <v>824</v>
      </c>
      <c r="B2378" s="6" t="s">
        <v>1312</v>
      </c>
      <c r="C2378" s="1" t="s">
        <v>1317</v>
      </c>
      <c r="D2378" s="1" t="s">
        <v>13</v>
      </c>
      <c r="E2378" s="1" t="s">
        <v>1318</v>
      </c>
      <c r="F2378" s="1" t="s">
        <v>1315</v>
      </c>
      <c r="G2378" s="6" t="s">
        <v>1316</v>
      </c>
      <c r="H2378" s="3">
        <v>0.03</v>
      </c>
      <c r="I2378" s="5">
        <v>0</v>
      </c>
      <c r="J2378" s="4">
        <f>TRUNC(H2378*I2378, 1)</f>
        <v>0</v>
      </c>
      <c r="K2378" s="4">
        <f>노무!E4</f>
        <v>0</v>
      </c>
      <c r="L2378" s="5">
        <f>TRUNC(H2378*K2378, 1)</f>
        <v>0</v>
      </c>
      <c r="M2378" s="4">
        <v>0</v>
      </c>
      <c r="N2378" s="5">
        <f>TRUNC(H2378*M2378, 1)</f>
        <v>0</v>
      </c>
      <c r="O2378" s="4">
        <f t="shared" si="265"/>
        <v>0</v>
      </c>
      <c r="P2378" s="5">
        <f t="shared" si="265"/>
        <v>0</v>
      </c>
      <c r="Q2378" s="1" t="s">
        <v>13</v>
      </c>
      <c r="S2378" t="s">
        <v>54</v>
      </c>
      <c r="T2378" t="s">
        <v>54</v>
      </c>
      <c r="U2378" t="s">
        <v>13</v>
      </c>
      <c r="V2378">
        <v>1</v>
      </c>
    </row>
    <row r="2379" spans="1:22" x14ac:dyDescent="0.2">
      <c r="A2379" s="1" t="s">
        <v>824</v>
      </c>
      <c r="B2379" s="6" t="s">
        <v>1306</v>
      </c>
      <c r="C2379" s="1" t="s">
        <v>1321</v>
      </c>
      <c r="D2379" s="1" t="s">
        <v>13</v>
      </c>
      <c r="E2379" s="1" t="s">
        <v>1322</v>
      </c>
      <c r="F2379" s="1" t="s">
        <v>1323</v>
      </c>
      <c r="G2379" s="6" t="s">
        <v>1310</v>
      </c>
      <c r="H2379" s="3">
        <v>1</v>
      </c>
      <c r="I2379" s="5">
        <v>0</v>
      </c>
      <c r="J2379" s="4">
        <f>TRUNC(H2379*I2379, 1)</f>
        <v>0</v>
      </c>
      <c r="K2379" s="4">
        <f>TRUNC((L2376+L2378)*10*0.01, 1)</f>
        <v>0</v>
      </c>
      <c r="L2379" s="5">
        <f>TRUNC(H2379*K2379, 1)</f>
        <v>0</v>
      </c>
      <c r="M2379" s="4">
        <v>0</v>
      </c>
      <c r="N2379" s="5">
        <f>TRUNC(H2379*M2379, 1)</f>
        <v>0</v>
      </c>
      <c r="O2379" s="4">
        <f t="shared" si="265"/>
        <v>0</v>
      </c>
      <c r="P2379" s="5">
        <f t="shared" si="265"/>
        <v>0</v>
      </c>
      <c r="Q2379" s="1" t="s">
        <v>13</v>
      </c>
      <c r="S2379" t="s">
        <v>54</v>
      </c>
      <c r="T2379" t="s">
        <v>54</v>
      </c>
      <c r="U2379">
        <v>10</v>
      </c>
      <c r="V2379">
        <v>1</v>
      </c>
    </row>
    <row r="2380" spans="1:22" x14ac:dyDescent="0.2">
      <c r="A2380" s="1" t="s">
        <v>13</v>
      </c>
      <c r="B2380" s="6" t="s">
        <v>13</v>
      </c>
      <c r="C2380" s="1" t="s">
        <v>13</v>
      </c>
      <c r="D2380" s="1" t="s">
        <v>13</v>
      </c>
      <c r="E2380" s="1" t="s">
        <v>1311</v>
      </c>
      <c r="F2380" s="1" t="s">
        <v>13</v>
      </c>
      <c r="G2380" s="6" t="s">
        <v>13</v>
      </c>
      <c r="H2380" s="3">
        <v>0</v>
      </c>
      <c r="I2380" s="1" t="s">
        <v>13</v>
      </c>
      <c r="J2380" s="4">
        <f>TRUNC(SUMPRODUCT(J2376:J2379, V2376:V2379), 0)</f>
        <v>0</v>
      </c>
      <c r="K2380" s="1" t="s">
        <v>13</v>
      </c>
      <c r="L2380" s="5">
        <f>TRUNC(SUMPRODUCT(L2376:L2379, V2376:V2379), 0)</f>
        <v>0</v>
      </c>
      <c r="M2380" s="1" t="s">
        <v>13</v>
      </c>
      <c r="N2380" s="5">
        <f>TRUNC(SUMPRODUCT(N2376:N2379, V2376:V2379), 0)</f>
        <v>0</v>
      </c>
      <c r="O2380" s="1" t="s">
        <v>13</v>
      </c>
      <c r="P2380" s="5">
        <f>J2380+L2380+N2380</f>
        <v>0</v>
      </c>
      <c r="Q2380" s="1" t="s">
        <v>13</v>
      </c>
      <c r="S2380" t="s">
        <v>13</v>
      </c>
      <c r="T2380" t="s">
        <v>13</v>
      </c>
      <c r="U2380" t="s">
        <v>13</v>
      </c>
      <c r="V2380">
        <v>1</v>
      </c>
    </row>
    <row r="2381" spans="1:22" x14ac:dyDescent="0.2">
      <c r="A2381" s="1" t="s">
        <v>13</v>
      </c>
      <c r="B2381" s="6" t="s">
        <v>13</v>
      </c>
      <c r="C2381" s="1" t="s">
        <v>13</v>
      </c>
      <c r="D2381" s="1" t="s">
        <v>13</v>
      </c>
      <c r="E2381" s="1" t="s">
        <v>13</v>
      </c>
      <c r="F2381" s="1" t="s">
        <v>13</v>
      </c>
      <c r="G2381" s="6" t="s">
        <v>13</v>
      </c>
      <c r="H2381" s="3">
        <v>0</v>
      </c>
      <c r="I2381" s="1" t="s">
        <v>13</v>
      </c>
      <c r="J2381" s="1" t="s">
        <v>13</v>
      </c>
      <c r="K2381" s="1" t="s">
        <v>13</v>
      </c>
      <c r="L2381" s="1" t="s">
        <v>13</v>
      </c>
      <c r="M2381" s="1" t="s">
        <v>13</v>
      </c>
      <c r="N2381" s="1" t="s">
        <v>13</v>
      </c>
      <c r="O2381" s="1" t="s">
        <v>13</v>
      </c>
      <c r="P2381" s="1" t="s">
        <v>13</v>
      </c>
      <c r="Q2381" s="1" t="s">
        <v>13</v>
      </c>
      <c r="S2381" t="s">
        <v>13</v>
      </c>
      <c r="T2381" t="s">
        <v>13</v>
      </c>
      <c r="U2381" t="s">
        <v>13</v>
      </c>
      <c r="V2381">
        <v>1</v>
      </c>
    </row>
    <row r="2382" spans="1:22" x14ac:dyDescent="0.2">
      <c r="A2382" s="1" t="s">
        <v>826</v>
      </c>
      <c r="B2382" s="6" t="s">
        <v>13</v>
      </c>
      <c r="C2382" s="1" t="s">
        <v>13</v>
      </c>
      <c r="D2382" s="1" t="s">
        <v>13</v>
      </c>
      <c r="E2382" s="1" t="s">
        <v>822</v>
      </c>
      <c r="F2382" s="1" t="s">
        <v>827</v>
      </c>
      <c r="G2382" s="6" t="s">
        <v>249</v>
      </c>
      <c r="H2382" s="3">
        <v>0</v>
      </c>
      <c r="I2382" s="1" t="s">
        <v>13</v>
      </c>
      <c r="J2382" s="1" t="s">
        <v>13</v>
      </c>
      <c r="K2382" s="1" t="s">
        <v>13</v>
      </c>
      <c r="L2382" s="1" t="s">
        <v>13</v>
      </c>
      <c r="M2382" s="1" t="s">
        <v>13</v>
      </c>
      <c r="N2382" s="1" t="s">
        <v>13</v>
      </c>
      <c r="O2382" s="1" t="s">
        <v>13</v>
      </c>
      <c r="P2382" s="1" t="s">
        <v>13</v>
      </c>
      <c r="Q2382" s="1" t="s">
        <v>13</v>
      </c>
      <c r="S2382" t="s">
        <v>13</v>
      </c>
      <c r="T2382" t="s">
        <v>13</v>
      </c>
      <c r="U2382" t="s">
        <v>13</v>
      </c>
      <c r="V2382">
        <v>1</v>
      </c>
    </row>
    <row r="2383" spans="1:22" x14ac:dyDescent="0.2">
      <c r="A2383" s="1" t="s">
        <v>826</v>
      </c>
      <c r="B2383" s="6" t="s">
        <v>1312</v>
      </c>
      <c r="C2383" s="1" t="s">
        <v>1355</v>
      </c>
      <c r="D2383" s="1" t="s">
        <v>13</v>
      </c>
      <c r="E2383" s="1" t="s">
        <v>1356</v>
      </c>
      <c r="F2383" s="1" t="s">
        <v>1315</v>
      </c>
      <c r="G2383" s="6" t="s">
        <v>1316</v>
      </c>
      <c r="H2383" s="3">
        <v>0.02</v>
      </c>
      <c r="I2383" s="5">
        <v>0</v>
      </c>
      <c r="J2383" s="4">
        <f>TRUNC(H2383*I2383, 1)</f>
        <v>0</v>
      </c>
      <c r="K2383" s="4">
        <f>노무!E5</f>
        <v>0</v>
      </c>
      <c r="L2383" s="5">
        <f>TRUNC(H2383*K2383, 1)</f>
        <v>0</v>
      </c>
      <c r="M2383" s="4">
        <v>0</v>
      </c>
      <c r="N2383" s="5">
        <f>TRUNC(H2383*M2383, 1)</f>
        <v>0</v>
      </c>
      <c r="O2383" s="4">
        <f t="shared" ref="O2383:P2385" si="266">I2383+K2383+M2383</f>
        <v>0</v>
      </c>
      <c r="P2383" s="5">
        <f t="shared" si="266"/>
        <v>0</v>
      </c>
      <c r="Q2383" s="1" t="s">
        <v>13</v>
      </c>
      <c r="S2383" t="s">
        <v>54</v>
      </c>
      <c r="T2383" t="s">
        <v>54</v>
      </c>
      <c r="U2383" t="s">
        <v>13</v>
      </c>
      <c r="V2383">
        <v>1</v>
      </c>
    </row>
    <row r="2384" spans="1:22" x14ac:dyDescent="0.2">
      <c r="A2384" s="1" t="s">
        <v>826</v>
      </c>
      <c r="B2384" s="6" t="s">
        <v>1306</v>
      </c>
      <c r="C2384" s="1" t="s">
        <v>1307</v>
      </c>
      <c r="D2384" s="1" t="s">
        <v>13</v>
      </c>
      <c r="E2384" s="1" t="s">
        <v>1331</v>
      </c>
      <c r="F2384" s="1" t="s">
        <v>1514</v>
      </c>
      <c r="G2384" s="6" t="s">
        <v>1310</v>
      </c>
      <c r="H2384" s="3">
        <v>1</v>
      </c>
      <c r="I2384" s="5">
        <v>0</v>
      </c>
      <c r="J2384" s="4">
        <f>TRUNC(H2384*I2384, 1)</f>
        <v>0</v>
      </c>
      <c r="K2384" s="4">
        <v>0</v>
      </c>
      <c r="L2384" s="5">
        <f>TRUNC(H2384*K2384, 1)</f>
        <v>0</v>
      </c>
      <c r="M2384" s="4">
        <f>TRUNC((L2383)*15*0.01, 1)</f>
        <v>0</v>
      </c>
      <c r="N2384" s="5">
        <f>TRUNC(H2384*M2384, 1)</f>
        <v>0</v>
      </c>
      <c r="O2384" s="4">
        <f t="shared" si="266"/>
        <v>0</v>
      </c>
      <c r="P2384" s="5">
        <f t="shared" si="266"/>
        <v>0</v>
      </c>
      <c r="Q2384" s="1" t="s">
        <v>13</v>
      </c>
      <c r="S2384" t="s">
        <v>54</v>
      </c>
      <c r="T2384" t="s">
        <v>54</v>
      </c>
      <c r="U2384">
        <v>15</v>
      </c>
      <c r="V2384">
        <v>1</v>
      </c>
    </row>
    <row r="2385" spans="1:22" x14ac:dyDescent="0.2">
      <c r="A2385" s="1" t="s">
        <v>826</v>
      </c>
      <c r="B2385" s="6" t="s">
        <v>1312</v>
      </c>
      <c r="C2385" s="1" t="s">
        <v>1317</v>
      </c>
      <c r="D2385" s="1" t="s">
        <v>13</v>
      </c>
      <c r="E2385" s="1" t="s">
        <v>1318</v>
      </c>
      <c r="F2385" s="1" t="s">
        <v>1315</v>
      </c>
      <c r="G2385" s="6" t="s">
        <v>1316</v>
      </c>
      <c r="H2385" s="3">
        <v>0.03</v>
      </c>
      <c r="I2385" s="5">
        <v>0</v>
      </c>
      <c r="J2385" s="4">
        <f>TRUNC(H2385*I2385, 1)</f>
        <v>0</v>
      </c>
      <c r="K2385" s="4">
        <f>노무!E4</f>
        <v>0</v>
      </c>
      <c r="L2385" s="5">
        <f>TRUNC(H2385*K2385, 1)</f>
        <v>0</v>
      </c>
      <c r="M2385" s="4">
        <v>0</v>
      </c>
      <c r="N2385" s="5">
        <f>TRUNC(H2385*M2385, 1)</f>
        <v>0</v>
      </c>
      <c r="O2385" s="4">
        <f t="shared" si="266"/>
        <v>0</v>
      </c>
      <c r="P2385" s="5">
        <f t="shared" si="266"/>
        <v>0</v>
      </c>
      <c r="Q2385" s="1" t="s">
        <v>13</v>
      </c>
      <c r="S2385" t="s">
        <v>54</v>
      </c>
      <c r="T2385" t="s">
        <v>54</v>
      </c>
      <c r="U2385" t="s">
        <v>13</v>
      </c>
      <c r="V2385">
        <v>1</v>
      </c>
    </row>
    <row r="2386" spans="1:22" x14ac:dyDescent="0.2">
      <c r="A2386" s="1" t="s">
        <v>13</v>
      </c>
      <c r="B2386" s="6" t="s">
        <v>13</v>
      </c>
      <c r="C2386" s="1" t="s">
        <v>13</v>
      </c>
      <c r="D2386" s="1" t="s">
        <v>13</v>
      </c>
      <c r="E2386" s="1" t="s">
        <v>1311</v>
      </c>
      <c r="F2386" s="1" t="s">
        <v>13</v>
      </c>
      <c r="G2386" s="6" t="s">
        <v>13</v>
      </c>
      <c r="H2386" s="3">
        <v>0</v>
      </c>
      <c r="I2386" s="1" t="s">
        <v>13</v>
      </c>
      <c r="J2386" s="4">
        <f>TRUNC(SUMPRODUCT(J2383:J2385, V2383:V2385), 0)</f>
        <v>0</v>
      </c>
      <c r="K2386" s="1" t="s">
        <v>13</v>
      </c>
      <c r="L2386" s="5">
        <f>TRUNC(SUMPRODUCT(L2383:L2385, V2383:V2385), 0)</f>
        <v>0</v>
      </c>
      <c r="M2386" s="1" t="s">
        <v>13</v>
      </c>
      <c r="N2386" s="5">
        <f>TRUNC(SUMPRODUCT(N2383:N2385, V2383:V2385), 0)</f>
        <v>0</v>
      </c>
      <c r="O2386" s="1" t="s">
        <v>13</v>
      </c>
      <c r="P2386" s="5">
        <f>J2386+L2386+N2386</f>
        <v>0</v>
      </c>
      <c r="Q2386" s="1" t="s">
        <v>13</v>
      </c>
      <c r="S2386" t="s">
        <v>13</v>
      </c>
      <c r="T2386" t="s">
        <v>13</v>
      </c>
      <c r="U2386" t="s">
        <v>13</v>
      </c>
      <c r="V2386">
        <v>1</v>
      </c>
    </row>
    <row r="2387" spans="1:22" x14ac:dyDescent="0.2">
      <c r="A2387" s="1" t="s">
        <v>13</v>
      </c>
      <c r="B2387" s="6" t="s">
        <v>13</v>
      </c>
      <c r="C2387" s="1" t="s">
        <v>13</v>
      </c>
      <c r="D2387" s="1" t="s">
        <v>13</v>
      </c>
      <c r="E2387" s="1" t="s">
        <v>13</v>
      </c>
      <c r="F2387" s="1" t="s">
        <v>13</v>
      </c>
      <c r="G2387" s="6" t="s">
        <v>13</v>
      </c>
      <c r="H2387" s="3">
        <v>0</v>
      </c>
      <c r="I2387" s="1" t="s">
        <v>13</v>
      </c>
      <c r="J2387" s="1" t="s">
        <v>13</v>
      </c>
      <c r="K2387" s="1" t="s">
        <v>13</v>
      </c>
      <c r="L2387" s="1" t="s">
        <v>13</v>
      </c>
      <c r="M2387" s="1" t="s">
        <v>13</v>
      </c>
      <c r="N2387" s="1" t="s">
        <v>13</v>
      </c>
      <c r="O2387" s="1" t="s">
        <v>13</v>
      </c>
      <c r="P2387" s="1" t="s">
        <v>13</v>
      </c>
      <c r="Q2387" s="1" t="s">
        <v>13</v>
      </c>
      <c r="S2387" t="s">
        <v>13</v>
      </c>
      <c r="T2387" t="s">
        <v>13</v>
      </c>
      <c r="U2387" t="s">
        <v>13</v>
      </c>
      <c r="V2387">
        <v>1</v>
      </c>
    </row>
    <row r="2388" spans="1:22" x14ac:dyDescent="0.2">
      <c r="A2388" s="1" t="s">
        <v>828</v>
      </c>
      <c r="B2388" s="6" t="s">
        <v>13</v>
      </c>
      <c r="C2388" s="1" t="s">
        <v>13</v>
      </c>
      <c r="D2388" s="1" t="s">
        <v>13</v>
      </c>
      <c r="E2388" s="1" t="s">
        <v>822</v>
      </c>
      <c r="F2388" s="1" t="s">
        <v>829</v>
      </c>
      <c r="G2388" s="6" t="s">
        <v>249</v>
      </c>
      <c r="H2388" s="3">
        <v>0</v>
      </c>
      <c r="I2388" s="1" t="s">
        <v>13</v>
      </c>
      <c r="J2388" s="1" t="s">
        <v>13</v>
      </c>
      <c r="K2388" s="1" t="s">
        <v>13</v>
      </c>
      <c r="L2388" s="1" t="s">
        <v>13</v>
      </c>
      <c r="M2388" s="1" t="s">
        <v>13</v>
      </c>
      <c r="N2388" s="1" t="s">
        <v>13</v>
      </c>
      <c r="O2388" s="1" t="s">
        <v>13</v>
      </c>
      <c r="P2388" s="1" t="s">
        <v>13</v>
      </c>
      <c r="Q2388" s="1" t="s">
        <v>13</v>
      </c>
      <c r="S2388" t="s">
        <v>13</v>
      </c>
      <c r="T2388" t="s">
        <v>13</v>
      </c>
      <c r="U2388" t="s">
        <v>13</v>
      </c>
      <c r="V2388">
        <v>1</v>
      </c>
    </row>
    <row r="2389" spans="1:22" x14ac:dyDescent="0.2">
      <c r="A2389" s="1" t="s">
        <v>828</v>
      </c>
      <c r="B2389" s="6" t="s">
        <v>1312</v>
      </c>
      <c r="C2389" s="1" t="s">
        <v>1355</v>
      </c>
      <c r="D2389" s="1" t="s">
        <v>13</v>
      </c>
      <c r="E2389" s="1" t="s">
        <v>1356</v>
      </c>
      <c r="F2389" s="1" t="s">
        <v>1315</v>
      </c>
      <c r="G2389" s="6" t="s">
        <v>1316</v>
      </c>
      <c r="H2389" s="3">
        <v>0.02</v>
      </c>
      <c r="I2389" s="5">
        <v>0</v>
      </c>
      <c r="J2389" s="4">
        <f>TRUNC(H2389*I2389, 1)</f>
        <v>0</v>
      </c>
      <c r="K2389" s="4">
        <f>노무!E5</f>
        <v>0</v>
      </c>
      <c r="L2389" s="5">
        <f>TRUNC(H2389*K2389, 1)</f>
        <v>0</v>
      </c>
      <c r="M2389" s="4">
        <v>0</v>
      </c>
      <c r="N2389" s="5">
        <f>TRUNC(H2389*M2389, 1)</f>
        <v>0</v>
      </c>
      <c r="O2389" s="4">
        <f t="shared" ref="O2389:P2392" si="267">I2389+K2389+M2389</f>
        <v>0</v>
      </c>
      <c r="P2389" s="5">
        <f t="shared" si="267"/>
        <v>0</v>
      </c>
      <c r="Q2389" s="1" t="s">
        <v>13</v>
      </c>
      <c r="S2389" t="s">
        <v>54</v>
      </c>
      <c r="T2389" t="s">
        <v>54</v>
      </c>
      <c r="U2389" t="s">
        <v>13</v>
      </c>
      <c r="V2389">
        <v>1</v>
      </c>
    </row>
    <row r="2390" spans="1:22" x14ac:dyDescent="0.2">
      <c r="A2390" s="1" t="s">
        <v>828</v>
      </c>
      <c r="B2390" s="6" t="s">
        <v>1306</v>
      </c>
      <c r="C2390" s="1" t="s">
        <v>1307</v>
      </c>
      <c r="D2390" s="1" t="s">
        <v>13</v>
      </c>
      <c r="E2390" s="1" t="s">
        <v>1331</v>
      </c>
      <c r="F2390" s="1" t="s">
        <v>1514</v>
      </c>
      <c r="G2390" s="6" t="s">
        <v>1310</v>
      </c>
      <c r="H2390" s="3">
        <v>1</v>
      </c>
      <c r="I2390" s="5">
        <v>0</v>
      </c>
      <c r="J2390" s="4">
        <f>TRUNC(H2390*I2390, 1)</f>
        <v>0</v>
      </c>
      <c r="K2390" s="4">
        <v>0</v>
      </c>
      <c r="L2390" s="5">
        <f>TRUNC(H2390*K2390, 1)</f>
        <v>0</v>
      </c>
      <c r="M2390" s="4">
        <f>TRUNC((L2389)*15*0.01, 1)</f>
        <v>0</v>
      </c>
      <c r="N2390" s="5">
        <f>TRUNC(H2390*M2390, 1)</f>
        <v>0</v>
      </c>
      <c r="O2390" s="4">
        <f t="shared" si="267"/>
        <v>0</v>
      </c>
      <c r="P2390" s="5">
        <f t="shared" si="267"/>
        <v>0</v>
      </c>
      <c r="Q2390" s="1" t="s">
        <v>13</v>
      </c>
      <c r="S2390" t="s">
        <v>54</v>
      </c>
      <c r="T2390" t="s">
        <v>54</v>
      </c>
      <c r="U2390">
        <v>15</v>
      </c>
      <c r="V2390">
        <v>1</v>
      </c>
    </row>
    <row r="2391" spans="1:22" x14ac:dyDescent="0.2">
      <c r="A2391" s="1" t="s">
        <v>828</v>
      </c>
      <c r="B2391" s="6" t="s">
        <v>1312</v>
      </c>
      <c r="C2391" s="1" t="s">
        <v>1317</v>
      </c>
      <c r="D2391" s="1" t="s">
        <v>13</v>
      </c>
      <c r="E2391" s="1" t="s">
        <v>1318</v>
      </c>
      <c r="F2391" s="1" t="s">
        <v>1315</v>
      </c>
      <c r="G2391" s="6" t="s">
        <v>1316</v>
      </c>
      <c r="H2391" s="3">
        <v>0.03</v>
      </c>
      <c r="I2391" s="5">
        <v>0</v>
      </c>
      <c r="J2391" s="4">
        <f>TRUNC(H2391*I2391, 1)</f>
        <v>0</v>
      </c>
      <c r="K2391" s="4">
        <f>노무!E4</f>
        <v>0</v>
      </c>
      <c r="L2391" s="5">
        <f>TRUNC(H2391*K2391, 1)</f>
        <v>0</v>
      </c>
      <c r="M2391" s="4">
        <v>0</v>
      </c>
      <c r="N2391" s="5">
        <f>TRUNC(H2391*M2391, 1)</f>
        <v>0</v>
      </c>
      <c r="O2391" s="4">
        <f t="shared" si="267"/>
        <v>0</v>
      </c>
      <c r="P2391" s="5">
        <f t="shared" si="267"/>
        <v>0</v>
      </c>
      <c r="Q2391" s="1" t="s">
        <v>13</v>
      </c>
      <c r="S2391" t="s">
        <v>54</v>
      </c>
      <c r="T2391" t="s">
        <v>54</v>
      </c>
      <c r="U2391" t="s">
        <v>13</v>
      </c>
      <c r="V2391">
        <v>1</v>
      </c>
    </row>
    <row r="2392" spans="1:22" x14ac:dyDescent="0.2">
      <c r="A2392" s="1" t="s">
        <v>828</v>
      </c>
      <c r="B2392" s="6" t="s">
        <v>1306</v>
      </c>
      <c r="C2392" s="1" t="s">
        <v>1321</v>
      </c>
      <c r="D2392" s="1" t="s">
        <v>13</v>
      </c>
      <c r="E2392" s="1" t="s">
        <v>1322</v>
      </c>
      <c r="F2392" s="1" t="s">
        <v>1323</v>
      </c>
      <c r="G2392" s="6" t="s">
        <v>1310</v>
      </c>
      <c r="H2392" s="3">
        <v>1</v>
      </c>
      <c r="I2392" s="5">
        <v>0</v>
      </c>
      <c r="J2392" s="4">
        <f>TRUNC(H2392*I2392, 1)</f>
        <v>0</v>
      </c>
      <c r="K2392" s="4">
        <f>TRUNC((L2389+L2391)*10*0.01, 1)</f>
        <v>0</v>
      </c>
      <c r="L2392" s="5">
        <f>TRUNC(H2392*K2392, 1)</f>
        <v>0</v>
      </c>
      <c r="M2392" s="4">
        <v>0</v>
      </c>
      <c r="N2392" s="5">
        <f>TRUNC(H2392*M2392, 1)</f>
        <v>0</v>
      </c>
      <c r="O2392" s="4">
        <f t="shared" si="267"/>
        <v>0</v>
      </c>
      <c r="P2392" s="5">
        <f t="shared" si="267"/>
        <v>0</v>
      </c>
      <c r="Q2392" s="1" t="s">
        <v>13</v>
      </c>
      <c r="S2392" t="s">
        <v>54</v>
      </c>
      <c r="T2392" t="s">
        <v>54</v>
      </c>
      <c r="U2392">
        <v>10</v>
      </c>
      <c r="V2392">
        <v>1</v>
      </c>
    </row>
    <row r="2393" spans="1:22" x14ac:dyDescent="0.2">
      <c r="A2393" s="1" t="s">
        <v>13</v>
      </c>
      <c r="B2393" s="6" t="s">
        <v>13</v>
      </c>
      <c r="C2393" s="1" t="s">
        <v>13</v>
      </c>
      <c r="D2393" s="1" t="s">
        <v>13</v>
      </c>
      <c r="E2393" s="1" t="s">
        <v>1311</v>
      </c>
      <c r="F2393" s="1" t="s">
        <v>13</v>
      </c>
      <c r="G2393" s="6" t="s">
        <v>13</v>
      </c>
      <c r="H2393" s="3">
        <v>0</v>
      </c>
      <c r="I2393" s="1" t="s">
        <v>13</v>
      </c>
      <c r="J2393" s="4">
        <f>TRUNC(SUMPRODUCT(J2389:J2392, V2389:V2392), 0)</f>
        <v>0</v>
      </c>
      <c r="K2393" s="1" t="s">
        <v>13</v>
      </c>
      <c r="L2393" s="5">
        <f>TRUNC(SUMPRODUCT(L2389:L2392, V2389:V2392), 0)</f>
        <v>0</v>
      </c>
      <c r="M2393" s="1" t="s">
        <v>13</v>
      </c>
      <c r="N2393" s="5">
        <f>TRUNC(SUMPRODUCT(N2389:N2392, V2389:V2392), 0)</f>
        <v>0</v>
      </c>
      <c r="O2393" s="1" t="s">
        <v>13</v>
      </c>
      <c r="P2393" s="5">
        <f>J2393+L2393+N2393</f>
        <v>0</v>
      </c>
      <c r="Q2393" s="1" t="s">
        <v>13</v>
      </c>
      <c r="S2393" t="s">
        <v>13</v>
      </c>
      <c r="T2393" t="s">
        <v>13</v>
      </c>
      <c r="U2393" t="s">
        <v>13</v>
      </c>
      <c r="V2393">
        <v>1</v>
      </c>
    </row>
    <row r="2394" spans="1:22" x14ac:dyDescent="0.2">
      <c r="A2394" s="1" t="s">
        <v>13</v>
      </c>
      <c r="B2394" s="6" t="s">
        <v>13</v>
      </c>
      <c r="C2394" s="1" t="s">
        <v>13</v>
      </c>
      <c r="D2394" s="1" t="s">
        <v>13</v>
      </c>
      <c r="E2394" s="1" t="s">
        <v>13</v>
      </c>
      <c r="F2394" s="1" t="s">
        <v>13</v>
      </c>
      <c r="G2394" s="6" t="s">
        <v>13</v>
      </c>
      <c r="H2394" s="3">
        <v>0</v>
      </c>
      <c r="I2394" s="1" t="s">
        <v>13</v>
      </c>
      <c r="J2394" s="1" t="s">
        <v>13</v>
      </c>
      <c r="K2394" s="1" t="s">
        <v>13</v>
      </c>
      <c r="L2394" s="1" t="s">
        <v>13</v>
      </c>
      <c r="M2394" s="1" t="s">
        <v>13</v>
      </c>
      <c r="N2394" s="1" t="s">
        <v>13</v>
      </c>
      <c r="O2394" s="1" t="s">
        <v>13</v>
      </c>
      <c r="P2394" s="1" t="s">
        <v>13</v>
      </c>
      <c r="Q2394" s="1" t="s">
        <v>13</v>
      </c>
      <c r="S2394" t="s">
        <v>13</v>
      </c>
      <c r="T2394" t="s">
        <v>13</v>
      </c>
      <c r="U2394" t="s">
        <v>13</v>
      </c>
      <c r="V2394">
        <v>1</v>
      </c>
    </row>
    <row r="2395" spans="1:22" x14ac:dyDescent="0.2">
      <c r="A2395" s="1" t="s">
        <v>830</v>
      </c>
      <c r="B2395" s="6" t="s">
        <v>13</v>
      </c>
      <c r="C2395" s="1" t="s">
        <v>13</v>
      </c>
      <c r="D2395" s="1" t="s">
        <v>13</v>
      </c>
      <c r="E2395" s="1" t="s">
        <v>831</v>
      </c>
      <c r="F2395" s="1" t="s">
        <v>832</v>
      </c>
      <c r="G2395" s="6" t="s">
        <v>249</v>
      </c>
      <c r="H2395" s="3">
        <v>0</v>
      </c>
      <c r="I2395" s="1" t="s">
        <v>13</v>
      </c>
      <c r="J2395" s="1" t="s">
        <v>13</v>
      </c>
      <c r="K2395" s="1" t="s">
        <v>13</v>
      </c>
      <c r="L2395" s="1" t="s">
        <v>13</v>
      </c>
      <c r="M2395" s="1" t="s">
        <v>13</v>
      </c>
      <c r="N2395" s="1" t="s">
        <v>13</v>
      </c>
      <c r="O2395" s="1" t="s">
        <v>13</v>
      </c>
      <c r="P2395" s="1" t="s">
        <v>13</v>
      </c>
      <c r="Q2395" s="1" t="s">
        <v>13</v>
      </c>
      <c r="S2395" t="s">
        <v>13</v>
      </c>
      <c r="T2395" t="s">
        <v>13</v>
      </c>
      <c r="U2395" t="s">
        <v>13</v>
      </c>
      <c r="V2395">
        <v>1</v>
      </c>
    </row>
    <row r="2396" spans="1:22" x14ac:dyDescent="0.2">
      <c r="A2396" s="1" t="s">
        <v>830</v>
      </c>
      <c r="B2396" s="6" t="s">
        <v>1312</v>
      </c>
      <c r="C2396" s="1" t="s">
        <v>1355</v>
      </c>
      <c r="D2396" s="1" t="s">
        <v>13</v>
      </c>
      <c r="E2396" s="1" t="s">
        <v>1356</v>
      </c>
      <c r="F2396" s="1" t="s">
        <v>1315</v>
      </c>
      <c r="G2396" s="6" t="s">
        <v>1316</v>
      </c>
      <c r="H2396" s="3">
        <v>0.11</v>
      </c>
      <c r="I2396" s="5">
        <v>0</v>
      </c>
      <c r="J2396" s="4">
        <f>TRUNC(H2396*I2396, 1)</f>
        <v>0</v>
      </c>
      <c r="K2396" s="4">
        <f>노무!E5</f>
        <v>0</v>
      </c>
      <c r="L2396" s="5">
        <f>TRUNC(H2396*K2396, 1)</f>
        <v>0</v>
      </c>
      <c r="M2396" s="4">
        <v>0</v>
      </c>
      <c r="N2396" s="5">
        <f>TRUNC(H2396*M2396, 1)</f>
        <v>0</v>
      </c>
      <c r="O2396" s="4">
        <f t="shared" ref="O2396:P2398" si="268">I2396+K2396+M2396</f>
        <v>0</v>
      </c>
      <c r="P2396" s="5">
        <f t="shared" si="268"/>
        <v>0</v>
      </c>
      <c r="Q2396" s="1" t="s">
        <v>13</v>
      </c>
      <c r="S2396" t="s">
        <v>54</v>
      </c>
      <c r="T2396" t="s">
        <v>54</v>
      </c>
      <c r="U2396" t="s">
        <v>13</v>
      </c>
      <c r="V2396">
        <v>1</v>
      </c>
    </row>
    <row r="2397" spans="1:22" x14ac:dyDescent="0.2">
      <c r="A2397" s="1" t="s">
        <v>830</v>
      </c>
      <c r="B2397" s="6" t="s">
        <v>1306</v>
      </c>
      <c r="C2397" s="1" t="s">
        <v>1307</v>
      </c>
      <c r="D2397" s="1" t="s">
        <v>13</v>
      </c>
      <c r="E2397" s="1" t="s">
        <v>1331</v>
      </c>
      <c r="F2397" s="1" t="s">
        <v>1515</v>
      </c>
      <c r="G2397" s="6" t="s">
        <v>1310</v>
      </c>
      <c r="H2397" s="3">
        <v>1</v>
      </c>
      <c r="I2397" s="5">
        <v>0</v>
      </c>
      <c r="J2397" s="4">
        <f>TRUNC(H2397*I2397, 1)</f>
        <v>0</v>
      </c>
      <c r="K2397" s="4">
        <v>0</v>
      </c>
      <c r="L2397" s="5">
        <f>TRUNC(H2397*K2397, 1)</f>
        <v>0</v>
      </c>
      <c r="M2397" s="4">
        <f>TRUNC((L2396)*10*0.01, 1)</f>
        <v>0</v>
      </c>
      <c r="N2397" s="5">
        <f>TRUNC(H2397*M2397, 1)</f>
        <v>0</v>
      </c>
      <c r="O2397" s="4">
        <f t="shared" si="268"/>
        <v>0</v>
      </c>
      <c r="P2397" s="5">
        <f t="shared" si="268"/>
        <v>0</v>
      </c>
      <c r="Q2397" s="1" t="s">
        <v>13</v>
      </c>
      <c r="S2397" t="s">
        <v>54</v>
      </c>
      <c r="T2397" t="s">
        <v>54</v>
      </c>
      <c r="U2397">
        <v>10</v>
      </c>
      <c r="V2397">
        <v>1</v>
      </c>
    </row>
    <row r="2398" spans="1:22" x14ac:dyDescent="0.2">
      <c r="A2398" s="1" t="s">
        <v>830</v>
      </c>
      <c r="B2398" s="6" t="s">
        <v>1312</v>
      </c>
      <c r="C2398" s="1" t="s">
        <v>1317</v>
      </c>
      <c r="D2398" s="1" t="s">
        <v>13</v>
      </c>
      <c r="E2398" s="1" t="s">
        <v>1318</v>
      </c>
      <c r="F2398" s="1" t="s">
        <v>1315</v>
      </c>
      <c r="G2398" s="6" t="s">
        <v>1316</v>
      </c>
      <c r="H2398" s="3">
        <v>0.04</v>
      </c>
      <c r="I2398" s="5">
        <v>0</v>
      </c>
      <c r="J2398" s="4">
        <f>TRUNC(H2398*I2398, 1)</f>
        <v>0</v>
      </c>
      <c r="K2398" s="4">
        <f>노무!E4</f>
        <v>0</v>
      </c>
      <c r="L2398" s="5">
        <f>TRUNC(H2398*K2398, 1)</f>
        <v>0</v>
      </c>
      <c r="M2398" s="4">
        <v>0</v>
      </c>
      <c r="N2398" s="5">
        <f>TRUNC(H2398*M2398, 1)</f>
        <v>0</v>
      </c>
      <c r="O2398" s="4">
        <f t="shared" si="268"/>
        <v>0</v>
      </c>
      <c r="P2398" s="5">
        <f t="shared" si="268"/>
        <v>0</v>
      </c>
      <c r="Q2398" s="1" t="s">
        <v>13</v>
      </c>
      <c r="S2398" t="s">
        <v>54</v>
      </c>
      <c r="T2398" t="s">
        <v>54</v>
      </c>
      <c r="U2398" t="s">
        <v>13</v>
      </c>
      <c r="V2398">
        <v>1</v>
      </c>
    </row>
    <row r="2399" spans="1:22" x14ac:dyDescent="0.2">
      <c r="A2399" s="1" t="s">
        <v>13</v>
      </c>
      <c r="B2399" s="6" t="s">
        <v>13</v>
      </c>
      <c r="C2399" s="1" t="s">
        <v>13</v>
      </c>
      <c r="D2399" s="1" t="s">
        <v>13</v>
      </c>
      <c r="E2399" s="1" t="s">
        <v>1311</v>
      </c>
      <c r="F2399" s="1" t="s">
        <v>13</v>
      </c>
      <c r="G2399" s="6" t="s">
        <v>13</v>
      </c>
      <c r="H2399" s="3">
        <v>0</v>
      </c>
      <c r="I2399" s="1" t="s">
        <v>13</v>
      </c>
      <c r="J2399" s="4">
        <f>TRUNC(SUMPRODUCT(J2396:J2398, V2396:V2398), 0)</f>
        <v>0</v>
      </c>
      <c r="K2399" s="1" t="s">
        <v>13</v>
      </c>
      <c r="L2399" s="5">
        <f>TRUNC(SUMPRODUCT(L2396:L2398, V2396:V2398), 0)</f>
        <v>0</v>
      </c>
      <c r="M2399" s="1" t="s">
        <v>13</v>
      </c>
      <c r="N2399" s="5">
        <f>TRUNC(SUMPRODUCT(N2396:N2398, V2396:V2398), 0)</f>
        <v>0</v>
      </c>
      <c r="O2399" s="1" t="s">
        <v>13</v>
      </c>
      <c r="P2399" s="5">
        <f>J2399+L2399+N2399</f>
        <v>0</v>
      </c>
      <c r="Q2399" s="1" t="s">
        <v>13</v>
      </c>
      <c r="S2399" t="s">
        <v>13</v>
      </c>
      <c r="T2399" t="s">
        <v>13</v>
      </c>
      <c r="U2399" t="s">
        <v>13</v>
      </c>
      <c r="V2399">
        <v>1</v>
      </c>
    </row>
    <row r="2400" spans="1:22" x14ac:dyDescent="0.2">
      <c r="A2400" s="1" t="s">
        <v>13</v>
      </c>
      <c r="B2400" s="6" t="s">
        <v>13</v>
      </c>
      <c r="C2400" s="1" t="s">
        <v>13</v>
      </c>
      <c r="D2400" s="1" t="s">
        <v>13</v>
      </c>
      <c r="E2400" s="1" t="s">
        <v>13</v>
      </c>
      <c r="F2400" s="1" t="s">
        <v>13</v>
      </c>
      <c r="G2400" s="6" t="s">
        <v>13</v>
      </c>
      <c r="H2400" s="3">
        <v>0</v>
      </c>
      <c r="I2400" s="1" t="s">
        <v>13</v>
      </c>
      <c r="J2400" s="1" t="s">
        <v>13</v>
      </c>
      <c r="K2400" s="1" t="s">
        <v>13</v>
      </c>
      <c r="L2400" s="1" t="s">
        <v>13</v>
      </c>
      <c r="M2400" s="1" t="s">
        <v>13</v>
      </c>
      <c r="N2400" s="1" t="s">
        <v>13</v>
      </c>
      <c r="O2400" s="1" t="s">
        <v>13</v>
      </c>
      <c r="P2400" s="1" t="s">
        <v>13</v>
      </c>
      <c r="Q2400" s="1" t="s">
        <v>13</v>
      </c>
      <c r="S2400" t="s">
        <v>13</v>
      </c>
      <c r="T2400" t="s">
        <v>13</v>
      </c>
      <c r="U2400" t="s">
        <v>13</v>
      </c>
      <c r="V2400">
        <v>1</v>
      </c>
    </row>
    <row r="2401" spans="1:22" x14ac:dyDescent="0.2">
      <c r="A2401" s="1" t="s">
        <v>833</v>
      </c>
      <c r="B2401" s="6" t="s">
        <v>13</v>
      </c>
      <c r="C2401" s="1" t="s">
        <v>13</v>
      </c>
      <c r="D2401" s="1" t="s">
        <v>13</v>
      </c>
      <c r="E2401" s="1" t="s">
        <v>834</v>
      </c>
      <c r="F2401" s="1" t="s">
        <v>835</v>
      </c>
      <c r="G2401" s="6" t="s">
        <v>564</v>
      </c>
      <c r="H2401" s="3">
        <v>0</v>
      </c>
      <c r="I2401" s="1" t="s">
        <v>13</v>
      </c>
      <c r="J2401" s="1" t="s">
        <v>13</v>
      </c>
      <c r="K2401" s="1" t="s">
        <v>13</v>
      </c>
      <c r="L2401" s="1" t="s">
        <v>13</v>
      </c>
      <c r="M2401" s="1" t="s">
        <v>13</v>
      </c>
      <c r="N2401" s="1" t="s">
        <v>13</v>
      </c>
      <c r="O2401" s="1" t="s">
        <v>13</v>
      </c>
      <c r="P2401" s="1" t="s">
        <v>13</v>
      </c>
      <c r="Q2401" s="1" t="s">
        <v>13</v>
      </c>
      <c r="S2401" t="s">
        <v>13</v>
      </c>
      <c r="T2401" t="s">
        <v>13</v>
      </c>
      <c r="U2401" t="s">
        <v>13</v>
      </c>
      <c r="V2401">
        <v>1</v>
      </c>
    </row>
    <row r="2402" spans="1:22" x14ac:dyDescent="0.2">
      <c r="A2402" s="1" t="s">
        <v>833</v>
      </c>
      <c r="B2402" s="6" t="s">
        <v>1312</v>
      </c>
      <c r="C2402" s="1" t="s">
        <v>1496</v>
      </c>
      <c r="D2402" s="1" t="s">
        <v>13</v>
      </c>
      <c r="E2402" s="1" t="s">
        <v>1497</v>
      </c>
      <c r="F2402" s="1" t="s">
        <v>1315</v>
      </c>
      <c r="G2402" s="6" t="s">
        <v>1316</v>
      </c>
      <c r="H2402" s="3">
        <v>0.28999999999999998</v>
      </c>
      <c r="I2402" s="5">
        <v>0</v>
      </c>
      <c r="J2402" s="4">
        <f>TRUNC(H2402*I2402, 1)</f>
        <v>0</v>
      </c>
      <c r="K2402" s="4">
        <f>노무!E23</f>
        <v>0</v>
      </c>
      <c r="L2402" s="5">
        <f>TRUNC(H2402*K2402, 1)</f>
        <v>0</v>
      </c>
      <c r="M2402" s="4">
        <v>0</v>
      </c>
      <c r="N2402" s="5">
        <f>TRUNC(H2402*M2402, 1)</f>
        <v>0</v>
      </c>
      <c r="O2402" s="4">
        <f>I2402+K2402+M2402</f>
        <v>0</v>
      </c>
      <c r="P2402" s="5">
        <f>J2402+L2402+N2402</f>
        <v>0</v>
      </c>
      <c r="Q2402" s="1" t="s">
        <v>13</v>
      </c>
      <c r="S2402" t="s">
        <v>54</v>
      </c>
      <c r="T2402" t="s">
        <v>54</v>
      </c>
      <c r="U2402" t="s">
        <v>13</v>
      </c>
      <c r="V2402">
        <v>1</v>
      </c>
    </row>
    <row r="2403" spans="1:22" x14ac:dyDescent="0.2">
      <c r="A2403" s="1" t="s">
        <v>833</v>
      </c>
      <c r="B2403" s="6" t="s">
        <v>1312</v>
      </c>
      <c r="C2403" s="1" t="s">
        <v>1317</v>
      </c>
      <c r="D2403" s="1" t="s">
        <v>13</v>
      </c>
      <c r="E2403" s="1" t="s">
        <v>1318</v>
      </c>
      <c r="F2403" s="1" t="s">
        <v>1315</v>
      </c>
      <c r="G2403" s="6" t="s">
        <v>1316</v>
      </c>
      <c r="H2403" s="3">
        <v>0.09</v>
      </c>
      <c r="I2403" s="5">
        <v>0</v>
      </c>
      <c r="J2403" s="4">
        <f>TRUNC(H2403*I2403, 1)</f>
        <v>0</v>
      </c>
      <c r="K2403" s="4">
        <f>노무!E4</f>
        <v>0</v>
      </c>
      <c r="L2403" s="5">
        <f>TRUNC(H2403*K2403, 1)</f>
        <v>0</v>
      </c>
      <c r="M2403" s="4">
        <v>0</v>
      </c>
      <c r="N2403" s="5">
        <f>TRUNC(H2403*M2403, 1)</f>
        <v>0</v>
      </c>
      <c r="O2403" s="4">
        <f>I2403+K2403+M2403</f>
        <v>0</v>
      </c>
      <c r="P2403" s="5">
        <f>J2403+L2403+N2403</f>
        <v>0</v>
      </c>
      <c r="Q2403" s="1" t="s">
        <v>13</v>
      </c>
      <c r="S2403" t="s">
        <v>54</v>
      </c>
      <c r="T2403" t="s">
        <v>54</v>
      </c>
      <c r="U2403" t="s">
        <v>13</v>
      </c>
      <c r="V2403">
        <v>1</v>
      </c>
    </row>
    <row r="2404" spans="1:22" x14ac:dyDescent="0.2">
      <c r="A2404" s="1" t="s">
        <v>13</v>
      </c>
      <c r="B2404" s="6" t="s">
        <v>13</v>
      </c>
      <c r="C2404" s="1" t="s">
        <v>13</v>
      </c>
      <c r="D2404" s="1" t="s">
        <v>13</v>
      </c>
      <c r="E2404" s="1" t="s">
        <v>1311</v>
      </c>
      <c r="F2404" s="1" t="s">
        <v>13</v>
      </c>
      <c r="G2404" s="6" t="s">
        <v>13</v>
      </c>
      <c r="H2404" s="3">
        <v>0</v>
      </c>
      <c r="I2404" s="1" t="s">
        <v>13</v>
      </c>
      <c r="J2404" s="4">
        <f>TRUNC(SUMPRODUCT(J2402:J2403, V2402:V2403), 0)</f>
        <v>0</v>
      </c>
      <c r="K2404" s="1" t="s">
        <v>13</v>
      </c>
      <c r="L2404" s="5">
        <f>TRUNC(SUMPRODUCT(L2402:L2403, V2402:V2403), 0)</f>
        <v>0</v>
      </c>
      <c r="M2404" s="1" t="s">
        <v>13</v>
      </c>
      <c r="N2404" s="5">
        <f>TRUNC(SUMPRODUCT(N2402:N2403, V2402:V2403), 0)</f>
        <v>0</v>
      </c>
      <c r="O2404" s="1" t="s">
        <v>13</v>
      </c>
      <c r="P2404" s="5">
        <f>J2404+L2404+N2404</f>
        <v>0</v>
      </c>
      <c r="Q2404" s="1" t="s">
        <v>13</v>
      </c>
      <c r="S2404" t="s">
        <v>13</v>
      </c>
      <c r="T2404" t="s">
        <v>13</v>
      </c>
      <c r="U2404" t="s">
        <v>13</v>
      </c>
      <c r="V2404">
        <v>1</v>
      </c>
    </row>
    <row r="2405" spans="1:22" x14ac:dyDescent="0.2">
      <c r="A2405" s="1" t="s">
        <v>13</v>
      </c>
      <c r="B2405" s="6" t="s">
        <v>13</v>
      </c>
      <c r="C2405" s="1" t="s">
        <v>13</v>
      </c>
      <c r="D2405" s="1" t="s">
        <v>13</v>
      </c>
      <c r="E2405" s="1" t="s">
        <v>13</v>
      </c>
      <c r="F2405" s="1" t="s">
        <v>13</v>
      </c>
      <c r="G2405" s="6" t="s">
        <v>13</v>
      </c>
      <c r="H2405" s="3">
        <v>0</v>
      </c>
      <c r="I2405" s="1" t="s">
        <v>13</v>
      </c>
      <c r="J2405" s="1" t="s">
        <v>13</v>
      </c>
      <c r="K2405" s="1" t="s">
        <v>13</v>
      </c>
      <c r="L2405" s="1" t="s">
        <v>13</v>
      </c>
      <c r="M2405" s="1" t="s">
        <v>13</v>
      </c>
      <c r="N2405" s="1" t="s">
        <v>13</v>
      </c>
      <c r="O2405" s="1" t="s">
        <v>13</v>
      </c>
      <c r="P2405" s="1" t="s">
        <v>13</v>
      </c>
      <c r="Q2405" s="1" t="s">
        <v>13</v>
      </c>
      <c r="S2405" t="s">
        <v>13</v>
      </c>
      <c r="T2405" t="s">
        <v>13</v>
      </c>
      <c r="U2405" t="s">
        <v>13</v>
      </c>
      <c r="V2405">
        <v>1</v>
      </c>
    </row>
    <row r="2406" spans="1:22" x14ac:dyDescent="0.2">
      <c r="A2406" s="1" t="s">
        <v>836</v>
      </c>
      <c r="B2406" s="6" t="s">
        <v>13</v>
      </c>
      <c r="C2406" s="1" t="s">
        <v>13</v>
      </c>
      <c r="D2406" s="1" t="s">
        <v>13</v>
      </c>
      <c r="E2406" s="1" t="s">
        <v>834</v>
      </c>
      <c r="F2406" s="1" t="s">
        <v>837</v>
      </c>
      <c r="G2406" s="6" t="s">
        <v>564</v>
      </c>
      <c r="H2406" s="3">
        <v>0</v>
      </c>
      <c r="I2406" s="1" t="s">
        <v>13</v>
      </c>
      <c r="J2406" s="1" t="s">
        <v>13</v>
      </c>
      <c r="K2406" s="1" t="s">
        <v>13</v>
      </c>
      <c r="L2406" s="1" t="s">
        <v>13</v>
      </c>
      <c r="M2406" s="1" t="s">
        <v>13</v>
      </c>
      <c r="N2406" s="1" t="s">
        <v>13</v>
      </c>
      <c r="O2406" s="1" t="s">
        <v>13</v>
      </c>
      <c r="P2406" s="1" t="s">
        <v>13</v>
      </c>
      <c r="Q2406" s="1" t="s">
        <v>13</v>
      </c>
      <c r="S2406" t="s">
        <v>13</v>
      </c>
      <c r="T2406" t="s">
        <v>13</v>
      </c>
      <c r="U2406" t="s">
        <v>13</v>
      </c>
      <c r="V2406">
        <v>1</v>
      </c>
    </row>
    <row r="2407" spans="1:22" x14ac:dyDescent="0.2">
      <c r="A2407" s="1" t="s">
        <v>836</v>
      </c>
      <c r="B2407" s="6" t="s">
        <v>1312</v>
      </c>
      <c r="C2407" s="1" t="s">
        <v>1496</v>
      </c>
      <c r="D2407" s="1" t="s">
        <v>13</v>
      </c>
      <c r="E2407" s="1" t="s">
        <v>1497</v>
      </c>
      <c r="F2407" s="1" t="s">
        <v>1315</v>
      </c>
      <c r="G2407" s="6" t="s">
        <v>1316</v>
      </c>
      <c r="H2407" s="3">
        <v>0.37</v>
      </c>
      <c r="I2407" s="5">
        <v>0</v>
      </c>
      <c r="J2407" s="4">
        <f>TRUNC(H2407*I2407, 1)</f>
        <v>0</v>
      </c>
      <c r="K2407" s="4">
        <f>노무!E23</f>
        <v>0</v>
      </c>
      <c r="L2407" s="5">
        <f>TRUNC(H2407*K2407, 1)</f>
        <v>0</v>
      </c>
      <c r="M2407" s="4">
        <v>0</v>
      </c>
      <c r="N2407" s="5">
        <f>TRUNC(H2407*M2407, 1)</f>
        <v>0</v>
      </c>
      <c r="O2407" s="4">
        <f>I2407+K2407+M2407</f>
        <v>0</v>
      </c>
      <c r="P2407" s="5">
        <f>J2407+L2407+N2407</f>
        <v>0</v>
      </c>
      <c r="Q2407" s="1" t="s">
        <v>13</v>
      </c>
      <c r="S2407" t="s">
        <v>54</v>
      </c>
      <c r="T2407" t="s">
        <v>54</v>
      </c>
      <c r="U2407" t="s">
        <v>13</v>
      </c>
      <c r="V2407">
        <v>1</v>
      </c>
    </row>
    <row r="2408" spans="1:22" x14ac:dyDescent="0.2">
      <c r="A2408" s="1" t="s">
        <v>836</v>
      </c>
      <c r="B2408" s="6" t="s">
        <v>1312</v>
      </c>
      <c r="C2408" s="1" t="s">
        <v>1317</v>
      </c>
      <c r="D2408" s="1" t="s">
        <v>13</v>
      </c>
      <c r="E2408" s="1" t="s">
        <v>1318</v>
      </c>
      <c r="F2408" s="1" t="s">
        <v>1315</v>
      </c>
      <c r="G2408" s="6" t="s">
        <v>1316</v>
      </c>
      <c r="H2408" s="3">
        <v>0.11</v>
      </c>
      <c r="I2408" s="5">
        <v>0</v>
      </c>
      <c r="J2408" s="4">
        <f>TRUNC(H2408*I2408, 1)</f>
        <v>0</v>
      </c>
      <c r="K2408" s="4">
        <f>노무!E4</f>
        <v>0</v>
      </c>
      <c r="L2408" s="5">
        <f>TRUNC(H2408*K2408, 1)</f>
        <v>0</v>
      </c>
      <c r="M2408" s="4">
        <v>0</v>
      </c>
      <c r="N2408" s="5">
        <f>TRUNC(H2408*M2408, 1)</f>
        <v>0</v>
      </c>
      <c r="O2408" s="4">
        <f>I2408+K2408+M2408</f>
        <v>0</v>
      </c>
      <c r="P2408" s="5">
        <f>J2408+L2408+N2408</f>
        <v>0</v>
      </c>
      <c r="Q2408" s="1" t="s">
        <v>13</v>
      </c>
      <c r="S2408" t="s">
        <v>54</v>
      </c>
      <c r="T2408" t="s">
        <v>54</v>
      </c>
      <c r="U2408" t="s">
        <v>13</v>
      </c>
      <c r="V2408">
        <v>1</v>
      </c>
    </row>
    <row r="2409" spans="1:22" x14ac:dyDescent="0.2">
      <c r="A2409" s="1" t="s">
        <v>13</v>
      </c>
      <c r="B2409" s="6" t="s">
        <v>13</v>
      </c>
      <c r="C2409" s="1" t="s">
        <v>13</v>
      </c>
      <c r="D2409" s="1" t="s">
        <v>13</v>
      </c>
      <c r="E2409" s="1" t="s">
        <v>1311</v>
      </c>
      <c r="F2409" s="1" t="s">
        <v>13</v>
      </c>
      <c r="G2409" s="6" t="s">
        <v>13</v>
      </c>
      <c r="H2409" s="3">
        <v>0</v>
      </c>
      <c r="I2409" s="1" t="s">
        <v>13</v>
      </c>
      <c r="J2409" s="4">
        <f>TRUNC(SUMPRODUCT(J2407:J2408, V2407:V2408), 0)</f>
        <v>0</v>
      </c>
      <c r="K2409" s="1" t="s">
        <v>13</v>
      </c>
      <c r="L2409" s="5">
        <f>TRUNC(SUMPRODUCT(L2407:L2408, V2407:V2408), 0)</f>
        <v>0</v>
      </c>
      <c r="M2409" s="1" t="s">
        <v>13</v>
      </c>
      <c r="N2409" s="5">
        <f>TRUNC(SUMPRODUCT(N2407:N2408, V2407:V2408), 0)</f>
        <v>0</v>
      </c>
      <c r="O2409" s="1" t="s">
        <v>13</v>
      </c>
      <c r="P2409" s="5">
        <f>J2409+L2409+N2409</f>
        <v>0</v>
      </c>
      <c r="Q2409" s="1" t="s">
        <v>13</v>
      </c>
      <c r="S2409" t="s">
        <v>13</v>
      </c>
      <c r="T2409" t="s">
        <v>13</v>
      </c>
      <c r="U2409" t="s">
        <v>13</v>
      </c>
      <c r="V2409">
        <v>1</v>
      </c>
    </row>
    <row r="2410" spans="1:22" x14ac:dyDescent="0.2">
      <c r="A2410" s="1" t="s">
        <v>13</v>
      </c>
      <c r="B2410" s="6" t="s">
        <v>13</v>
      </c>
      <c r="C2410" s="1" t="s">
        <v>13</v>
      </c>
      <c r="D2410" s="1" t="s">
        <v>13</v>
      </c>
      <c r="E2410" s="1" t="s">
        <v>13</v>
      </c>
      <c r="F2410" s="1" t="s">
        <v>13</v>
      </c>
      <c r="G2410" s="6" t="s">
        <v>13</v>
      </c>
      <c r="H2410" s="3">
        <v>0</v>
      </c>
      <c r="I2410" s="1" t="s">
        <v>13</v>
      </c>
      <c r="J2410" s="1" t="s">
        <v>13</v>
      </c>
      <c r="K2410" s="1" t="s">
        <v>13</v>
      </c>
      <c r="L2410" s="1" t="s">
        <v>13</v>
      </c>
      <c r="M2410" s="1" t="s">
        <v>13</v>
      </c>
      <c r="N2410" s="1" t="s">
        <v>13</v>
      </c>
      <c r="O2410" s="1" t="s">
        <v>13</v>
      </c>
      <c r="P2410" s="1" t="s">
        <v>13</v>
      </c>
      <c r="Q2410" s="1" t="s">
        <v>13</v>
      </c>
      <c r="S2410" t="s">
        <v>13</v>
      </c>
      <c r="T2410" t="s">
        <v>13</v>
      </c>
      <c r="U2410" t="s">
        <v>13</v>
      </c>
      <c r="V2410">
        <v>1</v>
      </c>
    </row>
    <row r="2411" spans="1:22" x14ac:dyDescent="0.2">
      <c r="A2411" s="1" t="s">
        <v>838</v>
      </c>
      <c r="B2411" s="6" t="s">
        <v>13</v>
      </c>
      <c r="C2411" s="1" t="s">
        <v>13</v>
      </c>
      <c r="D2411" s="1" t="s">
        <v>13</v>
      </c>
      <c r="E2411" s="1" t="s">
        <v>834</v>
      </c>
      <c r="F2411" s="1" t="s">
        <v>839</v>
      </c>
      <c r="G2411" s="6" t="s">
        <v>564</v>
      </c>
      <c r="H2411" s="3">
        <v>0</v>
      </c>
      <c r="I2411" s="1" t="s">
        <v>13</v>
      </c>
      <c r="J2411" s="1" t="s">
        <v>13</v>
      </c>
      <c r="K2411" s="1" t="s">
        <v>13</v>
      </c>
      <c r="L2411" s="1" t="s">
        <v>13</v>
      </c>
      <c r="M2411" s="1" t="s">
        <v>13</v>
      </c>
      <c r="N2411" s="1" t="s">
        <v>13</v>
      </c>
      <c r="O2411" s="1" t="s">
        <v>13</v>
      </c>
      <c r="P2411" s="1" t="s">
        <v>13</v>
      </c>
      <c r="Q2411" s="1" t="s">
        <v>13</v>
      </c>
      <c r="S2411" t="s">
        <v>13</v>
      </c>
      <c r="T2411" t="s">
        <v>13</v>
      </c>
      <c r="U2411" t="s">
        <v>13</v>
      </c>
      <c r="V2411">
        <v>1</v>
      </c>
    </row>
    <row r="2412" spans="1:22" x14ac:dyDescent="0.2">
      <c r="A2412" s="1" t="s">
        <v>838</v>
      </c>
      <c r="B2412" s="6" t="s">
        <v>1312</v>
      </c>
      <c r="C2412" s="1" t="s">
        <v>1496</v>
      </c>
      <c r="D2412" s="1" t="s">
        <v>13</v>
      </c>
      <c r="E2412" s="1" t="s">
        <v>1497</v>
      </c>
      <c r="F2412" s="1" t="s">
        <v>1315</v>
      </c>
      <c r="G2412" s="6" t="s">
        <v>1316</v>
      </c>
      <c r="H2412" s="3">
        <v>0.44</v>
      </c>
      <c r="I2412" s="5">
        <v>0</v>
      </c>
      <c r="J2412" s="4">
        <f>TRUNC(H2412*I2412, 1)</f>
        <v>0</v>
      </c>
      <c r="K2412" s="4">
        <f>노무!E23</f>
        <v>0</v>
      </c>
      <c r="L2412" s="5">
        <f>TRUNC(H2412*K2412, 1)</f>
        <v>0</v>
      </c>
      <c r="M2412" s="4">
        <v>0</v>
      </c>
      <c r="N2412" s="5">
        <f>TRUNC(H2412*M2412, 1)</f>
        <v>0</v>
      </c>
      <c r="O2412" s="4">
        <f>I2412+K2412+M2412</f>
        <v>0</v>
      </c>
      <c r="P2412" s="5">
        <f>J2412+L2412+N2412</f>
        <v>0</v>
      </c>
      <c r="Q2412" s="1" t="s">
        <v>13</v>
      </c>
      <c r="S2412" t="s">
        <v>54</v>
      </c>
      <c r="T2412" t="s">
        <v>54</v>
      </c>
      <c r="U2412" t="s">
        <v>13</v>
      </c>
      <c r="V2412">
        <v>1</v>
      </c>
    </row>
    <row r="2413" spans="1:22" x14ac:dyDescent="0.2">
      <c r="A2413" s="1" t="s">
        <v>838</v>
      </c>
      <c r="B2413" s="6" t="s">
        <v>1312</v>
      </c>
      <c r="C2413" s="1" t="s">
        <v>1317</v>
      </c>
      <c r="D2413" s="1" t="s">
        <v>13</v>
      </c>
      <c r="E2413" s="1" t="s">
        <v>1318</v>
      </c>
      <c r="F2413" s="1" t="s">
        <v>1315</v>
      </c>
      <c r="G2413" s="6" t="s">
        <v>1316</v>
      </c>
      <c r="H2413" s="3">
        <v>0.13</v>
      </c>
      <c r="I2413" s="5">
        <v>0</v>
      </c>
      <c r="J2413" s="4">
        <f>TRUNC(H2413*I2413, 1)</f>
        <v>0</v>
      </c>
      <c r="K2413" s="4">
        <f>노무!E4</f>
        <v>0</v>
      </c>
      <c r="L2413" s="5">
        <f>TRUNC(H2413*K2413, 1)</f>
        <v>0</v>
      </c>
      <c r="M2413" s="4">
        <v>0</v>
      </c>
      <c r="N2413" s="5">
        <f>TRUNC(H2413*M2413, 1)</f>
        <v>0</v>
      </c>
      <c r="O2413" s="4">
        <f>I2413+K2413+M2413</f>
        <v>0</v>
      </c>
      <c r="P2413" s="5">
        <f>J2413+L2413+N2413</f>
        <v>0</v>
      </c>
      <c r="Q2413" s="1" t="s">
        <v>13</v>
      </c>
      <c r="S2413" t="s">
        <v>54</v>
      </c>
      <c r="T2413" t="s">
        <v>54</v>
      </c>
      <c r="U2413" t="s">
        <v>13</v>
      </c>
      <c r="V2413">
        <v>1</v>
      </c>
    </row>
    <row r="2414" spans="1:22" x14ac:dyDescent="0.2">
      <c r="A2414" s="1" t="s">
        <v>13</v>
      </c>
      <c r="B2414" s="6" t="s">
        <v>13</v>
      </c>
      <c r="C2414" s="1" t="s">
        <v>13</v>
      </c>
      <c r="D2414" s="1" t="s">
        <v>13</v>
      </c>
      <c r="E2414" s="1" t="s">
        <v>1311</v>
      </c>
      <c r="F2414" s="1" t="s">
        <v>13</v>
      </c>
      <c r="G2414" s="6" t="s">
        <v>13</v>
      </c>
      <c r="H2414" s="3">
        <v>0</v>
      </c>
      <c r="I2414" s="1" t="s">
        <v>13</v>
      </c>
      <c r="J2414" s="4">
        <f>TRUNC(SUMPRODUCT(J2412:J2413, V2412:V2413), 0)</f>
        <v>0</v>
      </c>
      <c r="K2414" s="1" t="s">
        <v>13</v>
      </c>
      <c r="L2414" s="5">
        <f>TRUNC(SUMPRODUCT(L2412:L2413, V2412:V2413), 0)</f>
        <v>0</v>
      </c>
      <c r="M2414" s="1" t="s">
        <v>13</v>
      </c>
      <c r="N2414" s="5">
        <f>TRUNC(SUMPRODUCT(N2412:N2413, V2412:V2413), 0)</f>
        <v>0</v>
      </c>
      <c r="O2414" s="1" t="s">
        <v>13</v>
      </c>
      <c r="P2414" s="5">
        <f>J2414+L2414+N2414</f>
        <v>0</v>
      </c>
      <c r="Q2414" s="1" t="s">
        <v>13</v>
      </c>
      <c r="S2414" t="s">
        <v>13</v>
      </c>
      <c r="T2414" t="s">
        <v>13</v>
      </c>
      <c r="U2414" t="s">
        <v>13</v>
      </c>
      <c r="V2414">
        <v>1</v>
      </c>
    </row>
    <row r="2415" spans="1:22" x14ac:dyDescent="0.2">
      <c r="A2415" s="1" t="s">
        <v>13</v>
      </c>
      <c r="B2415" s="6" t="s">
        <v>13</v>
      </c>
      <c r="C2415" s="1" t="s">
        <v>13</v>
      </c>
      <c r="D2415" s="1" t="s">
        <v>13</v>
      </c>
      <c r="E2415" s="1" t="s">
        <v>13</v>
      </c>
      <c r="F2415" s="1" t="s">
        <v>13</v>
      </c>
      <c r="G2415" s="6" t="s">
        <v>13</v>
      </c>
      <c r="H2415" s="3">
        <v>0</v>
      </c>
      <c r="I2415" s="1" t="s">
        <v>13</v>
      </c>
      <c r="J2415" s="1" t="s">
        <v>13</v>
      </c>
      <c r="K2415" s="1" t="s">
        <v>13</v>
      </c>
      <c r="L2415" s="1" t="s">
        <v>13</v>
      </c>
      <c r="M2415" s="1" t="s">
        <v>13</v>
      </c>
      <c r="N2415" s="1" t="s">
        <v>13</v>
      </c>
      <c r="O2415" s="1" t="s">
        <v>13</v>
      </c>
      <c r="P2415" s="1" t="s">
        <v>13</v>
      </c>
      <c r="Q2415" s="1" t="s">
        <v>13</v>
      </c>
      <c r="S2415" t="s">
        <v>13</v>
      </c>
      <c r="T2415" t="s">
        <v>13</v>
      </c>
      <c r="U2415" t="s">
        <v>13</v>
      </c>
      <c r="V2415">
        <v>1</v>
      </c>
    </row>
    <row r="2416" spans="1:22" x14ac:dyDescent="0.2">
      <c r="A2416" s="1" t="s">
        <v>840</v>
      </c>
      <c r="B2416" s="6" t="s">
        <v>13</v>
      </c>
      <c r="C2416" s="1" t="s">
        <v>13</v>
      </c>
      <c r="D2416" s="1" t="s">
        <v>13</v>
      </c>
      <c r="E2416" s="1" t="s">
        <v>834</v>
      </c>
      <c r="F2416" s="1" t="s">
        <v>841</v>
      </c>
      <c r="G2416" s="6" t="s">
        <v>564</v>
      </c>
      <c r="H2416" s="3">
        <v>0</v>
      </c>
      <c r="I2416" s="1" t="s">
        <v>13</v>
      </c>
      <c r="J2416" s="1" t="s">
        <v>13</v>
      </c>
      <c r="K2416" s="1" t="s">
        <v>13</v>
      </c>
      <c r="L2416" s="1" t="s">
        <v>13</v>
      </c>
      <c r="M2416" s="1" t="s">
        <v>13</v>
      </c>
      <c r="N2416" s="1" t="s">
        <v>13</v>
      </c>
      <c r="O2416" s="1" t="s">
        <v>13</v>
      </c>
      <c r="P2416" s="1" t="s">
        <v>13</v>
      </c>
      <c r="Q2416" s="1" t="s">
        <v>13</v>
      </c>
      <c r="S2416" t="s">
        <v>13</v>
      </c>
      <c r="T2416" t="s">
        <v>13</v>
      </c>
      <c r="U2416" t="s">
        <v>13</v>
      </c>
      <c r="V2416">
        <v>1</v>
      </c>
    </row>
    <row r="2417" spans="1:22" x14ac:dyDescent="0.2">
      <c r="A2417" s="1" t="s">
        <v>840</v>
      </c>
      <c r="B2417" s="6" t="s">
        <v>1312</v>
      </c>
      <c r="C2417" s="1" t="s">
        <v>1496</v>
      </c>
      <c r="D2417" s="1" t="s">
        <v>13</v>
      </c>
      <c r="E2417" s="1" t="s">
        <v>1497</v>
      </c>
      <c r="F2417" s="1" t="s">
        <v>1315</v>
      </c>
      <c r="G2417" s="6" t="s">
        <v>1316</v>
      </c>
      <c r="H2417" s="3">
        <v>0.51</v>
      </c>
      <c r="I2417" s="5">
        <v>0</v>
      </c>
      <c r="J2417" s="4">
        <f>TRUNC(H2417*I2417, 1)</f>
        <v>0</v>
      </c>
      <c r="K2417" s="4">
        <f>노무!E23</f>
        <v>0</v>
      </c>
      <c r="L2417" s="5">
        <f>TRUNC(H2417*K2417, 1)</f>
        <v>0</v>
      </c>
      <c r="M2417" s="4">
        <v>0</v>
      </c>
      <c r="N2417" s="5">
        <f>TRUNC(H2417*M2417, 1)</f>
        <v>0</v>
      </c>
      <c r="O2417" s="4">
        <f>I2417+K2417+M2417</f>
        <v>0</v>
      </c>
      <c r="P2417" s="5">
        <f>J2417+L2417+N2417</f>
        <v>0</v>
      </c>
      <c r="Q2417" s="1" t="s">
        <v>13</v>
      </c>
      <c r="S2417" t="s">
        <v>54</v>
      </c>
      <c r="T2417" t="s">
        <v>54</v>
      </c>
      <c r="U2417" t="s">
        <v>13</v>
      </c>
      <c r="V2417">
        <v>1</v>
      </c>
    </row>
    <row r="2418" spans="1:22" x14ac:dyDescent="0.2">
      <c r="A2418" s="1" t="s">
        <v>840</v>
      </c>
      <c r="B2418" s="6" t="s">
        <v>1312</v>
      </c>
      <c r="C2418" s="1" t="s">
        <v>1317</v>
      </c>
      <c r="D2418" s="1" t="s">
        <v>13</v>
      </c>
      <c r="E2418" s="1" t="s">
        <v>1318</v>
      </c>
      <c r="F2418" s="1" t="s">
        <v>1315</v>
      </c>
      <c r="G2418" s="6" t="s">
        <v>1316</v>
      </c>
      <c r="H2418" s="3">
        <v>0.16</v>
      </c>
      <c r="I2418" s="5">
        <v>0</v>
      </c>
      <c r="J2418" s="4">
        <f>TRUNC(H2418*I2418, 1)</f>
        <v>0</v>
      </c>
      <c r="K2418" s="4">
        <f>노무!E4</f>
        <v>0</v>
      </c>
      <c r="L2418" s="5">
        <f>TRUNC(H2418*K2418, 1)</f>
        <v>0</v>
      </c>
      <c r="M2418" s="4">
        <v>0</v>
      </c>
      <c r="N2418" s="5">
        <f>TRUNC(H2418*M2418, 1)</f>
        <v>0</v>
      </c>
      <c r="O2418" s="4">
        <f>I2418+K2418+M2418</f>
        <v>0</v>
      </c>
      <c r="P2418" s="5">
        <f>J2418+L2418+N2418</f>
        <v>0</v>
      </c>
      <c r="Q2418" s="1" t="s">
        <v>13</v>
      </c>
      <c r="S2418" t="s">
        <v>54</v>
      </c>
      <c r="T2418" t="s">
        <v>54</v>
      </c>
      <c r="U2418" t="s">
        <v>13</v>
      </c>
      <c r="V2418">
        <v>1</v>
      </c>
    </row>
    <row r="2419" spans="1:22" x14ac:dyDescent="0.2">
      <c r="A2419" s="1" t="s">
        <v>13</v>
      </c>
      <c r="B2419" s="6" t="s">
        <v>13</v>
      </c>
      <c r="C2419" s="1" t="s">
        <v>13</v>
      </c>
      <c r="D2419" s="1" t="s">
        <v>13</v>
      </c>
      <c r="E2419" s="1" t="s">
        <v>1311</v>
      </c>
      <c r="F2419" s="1" t="s">
        <v>13</v>
      </c>
      <c r="G2419" s="6" t="s">
        <v>13</v>
      </c>
      <c r="H2419" s="3">
        <v>0</v>
      </c>
      <c r="I2419" s="1" t="s">
        <v>13</v>
      </c>
      <c r="J2419" s="4">
        <f>TRUNC(SUMPRODUCT(J2417:J2418, V2417:V2418), 0)</f>
        <v>0</v>
      </c>
      <c r="K2419" s="1" t="s">
        <v>13</v>
      </c>
      <c r="L2419" s="5">
        <f>TRUNC(SUMPRODUCT(L2417:L2418, V2417:V2418), 0)</f>
        <v>0</v>
      </c>
      <c r="M2419" s="1" t="s">
        <v>13</v>
      </c>
      <c r="N2419" s="5">
        <f>TRUNC(SUMPRODUCT(N2417:N2418, V2417:V2418), 0)</f>
        <v>0</v>
      </c>
      <c r="O2419" s="1" t="s">
        <v>13</v>
      </c>
      <c r="P2419" s="5">
        <f>J2419+L2419+N2419</f>
        <v>0</v>
      </c>
      <c r="Q2419" s="1" t="s">
        <v>13</v>
      </c>
      <c r="S2419" t="s">
        <v>13</v>
      </c>
      <c r="T2419" t="s">
        <v>13</v>
      </c>
      <c r="U2419" t="s">
        <v>13</v>
      </c>
      <c r="V2419">
        <v>1</v>
      </c>
    </row>
    <row r="2420" spans="1:22" x14ac:dyDescent="0.2">
      <c r="A2420" s="1" t="s">
        <v>13</v>
      </c>
      <c r="B2420" s="6" t="s">
        <v>13</v>
      </c>
      <c r="C2420" s="1" t="s">
        <v>13</v>
      </c>
      <c r="D2420" s="1" t="s">
        <v>13</v>
      </c>
      <c r="E2420" s="1" t="s">
        <v>13</v>
      </c>
      <c r="F2420" s="1" t="s">
        <v>13</v>
      </c>
      <c r="G2420" s="6" t="s">
        <v>13</v>
      </c>
      <c r="H2420" s="3">
        <v>0</v>
      </c>
      <c r="I2420" s="1" t="s">
        <v>13</v>
      </c>
      <c r="J2420" s="1" t="s">
        <v>13</v>
      </c>
      <c r="K2420" s="1" t="s">
        <v>13</v>
      </c>
      <c r="L2420" s="1" t="s">
        <v>13</v>
      </c>
      <c r="M2420" s="1" t="s">
        <v>13</v>
      </c>
      <c r="N2420" s="1" t="s">
        <v>13</v>
      </c>
      <c r="O2420" s="1" t="s">
        <v>13</v>
      </c>
      <c r="P2420" s="1" t="s">
        <v>13</v>
      </c>
      <c r="Q2420" s="1" t="s">
        <v>13</v>
      </c>
      <c r="S2420" t="s">
        <v>13</v>
      </c>
      <c r="T2420" t="s">
        <v>13</v>
      </c>
      <c r="U2420" t="s">
        <v>13</v>
      </c>
      <c r="V2420">
        <v>1</v>
      </c>
    </row>
    <row r="2421" spans="1:22" x14ac:dyDescent="0.2">
      <c r="A2421" s="1" t="s">
        <v>842</v>
      </c>
      <c r="B2421" s="6" t="s">
        <v>13</v>
      </c>
      <c r="C2421" s="1" t="s">
        <v>13</v>
      </c>
      <c r="D2421" s="1" t="s">
        <v>13</v>
      </c>
      <c r="E2421" s="1" t="s">
        <v>834</v>
      </c>
      <c r="F2421" s="1" t="s">
        <v>843</v>
      </c>
      <c r="G2421" s="6" t="s">
        <v>564</v>
      </c>
      <c r="H2421" s="3">
        <v>0</v>
      </c>
      <c r="I2421" s="1" t="s">
        <v>13</v>
      </c>
      <c r="J2421" s="1" t="s">
        <v>13</v>
      </c>
      <c r="K2421" s="1" t="s">
        <v>13</v>
      </c>
      <c r="L2421" s="1" t="s">
        <v>13</v>
      </c>
      <c r="M2421" s="1" t="s">
        <v>13</v>
      </c>
      <c r="N2421" s="1" t="s">
        <v>13</v>
      </c>
      <c r="O2421" s="1" t="s">
        <v>13</v>
      </c>
      <c r="P2421" s="1" t="s">
        <v>13</v>
      </c>
      <c r="Q2421" s="1" t="s">
        <v>13</v>
      </c>
      <c r="S2421" t="s">
        <v>13</v>
      </c>
      <c r="T2421" t="s">
        <v>13</v>
      </c>
      <c r="U2421" t="s">
        <v>13</v>
      </c>
      <c r="V2421">
        <v>1</v>
      </c>
    </row>
    <row r="2422" spans="1:22" x14ac:dyDescent="0.2">
      <c r="A2422" s="1" t="s">
        <v>842</v>
      </c>
      <c r="B2422" s="6" t="s">
        <v>1312</v>
      </c>
      <c r="C2422" s="1" t="s">
        <v>1496</v>
      </c>
      <c r="D2422" s="1" t="s">
        <v>13</v>
      </c>
      <c r="E2422" s="1" t="s">
        <v>1497</v>
      </c>
      <c r="F2422" s="1" t="s">
        <v>1315</v>
      </c>
      <c r="G2422" s="6" t="s">
        <v>1316</v>
      </c>
      <c r="H2422" s="3">
        <v>0.57999999999999996</v>
      </c>
      <c r="I2422" s="5">
        <v>0</v>
      </c>
      <c r="J2422" s="4">
        <f>TRUNC(H2422*I2422, 1)</f>
        <v>0</v>
      </c>
      <c r="K2422" s="4">
        <f>노무!E23</f>
        <v>0</v>
      </c>
      <c r="L2422" s="5">
        <f>TRUNC(H2422*K2422, 1)</f>
        <v>0</v>
      </c>
      <c r="M2422" s="4">
        <v>0</v>
      </c>
      <c r="N2422" s="5">
        <f>TRUNC(H2422*M2422, 1)</f>
        <v>0</v>
      </c>
      <c r="O2422" s="4">
        <f>I2422+K2422+M2422</f>
        <v>0</v>
      </c>
      <c r="P2422" s="5">
        <f>J2422+L2422+N2422</f>
        <v>0</v>
      </c>
      <c r="Q2422" s="1" t="s">
        <v>13</v>
      </c>
      <c r="S2422" t="s">
        <v>54</v>
      </c>
      <c r="T2422" t="s">
        <v>54</v>
      </c>
      <c r="U2422" t="s">
        <v>13</v>
      </c>
      <c r="V2422">
        <v>1</v>
      </c>
    </row>
    <row r="2423" spans="1:22" x14ac:dyDescent="0.2">
      <c r="A2423" s="1" t="s">
        <v>842</v>
      </c>
      <c r="B2423" s="6" t="s">
        <v>1312</v>
      </c>
      <c r="C2423" s="1" t="s">
        <v>1317</v>
      </c>
      <c r="D2423" s="1" t="s">
        <v>13</v>
      </c>
      <c r="E2423" s="1" t="s">
        <v>1318</v>
      </c>
      <c r="F2423" s="1" t="s">
        <v>1315</v>
      </c>
      <c r="G2423" s="6" t="s">
        <v>1316</v>
      </c>
      <c r="H2423" s="3">
        <v>0.18</v>
      </c>
      <c r="I2423" s="5">
        <v>0</v>
      </c>
      <c r="J2423" s="4">
        <f>TRUNC(H2423*I2423, 1)</f>
        <v>0</v>
      </c>
      <c r="K2423" s="4">
        <f>노무!E4</f>
        <v>0</v>
      </c>
      <c r="L2423" s="5">
        <f>TRUNC(H2423*K2423, 1)</f>
        <v>0</v>
      </c>
      <c r="M2423" s="4">
        <v>0</v>
      </c>
      <c r="N2423" s="5">
        <f>TRUNC(H2423*M2423, 1)</f>
        <v>0</v>
      </c>
      <c r="O2423" s="4">
        <f>I2423+K2423+M2423</f>
        <v>0</v>
      </c>
      <c r="P2423" s="5">
        <f>J2423+L2423+N2423</f>
        <v>0</v>
      </c>
      <c r="Q2423" s="1" t="s">
        <v>13</v>
      </c>
      <c r="S2423" t="s">
        <v>54</v>
      </c>
      <c r="T2423" t="s">
        <v>54</v>
      </c>
      <c r="U2423" t="s">
        <v>13</v>
      </c>
      <c r="V2423">
        <v>1</v>
      </c>
    </row>
    <row r="2424" spans="1:22" x14ac:dyDescent="0.2">
      <c r="A2424" s="1" t="s">
        <v>13</v>
      </c>
      <c r="B2424" s="6" t="s">
        <v>13</v>
      </c>
      <c r="C2424" s="1" t="s">
        <v>13</v>
      </c>
      <c r="D2424" s="1" t="s">
        <v>13</v>
      </c>
      <c r="E2424" s="1" t="s">
        <v>1311</v>
      </c>
      <c r="F2424" s="1" t="s">
        <v>13</v>
      </c>
      <c r="G2424" s="6" t="s">
        <v>13</v>
      </c>
      <c r="H2424" s="3">
        <v>0</v>
      </c>
      <c r="I2424" s="1" t="s">
        <v>13</v>
      </c>
      <c r="J2424" s="4">
        <f>TRUNC(SUMPRODUCT(J2422:J2423, V2422:V2423), 0)</f>
        <v>0</v>
      </c>
      <c r="K2424" s="1" t="s">
        <v>13</v>
      </c>
      <c r="L2424" s="5">
        <f>TRUNC(SUMPRODUCT(L2422:L2423, V2422:V2423), 0)</f>
        <v>0</v>
      </c>
      <c r="M2424" s="1" t="s">
        <v>13</v>
      </c>
      <c r="N2424" s="5">
        <f>TRUNC(SUMPRODUCT(N2422:N2423, V2422:V2423), 0)</f>
        <v>0</v>
      </c>
      <c r="O2424" s="1" t="s">
        <v>13</v>
      </c>
      <c r="P2424" s="5">
        <f>J2424+L2424+N2424</f>
        <v>0</v>
      </c>
      <c r="Q2424" s="1" t="s">
        <v>13</v>
      </c>
      <c r="S2424" t="s">
        <v>13</v>
      </c>
      <c r="T2424" t="s">
        <v>13</v>
      </c>
      <c r="U2424" t="s">
        <v>13</v>
      </c>
      <c r="V2424">
        <v>1</v>
      </c>
    </row>
    <row r="2425" spans="1:22" x14ac:dyDescent="0.2">
      <c r="A2425" s="1" t="s">
        <v>13</v>
      </c>
      <c r="B2425" s="6" t="s">
        <v>13</v>
      </c>
      <c r="C2425" s="1" t="s">
        <v>13</v>
      </c>
      <c r="D2425" s="1" t="s">
        <v>13</v>
      </c>
      <c r="E2425" s="1" t="s">
        <v>13</v>
      </c>
      <c r="F2425" s="1" t="s">
        <v>13</v>
      </c>
      <c r="G2425" s="6" t="s">
        <v>13</v>
      </c>
      <c r="H2425" s="3">
        <v>0</v>
      </c>
      <c r="I2425" s="1" t="s">
        <v>13</v>
      </c>
      <c r="J2425" s="1" t="s">
        <v>13</v>
      </c>
      <c r="K2425" s="1" t="s">
        <v>13</v>
      </c>
      <c r="L2425" s="1" t="s">
        <v>13</v>
      </c>
      <c r="M2425" s="1" t="s">
        <v>13</v>
      </c>
      <c r="N2425" s="1" t="s">
        <v>13</v>
      </c>
      <c r="O2425" s="1" t="s">
        <v>13</v>
      </c>
      <c r="P2425" s="1" t="s">
        <v>13</v>
      </c>
      <c r="Q2425" s="1" t="s">
        <v>13</v>
      </c>
      <c r="S2425" t="s">
        <v>13</v>
      </c>
      <c r="T2425" t="s">
        <v>13</v>
      </c>
      <c r="U2425" t="s">
        <v>13</v>
      </c>
      <c r="V2425">
        <v>1</v>
      </c>
    </row>
    <row r="2426" spans="1:22" x14ac:dyDescent="0.2">
      <c r="A2426" s="1" t="s">
        <v>844</v>
      </c>
      <c r="B2426" s="6" t="s">
        <v>13</v>
      </c>
      <c r="C2426" s="1" t="s">
        <v>13</v>
      </c>
      <c r="D2426" s="1" t="s">
        <v>13</v>
      </c>
      <c r="E2426" s="1" t="s">
        <v>834</v>
      </c>
      <c r="F2426" s="1" t="s">
        <v>845</v>
      </c>
      <c r="G2426" s="6" t="s">
        <v>564</v>
      </c>
      <c r="H2426" s="3">
        <v>0</v>
      </c>
      <c r="I2426" s="1" t="s">
        <v>13</v>
      </c>
      <c r="J2426" s="1" t="s">
        <v>13</v>
      </c>
      <c r="K2426" s="1" t="s">
        <v>13</v>
      </c>
      <c r="L2426" s="1" t="s">
        <v>13</v>
      </c>
      <c r="M2426" s="1" t="s">
        <v>13</v>
      </c>
      <c r="N2426" s="1" t="s">
        <v>13</v>
      </c>
      <c r="O2426" s="1" t="s">
        <v>13</v>
      </c>
      <c r="P2426" s="1" t="s">
        <v>13</v>
      </c>
      <c r="Q2426" s="1" t="s">
        <v>13</v>
      </c>
      <c r="S2426" t="s">
        <v>13</v>
      </c>
      <c r="T2426" t="s">
        <v>13</v>
      </c>
      <c r="U2426" t="s">
        <v>13</v>
      </c>
      <c r="V2426">
        <v>1</v>
      </c>
    </row>
    <row r="2427" spans="1:22" x14ac:dyDescent="0.2">
      <c r="A2427" s="1" t="s">
        <v>844</v>
      </c>
      <c r="B2427" s="6" t="s">
        <v>1312</v>
      </c>
      <c r="C2427" s="1" t="s">
        <v>1496</v>
      </c>
      <c r="D2427" s="1" t="s">
        <v>13</v>
      </c>
      <c r="E2427" s="1" t="s">
        <v>1497</v>
      </c>
      <c r="F2427" s="1" t="s">
        <v>1315</v>
      </c>
      <c r="G2427" s="6" t="s">
        <v>1316</v>
      </c>
      <c r="H2427" s="3">
        <v>0.66</v>
      </c>
      <c r="I2427" s="5">
        <v>0</v>
      </c>
      <c r="J2427" s="4">
        <f>TRUNC(H2427*I2427, 1)</f>
        <v>0</v>
      </c>
      <c r="K2427" s="4">
        <f>노무!E23</f>
        <v>0</v>
      </c>
      <c r="L2427" s="5">
        <f>TRUNC(H2427*K2427, 1)</f>
        <v>0</v>
      </c>
      <c r="M2427" s="4">
        <v>0</v>
      </c>
      <c r="N2427" s="5">
        <f>TRUNC(H2427*M2427, 1)</f>
        <v>0</v>
      </c>
      <c r="O2427" s="4">
        <f>I2427+K2427+M2427</f>
        <v>0</v>
      </c>
      <c r="P2427" s="5">
        <f>J2427+L2427+N2427</f>
        <v>0</v>
      </c>
      <c r="Q2427" s="1" t="s">
        <v>13</v>
      </c>
      <c r="S2427" t="s">
        <v>54</v>
      </c>
      <c r="T2427" t="s">
        <v>54</v>
      </c>
      <c r="U2427" t="s">
        <v>13</v>
      </c>
      <c r="V2427">
        <v>1</v>
      </c>
    </row>
    <row r="2428" spans="1:22" x14ac:dyDescent="0.2">
      <c r="A2428" s="1" t="s">
        <v>844</v>
      </c>
      <c r="B2428" s="6" t="s">
        <v>1312</v>
      </c>
      <c r="C2428" s="1" t="s">
        <v>1317</v>
      </c>
      <c r="D2428" s="1" t="s">
        <v>13</v>
      </c>
      <c r="E2428" s="1" t="s">
        <v>1318</v>
      </c>
      <c r="F2428" s="1" t="s">
        <v>1315</v>
      </c>
      <c r="G2428" s="6" t="s">
        <v>1316</v>
      </c>
      <c r="H2428" s="3">
        <v>0.2</v>
      </c>
      <c r="I2428" s="5">
        <v>0</v>
      </c>
      <c r="J2428" s="4">
        <f>TRUNC(H2428*I2428, 1)</f>
        <v>0</v>
      </c>
      <c r="K2428" s="4">
        <f>노무!E4</f>
        <v>0</v>
      </c>
      <c r="L2428" s="5">
        <f>TRUNC(H2428*K2428, 1)</f>
        <v>0</v>
      </c>
      <c r="M2428" s="4">
        <v>0</v>
      </c>
      <c r="N2428" s="5">
        <f>TRUNC(H2428*M2428, 1)</f>
        <v>0</v>
      </c>
      <c r="O2428" s="4">
        <f>I2428+K2428+M2428</f>
        <v>0</v>
      </c>
      <c r="P2428" s="5">
        <f>J2428+L2428+N2428</f>
        <v>0</v>
      </c>
      <c r="Q2428" s="1" t="s">
        <v>13</v>
      </c>
      <c r="S2428" t="s">
        <v>54</v>
      </c>
      <c r="T2428" t="s">
        <v>54</v>
      </c>
      <c r="U2428" t="s">
        <v>13</v>
      </c>
      <c r="V2428">
        <v>1</v>
      </c>
    </row>
    <row r="2429" spans="1:22" x14ac:dyDescent="0.2">
      <c r="A2429" s="1" t="s">
        <v>13</v>
      </c>
      <c r="B2429" s="6" t="s">
        <v>13</v>
      </c>
      <c r="C2429" s="1" t="s">
        <v>13</v>
      </c>
      <c r="D2429" s="1" t="s">
        <v>13</v>
      </c>
      <c r="E2429" s="1" t="s">
        <v>1311</v>
      </c>
      <c r="F2429" s="1" t="s">
        <v>13</v>
      </c>
      <c r="G2429" s="6" t="s">
        <v>13</v>
      </c>
      <c r="H2429" s="3">
        <v>0</v>
      </c>
      <c r="I2429" s="1" t="s">
        <v>13</v>
      </c>
      <c r="J2429" s="4">
        <f>TRUNC(SUMPRODUCT(J2427:J2428, V2427:V2428), 0)</f>
        <v>0</v>
      </c>
      <c r="K2429" s="1" t="s">
        <v>13</v>
      </c>
      <c r="L2429" s="5">
        <f>TRUNC(SUMPRODUCT(L2427:L2428, V2427:V2428), 0)</f>
        <v>0</v>
      </c>
      <c r="M2429" s="1" t="s">
        <v>13</v>
      </c>
      <c r="N2429" s="5">
        <f>TRUNC(SUMPRODUCT(N2427:N2428, V2427:V2428), 0)</f>
        <v>0</v>
      </c>
      <c r="O2429" s="1" t="s">
        <v>13</v>
      </c>
      <c r="P2429" s="5">
        <f>J2429+L2429+N2429</f>
        <v>0</v>
      </c>
      <c r="Q2429" s="1" t="s">
        <v>13</v>
      </c>
      <c r="S2429" t="s">
        <v>13</v>
      </c>
      <c r="T2429" t="s">
        <v>13</v>
      </c>
      <c r="U2429" t="s">
        <v>13</v>
      </c>
      <c r="V2429">
        <v>1</v>
      </c>
    </row>
    <row r="2430" spans="1:22" x14ac:dyDescent="0.2">
      <c r="A2430" s="1" t="s">
        <v>13</v>
      </c>
      <c r="B2430" s="6" t="s">
        <v>13</v>
      </c>
      <c r="C2430" s="1" t="s">
        <v>13</v>
      </c>
      <c r="D2430" s="1" t="s">
        <v>13</v>
      </c>
      <c r="E2430" s="1" t="s">
        <v>13</v>
      </c>
      <c r="F2430" s="1" t="s">
        <v>13</v>
      </c>
      <c r="G2430" s="6" t="s">
        <v>13</v>
      </c>
      <c r="H2430" s="3">
        <v>0</v>
      </c>
      <c r="I2430" s="1" t="s">
        <v>13</v>
      </c>
      <c r="J2430" s="1" t="s">
        <v>13</v>
      </c>
      <c r="K2430" s="1" t="s">
        <v>13</v>
      </c>
      <c r="L2430" s="1" t="s">
        <v>13</v>
      </c>
      <c r="M2430" s="1" t="s">
        <v>13</v>
      </c>
      <c r="N2430" s="1" t="s">
        <v>13</v>
      </c>
      <c r="O2430" s="1" t="s">
        <v>13</v>
      </c>
      <c r="P2430" s="1" t="s">
        <v>13</v>
      </c>
      <c r="Q2430" s="1" t="s">
        <v>13</v>
      </c>
      <c r="S2430" t="s">
        <v>13</v>
      </c>
      <c r="T2430" t="s">
        <v>13</v>
      </c>
      <c r="U2430" t="s">
        <v>13</v>
      </c>
      <c r="V2430">
        <v>1</v>
      </c>
    </row>
    <row r="2431" spans="1:22" x14ac:dyDescent="0.2">
      <c r="A2431" s="1" t="s">
        <v>846</v>
      </c>
      <c r="B2431" s="6" t="s">
        <v>13</v>
      </c>
      <c r="C2431" s="1" t="s">
        <v>13</v>
      </c>
      <c r="D2431" s="1" t="s">
        <v>13</v>
      </c>
      <c r="E2431" s="1" t="s">
        <v>847</v>
      </c>
      <c r="F2431" s="1" t="s">
        <v>13</v>
      </c>
      <c r="G2431" s="6" t="s">
        <v>249</v>
      </c>
      <c r="H2431" s="3">
        <v>0</v>
      </c>
      <c r="I2431" s="1" t="s">
        <v>13</v>
      </c>
      <c r="J2431" s="1" t="s">
        <v>13</v>
      </c>
      <c r="K2431" s="1" t="s">
        <v>13</v>
      </c>
      <c r="L2431" s="1" t="s">
        <v>13</v>
      </c>
      <c r="M2431" s="1" t="s">
        <v>13</v>
      </c>
      <c r="N2431" s="1" t="s">
        <v>13</v>
      </c>
      <c r="O2431" s="1" t="s">
        <v>13</v>
      </c>
      <c r="P2431" s="1" t="s">
        <v>13</v>
      </c>
      <c r="Q2431" s="1" t="s">
        <v>13</v>
      </c>
      <c r="S2431" t="s">
        <v>13</v>
      </c>
      <c r="T2431" t="s">
        <v>13</v>
      </c>
      <c r="U2431" t="s">
        <v>13</v>
      </c>
      <c r="V2431">
        <v>1</v>
      </c>
    </row>
    <row r="2432" spans="1:22" x14ac:dyDescent="0.2">
      <c r="A2432" s="1" t="s">
        <v>846</v>
      </c>
      <c r="B2432" s="6" t="s">
        <v>1312</v>
      </c>
      <c r="C2432" s="1" t="s">
        <v>1496</v>
      </c>
      <c r="D2432" s="1" t="s">
        <v>13</v>
      </c>
      <c r="E2432" s="1" t="s">
        <v>1497</v>
      </c>
      <c r="F2432" s="1" t="s">
        <v>1315</v>
      </c>
      <c r="G2432" s="6" t="s">
        <v>1316</v>
      </c>
      <c r="H2432" s="3">
        <v>0.3</v>
      </c>
      <c r="I2432" s="5">
        <v>0</v>
      </c>
      <c r="J2432" s="4">
        <f>TRUNC(H2432*I2432, 1)</f>
        <v>0</v>
      </c>
      <c r="K2432" s="4">
        <f>노무!E23</f>
        <v>0</v>
      </c>
      <c r="L2432" s="5">
        <f>TRUNC(H2432*K2432, 1)</f>
        <v>0</v>
      </c>
      <c r="M2432" s="4">
        <v>0</v>
      </c>
      <c r="N2432" s="5">
        <f>TRUNC(H2432*M2432, 1)</f>
        <v>0</v>
      </c>
      <c r="O2432" s="4">
        <f>I2432+K2432+M2432</f>
        <v>0</v>
      </c>
      <c r="P2432" s="5">
        <f>J2432+L2432+N2432</f>
        <v>0</v>
      </c>
      <c r="Q2432" s="1" t="s">
        <v>13</v>
      </c>
      <c r="S2432" t="s">
        <v>54</v>
      </c>
      <c r="T2432" t="s">
        <v>54</v>
      </c>
      <c r="U2432" t="s">
        <v>13</v>
      </c>
      <c r="V2432">
        <v>1</v>
      </c>
    </row>
    <row r="2433" spans="1:22" x14ac:dyDescent="0.2">
      <c r="A2433" s="1" t="s">
        <v>846</v>
      </c>
      <c r="B2433" s="6" t="s">
        <v>1312</v>
      </c>
      <c r="C2433" s="1" t="s">
        <v>1317</v>
      </c>
      <c r="D2433" s="1" t="s">
        <v>13</v>
      </c>
      <c r="E2433" s="1" t="s">
        <v>1318</v>
      </c>
      <c r="F2433" s="1" t="s">
        <v>1315</v>
      </c>
      <c r="G2433" s="6" t="s">
        <v>1316</v>
      </c>
      <c r="H2433" s="3">
        <v>0.8</v>
      </c>
      <c r="I2433" s="5">
        <v>0</v>
      </c>
      <c r="J2433" s="4">
        <f>TRUNC(H2433*I2433, 1)</f>
        <v>0</v>
      </c>
      <c r="K2433" s="4">
        <f>노무!E4</f>
        <v>0</v>
      </c>
      <c r="L2433" s="5">
        <f>TRUNC(H2433*K2433, 1)</f>
        <v>0</v>
      </c>
      <c r="M2433" s="4">
        <v>0</v>
      </c>
      <c r="N2433" s="5">
        <f>TRUNC(H2433*M2433, 1)</f>
        <v>0</v>
      </c>
      <c r="O2433" s="4">
        <f>I2433+K2433+M2433</f>
        <v>0</v>
      </c>
      <c r="P2433" s="5">
        <f>J2433+L2433+N2433</f>
        <v>0</v>
      </c>
      <c r="Q2433" s="1" t="s">
        <v>13</v>
      </c>
      <c r="S2433" t="s">
        <v>54</v>
      </c>
      <c r="T2433" t="s">
        <v>54</v>
      </c>
      <c r="U2433" t="s">
        <v>13</v>
      </c>
      <c r="V2433">
        <v>1</v>
      </c>
    </row>
    <row r="2434" spans="1:22" x14ac:dyDescent="0.2">
      <c r="A2434" s="1" t="s">
        <v>13</v>
      </c>
      <c r="B2434" s="6" t="s">
        <v>13</v>
      </c>
      <c r="C2434" s="1" t="s">
        <v>13</v>
      </c>
      <c r="D2434" s="1" t="s">
        <v>13</v>
      </c>
      <c r="E2434" s="1" t="s">
        <v>1311</v>
      </c>
      <c r="F2434" s="1" t="s">
        <v>13</v>
      </c>
      <c r="G2434" s="6" t="s">
        <v>13</v>
      </c>
      <c r="H2434" s="3">
        <v>0</v>
      </c>
      <c r="I2434" s="1" t="s">
        <v>13</v>
      </c>
      <c r="J2434" s="4">
        <f>TRUNC(SUMPRODUCT(J2432:J2433, V2432:V2433), 0)</f>
        <v>0</v>
      </c>
      <c r="K2434" s="1" t="s">
        <v>13</v>
      </c>
      <c r="L2434" s="5">
        <f>TRUNC(SUMPRODUCT(L2432:L2433, V2432:V2433), 0)</f>
        <v>0</v>
      </c>
      <c r="M2434" s="1" t="s">
        <v>13</v>
      </c>
      <c r="N2434" s="5">
        <f>TRUNC(SUMPRODUCT(N2432:N2433, V2432:V2433), 0)</f>
        <v>0</v>
      </c>
      <c r="O2434" s="1" t="s">
        <v>13</v>
      </c>
      <c r="P2434" s="5">
        <f>J2434+L2434+N2434</f>
        <v>0</v>
      </c>
      <c r="Q2434" s="1" t="s">
        <v>13</v>
      </c>
      <c r="S2434" t="s">
        <v>13</v>
      </c>
      <c r="T2434" t="s">
        <v>13</v>
      </c>
      <c r="U2434" t="s">
        <v>13</v>
      </c>
      <c r="V2434">
        <v>1</v>
      </c>
    </row>
    <row r="2435" spans="1:22" x14ac:dyDescent="0.2">
      <c r="A2435" s="1" t="s">
        <v>13</v>
      </c>
      <c r="B2435" s="6" t="s">
        <v>13</v>
      </c>
      <c r="C2435" s="1" t="s">
        <v>13</v>
      </c>
      <c r="D2435" s="1" t="s">
        <v>13</v>
      </c>
      <c r="E2435" s="1" t="s">
        <v>13</v>
      </c>
      <c r="F2435" s="1" t="s">
        <v>13</v>
      </c>
      <c r="G2435" s="6" t="s">
        <v>13</v>
      </c>
      <c r="H2435" s="3">
        <v>0</v>
      </c>
      <c r="I2435" s="1" t="s">
        <v>13</v>
      </c>
      <c r="J2435" s="1" t="s">
        <v>13</v>
      </c>
      <c r="K2435" s="1" t="s">
        <v>13</v>
      </c>
      <c r="L2435" s="1" t="s">
        <v>13</v>
      </c>
      <c r="M2435" s="1" t="s">
        <v>13</v>
      </c>
      <c r="N2435" s="1" t="s">
        <v>13</v>
      </c>
      <c r="O2435" s="1" t="s">
        <v>13</v>
      </c>
      <c r="P2435" s="1" t="s">
        <v>13</v>
      </c>
      <c r="Q2435" s="1" t="s">
        <v>13</v>
      </c>
      <c r="S2435" t="s">
        <v>13</v>
      </c>
      <c r="T2435" t="s">
        <v>13</v>
      </c>
      <c r="U2435" t="s">
        <v>13</v>
      </c>
      <c r="V2435">
        <v>1</v>
      </c>
    </row>
    <row r="2436" spans="1:22" x14ac:dyDescent="0.2">
      <c r="A2436" s="1" t="s">
        <v>848</v>
      </c>
      <c r="B2436" s="6" t="s">
        <v>13</v>
      </c>
      <c r="C2436" s="1" t="s">
        <v>13</v>
      </c>
      <c r="D2436" s="1" t="s">
        <v>13</v>
      </c>
      <c r="E2436" s="1" t="s">
        <v>849</v>
      </c>
      <c r="F2436" s="1" t="s">
        <v>13</v>
      </c>
      <c r="G2436" s="6" t="s">
        <v>850</v>
      </c>
      <c r="H2436" s="3">
        <v>0</v>
      </c>
      <c r="I2436" s="1" t="s">
        <v>13</v>
      </c>
      <c r="J2436" s="1" t="s">
        <v>13</v>
      </c>
      <c r="K2436" s="1" t="s">
        <v>13</v>
      </c>
      <c r="L2436" s="1" t="s">
        <v>13</v>
      </c>
      <c r="M2436" s="1" t="s">
        <v>13</v>
      </c>
      <c r="N2436" s="1" t="s">
        <v>13</v>
      </c>
      <c r="O2436" s="1" t="s">
        <v>13</v>
      </c>
      <c r="P2436" s="1" t="s">
        <v>13</v>
      </c>
      <c r="Q2436" s="1" t="s">
        <v>13</v>
      </c>
      <c r="S2436" t="s">
        <v>13</v>
      </c>
      <c r="T2436" t="s">
        <v>13</v>
      </c>
      <c r="U2436" t="s">
        <v>13</v>
      </c>
      <c r="V2436">
        <v>1</v>
      </c>
    </row>
    <row r="2437" spans="1:22" x14ac:dyDescent="0.2">
      <c r="A2437" s="1" t="s">
        <v>848</v>
      </c>
      <c r="B2437" s="6" t="s">
        <v>1312</v>
      </c>
      <c r="C2437" s="1" t="s">
        <v>1496</v>
      </c>
      <c r="D2437" s="1" t="s">
        <v>13</v>
      </c>
      <c r="E2437" s="1" t="s">
        <v>1497</v>
      </c>
      <c r="F2437" s="1" t="s">
        <v>1315</v>
      </c>
      <c r="G2437" s="6" t="s">
        <v>1316</v>
      </c>
      <c r="H2437" s="3">
        <v>0.4</v>
      </c>
      <c r="I2437" s="5">
        <v>0</v>
      </c>
      <c r="J2437" s="4">
        <f>TRUNC(H2437*I2437, 1)</f>
        <v>0</v>
      </c>
      <c r="K2437" s="4">
        <f>노무!E23</f>
        <v>0</v>
      </c>
      <c r="L2437" s="5">
        <f>TRUNC(H2437*K2437, 1)</f>
        <v>0</v>
      </c>
      <c r="M2437" s="4">
        <v>0</v>
      </c>
      <c r="N2437" s="5">
        <f>TRUNC(H2437*M2437, 1)</f>
        <v>0</v>
      </c>
      <c r="O2437" s="4">
        <f t="shared" ref="O2437:P2439" si="269">I2437+K2437+M2437</f>
        <v>0</v>
      </c>
      <c r="P2437" s="5">
        <f t="shared" si="269"/>
        <v>0</v>
      </c>
      <c r="Q2437" s="1" t="s">
        <v>13</v>
      </c>
      <c r="S2437" t="s">
        <v>54</v>
      </c>
      <c r="T2437" t="s">
        <v>54</v>
      </c>
      <c r="U2437" t="s">
        <v>13</v>
      </c>
      <c r="V2437">
        <v>1</v>
      </c>
    </row>
    <row r="2438" spans="1:22" x14ac:dyDescent="0.2">
      <c r="A2438" s="1" t="s">
        <v>848</v>
      </c>
      <c r="B2438" s="6" t="s">
        <v>1312</v>
      </c>
      <c r="C2438" s="1" t="s">
        <v>1317</v>
      </c>
      <c r="D2438" s="1" t="s">
        <v>13</v>
      </c>
      <c r="E2438" s="1" t="s">
        <v>1318</v>
      </c>
      <c r="F2438" s="1" t="s">
        <v>1315</v>
      </c>
      <c r="G2438" s="6" t="s">
        <v>1316</v>
      </c>
      <c r="H2438" s="3">
        <v>1.4</v>
      </c>
      <c r="I2438" s="5">
        <v>0</v>
      </c>
      <c r="J2438" s="4">
        <f>TRUNC(H2438*I2438, 1)</f>
        <v>0</v>
      </c>
      <c r="K2438" s="4">
        <f>노무!E4</f>
        <v>0</v>
      </c>
      <c r="L2438" s="5">
        <f>TRUNC(H2438*K2438, 1)</f>
        <v>0</v>
      </c>
      <c r="M2438" s="4">
        <v>0</v>
      </c>
      <c r="N2438" s="5">
        <f>TRUNC(H2438*M2438, 1)</f>
        <v>0</v>
      </c>
      <c r="O2438" s="4">
        <f t="shared" si="269"/>
        <v>0</v>
      </c>
      <c r="P2438" s="5">
        <f t="shared" si="269"/>
        <v>0</v>
      </c>
      <c r="Q2438" s="1" t="s">
        <v>13</v>
      </c>
      <c r="S2438" t="s">
        <v>54</v>
      </c>
      <c r="T2438" t="s">
        <v>54</v>
      </c>
      <c r="U2438" t="s">
        <v>13</v>
      </c>
      <c r="V2438">
        <v>1</v>
      </c>
    </row>
    <row r="2439" spans="1:22" x14ac:dyDescent="0.2">
      <c r="A2439" s="1" t="s">
        <v>848</v>
      </c>
      <c r="B2439" s="6" t="s">
        <v>1331</v>
      </c>
      <c r="C2439" s="1" t="s">
        <v>1516</v>
      </c>
      <c r="D2439" s="1" t="s">
        <v>13</v>
      </c>
      <c r="E2439" s="1" t="s">
        <v>1517</v>
      </c>
      <c r="F2439" s="1" t="s">
        <v>1518</v>
      </c>
      <c r="G2439" s="6" t="s">
        <v>1335</v>
      </c>
      <c r="H2439" s="3">
        <v>2.6</v>
      </c>
      <c r="I2439" s="4">
        <f>기계경비!H13</f>
        <v>0</v>
      </c>
      <c r="J2439" s="4">
        <f>TRUNC(H2439*I2439, 1)</f>
        <v>0</v>
      </c>
      <c r="K2439" s="4">
        <f>기계경비!I13</f>
        <v>0</v>
      </c>
      <c r="L2439" s="5">
        <f>TRUNC(H2439*K2439, 1)</f>
        <v>0</v>
      </c>
      <c r="M2439" s="4">
        <f>기계경비!J13</f>
        <v>0</v>
      </c>
      <c r="N2439" s="5">
        <f>TRUNC(H2439*M2439, 1)</f>
        <v>0</v>
      </c>
      <c r="O2439" s="4">
        <f t="shared" si="269"/>
        <v>0</v>
      </c>
      <c r="P2439" s="5">
        <f t="shared" si="269"/>
        <v>0</v>
      </c>
      <c r="Q2439" s="1" t="s">
        <v>13</v>
      </c>
      <c r="S2439" t="s">
        <v>54</v>
      </c>
      <c r="T2439" t="s">
        <v>54</v>
      </c>
      <c r="U2439" t="s">
        <v>13</v>
      </c>
      <c r="V2439">
        <v>1</v>
      </c>
    </row>
    <row r="2440" spans="1:22" x14ac:dyDescent="0.2">
      <c r="A2440" s="1" t="s">
        <v>13</v>
      </c>
      <c r="B2440" s="6" t="s">
        <v>13</v>
      </c>
      <c r="C2440" s="1" t="s">
        <v>13</v>
      </c>
      <c r="D2440" s="1" t="s">
        <v>13</v>
      </c>
      <c r="E2440" s="1" t="s">
        <v>1311</v>
      </c>
      <c r="F2440" s="1" t="s">
        <v>13</v>
      </c>
      <c r="G2440" s="6" t="s">
        <v>13</v>
      </c>
      <c r="H2440" s="3">
        <v>0</v>
      </c>
      <c r="I2440" s="1" t="s">
        <v>13</v>
      </c>
      <c r="J2440" s="4">
        <f>TRUNC(SUMPRODUCT(J2437:J2439, V2437:V2439), 0)</f>
        <v>0</v>
      </c>
      <c r="K2440" s="1" t="s">
        <v>13</v>
      </c>
      <c r="L2440" s="5">
        <f>TRUNC(SUMPRODUCT(L2437:L2439, V2437:V2439), 0)</f>
        <v>0</v>
      </c>
      <c r="M2440" s="1" t="s">
        <v>13</v>
      </c>
      <c r="N2440" s="5">
        <f>TRUNC(SUMPRODUCT(N2437:N2439, V2437:V2439), 0)</f>
        <v>0</v>
      </c>
      <c r="O2440" s="1" t="s">
        <v>13</v>
      </c>
      <c r="P2440" s="5">
        <f>J2440+L2440+N2440</f>
        <v>0</v>
      </c>
      <c r="Q2440" s="1" t="s">
        <v>13</v>
      </c>
      <c r="S2440" t="s">
        <v>13</v>
      </c>
      <c r="T2440" t="s">
        <v>13</v>
      </c>
      <c r="U2440" t="s">
        <v>13</v>
      </c>
      <c r="V2440">
        <v>1</v>
      </c>
    </row>
    <row r="2441" spans="1:22" x14ac:dyDescent="0.2">
      <c r="A2441" s="1" t="s">
        <v>13</v>
      </c>
      <c r="B2441" s="6" t="s">
        <v>13</v>
      </c>
      <c r="C2441" s="1" t="s">
        <v>13</v>
      </c>
      <c r="D2441" s="1" t="s">
        <v>13</v>
      </c>
      <c r="E2441" s="1" t="s">
        <v>13</v>
      </c>
      <c r="F2441" s="1" t="s">
        <v>13</v>
      </c>
      <c r="G2441" s="6" t="s">
        <v>13</v>
      </c>
      <c r="H2441" s="3">
        <v>0</v>
      </c>
      <c r="I2441" s="1" t="s">
        <v>13</v>
      </c>
      <c r="J2441" s="1" t="s">
        <v>13</v>
      </c>
      <c r="K2441" s="1" t="s">
        <v>13</v>
      </c>
      <c r="L2441" s="1" t="s">
        <v>13</v>
      </c>
      <c r="M2441" s="1" t="s">
        <v>13</v>
      </c>
      <c r="N2441" s="1" t="s">
        <v>13</v>
      </c>
      <c r="O2441" s="1" t="s">
        <v>13</v>
      </c>
      <c r="P2441" s="1" t="s">
        <v>13</v>
      </c>
      <c r="Q2441" s="1" t="s">
        <v>13</v>
      </c>
      <c r="S2441" t="s">
        <v>13</v>
      </c>
      <c r="T2441" t="s">
        <v>13</v>
      </c>
      <c r="U2441" t="s">
        <v>13</v>
      </c>
      <c r="V2441">
        <v>1</v>
      </c>
    </row>
    <row r="2442" spans="1:22" x14ac:dyDescent="0.2">
      <c r="A2442" s="1" t="s">
        <v>851</v>
      </c>
      <c r="B2442" s="6" t="s">
        <v>13</v>
      </c>
      <c r="C2442" s="1" t="s">
        <v>13</v>
      </c>
      <c r="D2442" s="1" t="s">
        <v>13</v>
      </c>
      <c r="E2442" s="1" t="s">
        <v>852</v>
      </c>
      <c r="F2442" s="1" t="s">
        <v>853</v>
      </c>
      <c r="G2442" s="6" t="s">
        <v>854</v>
      </c>
      <c r="H2442" s="3">
        <v>0</v>
      </c>
      <c r="I2442" s="1" t="s">
        <v>13</v>
      </c>
      <c r="J2442" s="1" t="s">
        <v>13</v>
      </c>
      <c r="K2442" s="1" t="s">
        <v>13</v>
      </c>
      <c r="L2442" s="1" t="s">
        <v>13</v>
      </c>
      <c r="M2442" s="1" t="s">
        <v>13</v>
      </c>
      <c r="N2442" s="1" t="s">
        <v>13</v>
      </c>
      <c r="O2442" s="1" t="s">
        <v>13</v>
      </c>
      <c r="P2442" s="1" t="s">
        <v>13</v>
      </c>
      <c r="Q2442" s="1" t="s">
        <v>13</v>
      </c>
      <c r="S2442" t="s">
        <v>13</v>
      </c>
      <c r="T2442" t="s">
        <v>13</v>
      </c>
      <c r="U2442" t="s">
        <v>13</v>
      </c>
      <c r="V2442">
        <v>1</v>
      </c>
    </row>
    <row r="2443" spans="1:22" x14ac:dyDescent="0.2">
      <c r="A2443" s="1" t="s">
        <v>851</v>
      </c>
      <c r="B2443" s="6" t="s">
        <v>1312</v>
      </c>
      <c r="C2443" s="1" t="s">
        <v>1496</v>
      </c>
      <c r="D2443" s="1" t="s">
        <v>13</v>
      </c>
      <c r="E2443" s="1" t="s">
        <v>1497</v>
      </c>
      <c r="F2443" s="1" t="s">
        <v>1315</v>
      </c>
      <c r="G2443" s="6" t="s">
        <v>1316</v>
      </c>
      <c r="H2443" s="3">
        <v>0.43</v>
      </c>
      <c r="I2443" s="5">
        <v>0</v>
      </c>
      <c r="J2443" s="4">
        <f>TRUNC(H2443*I2443, 1)</f>
        <v>0</v>
      </c>
      <c r="K2443" s="4">
        <f>노무!E23</f>
        <v>0</v>
      </c>
      <c r="L2443" s="5">
        <f>TRUNC(H2443*K2443, 1)</f>
        <v>0</v>
      </c>
      <c r="M2443" s="4">
        <v>0</v>
      </c>
      <c r="N2443" s="5">
        <f>TRUNC(H2443*M2443, 1)</f>
        <v>0</v>
      </c>
      <c r="O2443" s="4">
        <f t="shared" ref="O2443:P2446" si="270">I2443+K2443+M2443</f>
        <v>0</v>
      </c>
      <c r="P2443" s="5">
        <f t="shared" si="270"/>
        <v>0</v>
      </c>
      <c r="Q2443" s="1" t="s">
        <v>13</v>
      </c>
      <c r="S2443" t="s">
        <v>54</v>
      </c>
      <c r="T2443" t="s">
        <v>54</v>
      </c>
      <c r="U2443" t="s">
        <v>13</v>
      </c>
      <c r="V2443">
        <v>1</v>
      </c>
    </row>
    <row r="2444" spans="1:22" x14ac:dyDescent="0.2">
      <c r="A2444" s="1" t="s">
        <v>851</v>
      </c>
      <c r="B2444" s="6" t="s">
        <v>1312</v>
      </c>
      <c r="C2444" s="1" t="s">
        <v>1317</v>
      </c>
      <c r="D2444" s="1" t="s">
        <v>13</v>
      </c>
      <c r="E2444" s="1" t="s">
        <v>1318</v>
      </c>
      <c r="F2444" s="1" t="s">
        <v>1315</v>
      </c>
      <c r="G2444" s="6" t="s">
        <v>1316</v>
      </c>
      <c r="H2444" s="3">
        <v>0.64</v>
      </c>
      <c r="I2444" s="5">
        <v>0</v>
      </c>
      <c r="J2444" s="4">
        <f>TRUNC(H2444*I2444, 1)</f>
        <v>0</v>
      </c>
      <c r="K2444" s="4">
        <f>노무!E4</f>
        <v>0</v>
      </c>
      <c r="L2444" s="5">
        <f>TRUNC(H2444*K2444, 1)</f>
        <v>0</v>
      </c>
      <c r="M2444" s="4">
        <v>0</v>
      </c>
      <c r="N2444" s="5">
        <f>TRUNC(H2444*M2444, 1)</f>
        <v>0</v>
      </c>
      <c r="O2444" s="4">
        <f t="shared" si="270"/>
        <v>0</v>
      </c>
      <c r="P2444" s="5">
        <f t="shared" si="270"/>
        <v>0</v>
      </c>
      <c r="Q2444" s="1" t="s">
        <v>13</v>
      </c>
      <c r="S2444" t="s">
        <v>54</v>
      </c>
      <c r="T2444" t="s">
        <v>54</v>
      </c>
      <c r="U2444" t="s">
        <v>13</v>
      </c>
      <c r="V2444">
        <v>1</v>
      </c>
    </row>
    <row r="2445" spans="1:22" x14ac:dyDescent="0.2">
      <c r="A2445" s="1" t="s">
        <v>851</v>
      </c>
      <c r="B2445" s="6" t="s">
        <v>1331</v>
      </c>
      <c r="C2445" s="1" t="s">
        <v>1478</v>
      </c>
      <c r="D2445" s="1" t="s">
        <v>13</v>
      </c>
      <c r="E2445" s="1" t="s">
        <v>1479</v>
      </c>
      <c r="F2445" s="1" t="s">
        <v>1480</v>
      </c>
      <c r="G2445" s="6" t="s">
        <v>1335</v>
      </c>
      <c r="H2445" s="3">
        <v>1.52</v>
      </c>
      <c r="I2445" s="4">
        <f>기계경비!H61</f>
        <v>0</v>
      </c>
      <c r="J2445" s="4">
        <f>TRUNC(H2445*I2445, 1)</f>
        <v>0</v>
      </c>
      <c r="K2445" s="4">
        <f>기계경비!I61</f>
        <v>0</v>
      </c>
      <c r="L2445" s="5">
        <f>TRUNC(H2445*K2445, 1)</f>
        <v>0</v>
      </c>
      <c r="M2445" s="4">
        <f>기계경비!J61</f>
        <v>0</v>
      </c>
      <c r="N2445" s="5">
        <f>TRUNC(H2445*M2445, 1)</f>
        <v>0</v>
      </c>
      <c r="O2445" s="4">
        <f t="shared" si="270"/>
        <v>0</v>
      </c>
      <c r="P2445" s="5">
        <f t="shared" si="270"/>
        <v>0</v>
      </c>
      <c r="Q2445" s="1" t="s">
        <v>13</v>
      </c>
      <c r="S2445" t="s">
        <v>54</v>
      </c>
      <c r="T2445" t="s">
        <v>54</v>
      </c>
      <c r="U2445" t="s">
        <v>13</v>
      </c>
      <c r="V2445">
        <v>1</v>
      </c>
    </row>
    <row r="2446" spans="1:22" x14ac:dyDescent="0.2">
      <c r="A2446" s="1" t="s">
        <v>851</v>
      </c>
      <c r="B2446" s="6" t="s">
        <v>1331</v>
      </c>
      <c r="C2446" s="1" t="s">
        <v>1516</v>
      </c>
      <c r="D2446" s="1" t="s">
        <v>13</v>
      </c>
      <c r="E2446" s="1" t="s">
        <v>1517</v>
      </c>
      <c r="F2446" s="1" t="s">
        <v>1518</v>
      </c>
      <c r="G2446" s="6" t="s">
        <v>1335</v>
      </c>
      <c r="H2446" s="3">
        <v>2.1800000000000002</v>
      </c>
      <c r="I2446" s="4">
        <f>기계경비!H13</f>
        <v>0</v>
      </c>
      <c r="J2446" s="4">
        <f>TRUNC(H2446*I2446, 1)</f>
        <v>0</v>
      </c>
      <c r="K2446" s="4">
        <f>기계경비!I13</f>
        <v>0</v>
      </c>
      <c r="L2446" s="5">
        <f>TRUNC(H2446*K2446, 1)</f>
        <v>0</v>
      </c>
      <c r="M2446" s="4">
        <f>기계경비!J13</f>
        <v>0</v>
      </c>
      <c r="N2446" s="5">
        <f>TRUNC(H2446*M2446, 1)</f>
        <v>0</v>
      </c>
      <c r="O2446" s="4">
        <f t="shared" si="270"/>
        <v>0</v>
      </c>
      <c r="P2446" s="5">
        <f t="shared" si="270"/>
        <v>0</v>
      </c>
      <c r="Q2446" s="1" t="s">
        <v>13</v>
      </c>
      <c r="S2446" t="s">
        <v>54</v>
      </c>
      <c r="T2446" t="s">
        <v>54</v>
      </c>
      <c r="U2446" t="s">
        <v>13</v>
      </c>
      <c r="V2446">
        <v>1</v>
      </c>
    </row>
    <row r="2447" spans="1:22" x14ac:dyDescent="0.2">
      <c r="A2447" s="1" t="s">
        <v>13</v>
      </c>
      <c r="B2447" s="6" t="s">
        <v>13</v>
      </c>
      <c r="C2447" s="1" t="s">
        <v>13</v>
      </c>
      <c r="D2447" s="1" t="s">
        <v>13</v>
      </c>
      <c r="E2447" s="1" t="s">
        <v>1311</v>
      </c>
      <c r="F2447" s="1" t="s">
        <v>13</v>
      </c>
      <c r="G2447" s="6" t="s">
        <v>13</v>
      </c>
      <c r="H2447" s="3">
        <v>0</v>
      </c>
      <c r="I2447" s="1" t="s">
        <v>13</v>
      </c>
      <c r="J2447" s="4">
        <f>TRUNC(SUMPRODUCT(J2443:J2446, V2443:V2446), 0)</f>
        <v>0</v>
      </c>
      <c r="K2447" s="1" t="s">
        <v>13</v>
      </c>
      <c r="L2447" s="5">
        <f>TRUNC(SUMPRODUCT(L2443:L2446, V2443:V2446), 0)</f>
        <v>0</v>
      </c>
      <c r="M2447" s="1" t="s">
        <v>13</v>
      </c>
      <c r="N2447" s="5">
        <f>TRUNC(SUMPRODUCT(N2443:N2446, V2443:V2446), 0)</f>
        <v>0</v>
      </c>
      <c r="O2447" s="1" t="s">
        <v>13</v>
      </c>
      <c r="P2447" s="5">
        <f>J2447+L2447+N2447</f>
        <v>0</v>
      </c>
      <c r="Q2447" s="1" t="s">
        <v>13</v>
      </c>
      <c r="S2447" t="s">
        <v>13</v>
      </c>
      <c r="T2447" t="s">
        <v>13</v>
      </c>
      <c r="U2447" t="s">
        <v>13</v>
      </c>
      <c r="V2447">
        <v>1</v>
      </c>
    </row>
    <row r="2448" spans="1:22" x14ac:dyDescent="0.2">
      <c r="A2448" s="1" t="s">
        <v>13</v>
      </c>
      <c r="B2448" s="6" t="s">
        <v>13</v>
      </c>
      <c r="C2448" s="1" t="s">
        <v>13</v>
      </c>
      <c r="D2448" s="1" t="s">
        <v>13</v>
      </c>
      <c r="E2448" s="1" t="s">
        <v>13</v>
      </c>
      <c r="F2448" s="1" t="s">
        <v>13</v>
      </c>
      <c r="G2448" s="6" t="s">
        <v>13</v>
      </c>
      <c r="H2448" s="3">
        <v>0</v>
      </c>
      <c r="I2448" s="1" t="s">
        <v>13</v>
      </c>
      <c r="J2448" s="1" t="s">
        <v>13</v>
      </c>
      <c r="K2448" s="1" t="s">
        <v>13</v>
      </c>
      <c r="L2448" s="1" t="s">
        <v>13</v>
      </c>
      <c r="M2448" s="1" t="s">
        <v>13</v>
      </c>
      <c r="N2448" s="1" t="s">
        <v>13</v>
      </c>
      <c r="O2448" s="1" t="s">
        <v>13</v>
      </c>
      <c r="P2448" s="1" t="s">
        <v>13</v>
      </c>
      <c r="Q2448" s="1" t="s">
        <v>13</v>
      </c>
      <c r="S2448" t="s">
        <v>13</v>
      </c>
      <c r="T2448" t="s">
        <v>13</v>
      </c>
      <c r="U2448" t="s">
        <v>13</v>
      </c>
      <c r="V2448">
        <v>1</v>
      </c>
    </row>
    <row r="2449" spans="1:22" x14ac:dyDescent="0.2">
      <c r="A2449" s="1" t="s">
        <v>855</v>
      </c>
      <c r="B2449" s="6" t="s">
        <v>13</v>
      </c>
      <c r="C2449" s="1" t="s">
        <v>13</v>
      </c>
      <c r="D2449" s="1" t="s">
        <v>13</v>
      </c>
      <c r="E2449" s="1" t="s">
        <v>856</v>
      </c>
      <c r="F2449" s="1" t="s">
        <v>857</v>
      </c>
      <c r="G2449" s="6" t="s">
        <v>249</v>
      </c>
      <c r="H2449" s="3">
        <v>0</v>
      </c>
      <c r="I2449" s="1" t="s">
        <v>13</v>
      </c>
      <c r="J2449" s="1" t="s">
        <v>13</v>
      </c>
      <c r="K2449" s="1" t="s">
        <v>13</v>
      </c>
      <c r="L2449" s="1" t="s">
        <v>13</v>
      </c>
      <c r="M2449" s="1" t="s">
        <v>13</v>
      </c>
      <c r="N2449" s="1" t="s">
        <v>13</v>
      </c>
      <c r="O2449" s="1" t="s">
        <v>13</v>
      </c>
      <c r="P2449" s="1" t="s">
        <v>13</v>
      </c>
      <c r="Q2449" s="1" t="s">
        <v>13</v>
      </c>
      <c r="S2449" t="s">
        <v>13</v>
      </c>
      <c r="T2449" t="s">
        <v>13</v>
      </c>
      <c r="U2449" t="s">
        <v>13</v>
      </c>
      <c r="V2449">
        <v>1</v>
      </c>
    </row>
    <row r="2450" spans="1:22" x14ac:dyDescent="0.2">
      <c r="A2450" s="1" t="s">
        <v>855</v>
      </c>
      <c r="B2450" s="6" t="s">
        <v>1312</v>
      </c>
      <c r="C2450" s="1" t="s">
        <v>1496</v>
      </c>
      <c r="D2450" s="1" t="s">
        <v>13</v>
      </c>
      <c r="E2450" s="1" t="s">
        <v>1497</v>
      </c>
      <c r="F2450" s="1" t="s">
        <v>1315</v>
      </c>
      <c r="G2450" s="6" t="s">
        <v>1316</v>
      </c>
      <c r="H2450" s="3">
        <v>0.05</v>
      </c>
      <c r="I2450" s="5">
        <v>0</v>
      </c>
      <c r="J2450" s="4">
        <f>TRUNC(H2450*I2450, 1)</f>
        <v>0</v>
      </c>
      <c r="K2450" s="4">
        <f>노무!E23</f>
        <v>0</v>
      </c>
      <c r="L2450" s="5">
        <f>TRUNC(H2450*K2450, 1)</f>
        <v>0</v>
      </c>
      <c r="M2450" s="4">
        <v>0</v>
      </c>
      <c r="N2450" s="5">
        <f>TRUNC(H2450*M2450, 1)</f>
        <v>0</v>
      </c>
      <c r="O2450" s="4">
        <f>I2450+K2450+M2450</f>
        <v>0</v>
      </c>
      <c r="P2450" s="5">
        <f>J2450+L2450+N2450</f>
        <v>0</v>
      </c>
      <c r="Q2450" s="1" t="s">
        <v>13</v>
      </c>
      <c r="S2450" t="s">
        <v>54</v>
      </c>
      <c r="T2450" t="s">
        <v>54</v>
      </c>
      <c r="U2450" t="s">
        <v>13</v>
      </c>
      <c r="V2450">
        <v>1</v>
      </c>
    </row>
    <row r="2451" spans="1:22" x14ac:dyDescent="0.2">
      <c r="A2451" s="1" t="s">
        <v>13</v>
      </c>
      <c r="B2451" s="6" t="s">
        <v>13</v>
      </c>
      <c r="C2451" s="1" t="s">
        <v>13</v>
      </c>
      <c r="D2451" s="1" t="s">
        <v>13</v>
      </c>
      <c r="E2451" s="1" t="s">
        <v>1311</v>
      </c>
      <c r="F2451" s="1" t="s">
        <v>13</v>
      </c>
      <c r="G2451" s="6" t="s">
        <v>13</v>
      </c>
      <c r="H2451" s="3">
        <v>0</v>
      </c>
      <c r="I2451" s="1" t="s">
        <v>13</v>
      </c>
      <c r="J2451" s="4">
        <f>TRUNC(J2450*V2450, 0)</f>
        <v>0</v>
      </c>
      <c r="K2451" s="1" t="s">
        <v>13</v>
      </c>
      <c r="L2451" s="5">
        <f>TRUNC(L2450*V2450, 0)</f>
        <v>0</v>
      </c>
      <c r="M2451" s="1" t="s">
        <v>13</v>
      </c>
      <c r="N2451" s="5">
        <f>TRUNC(N2450*V2450, 0)</f>
        <v>0</v>
      </c>
      <c r="O2451" s="1" t="s">
        <v>13</v>
      </c>
      <c r="P2451" s="5">
        <f>J2451+L2451+N2451</f>
        <v>0</v>
      </c>
      <c r="Q2451" s="1" t="s">
        <v>13</v>
      </c>
      <c r="S2451" t="s">
        <v>13</v>
      </c>
      <c r="T2451" t="s">
        <v>13</v>
      </c>
      <c r="U2451" t="s">
        <v>13</v>
      </c>
      <c r="V2451">
        <v>1</v>
      </c>
    </row>
    <row r="2452" spans="1:22" x14ac:dyDescent="0.2">
      <c r="A2452" s="1" t="s">
        <v>13</v>
      </c>
      <c r="B2452" s="6" t="s">
        <v>13</v>
      </c>
      <c r="C2452" s="1" t="s">
        <v>13</v>
      </c>
      <c r="D2452" s="1" t="s">
        <v>13</v>
      </c>
      <c r="E2452" s="1" t="s">
        <v>13</v>
      </c>
      <c r="F2452" s="1" t="s">
        <v>13</v>
      </c>
      <c r="G2452" s="6" t="s">
        <v>13</v>
      </c>
      <c r="H2452" s="3">
        <v>0</v>
      </c>
      <c r="I2452" s="1" t="s">
        <v>13</v>
      </c>
      <c r="J2452" s="1" t="s">
        <v>13</v>
      </c>
      <c r="K2452" s="1" t="s">
        <v>13</v>
      </c>
      <c r="L2452" s="1" t="s">
        <v>13</v>
      </c>
      <c r="M2452" s="1" t="s">
        <v>13</v>
      </c>
      <c r="N2452" s="1" t="s">
        <v>13</v>
      </c>
      <c r="O2452" s="1" t="s">
        <v>13</v>
      </c>
      <c r="P2452" s="1" t="s">
        <v>13</v>
      </c>
      <c r="Q2452" s="1" t="s">
        <v>13</v>
      </c>
      <c r="S2452" t="s">
        <v>13</v>
      </c>
      <c r="T2452" t="s">
        <v>13</v>
      </c>
      <c r="U2452" t="s">
        <v>13</v>
      </c>
      <c r="V2452">
        <v>1</v>
      </c>
    </row>
    <row r="2453" spans="1:22" x14ac:dyDescent="0.2">
      <c r="A2453" s="1" t="s">
        <v>858</v>
      </c>
      <c r="B2453" s="6" t="s">
        <v>13</v>
      </c>
      <c r="C2453" s="1" t="s">
        <v>13</v>
      </c>
      <c r="D2453" s="1" t="s">
        <v>13</v>
      </c>
      <c r="E2453" s="1" t="s">
        <v>859</v>
      </c>
      <c r="F2453" s="1" t="s">
        <v>860</v>
      </c>
      <c r="G2453" s="6" t="s">
        <v>861</v>
      </c>
      <c r="H2453" s="3">
        <v>0</v>
      </c>
      <c r="I2453" s="1" t="s">
        <v>13</v>
      </c>
      <c r="J2453" s="1" t="s">
        <v>13</v>
      </c>
      <c r="K2453" s="1" t="s">
        <v>13</v>
      </c>
      <c r="L2453" s="1" t="s">
        <v>13</v>
      </c>
      <c r="M2453" s="1" t="s">
        <v>13</v>
      </c>
      <c r="N2453" s="1" t="s">
        <v>13</v>
      </c>
      <c r="O2453" s="1" t="s">
        <v>13</v>
      </c>
      <c r="P2453" s="1" t="s">
        <v>13</v>
      </c>
      <c r="Q2453" s="1" t="s">
        <v>13</v>
      </c>
      <c r="S2453" t="s">
        <v>13</v>
      </c>
      <c r="T2453" t="s">
        <v>13</v>
      </c>
      <c r="U2453" t="s">
        <v>13</v>
      </c>
      <c r="V2453">
        <v>1</v>
      </c>
    </row>
    <row r="2454" spans="1:22" x14ac:dyDescent="0.2">
      <c r="A2454" s="1" t="s">
        <v>858</v>
      </c>
      <c r="B2454" s="6" t="s">
        <v>1312</v>
      </c>
      <c r="C2454" s="1" t="s">
        <v>1496</v>
      </c>
      <c r="D2454" s="1" t="s">
        <v>13</v>
      </c>
      <c r="E2454" s="1" t="s">
        <v>1497</v>
      </c>
      <c r="F2454" s="1" t="s">
        <v>1315</v>
      </c>
      <c r="G2454" s="6" t="s">
        <v>1316</v>
      </c>
      <c r="H2454" s="3">
        <v>0.05</v>
      </c>
      <c r="I2454" s="5">
        <v>0</v>
      </c>
      <c r="J2454" s="4">
        <f>TRUNC(H2454*I2454, 1)</f>
        <v>0</v>
      </c>
      <c r="K2454" s="4">
        <f>노무!E23</f>
        <v>0</v>
      </c>
      <c r="L2454" s="5">
        <f>TRUNC(H2454*K2454, 1)</f>
        <v>0</v>
      </c>
      <c r="M2454" s="4">
        <v>0</v>
      </c>
      <c r="N2454" s="5">
        <f>TRUNC(H2454*M2454, 1)</f>
        <v>0</v>
      </c>
      <c r="O2454" s="4">
        <f>I2454+K2454+M2454</f>
        <v>0</v>
      </c>
      <c r="P2454" s="5">
        <f>J2454+L2454+N2454</f>
        <v>0</v>
      </c>
      <c r="Q2454" s="1" t="s">
        <v>13</v>
      </c>
      <c r="S2454" t="s">
        <v>54</v>
      </c>
      <c r="T2454" t="s">
        <v>54</v>
      </c>
      <c r="U2454" t="s">
        <v>13</v>
      </c>
      <c r="V2454">
        <v>1</v>
      </c>
    </row>
    <row r="2455" spans="1:22" x14ac:dyDescent="0.2">
      <c r="A2455" s="1" t="s">
        <v>858</v>
      </c>
      <c r="B2455" s="6" t="s">
        <v>1312</v>
      </c>
      <c r="C2455" s="1" t="s">
        <v>1317</v>
      </c>
      <c r="D2455" s="1" t="s">
        <v>13</v>
      </c>
      <c r="E2455" s="1" t="s">
        <v>1318</v>
      </c>
      <c r="F2455" s="1" t="s">
        <v>1315</v>
      </c>
      <c r="G2455" s="6" t="s">
        <v>1316</v>
      </c>
      <c r="H2455" s="3">
        <v>0.03</v>
      </c>
      <c r="I2455" s="5">
        <v>0</v>
      </c>
      <c r="J2455" s="4">
        <f>TRUNC(H2455*I2455, 1)</f>
        <v>0</v>
      </c>
      <c r="K2455" s="4">
        <f>노무!E4</f>
        <v>0</v>
      </c>
      <c r="L2455" s="5">
        <f>TRUNC(H2455*K2455, 1)</f>
        <v>0</v>
      </c>
      <c r="M2455" s="4">
        <v>0</v>
      </c>
      <c r="N2455" s="5">
        <f>TRUNC(H2455*M2455, 1)</f>
        <v>0</v>
      </c>
      <c r="O2455" s="4">
        <f>I2455+K2455+M2455</f>
        <v>0</v>
      </c>
      <c r="P2455" s="5">
        <f>J2455+L2455+N2455</f>
        <v>0</v>
      </c>
      <c r="Q2455" s="1" t="s">
        <v>13</v>
      </c>
      <c r="S2455" t="s">
        <v>54</v>
      </c>
      <c r="T2455" t="s">
        <v>54</v>
      </c>
      <c r="U2455" t="s">
        <v>13</v>
      </c>
      <c r="V2455">
        <v>1</v>
      </c>
    </row>
    <row r="2456" spans="1:22" x14ac:dyDescent="0.2">
      <c r="A2456" s="1" t="s">
        <v>13</v>
      </c>
      <c r="B2456" s="6" t="s">
        <v>13</v>
      </c>
      <c r="C2456" s="1" t="s">
        <v>13</v>
      </c>
      <c r="D2456" s="1" t="s">
        <v>13</v>
      </c>
      <c r="E2456" s="1" t="s">
        <v>1311</v>
      </c>
      <c r="F2456" s="1" t="s">
        <v>13</v>
      </c>
      <c r="G2456" s="6" t="s">
        <v>13</v>
      </c>
      <c r="H2456" s="3">
        <v>0</v>
      </c>
      <c r="I2456" s="1" t="s">
        <v>13</v>
      </c>
      <c r="J2456" s="4">
        <f>TRUNC(SUMPRODUCT(J2454:J2455, V2454:V2455), 0)</f>
        <v>0</v>
      </c>
      <c r="K2456" s="1" t="s">
        <v>13</v>
      </c>
      <c r="L2456" s="5">
        <f>TRUNC(SUMPRODUCT(L2454:L2455, V2454:V2455), 0)</f>
        <v>0</v>
      </c>
      <c r="M2456" s="1" t="s">
        <v>13</v>
      </c>
      <c r="N2456" s="5">
        <f>TRUNC(SUMPRODUCT(N2454:N2455, V2454:V2455), 0)</f>
        <v>0</v>
      </c>
      <c r="O2456" s="1" t="s">
        <v>13</v>
      </c>
      <c r="P2456" s="5">
        <f>J2456+L2456+N2456</f>
        <v>0</v>
      </c>
      <c r="Q2456" s="1" t="s">
        <v>13</v>
      </c>
      <c r="S2456" t="s">
        <v>13</v>
      </c>
      <c r="T2456" t="s">
        <v>13</v>
      </c>
      <c r="U2456" t="s">
        <v>13</v>
      </c>
      <c r="V2456">
        <v>1</v>
      </c>
    </row>
    <row r="2457" spans="1:22" x14ac:dyDescent="0.2">
      <c r="A2457" s="1" t="s">
        <v>13</v>
      </c>
      <c r="B2457" s="6" t="s">
        <v>13</v>
      </c>
      <c r="C2457" s="1" t="s">
        <v>13</v>
      </c>
      <c r="D2457" s="1" t="s">
        <v>13</v>
      </c>
      <c r="E2457" s="1" t="s">
        <v>13</v>
      </c>
      <c r="F2457" s="1" t="s">
        <v>13</v>
      </c>
      <c r="G2457" s="6" t="s">
        <v>13</v>
      </c>
      <c r="H2457" s="3">
        <v>0</v>
      </c>
      <c r="I2457" s="1" t="s">
        <v>13</v>
      </c>
      <c r="J2457" s="1" t="s">
        <v>13</v>
      </c>
      <c r="K2457" s="1" t="s">
        <v>13</v>
      </c>
      <c r="L2457" s="1" t="s">
        <v>13</v>
      </c>
      <c r="M2457" s="1" t="s">
        <v>13</v>
      </c>
      <c r="N2457" s="1" t="s">
        <v>13</v>
      </c>
      <c r="O2457" s="1" t="s">
        <v>13</v>
      </c>
      <c r="P2457" s="1" t="s">
        <v>13</v>
      </c>
      <c r="Q2457" s="1" t="s">
        <v>13</v>
      </c>
      <c r="S2457" t="s">
        <v>13</v>
      </c>
      <c r="T2457" t="s">
        <v>13</v>
      </c>
      <c r="U2457" t="s">
        <v>13</v>
      </c>
      <c r="V2457">
        <v>1</v>
      </c>
    </row>
    <row r="2458" spans="1:22" x14ac:dyDescent="0.2">
      <c r="A2458" s="1" t="s">
        <v>862</v>
      </c>
      <c r="B2458" s="6" t="s">
        <v>13</v>
      </c>
      <c r="C2458" s="1" t="s">
        <v>13</v>
      </c>
      <c r="D2458" s="1" t="s">
        <v>13</v>
      </c>
      <c r="E2458" s="1" t="s">
        <v>859</v>
      </c>
      <c r="F2458" s="1" t="s">
        <v>863</v>
      </c>
      <c r="G2458" s="6" t="s">
        <v>861</v>
      </c>
      <c r="H2458" s="3">
        <v>0</v>
      </c>
      <c r="I2458" s="1" t="s">
        <v>13</v>
      </c>
      <c r="J2458" s="1" t="s">
        <v>13</v>
      </c>
      <c r="K2458" s="1" t="s">
        <v>13</v>
      </c>
      <c r="L2458" s="1" t="s">
        <v>13</v>
      </c>
      <c r="M2458" s="1" t="s">
        <v>13</v>
      </c>
      <c r="N2458" s="1" t="s">
        <v>13</v>
      </c>
      <c r="O2458" s="1" t="s">
        <v>13</v>
      </c>
      <c r="P2458" s="1" t="s">
        <v>13</v>
      </c>
      <c r="Q2458" s="1" t="s">
        <v>13</v>
      </c>
      <c r="S2458" t="s">
        <v>13</v>
      </c>
      <c r="T2458" t="s">
        <v>13</v>
      </c>
      <c r="U2458" t="s">
        <v>13</v>
      </c>
      <c r="V2458">
        <v>1</v>
      </c>
    </row>
    <row r="2459" spans="1:22" x14ac:dyDescent="0.2">
      <c r="A2459" s="1" t="s">
        <v>862</v>
      </c>
      <c r="B2459" s="6" t="s">
        <v>1312</v>
      </c>
      <c r="C2459" s="1" t="s">
        <v>1496</v>
      </c>
      <c r="D2459" s="1" t="s">
        <v>13</v>
      </c>
      <c r="E2459" s="1" t="s">
        <v>1497</v>
      </c>
      <c r="F2459" s="1" t="s">
        <v>1315</v>
      </c>
      <c r="G2459" s="6" t="s">
        <v>1316</v>
      </c>
      <c r="H2459" s="3">
        <v>7.0000000000000007E-2</v>
      </c>
      <c r="I2459" s="5">
        <v>0</v>
      </c>
      <c r="J2459" s="4">
        <f>TRUNC(H2459*I2459, 1)</f>
        <v>0</v>
      </c>
      <c r="K2459" s="4">
        <f>노무!E23</f>
        <v>0</v>
      </c>
      <c r="L2459" s="5">
        <f>TRUNC(H2459*K2459, 1)</f>
        <v>0</v>
      </c>
      <c r="M2459" s="4">
        <v>0</v>
      </c>
      <c r="N2459" s="5">
        <f>TRUNC(H2459*M2459, 1)</f>
        <v>0</v>
      </c>
      <c r="O2459" s="4">
        <f>I2459+K2459+M2459</f>
        <v>0</v>
      </c>
      <c r="P2459" s="5">
        <f>J2459+L2459+N2459</f>
        <v>0</v>
      </c>
      <c r="Q2459" s="1" t="s">
        <v>13</v>
      </c>
      <c r="S2459" t="s">
        <v>54</v>
      </c>
      <c r="T2459" t="s">
        <v>54</v>
      </c>
      <c r="U2459" t="s">
        <v>13</v>
      </c>
      <c r="V2459">
        <v>1</v>
      </c>
    </row>
    <row r="2460" spans="1:22" x14ac:dyDescent="0.2">
      <c r="A2460" s="1" t="s">
        <v>862</v>
      </c>
      <c r="B2460" s="6" t="s">
        <v>1312</v>
      </c>
      <c r="C2460" s="1" t="s">
        <v>1317</v>
      </c>
      <c r="D2460" s="1" t="s">
        <v>13</v>
      </c>
      <c r="E2460" s="1" t="s">
        <v>1318</v>
      </c>
      <c r="F2460" s="1" t="s">
        <v>1315</v>
      </c>
      <c r="G2460" s="6" t="s">
        <v>1316</v>
      </c>
      <c r="H2460" s="3">
        <v>0.04</v>
      </c>
      <c r="I2460" s="5">
        <v>0</v>
      </c>
      <c r="J2460" s="4">
        <f>TRUNC(H2460*I2460, 1)</f>
        <v>0</v>
      </c>
      <c r="K2460" s="4">
        <f>노무!E4</f>
        <v>0</v>
      </c>
      <c r="L2460" s="5">
        <f>TRUNC(H2460*K2460, 1)</f>
        <v>0</v>
      </c>
      <c r="M2460" s="4">
        <v>0</v>
      </c>
      <c r="N2460" s="5">
        <f>TRUNC(H2460*M2460, 1)</f>
        <v>0</v>
      </c>
      <c r="O2460" s="4">
        <f>I2460+K2460+M2460</f>
        <v>0</v>
      </c>
      <c r="P2460" s="5">
        <f>J2460+L2460+N2460</f>
        <v>0</v>
      </c>
      <c r="Q2460" s="1" t="s">
        <v>13</v>
      </c>
      <c r="S2460" t="s">
        <v>54</v>
      </c>
      <c r="T2460" t="s">
        <v>54</v>
      </c>
      <c r="U2460" t="s">
        <v>13</v>
      </c>
      <c r="V2460">
        <v>1</v>
      </c>
    </row>
    <row r="2461" spans="1:22" x14ac:dyDescent="0.2">
      <c r="A2461" s="1" t="s">
        <v>13</v>
      </c>
      <c r="B2461" s="6" t="s">
        <v>13</v>
      </c>
      <c r="C2461" s="1" t="s">
        <v>13</v>
      </c>
      <c r="D2461" s="1" t="s">
        <v>13</v>
      </c>
      <c r="E2461" s="1" t="s">
        <v>1311</v>
      </c>
      <c r="F2461" s="1" t="s">
        <v>13</v>
      </c>
      <c r="G2461" s="6" t="s">
        <v>13</v>
      </c>
      <c r="H2461" s="3">
        <v>0</v>
      </c>
      <c r="I2461" s="1" t="s">
        <v>13</v>
      </c>
      <c r="J2461" s="4">
        <f>TRUNC(SUMPRODUCT(J2459:J2460, V2459:V2460), 0)</f>
        <v>0</v>
      </c>
      <c r="K2461" s="1" t="s">
        <v>13</v>
      </c>
      <c r="L2461" s="5">
        <f>TRUNC(SUMPRODUCT(L2459:L2460, V2459:V2460), 0)</f>
        <v>0</v>
      </c>
      <c r="M2461" s="1" t="s">
        <v>13</v>
      </c>
      <c r="N2461" s="5">
        <f>TRUNC(SUMPRODUCT(N2459:N2460, V2459:V2460), 0)</f>
        <v>0</v>
      </c>
      <c r="O2461" s="1" t="s">
        <v>13</v>
      </c>
      <c r="P2461" s="5">
        <f>J2461+L2461+N2461</f>
        <v>0</v>
      </c>
      <c r="Q2461" s="1" t="s">
        <v>13</v>
      </c>
      <c r="S2461" t="s">
        <v>13</v>
      </c>
      <c r="T2461" t="s">
        <v>13</v>
      </c>
      <c r="U2461" t="s">
        <v>13</v>
      </c>
      <c r="V2461">
        <v>1</v>
      </c>
    </row>
    <row r="2462" spans="1:22" x14ac:dyDescent="0.2">
      <c r="A2462" s="1" t="s">
        <v>13</v>
      </c>
      <c r="B2462" s="6" t="s">
        <v>13</v>
      </c>
      <c r="C2462" s="1" t="s">
        <v>13</v>
      </c>
      <c r="D2462" s="1" t="s">
        <v>13</v>
      </c>
      <c r="E2462" s="1" t="s">
        <v>13</v>
      </c>
      <c r="F2462" s="1" t="s">
        <v>13</v>
      </c>
      <c r="G2462" s="6" t="s">
        <v>13</v>
      </c>
      <c r="H2462" s="3">
        <v>0</v>
      </c>
      <c r="I2462" s="1" t="s">
        <v>13</v>
      </c>
      <c r="J2462" s="1" t="s">
        <v>13</v>
      </c>
      <c r="K2462" s="1" t="s">
        <v>13</v>
      </c>
      <c r="L2462" s="1" t="s">
        <v>13</v>
      </c>
      <c r="M2462" s="1" t="s">
        <v>13</v>
      </c>
      <c r="N2462" s="1" t="s">
        <v>13</v>
      </c>
      <c r="O2462" s="1" t="s">
        <v>13</v>
      </c>
      <c r="P2462" s="1" t="s">
        <v>13</v>
      </c>
      <c r="Q2462" s="1" t="s">
        <v>13</v>
      </c>
      <c r="S2462" t="s">
        <v>13</v>
      </c>
      <c r="T2462" t="s">
        <v>13</v>
      </c>
      <c r="U2462" t="s">
        <v>13</v>
      </c>
      <c r="V2462">
        <v>1</v>
      </c>
    </row>
    <row r="2463" spans="1:22" x14ac:dyDescent="0.2">
      <c r="A2463" s="1" t="s">
        <v>864</v>
      </c>
      <c r="B2463" s="6" t="s">
        <v>13</v>
      </c>
      <c r="C2463" s="1" t="s">
        <v>13</v>
      </c>
      <c r="D2463" s="1" t="s">
        <v>13</v>
      </c>
      <c r="E2463" s="1" t="s">
        <v>865</v>
      </c>
      <c r="F2463" s="1" t="s">
        <v>866</v>
      </c>
      <c r="G2463" s="6" t="s">
        <v>219</v>
      </c>
      <c r="H2463" s="3">
        <v>0</v>
      </c>
      <c r="I2463" s="1" t="s">
        <v>13</v>
      </c>
      <c r="J2463" s="1" t="s">
        <v>13</v>
      </c>
      <c r="K2463" s="1" t="s">
        <v>13</v>
      </c>
      <c r="L2463" s="1" t="s">
        <v>13</v>
      </c>
      <c r="M2463" s="1" t="s">
        <v>13</v>
      </c>
      <c r="N2463" s="1" t="s">
        <v>13</v>
      </c>
      <c r="O2463" s="1" t="s">
        <v>13</v>
      </c>
      <c r="P2463" s="1" t="s">
        <v>13</v>
      </c>
      <c r="Q2463" s="1" t="s">
        <v>13</v>
      </c>
      <c r="S2463" t="s">
        <v>13</v>
      </c>
      <c r="T2463" t="s">
        <v>13</v>
      </c>
      <c r="U2463" t="s">
        <v>13</v>
      </c>
      <c r="V2463">
        <v>1</v>
      </c>
    </row>
    <row r="2464" spans="1:22" x14ac:dyDescent="0.2">
      <c r="A2464" s="1" t="s">
        <v>864</v>
      </c>
      <c r="B2464" s="6" t="s">
        <v>1312</v>
      </c>
      <c r="C2464" s="1" t="s">
        <v>1355</v>
      </c>
      <c r="D2464" s="1" t="s">
        <v>13</v>
      </c>
      <c r="E2464" s="1" t="s">
        <v>1356</v>
      </c>
      <c r="F2464" s="1" t="s">
        <v>1315</v>
      </c>
      <c r="G2464" s="6" t="s">
        <v>1316</v>
      </c>
      <c r="H2464" s="3">
        <v>2</v>
      </c>
      <c r="I2464" s="5">
        <v>0</v>
      </c>
      <c r="J2464" s="4">
        <f>TRUNC(H2464*I2464, 1)</f>
        <v>0</v>
      </c>
      <c r="K2464" s="4">
        <f>노무!E5</f>
        <v>0</v>
      </c>
      <c r="L2464" s="5">
        <f>TRUNC(H2464*K2464, 1)</f>
        <v>0</v>
      </c>
      <c r="M2464" s="4">
        <v>0</v>
      </c>
      <c r="N2464" s="5">
        <f>TRUNC(H2464*M2464, 1)</f>
        <v>0</v>
      </c>
      <c r="O2464" s="4">
        <f t="shared" ref="O2464:P2466" si="271">I2464+K2464+M2464</f>
        <v>0</v>
      </c>
      <c r="P2464" s="5">
        <f t="shared" si="271"/>
        <v>0</v>
      </c>
      <c r="Q2464" s="1" t="s">
        <v>13</v>
      </c>
      <c r="S2464" t="s">
        <v>54</v>
      </c>
      <c r="T2464" t="s">
        <v>54</v>
      </c>
      <c r="U2464" t="s">
        <v>13</v>
      </c>
      <c r="V2464">
        <v>1</v>
      </c>
    </row>
    <row r="2465" spans="1:22" x14ac:dyDescent="0.2">
      <c r="A2465" s="1" t="s">
        <v>864</v>
      </c>
      <c r="B2465" s="6" t="s">
        <v>1312</v>
      </c>
      <c r="C2465" s="1" t="s">
        <v>1317</v>
      </c>
      <c r="D2465" s="1" t="s">
        <v>13</v>
      </c>
      <c r="E2465" s="1" t="s">
        <v>1318</v>
      </c>
      <c r="F2465" s="1" t="s">
        <v>1315</v>
      </c>
      <c r="G2465" s="6" t="s">
        <v>1316</v>
      </c>
      <c r="H2465" s="3">
        <v>0.5</v>
      </c>
      <c r="I2465" s="5">
        <v>0</v>
      </c>
      <c r="J2465" s="4">
        <f>TRUNC(H2465*I2465, 1)</f>
        <v>0</v>
      </c>
      <c r="K2465" s="4">
        <f>노무!E4</f>
        <v>0</v>
      </c>
      <c r="L2465" s="5">
        <f>TRUNC(H2465*K2465, 1)</f>
        <v>0</v>
      </c>
      <c r="M2465" s="4">
        <v>0</v>
      </c>
      <c r="N2465" s="5">
        <f>TRUNC(H2465*M2465, 1)</f>
        <v>0</v>
      </c>
      <c r="O2465" s="4">
        <f t="shared" si="271"/>
        <v>0</v>
      </c>
      <c r="P2465" s="5">
        <f t="shared" si="271"/>
        <v>0</v>
      </c>
      <c r="Q2465" s="1" t="s">
        <v>13</v>
      </c>
      <c r="S2465" t="s">
        <v>54</v>
      </c>
      <c r="T2465" t="s">
        <v>54</v>
      </c>
      <c r="U2465" t="s">
        <v>13</v>
      </c>
      <c r="V2465">
        <v>1</v>
      </c>
    </row>
    <row r="2466" spans="1:22" x14ac:dyDescent="0.2">
      <c r="A2466" s="1" t="s">
        <v>864</v>
      </c>
      <c r="B2466" s="6" t="s">
        <v>1331</v>
      </c>
      <c r="C2466" s="1" t="s">
        <v>1357</v>
      </c>
      <c r="D2466" s="1" t="s">
        <v>13</v>
      </c>
      <c r="E2466" s="1" t="s">
        <v>1358</v>
      </c>
      <c r="F2466" s="1" t="s">
        <v>1359</v>
      </c>
      <c r="G2466" s="6" t="s">
        <v>1335</v>
      </c>
      <c r="H2466" s="3">
        <v>4</v>
      </c>
      <c r="I2466" s="4">
        <f>기계경비!H37</f>
        <v>0</v>
      </c>
      <c r="J2466" s="4">
        <f>TRUNC(H2466*I2466, 1)</f>
        <v>0</v>
      </c>
      <c r="K2466" s="4">
        <f>기계경비!I37</f>
        <v>0</v>
      </c>
      <c r="L2466" s="5">
        <f>TRUNC(H2466*K2466, 1)</f>
        <v>0</v>
      </c>
      <c r="M2466" s="4">
        <f>기계경비!J37</f>
        <v>0</v>
      </c>
      <c r="N2466" s="5">
        <f>TRUNC(H2466*M2466, 1)</f>
        <v>0</v>
      </c>
      <c r="O2466" s="4">
        <f t="shared" si="271"/>
        <v>0</v>
      </c>
      <c r="P2466" s="5">
        <f t="shared" si="271"/>
        <v>0</v>
      </c>
      <c r="Q2466" s="1" t="s">
        <v>13</v>
      </c>
      <c r="S2466" t="s">
        <v>54</v>
      </c>
      <c r="T2466" t="s">
        <v>54</v>
      </c>
      <c r="U2466" t="s">
        <v>13</v>
      </c>
      <c r="V2466">
        <v>1</v>
      </c>
    </row>
    <row r="2467" spans="1:22" x14ac:dyDescent="0.2">
      <c r="A2467" s="1" t="s">
        <v>13</v>
      </c>
      <c r="B2467" s="6" t="s">
        <v>13</v>
      </c>
      <c r="C2467" s="1" t="s">
        <v>13</v>
      </c>
      <c r="D2467" s="1" t="s">
        <v>13</v>
      </c>
      <c r="E2467" s="1" t="s">
        <v>1311</v>
      </c>
      <c r="F2467" s="1" t="s">
        <v>13</v>
      </c>
      <c r="G2467" s="6" t="s">
        <v>13</v>
      </c>
      <c r="H2467" s="3">
        <v>0</v>
      </c>
      <c r="I2467" s="1" t="s">
        <v>13</v>
      </c>
      <c r="J2467" s="4">
        <f>TRUNC(SUMPRODUCT(J2464:J2466, V2464:V2466), 0)</f>
        <v>0</v>
      </c>
      <c r="K2467" s="1" t="s">
        <v>13</v>
      </c>
      <c r="L2467" s="5">
        <f>TRUNC(SUMPRODUCT(L2464:L2466, V2464:V2466), 0)</f>
        <v>0</v>
      </c>
      <c r="M2467" s="1" t="s">
        <v>13</v>
      </c>
      <c r="N2467" s="5">
        <f>TRUNC(SUMPRODUCT(N2464:N2466, V2464:V2466), 0)</f>
        <v>0</v>
      </c>
      <c r="O2467" s="1" t="s">
        <v>13</v>
      </c>
      <c r="P2467" s="5">
        <f>J2467+L2467+N2467</f>
        <v>0</v>
      </c>
      <c r="Q2467" s="1" t="s">
        <v>13</v>
      </c>
      <c r="S2467" t="s">
        <v>13</v>
      </c>
      <c r="T2467" t="s">
        <v>13</v>
      </c>
      <c r="U2467" t="s">
        <v>13</v>
      </c>
      <c r="V2467">
        <v>1</v>
      </c>
    </row>
    <row r="2468" spans="1:22" x14ac:dyDescent="0.2">
      <c r="A2468" s="1" t="s">
        <v>13</v>
      </c>
      <c r="B2468" s="6" t="s">
        <v>13</v>
      </c>
      <c r="C2468" s="1" t="s">
        <v>13</v>
      </c>
      <c r="D2468" s="1" t="s">
        <v>13</v>
      </c>
      <c r="E2468" s="1" t="s">
        <v>13</v>
      </c>
      <c r="F2468" s="1" t="s">
        <v>13</v>
      </c>
      <c r="G2468" s="6" t="s">
        <v>13</v>
      </c>
      <c r="H2468" s="3">
        <v>0</v>
      </c>
      <c r="I2468" s="1" t="s">
        <v>13</v>
      </c>
      <c r="J2468" s="1" t="s">
        <v>13</v>
      </c>
      <c r="K2468" s="1" t="s">
        <v>13</v>
      </c>
      <c r="L2468" s="1" t="s">
        <v>13</v>
      </c>
      <c r="M2468" s="1" t="s">
        <v>13</v>
      </c>
      <c r="N2468" s="1" t="s">
        <v>13</v>
      </c>
      <c r="O2468" s="1" t="s">
        <v>13</v>
      </c>
      <c r="P2468" s="1" t="s">
        <v>13</v>
      </c>
      <c r="Q2468" s="1" t="s">
        <v>13</v>
      </c>
      <c r="S2468" t="s">
        <v>13</v>
      </c>
      <c r="T2468" t="s">
        <v>13</v>
      </c>
      <c r="U2468" t="s">
        <v>13</v>
      </c>
      <c r="V2468">
        <v>1</v>
      </c>
    </row>
    <row r="2469" spans="1:22" x14ac:dyDescent="0.2">
      <c r="A2469" s="1" t="s">
        <v>867</v>
      </c>
      <c r="B2469" s="6" t="s">
        <v>13</v>
      </c>
      <c r="C2469" s="1" t="s">
        <v>13</v>
      </c>
      <c r="D2469" s="1" t="s">
        <v>13</v>
      </c>
      <c r="E2469" s="1" t="s">
        <v>868</v>
      </c>
      <c r="F2469" s="1" t="s">
        <v>869</v>
      </c>
      <c r="G2469" s="6" t="s">
        <v>136</v>
      </c>
      <c r="H2469" s="3">
        <v>0</v>
      </c>
      <c r="I2469" s="1" t="s">
        <v>13</v>
      </c>
      <c r="J2469" s="1" t="s">
        <v>13</v>
      </c>
      <c r="K2469" s="1" t="s">
        <v>13</v>
      </c>
      <c r="L2469" s="1" t="s">
        <v>13</v>
      </c>
      <c r="M2469" s="1" t="s">
        <v>13</v>
      </c>
      <c r="N2469" s="1" t="s">
        <v>13</v>
      </c>
      <c r="O2469" s="1" t="s">
        <v>13</v>
      </c>
      <c r="P2469" s="1" t="s">
        <v>13</v>
      </c>
      <c r="Q2469" s="1" t="s">
        <v>13</v>
      </c>
      <c r="S2469" t="s">
        <v>13</v>
      </c>
      <c r="T2469" t="s">
        <v>13</v>
      </c>
      <c r="U2469" t="s">
        <v>13</v>
      </c>
      <c r="V2469">
        <v>1</v>
      </c>
    </row>
    <row r="2470" spans="1:22" x14ac:dyDescent="0.2">
      <c r="A2470" s="1" t="s">
        <v>867</v>
      </c>
      <c r="B2470" s="6" t="s">
        <v>1312</v>
      </c>
      <c r="C2470" s="1" t="s">
        <v>1496</v>
      </c>
      <c r="D2470" s="1" t="s">
        <v>13</v>
      </c>
      <c r="E2470" s="1" t="s">
        <v>1497</v>
      </c>
      <c r="F2470" s="1" t="s">
        <v>1315</v>
      </c>
      <c r="G2470" s="6" t="s">
        <v>1316</v>
      </c>
      <c r="H2470" s="3">
        <v>0.04</v>
      </c>
      <c r="I2470" s="5">
        <v>0</v>
      </c>
      <c r="J2470" s="4">
        <f t="shared" ref="J2470:J2480" si="272">TRUNC(H2470*I2470, 1)</f>
        <v>0</v>
      </c>
      <c r="K2470" s="4">
        <f>노무!E23</f>
        <v>0</v>
      </c>
      <c r="L2470" s="5">
        <f t="shared" ref="L2470:L2480" si="273">TRUNC(H2470*K2470, 1)</f>
        <v>0</v>
      </c>
      <c r="M2470" s="4">
        <v>0</v>
      </c>
      <c r="N2470" s="5">
        <f t="shared" ref="N2470:N2480" si="274">TRUNC(H2470*M2470, 1)</f>
        <v>0</v>
      </c>
      <c r="O2470" s="4">
        <f t="shared" ref="O2470:O2480" si="275">I2470+K2470+M2470</f>
        <v>0</v>
      </c>
      <c r="P2470" s="5">
        <f t="shared" ref="P2470:P2480" si="276">J2470+L2470+N2470</f>
        <v>0</v>
      </c>
      <c r="Q2470" s="1" t="s">
        <v>13</v>
      </c>
      <c r="S2470" t="s">
        <v>54</v>
      </c>
      <c r="T2470" t="s">
        <v>54</v>
      </c>
      <c r="U2470" t="s">
        <v>13</v>
      </c>
      <c r="V2470">
        <v>1</v>
      </c>
    </row>
    <row r="2471" spans="1:22" x14ac:dyDescent="0.2">
      <c r="A2471" s="1" t="s">
        <v>867</v>
      </c>
      <c r="B2471" s="6" t="s">
        <v>1312</v>
      </c>
      <c r="C2471" s="1" t="s">
        <v>1362</v>
      </c>
      <c r="D2471" s="1" t="s">
        <v>13</v>
      </c>
      <c r="E2471" s="1" t="s">
        <v>1363</v>
      </c>
      <c r="F2471" s="1" t="s">
        <v>1315</v>
      </c>
      <c r="G2471" s="6" t="s">
        <v>1316</v>
      </c>
      <c r="H2471" s="3">
        <v>0.04</v>
      </c>
      <c r="I2471" s="5">
        <v>0</v>
      </c>
      <c r="J2471" s="4">
        <f t="shared" si="272"/>
        <v>0</v>
      </c>
      <c r="K2471" s="4">
        <f>노무!E28</f>
        <v>0</v>
      </c>
      <c r="L2471" s="5">
        <f t="shared" si="273"/>
        <v>0</v>
      </c>
      <c r="M2471" s="4">
        <v>0</v>
      </c>
      <c r="N2471" s="5">
        <f t="shared" si="274"/>
        <v>0</v>
      </c>
      <c r="O2471" s="4">
        <f t="shared" si="275"/>
        <v>0</v>
      </c>
      <c r="P2471" s="5">
        <f t="shared" si="276"/>
        <v>0</v>
      </c>
      <c r="Q2471" s="1" t="s">
        <v>13</v>
      </c>
      <c r="S2471" t="s">
        <v>54</v>
      </c>
      <c r="T2471" t="s">
        <v>54</v>
      </c>
      <c r="U2471" t="s">
        <v>13</v>
      </c>
      <c r="V2471">
        <v>1</v>
      </c>
    </row>
    <row r="2472" spans="1:22" x14ac:dyDescent="0.2">
      <c r="A2472" s="1" t="s">
        <v>867</v>
      </c>
      <c r="B2472" s="6" t="s">
        <v>1312</v>
      </c>
      <c r="C2472" s="1" t="s">
        <v>1355</v>
      </c>
      <c r="D2472" s="1" t="s">
        <v>13</v>
      </c>
      <c r="E2472" s="1" t="s">
        <v>1356</v>
      </c>
      <c r="F2472" s="1" t="s">
        <v>1315</v>
      </c>
      <c r="G2472" s="6" t="s">
        <v>1316</v>
      </c>
      <c r="H2472" s="3">
        <v>0.08</v>
      </c>
      <c r="I2472" s="5">
        <v>0</v>
      </c>
      <c r="J2472" s="4">
        <f t="shared" si="272"/>
        <v>0</v>
      </c>
      <c r="K2472" s="4">
        <f>노무!E5</f>
        <v>0</v>
      </c>
      <c r="L2472" s="5">
        <f t="shared" si="273"/>
        <v>0</v>
      </c>
      <c r="M2472" s="4">
        <v>0</v>
      </c>
      <c r="N2472" s="5">
        <f t="shared" si="274"/>
        <v>0</v>
      </c>
      <c r="O2472" s="4">
        <f t="shared" si="275"/>
        <v>0</v>
      </c>
      <c r="P2472" s="5">
        <f t="shared" si="276"/>
        <v>0</v>
      </c>
      <c r="Q2472" s="1" t="s">
        <v>13</v>
      </c>
      <c r="S2472" t="s">
        <v>54</v>
      </c>
      <c r="T2472" t="s">
        <v>54</v>
      </c>
      <c r="U2472" t="s">
        <v>13</v>
      </c>
      <c r="V2472">
        <v>1</v>
      </c>
    </row>
    <row r="2473" spans="1:22" x14ac:dyDescent="0.2">
      <c r="A2473" s="1" t="s">
        <v>867</v>
      </c>
      <c r="B2473" s="6" t="s">
        <v>1312</v>
      </c>
      <c r="C2473" s="1" t="s">
        <v>1317</v>
      </c>
      <c r="D2473" s="1" t="s">
        <v>13</v>
      </c>
      <c r="E2473" s="1" t="s">
        <v>1318</v>
      </c>
      <c r="F2473" s="1" t="s">
        <v>1315</v>
      </c>
      <c r="G2473" s="6" t="s">
        <v>1316</v>
      </c>
      <c r="H2473" s="3">
        <v>7.0000000000000007E-2</v>
      </c>
      <c r="I2473" s="5">
        <v>0</v>
      </c>
      <c r="J2473" s="4">
        <f t="shared" si="272"/>
        <v>0</v>
      </c>
      <c r="K2473" s="4">
        <f>노무!E4</f>
        <v>0</v>
      </c>
      <c r="L2473" s="5">
        <f t="shared" si="273"/>
        <v>0</v>
      </c>
      <c r="M2473" s="4">
        <v>0</v>
      </c>
      <c r="N2473" s="5">
        <f t="shared" si="274"/>
        <v>0</v>
      </c>
      <c r="O2473" s="4">
        <f t="shared" si="275"/>
        <v>0</v>
      </c>
      <c r="P2473" s="5">
        <f t="shared" si="276"/>
        <v>0</v>
      </c>
      <c r="Q2473" s="1" t="s">
        <v>13</v>
      </c>
      <c r="S2473" t="s">
        <v>54</v>
      </c>
      <c r="T2473" t="s">
        <v>54</v>
      </c>
      <c r="U2473" t="s">
        <v>13</v>
      </c>
      <c r="V2473">
        <v>1</v>
      </c>
    </row>
    <row r="2474" spans="1:22" x14ac:dyDescent="0.2">
      <c r="A2474" s="1" t="s">
        <v>867</v>
      </c>
      <c r="B2474" s="6" t="s">
        <v>1306</v>
      </c>
      <c r="C2474" s="1" t="s">
        <v>1307</v>
      </c>
      <c r="D2474" s="1" t="s">
        <v>13</v>
      </c>
      <c r="E2474" s="1" t="s">
        <v>1319</v>
      </c>
      <c r="F2474" s="1" t="s">
        <v>1330</v>
      </c>
      <c r="G2474" s="6" t="s">
        <v>1310</v>
      </c>
      <c r="H2474" s="3">
        <v>1</v>
      </c>
      <c r="I2474" s="4">
        <f>TRUNC((L2470+L2471+L2472+L2473)*2*0.01, 1)</f>
        <v>0</v>
      </c>
      <c r="J2474" s="4">
        <f t="shared" si="272"/>
        <v>0</v>
      </c>
      <c r="K2474" s="4">
        <v>0</v>
      </c>
      <c r="L2474" s="5">
        <f t="shared" si="273"/>
        <v>0</v>
      </c>
      <c r="M2474" s="4">
        <v>0</v>
      </c>
      <c r="N2474" s="5">
        <f t="shared" si="274"/>
        <v>0</v>
      </c>
      <c r="O2474" s="4">
        <f t="shared" si="275"/>
        <v>0</v>
      </c>
      <c r="P2474" s="5">
        <f t="shared" si="276"/>
        <v>0</v>
      </c>
      <c r="Q2474" s="1" t="s">
        <v>13</v>
      </c>
      <c r="S2474" t="s">
        <v>54</v>
      </c>
      <c r="T2474" t="s">
        <v>54</v>
      </c>
      <c r="U2474">
        <v>2</v>
      </c>
      <c r="V2474">
        <v>1</v>
      </c>
    </row>
    <row r="2475" spans="1:22" x14ac:dyDescent="0.2">
      <c r="A2475" s="1" t="s">
        <v>867</v>
      </c>
      <c r="B2475" s="6" t="s">
        <v>1331</v>
      </c>
      <c r="C2475" s="1" t="s">
        <v>1519</v>
      </c>
      <c r="D2475" s="1" t="s">
        <v>13</v>
      </c>
      <c r="E2475" s="1" t="s">
        <v>1520</v>
      </c>
      <c r="F2475" s="1" t="s">
        <v>1521</v>
      </c>
      <c r="G2475" s="6" t="s">
        <v>1335</v>
      </c>
      <c r="H2475" s="3">
        <v>0.28000000000000003</v>
      </c>
      <c r="I2475" s="4">
        <f>기계경비!H66</f>
        <v>0</v>
      </c>
      <c r="J2475" s="4">
        <f t="shared" si="272"/>
        <v>0</v>
      </c>
      <c r="K2475" s="4">
        <f>기계경비!I66</f>
        <v>0</v>
      </c>
      <c r="L2475" s="5">
        <f t="shared" si="273"/>
        <v>0</v>
      </c>
      <c r="M2475" s="4">
        <f>기계경비!J66</f>
        <v>0</v>
      </c>
      <c r="N2475" s="5">
        <f t="shared" si="274"/>
        <v>0</v>
      </c>
      <c r="O2475" s="4">
        <f t="shared" si="275"/>
        <v>0</v>
      </c>
      <c r="P2475" s="5">
        <f t="shared" si="276"/>
        <v>0</v>
      </c>
      <c r="Q2475" s="1" t="s">
        <v>13</v>
      </c>
      <c r="S2475" t="s">
        <v>54</v>
      </c>
      <c r="T2475" t="s">
        <v>54</v>
      </c>
      <c r="U2475" t="s">
        <v>13</v>
      </c>
      <c r="V2475">
        <v>1</v>
      </c>
    </row>
    <row r="2476" spans="1:22" x14ac:dyDescent="0.2">
      <c r="A2476" s="1" t="s">
        <v>867</v>
      </c>
      <c r="B2476" s="6" t="s">
        <v>1331</v>
      </c>
      <c r="C2476" s="1" t="s">
        <v>1522</v>
      </c>
      <c r="D2476" s="1" t="s">
        <v>13</v>
      </c>
      <c r="E2476" s="1" t="s">
        <v>1468</v>
      </c>
      <c r="F2476" s="1" t="s">
        <v>1523</v>
      </c>
      <c r="G2476" s="6" t="s">
        <v>1335</v>
      </c>
      <c r="H2476" s="3">
        <v>0.28000000000000003</v>
      </c>
      <c r="I2476" s="4">
        <f>기계경비!H44</f>
        <v>0</v>
      </c>
      <c r="J2476" s="4">
        <f t="shared" si="272"/>
        <v>0</v>
      </c>
      <c r="K2476" s="4">
        <f>기계경비!I44</f>
        <v>0</v>
      </c>
      <c r="L2476" s="5">
        <f t="shared" si="273"/>
        <v>0</v>
      </c>
      <c r="M2476" s="4">
        <f>기계경비!J44</f>
        <v>0</v>
      </c>
      <c r="N2476" s="5">
        <f t="shared" si="274"/>
        <v>0</v>
      </c>
      <c r="O2476" s="4">
        <f t="shared" si="275"/>
        <v>0</v>
      </c>
      <c r="P2476" s="5">
        <f t="shared" si="276"/>
        <v>0</v>
      </c>
      <c r="Q2476" s="1" t="s">
        <v>13</v>
      </c>
      <c r="S2476" t="s">
        <v>54</v>
      </c>
      <c r="T2476" t="s">
        <v>54</v>
      </c>
      <c r="U2476" t="s">
        <v>13</v>
      </c>
      <c r="V2476">
        <v>1</v>
      </c>
    </row>
    <row r="2477" spans="1:22" x14ac:dyDescent="0.2">
      <c r="A2477" s="1" t="s">
        <v>867</v>
      </c>
      <c r="B2477" s="6" t="s">
        <v>1331</v>
      </c>
      <c r="C2477" s="1" t="s">
        <v>1370</v>
      </c>
      <c r="D2477" s="1" t="s">
        <v>13</v>
      </c>
      <c r="E2477" s="1" t="s">
        <v>1371</v>
      </c>
      <c r="F2477" s="1" t="s">
        <v>1372</v>
      </c>
      <c r="G2477" s="6" t="s">
        <v>1335</v>
      </c>
      <c r="H2477" s="3">
        <v>0.28000000000000003</v>
      </c>
      <c r="I2477" s="4">
        <f>기계경비!H63</f>
        <v>0</v>
      </c>
      <c r="J2477" s="4">
        <f t="shared" si="272"/>
        <v>0</v>
      </c>
      <c r="K2477" s="4">
        <f>기계경비!I63</f>
        <v>0</v>
      </c>
      <c r="L2477" s="5">
        <f t="shared" si="273"/>
        <v>0</v>
      </c>
      <c r="M2477" s="4">
        <f>기계경비!J63</f>
        <v>0</v>
      </c>
      <c r="N2477" s="5">
        <f t="shared" si="274"/>
        <v>0</v>
      </c>
      <c r="O2477" s="4">
        <f t="shared" si="275"/>
        <v>0</v>
      </c>
      <c r="P2477" s="5">
        <f t="shared" si="276"/>
        <v>0</v>
      </c>
      <c r="Q2477" s="1" t="s">
        <v>13</v>
      </c>
      <c r="S2477" t="s">
        <v>54</v>
      </c>
      <c r="T2477" t="s">
        <v>54</v>
      </c>
      <c r="U2477" t="s">
        <v>13</v>
      </c>
      <c r="V2477">
        <v>1</v>
      </c>
    </row>
    <row r="2478" spans="1:22" x14ac:dyDescent="0.2">
      <c r="A2478" s="1" t="s">
        <v>867</v>
      </c>
      <c r="B2478" s="6" t="s">
        <v>1331</v>
      </c>
      <c r="C2478" s="1" t="s">
        <v>1524</v>
      </c>
      <c r="D2478" s="1" t="s">
        <v>13</v>
      </c>
      <c r="E2478" s="1" t="s">
        <v>1517</v>
      </c>
      <c r="F2478" s="1" t="s">
        <v>1525</v>
      </c>
      <c r="G2478" s="6" t="s">
        <v>1335</v>
      </c>
      <c r="H2478" s="3">
        <v>0.28000000000000003</v>
      </c>
      <c r="I2478" s="4">
        <f>기계경비!H14</f>
        <v>0</v>
      </c>
      <c r="J2478" s="4">
        <f t="shared" si="272"/>
        <v>0</v>
      </c>
      <c r="K2478" s="4">
        <f>기계경비!I14</f>
        <v>0</v>
      </c>
      <c r="L2478" s="5">
        <f t="shared" si="273"/>
        <v>0</v>
      </c>
      <c r="M2478" s="4">
        <f>기계경비!J14</f>
        <v>0</v>
      </c>
      <c r="N2478" s="5">
        <f t="shared" si="274"/>
        <v>0</v>
      </c>
      <c r="O2478" s="4">
        <f t="shared" si="275"/>
        <v>0</v>
      </c>
      <c r="P2478" s="5">
        <f t="shared" si="276"/>
        <v>0</v>
      </c>
      <c r="Q2478" s="1" t="s">
        <v>13</v>
      </c>
      <c r="S2478" t="s">
        <v>54</v>
      </c>
      <c r="T2478" t="s">
        <v>54</v>
      </c>
      <c r="U2478" t="s">
        <v>13</v>
      </c>
      <c r="V2478">
        <v>1</v>
      </c>
    </row>
    <row r="2479" spans="1:22" x14ac:dyDescent="0.2">
      <c r="A2479" s="1" t="s">
        <v>867</v>
      </c>
      <c r="B2479" s="6" t="s">
        <v>1331</v>
      </c>
      <c r="C2479" s="1" t="s">
        <v>1481</v>
      </c>
      <c r="D2479" s="1" t="s">
        <v>13</v>
      </c>
      <c r="E2479" s="1" t="s">
        <v>1482</v>
      </c>
      <c r="F2479" s="1" t="s">
        <v>1483</v>
      </c>
      <c r="G2479" s="6" t="s">
        <v>1335</v>
      </c>
      <c r="H2479" s="3">
        <v>0.28000000000000003</v>
      </c>
      <c r="I2479" s="4">
        <f>기계경비!H56</f>
        <v>0</v>
      </c>
      <c r="J2479" s="4">
        <f t="shared" si="272"/>
        <v>0</v>
      </c>
      <c r="K2479" s="4">
        <f>기계경비!I56</f>
        <v>0</v>
      </c>
      <c r="L2479" s="5">
        <f t="shared" si="273"/>
        <v>0</v>
      </c>
      <c r="M2479" s="4">
        <f>기계경비!J56</f>
        <v>0</v>
      </c>
      <c r="N2479" s="5">
        <f t="shared" si="274"/>
        <v>0</v>
      </c>
      <c r="O2479" s="4">
        <f t="shared" si="275"/>
        <v>0</v>
      </c>
      <c r="P2479" s="5">
        <f t="shared" si="276"/>
        <v>0</v>
      </c>
      <c r="Q2479" s="1" t="s">
        <v>13</v>
      </c>
      <c r="S2479" t="s">
        <v>54</v>
      </c>
      <c r="T2479" t="s">
        <v>54</v>
      </c>
      <c r="U2479" t="s">
        <v>13</v>
      </c>
      <c r="V2479">
        <v>1</v>
      </c>
    </row>
    <row r="2480" spans="1:22" x14ac:dyDescent="0.2">
      <c r="A2480" s="1" t="s">
        <v>867</v>
      </c>
      <c r="B2480" s="6" t="s">
        <v>1331</v>
      </c>
      <c r="C2480" s="1" t="s">
        <v>1526</v>
      </c>
      <c r="D2480" s="1" t="s">
        <v>13</v>
      </c>
      <c r="E2480" s="1" t="s">
        <v>1517</v>
      </c>
      <c r="F2480" s="1" t="s">
        <v>1527</v>
      </c>
      <c r="G2480" s="6" t="s">
        <v>1335</v>
      </c>
      <c r="H2480" s="3">
        <v>0.28000000000000003</v>
      </c>
      <c r="I2480" s="4">
        <f>기계경비!H15</f>
        <v>0</v>
      </c>
      <c r="J2480" s="4">
        <f t="shared" si="272"/>
        <v>0</v>
      </c>
      <c r="K2480" s="4">
        <f>기계경비!I15</f>
        <v>0</v>
      </c>
      <c r="L2480" s="5">
        <f t="shared" si="273"/>
        <v>0</v>
      </c>
      <c r="M2480" s="4">
        <f>기계경비!J15</f>
        <v>0</v>
      </c>
      <c r="N2480" s="5">
        <f t="shared" si="274"/>
        <v>0</v>
      </c>
      <c r="O2480" s="4">
        <f t="shared" si="275"/>
        <v>0</v>
      </c>
      <c r="P2480" s="5">
        <f t="shared" si="276"/>
        <v>0</v>
      </c>
      <c r="Q2480" s="1" t="s">
        <v>13</v>
      </c>
      <c r="S2480" t="s">
        <v>54</v>
      </c>
      <c r="T2480" t="s">
        <v>54</v>
      </c>
      <c r="U2480" t="s">
        <v>13</v>
      </c>
      <c r="V2480">
        <v>1</v>
      </c>
    </row>
    <row r="2481" spans="1:22" x14ac:dyDescent="0.2">
      <c r="A2481" s="1" t="s">
        <v>13</v>
      </c>
      <c r="B2481" s="6" t="s">
        <v>13</v>
      </c>
      <c r="C2481" s="1" t="s">
        <v>13</v>
      </c>
      <c r="D2481" s="1" t="s">
        <v>13</v>
      </c>
      <c r="E2481" s="1" t="s">
        <v>1311</v>
      </c>
      <c r="F2481" s="1" t="s">
        <v>13</v>
      </c>
      <c r="G2481" s="6" t="s">
        <v>13</v>
      </c>
      <c r="H2481" s="3">
        <v>0</v>
      </c>
      <c r="I2481" s="1" t="s">
        <v>13</v>
      </c>
      <c r="J2481" s="4">
        <f>TRUNC(SUMPRODUCT(J2470:J2480, V2470:V2480), 0)</f>
        <v>0</v>
      </c>
      <c r="K2481" s="1" t="s">
        <v>13</v>
      </c>
      <c r="L2481" s="5">
        <f>TRUNC(SUMPRODUCT(L2470:L2480, V2470:V2480), 0)</f>
        <v>0</v>
      </c>
      <c r="M2481" s="1" t="s">
        <v>13</v>
      </c>
      <c r="N2481" s="5">
        <f>TRUNC(SUMPRODUCT(N2470:N2480, V2470:V2480), 0)</f>
        <v>0</v>
      </c>
      <c r="O2481" s="1" t="s">
        <v>13</v>
      </c>
      <c r="P2481" s="5">
        <f>J2481+L2481+N2481</f>
        <v>0</v>
      </c>
      <c r="Q2481" s="1" t="s">
        <v>13</v>
      </c>
      <c r="S2481" t="s">
        <v>13</v>
      </c>
      <c r="T2481" t="s">
        <v>13</v>
      </c>
      <c r="U2481" t="s">
        <v>13</v>
      </c>
      <c r="V2481">
        <v>1</v>
      </c>
    </row>
    <row r="2482" spans="1:22" x14ac:dyDescent="0.2">
      <c r="A2482" s="1" t="s">
        <v>13</v>
      </c>
      <c r="B2482" s="6" t="s">
        <v>13</v>
      </c>
      <c r="C2482" s="1" t="s">
        <v>13</v>
      </c>
      <c r="D2482" s="1" t="s">
        <v>13</v>
      </c>
      <c r="E2482" s="1" t="s">
        <v>13</v>
      </c>
      <c r="F2482" s="1" t="s">
        <v>13</v>
      </c>
      <c r="G2482" s="6" t="s">
        <v>13</v>
      </c>
      <c r="H2482" s="3">
        <v>0</v>
      </c>
      <c r="I2482" s="1" t="s">
        <v>13</v>
      </c>
      <c r="J2482" s="1" t="s">
        <v>13</v>
      </c>
      <c r="K2482" s="1" t="s">
        <v>13</v>
      </c>
      <c r="L2482" s="1" t="s">
        <v>13</v>
      </c>
      <c r="M2482" s="1" t="s">
        <v>13</v>
      </c>
      <c r="N2482" s="1" t="s">
        <v>13</v>
      </c>
      <c r="O2482" s="1" t="s">
        <v>13</v>
      </c>
      <c r="P2482" s="1" t="s">
        <v>13</v>
      </c>
      <c r="Q2482" s="1" t="s">
        <v>13</v>
      </c>
      <c r="S2482" t="s">
        <v>13</v>
      </c>
      <c r="T2482" t="s">
        <v>13</v>
      </c>
      <c r="U2482" t="s">
        <v>13</v>
      </c>
      <c r="V2482">
        <v>1</v>
      </c>
    </row>
    <row r="2483" spans="1:22" x14ac:dyDescent="0.2">
      <c r="A2483" s="1" t="s">
        <v>870</v>
      </c>
      <c r="B2483" s="6" t="s">
        <v>13</v>
      </c>
      <c r="C2483" s="1" t="s">
        <v>13</v>
      </c>
      <c r="D2483" s="1" t="s">
        <v>13</v>
      </c>
      <c r="E2483" s="1" t="s">
        <v>868</v>
      </c>
      <c r="F2483" s="1" t="s">
        <v>871</v>
      </c>
      <c r="G2483" s="6" t="s">
        <v>136</v>
      </c>
      <c r="H2483" s="3">
        <v>0</v>
      </c>
      <c r="I2483" s="1" t="s">
        <v>13</v>
      </c>
      <c r="J2483" s="1" t="s">
        <v>13</v>
      </c>
      <c r="K2483" s="1" t="s">
        <v>13</v>
      </c>
      <c r="L2483" s="1" t="s">
        <v>13</v>
      </c>
      <c r="M2483" s="1" t="s">
        <v>13</v>
      </c>
      <c r="N2483" s="1" t="s">
        <v>13</v>
      </c>
      <c r="O2483" s="1" t="s">
        <v>13</v>
      </c>
      <c r="P2483" s="1" t="s">
        <v>13</v>
      </c>
      <c r="Q2483" s="1" t="s">
        <v>13</v>
      </c>
      <c r="S2483" t="s">
        <v>13</v>
      </c>
      <c r="T2483" t="s">
        <v>13</v>
      </c>
      <c r="U2483" t="s">
        <v>13</v>
      </c>
      <c r="V2483">
        <v>1</v>
      </c>
    </row>
    <row r="2484" spans="1:22" x14ac:dyDescent="0.2">
      <c r="A2484" s="1" t="s">
        <v>870</v>
      </c>
      <c r="B2484" s="6" t="s">
        <v>1312</v>
      </c>
      <c r="C2484" s="1" t="s">
        <v>1496</v>
      </c>
      <c r="D2484" s="1" t="s">
        <v>13</v>
      </c>
      <c r="E2484" s="1" t="s">
        <v>1497</v>
      </c>
      <c r="F2484" s="1" t="s">
        <v>1315</v>
      </c>
      <c r="G2484" s="6" t="s">
        <v>1316</v>
      </c>
      <c r="H2484" s="3">
        <v>0.05</v>
      </c>
      <c r="I2484" s="5">
        <v>0</v>
      </c>
      <c r="J2484" s="4">
        <f t="shared" ref="J2484:J2494" si="277">TRUNC(H2484*I2484, 1)</f>
        <v>0</v>
      </c>
      <c r="K2484" s="4">
        <f>노무!E23</f>
        <v>0</v>
      </c>
      <c r="L2484" s="5">
        <f t="shared" ref="L2484:L2494" si="278">TRUNC(H2484*K2484, 1)</f>
        <v>0</v>
      </c>
      <c r="M2484" s="4">
        <v>0</v>
      </c>
      <c r="N2484" s="5">
        <f t="shared" ref="N2484:N2494" si="279">TRUNC(H2484*M2484, 1)</f>
        <v>0</v>
      </c>
      <c r="O2484" s="4">
        <f t="shared" ref="O2484:O2494" si="280">I2484+K2484+M2484</f>
        <v>0</v>
      </c>
      <c r="P2484" s="5">
        <f t="shared" ref="P2484:P2494" si="281">J2484+L2484+N2484</f>
        <v>0</v>
      </c>
      <c r="Q2484" s="1" t="s">
        <v>13</v>
      </c>
      <c r="S2484" t="s">
        <v>54</v>
      </c>
      <c r="T2484" t="s">
        <v>54</v>
      </c>
      <c r="U2484" t="s">
        <v>13</v>
      </c>
      <c r="V2484">
        <v>1</v>
      </c>
    </row>
    <row r="2485" spans="1:22" x14ac:dyDescent="0.2">
      <c r="A2485" s="1" t="s">
        <v>870</v>
      </c>
      <c r="B2485" s="6" t="s">
        <v>1312</v>
      </c>
      <c r="C2485" s="1" t="s">
        <v>1362</v>
      </c>
      <c r="D2485" s="1" t="s">
        <v>13</v>
      </c>
      <c r="E2485" s="1" t="s">
        <v>1363</v>
      </c>
      <c r="F2485" s="1" t="s">
        <v>1315</v>
      </c>
      <c r="G2485" s="6" t="s">
        <v>1316</v>
      </c>
      <c r="H2485" s="3">
        <v>0.05</v>
      </c>
      <c r="I2485" s="5">
        <v>0</v>
      </c>
      <c r="J2485" s="4">
        <f t="shared" si="277"/>
        <v>0</v>
      </c>
      <c r="K2485" s="4">
        <f>노무!E28</f>
        <v>0</v>
      </c>
      <c r="L2485" s="5">
        <f t="shared" si="278"/>
        <v>0</v>
      </c>
      <c r="M2485" s="4">
        <v>0</v>
      </c>
      <c r="N2485" s="5">
        <f t="shared" si="279"/>
        <v>0</v>
      </c>
      <c r="O2485" s="4">
        <f t="shared" si="280"/>
        <v>0</v>
      </c>
      <c r="P2485" s="5">
        <f t="shared" si="281"/>
        <v>0</v>
      </c>
      <c r="Q2485" s="1" t="s">
        <v>13</v>
      </c>
      <c r="S2485" t="s">
        <v>54</v>
      </c>
      <c r="T2485" t="s">
        <v>54</v>
      </c>
      <c r="U2485" t="s">
        <v>13</v>
      </c>
      <c r="V2485">
        <v>1</v>
      </c>
    </row>
    <row r="2486" spans="1:22" x14ac:dyDescent="0.2">
      <c r="A2486" s="1" t="s">
        <v>870</v>
      </c>
      <c r="B2486" s="6" t="s">
        <v>1312</v>
      </c>
      <c r="C2486" s="1" t="s">
        <v>1355</v>
      </c>
      <c r="D2486" s="1" t="s">
        <v>13</v>
      </c>
      <c r="E2486" s="1" t="s">
        <v>1356</v>
      </c>
      <c r="F2486" s="1" t="s">
        <v>1315</v>
      </c>
      <c r="G2486" s="6" t="s">
        <v>1316</v>
      </c>
      <c r="H2486" s="3">
        <v>0.1</v>
      </c>
      <c r="I2486" s="5">
        <v>0</v>
      </c>
      <c r="J2486" s="4">
        <f t="shared" si="277"/>
        <v>0</v>
      </c>
      <c r="K2486" s="4">
        <f>노무!E5</f>
        <v>0</v>
      </c>
      <c r="L2486" s="5">
        <f t="shared" si="278"/>
        <v>0</v>
      </c>
      <c r="M2486" s="4">
        <v>0</v>
      </c>
      <c r="N2486" s="5">
        <f t="shared" si="279"/>
        <v>0</v>
      </c>
      <c r="O2486" s="4">
        <f t="shared" si="280"/>
        <v>0</v>
      </c>
      <c r="P2486" s="5">
        <f t="shared" si="281"/>
        <v>0</v>
      </c>
      <c r="Q2486" s="1" t="s">
        <v>13</v>
      </c>
      <c r="S2486" t="s">
        <v>54</v>
      </c>
      <c r="T2486" t="s">
        <v>54</v>
      </c>
      <c r="U2486" t="s">
        <v>13</v>
      </c>
      <c r="V2486">
        <v>1</v>
      </c>
    </row>
    <row r="2487" spans="1:22" x14ac:dyDescent="0.2">
      <c r="A2487" s="1" t="s">
        <v>870</v>
      </c>
      <c r="B2487" s="6" t="s">
        <v>1312</v>
      </c>
      <c r="C2487" s="1" t="s">
        <v>1317</v>
      </c>
      <c r="D2487" s="1" t="s">
        <v>13</v>
      </c>
      <c r="E2487" s="1" t="s">
        <v>1318</v>
      </c>
      <c r="F2487" s="1" t="s">
        <v>1315</v>
      </c>
      <c r="G2487" s="6" t="s">
        <v>1316</v>
      </c>
      <c r="H2487" s="3">
        <v>0.09</v>
      </c>
      <c r="I2487" s="5">
        <v>0</v>
      </c>
      <c r="J2487" s="4">
        <f t="shared" si="277"/>
        <v>0</v>
      </c>
      <c r="K2487" s="4">
        <f>노무!E4</f>
        <v>0</v>
      </c>
      <c r="L2487" s="5">
        <f t="shared" si="278"/>
        <v>0</v>
      </c>
      <c r="M2487" s="4">
        <v>0</v>
      </c>
      <c r="N2487" s="5">
        <f t="shared" si="279"/>
        <v>0</v>
      </c>
      <c r="O2487" s="4">
        <f t="shared" si="280"/>
        <v>0</v>
      </c>
      <c r="P2487" s="5">
        <f t="shared" si="281"/>
        <v>0</v>
      </c>
      <c r="Q2487" s="1" t="s">
        <v>13</v>
      </c>
      <c r="S2487" t="s">
        <v>54</v>
      </c>
      <c r="T2487" t="s">
        <v>54</v>
      </c>
      <c r="U2487" t="s">
        <v>13</v>
      </c>
      <c r="V2487">
        <v>1</v>
      </c>
    </row>
    <row r="2488" spans="1:22" x14ac:dyDescent="0.2">
      <c r="A2488" s="1" t="s">
        <v>870</v>
      </c>
      <c r="B2488" s="6" t="s">
        <v>1306</v>
      </c>
      <c r="C2488" s="1" t="s">
        <v>1307</v>
      </c>
      <c r="D2488" s="1" t="s">
        <v>13</v>
      </c>
      <c r="E2488" s="1" t="s">
        <v>1319</v>
      </c>
      <c r="F2488" s="1" t="s">
        <v>1330</v>
      </c>
      <c r="G2488" s="6" t="s">
        <v>1310</v>
      </c>
      <c r="H2488" s="3">
        <v>1</v>
      </c>
      <c r="I2488" s="4">
        <f>TRUNC((L2484+L2485+L2486+L2487)*2*0.01, 1)</f>
        <v>0</v>
      </c>
      <c r="J2488" s="4">
        <f t="shared" si="277"/>
        <v>0</v>
      </c>
      <c r="K2488" s="4">
        <v>0</v>
      </c>
      <c r="L2488" s="5">
        <f t="shared" si="278"/>
        <v>0</v>
      </c>
      <c r="M2488" s="4">
        <v>0</v>
      </c>
      <c r="N2488" s="5">
        <f t="shared" si="279"/>
        <v>0</v>
      </c>
      <c r="O2488" s="4">
        <f t="shared" si="280"/>
        <v>0</v>
      </c>
      <c r="P2488" s="5">
        <f t="shared" si="281"/>
        <v>0</v>
      </c>
      <c r="Q2488" s="1" t="s">
        <v>13</v>
      </c>
      <c r="S2488" t="s">
        <v>54</v>
      </c>
      <c r="T2488" t="s">
        <v>54</v>
      </c>
      <c r="U2488">
        <v>2</v>
      </c>
      <c r="V2488">
        <v>1</v>
      </c>
    </row>
    <row r="2489" spans="1:22" x14ac:dyDescent="0.2">
      <c r="A2489" s="1" t="s">
        <v>870</v>
      </c>
      <c r="B2489" s="6" t="s">
        <v>1331</v>
      </c>
      <c r="C2489" s="1" t="s">
        <v>1519</v>
      </c>
      <c r="D2489" s="1" t="s">
        <v>13</v>
      </c>
      <c r="E2489" s="1" t="s">
        <v>1520</v>
      </c>
      <c r="F2489" s="1" t="s">
        <v>1521</v>
      </c>
      <c r="G2489" s="6" t="s">
        <v>1335</v>
      </c>
      <c r="H2489" s="3">
        <v>0.36</v>
      </c>
      <c r="I2489" s="4">
        <f>기계경비!H66</f>
        <v>0</v>
      </c>
      <c r="J2489" s="4">
        <f t="shared" si="277"/>
        <v>0</v>
      </c>
      <c r="K2489" s="4">
        <f>기계경비!I66</f>
        <v>0</v>
      </c>
      <c r="L2489" s="5">
        <f t="shared" si="278"/>
        <v>0</v>
      </c>
      <c r="M2489" s="4">
        <f>기계경비!J66</f>
        <v>0</v>
      </c>
      <c r="N2489" s="5">
        <f t="shared" si="279"/>
        <v>0</v>
      </c>
      <c r="O2489" s="4">
        <f t="shared" si="280"/>
        <v>0</v>
      </c>
      <c r="P2489" s="5">
        <f t="shared" si="281"/>
        <v>0</v>
      </c>
      <c r="Q2489" s="1" t="s">
        <v>13</v>
      </c>
      <c r="S2489" t="s">
        <v>54</v>
      </c>
      <c r="T2489" t="s">
        <v>54</v>
      </c>
      <c r="U2489" t="s">
        <v>13</v>
      </c>
      <c r="V2489">
        <v>1</v>
      </c>
    </row>
    <row r="2490" spans="1:22" x14ac:dyDescent="0.2">
      <c r="A2490" s="1" t="s">
        <v>870</v>
      </c>
      <c r="B2490" s="6" t="s">
        <v>1331</v>
      </c>
      <c r="C2490" s="1" t="s">
        <v>1522</v>
      </c>
      <c r="D2490" s="1" t="s">
        <v>13</v>
      </c>
      <c r="E2490" s="1" t="s">
        <v>1468</v>
      </c>
      <c r="F2490" s="1" t="s">
        <v>1523</v>
      </c>
      <c r="G2490" s="6" t="s">
        <v>1335</v>
      </c>
      <c r="H2490" s="3">
        <v>0.36</v>
      </c>
      <c r="I2490" s="4">
        <f>기계경비!H44</f>
        <v>0</v>
      </c>
      <c r="J2490" s="4">
        <f t="shared" si="277"/>
        <v>0</v>
      </c>
      <c r="K2490" s="4">
        <f>기계경비!I44</f>
        <v>0</v>
      </c>
      <c r="L2490" s="5">
        <f t="shared" si="278"/>
        <v>0</v>
      </c>
      <c r="M2490" s="4">
        <f>기계경비!J44</f>
        <v>0</v>
      </c>
      <c r="N2490" s="5">
        <f t="shared" si="279"/>
        <v>0</v>
      </c>
      <c r="O2490" s="4">
        <f t="shared" si="280"/>
        <v>0</v>
      </c>
      <c r="P2490" s="5">
        <f t="shared" si="281"/>
        <v>0</v>
      </c>
      <c r="Q2490" s="1" t="s">
        <v>13</v>
      </c>
      <c r="S2490" t="s">
        <v>54</v>
      </c>
      <c r="T2490" t="s">
        <v>54</v>
      </c>
      <c r="U2490" t="s">
        <v>13</v>
      </c>
      <c r="V2490">
        <v>1</v>
      </c>
    </row>
    <row r="2491" spans="1:22" x14ac:dyDescent="0.2">
      <c r="A2491" s="1" t="s">
        <v>870</v>
      </c>
      <c r="B2491" s="6" t="s">
        <v>1331</v>
      </c>
      <c r="C2491" s="1" t="s">
        <v>1370</v>
      </c>
      <c r="D2491" s="1" t="s">
        <v>13</v>
      </c>
      <c r="E2491" s="1" t="s">
        <v>1371</v>
      </c>
      <c r="F2491" s="1" t="s">
        <v>1372</v>
      </c>
      <c r="G2491" s="6" t="s">
        <v>1335</v>
      </c>
      <c r="H2491" s="3">
        <v>0.36</v>
      </c>
      <c r="I2491" s="4">
        <f>기계경비!H63</f>
        <v>0</v>
      </c>
      <c r="J2491" s="4">
        <f t="shared" si="277"/>
        <v>0</v>
      </c>
      <c r="K2491" s="4">
        <f>기계경비!I63</f>
        <v>0</v>
      </c>
      <c r="L2491" s="5">
        <f t="shared" si="278"/>
        <v>0</v>
      </c>
      <c r="M2491" s="4">
        <f>기계경비!J63</f>
        <v>0</v>
      </c>
      <c r="N2491" s="5">
        <f t="shared" si="279"/>
        <v>0</v>
      </c>
      <c r="O2491" s="4">
        <f t="shared" si="280"/>
        <v>0</v>
      </c>
      <c r="P2491" s="5">
        <f t="shared" si="281"/>
        <v>0</v>
      </c>
      <c r="Q2491" s="1" t="s">
        <v>13</v>
      </c>
      <c r="S2491" t="s">
        <v>54</v>
      </c>
      <c r="T2491" t="s">
        <v>54</v>
      </c>
      <c r="U2491" t="s">
        <v>13</v>
      </c>
      <c r="V2491">
        <v>1</v>
      </c>
    </row>
    <row r="2492" spans="1:22" x14ac:dyDescent="0.2">
      <c r="A2492" s="1" t="s">
        <v>870</v>
      </c>
      <c r="B2492" s="6" t="s">
        <v>1331</v>
      </c>
      <c r="C2492" s="1" t="s">
        <v>1524</v>
      </c>
      <c r="D2492" s="1" t="s">
        <v>13</v>
      </c>
      <c r="E2492" s="1" t="s">
        <v>1517</v>
      </c>
      <c r="F2492" s="1" t="s">
        <v>1525</v>
      </c>
      <c r="G2492" s="6" t="s">
        <v>1335</v>
      </c>
      <c r="H2492" s="3">
        <v>0.36</v>
      </c>
      <c r="I2492" s="4">
        <f>기계경비!H14</f>
        <v>0</v>
      </c>
      <c r="J2492" s="4">
        <f t="shared" si="277"/>
        <v>0</v>
      </c>
      <c r="K2492" s="4">
        <f>기계경비!I14</f>
        <v>0</v>
      </c>
      <c r="L2492" s="5">
        <f t="shared" si="278"/>
        <v>0</v>
      </c>
      <c r="M2492" s="4">
        <f>기계경비!J14</f>
        <v>0</v>
      </c>
      <c r="N2492" s="5">
        <f t="shared" si="279"/>
        <v>0</v>
      </c>
      <c r="O2492" s="4">
        <f t="shared" si="280"/>
        <v>0</v>
      </c>
      <c r="P2492" s="5">
        <f t="shared" si="281"/>
        <v>0</v>
      </c>
      <c r="Q2492" s="1" t="s">
        <v>13</v>
      </c>
      <c r="S2492" t="s">
        <v>54</v>
      </c>
      <c r="T2492" t="s">
        <v>54</v>
      </c>
      <c r="U2492" t="s">
        <v>13</v>
      </c>
      <c r="V2492">
        <v>1</v>
      </c>
    </row>
    <row r="2493" spans="1:22" x14ac:dyDescent="0.2">
      <c r="A2493" s="1" t="s">
        <v>870</v>
      </c>
      <c r="B2493" s="6" t="s">
        <v>1331</v>
      </c>
      <c r="C2493" s="1" t="s">
        <v>1481</v>
      </c>
      <c r="D2493" s="1" t="s">
        <v>13</v>
      </c>
      <c r="E2493" s="1" t="s">
        <v>1482</v>
      </c>
      <c r="F2493" s="1" t="s">
        <v>1483</v>
      </c>
      <c r="G2493" s="6" t="s">
        <v>1335</v>
      </c>
      <c r="H2493" s="3">
        <v>0.36</v>
      </c>
      <c r="I2493" s="4">
        <f>기계경비!H56</f>
        <v>0</v>
      </c>
      <c r="J2493" s="4">
        <f t="shared" si="277"/>
        <v>0</v>
      </c>
      <c r="K2493" s="4">
        <f>기계경비!I56</f>
        <v>0</v>
      </c>
      <c r="L2493" s="5">
        <f t="shared" si="278"/>
        <v>0</v>
      </c>
      <c r="M2493" s="4">
        <f>기계경비!J56</f>
        <v>0</v>
      </c>
      <c r="N2493" s="5">
        <f t="shared" si="279"/>
        <v>0</v>
      </c>
      <c r="O2493" s="4">
        <f t="shared" si="280"/>
        <v>0</v>
      </c>
      <c r="P2493" s="5">
        <f t="shared" si="281"/>
        <v>0</v>
      </c>
      <c r="Q2493" s="1" t="s">
        <v>13</v>
      </c>
      <c r="S2493" t="s">
        <v>54</v>
      </c>
      <c r="T2493" t="s">
        <v>54</v>
      </c>
      <c r="U2493" t="s">
        <v>13</v>
      </c>
      <c r="V2493">
        <v>1</v>
      </c>
    </row>
    <row r="2494" spans="1:22" x14ac:dyDescent="0.2">
      <c r="A2494" s="1" t="s">
        <v>870</v>
      </c>
      <c r="B2494" s="6" t="s">
        <v>1331</v>
      </c>
      <c r="C2494" s="1" t="s">
        <v>1526</v>
      </c>
      <c r="D2494" s="1" t="s">
        <v>13</v>
      </c>
      <c r="E2494" s="1" t="s">
        <v>1517</v>
      </c>
      <c r="F2494" s="1" t="s">
        <v>1527</v>
      </c>
      <c r="G2494" s="6" t="s">
        <v>1335</v>
      </c>
      <c r="H2494" s="3">
        <v>0.36</v>
      </c>
      <c r="I2494" s="4">
        <f>기계경비!H15</f>
        <v>0</v>
      </c>
      <c r="J2494" s="4">
        <f t="shared" si="277"/>
        <v>0</v>
      </c>
      <c r="K2494" s="4">
        <f>기계경비!I15</f>
        <v>0</v>
      </c>
      <c r="L2494" s="5">
        <f t="shared" si="278"/>
        <v>0</v>
      </c>
      <c r="M2494" s="4">
        <f>기계경비!J15</f>
        <v>0</v>
      </c>
      <c r="N2494" s="5">
        <f t="shared" si="279"/>
        <v>0</v>
      </c>
      <c r="O2494" s="4">
        <f t="shared" si="280"/>
        <v>0</v>
      </c>
      <c r="P2494" s="5">
        <f t="shared" si="281"/>
        <v>0</v>
      </c>
      <c r="Q2494" s="1" t="s">
        <v>13</v>
      </c>
      <c r="S2494" t="s">
        <v>54</v>
      </c>
      <c r="T2494" t="s">
        <v>54</v>
      </c>
      <c r="U2494" t="s">
        <v>13</v>
      </c>
      <c r="V2494">
        <v>1</v>
      </c>
    </row>
    <row r="2495" spans="1:22" x14ac:dyDescent="0.2">
      <c r="A2495" s="1" t="s">
        <v>13</v>
      </c>
      <c r="B2495" s="6" t="s">
        <v>13</v>
      </c>
      <c r="C2495" s="1" t="s">
        <v>13</v>
      </c>
      <c r="D2495" s="1" t="s">
        <v>13</v>
      </c>
      <c r="E2495" s="1" t="s">
        <v>1311</v>
      </c>
      <c r="F2495" s="1" t="s">
        <v>13</v>
      </c>
      <c r="G2495" s="6" t="s">
        <v>13</v>
      </c>
      <c r="H2495" s="3">
        <v>0</v>
      </c>
      <c r="I2495" s="1" t="s">
        <v>13</v>
      </c>
      <c r="J2495" s="4">
        <f>TRUNC(SUMPRODUCT(J2484:J2494, V2484:V2494), 0)</f>
        <v>0</v>
      </c>
      <c r="K2495" s="1" t="s">
        <v>13</v>
      </c>
      <c r="L2495" s="5">
        <f>TRUNC(SUMPRODUCT(L2484:L2494, V2484:V2494), 0)</f>
        <v>0</v>
      </c>
      <c r="M2495" s="1" t="s">
        <v>13</v>
      </c>
      <c r="N2495" s="5">
        <f>TRUNC(SUMPRODUCT(N2484:N2494, V2484:V2494), 0)</f>
        <v>0</v>
      </c>
      <c r="O2495" s="1" t="s">
        <v>13</v>
      </c>
      <c r="P2495" s="5">
        <f>J2495+L2495+N2495</f>
        <v>0</v>
      </c>
      <c r="Q2495" s="1" t="s">
        <v>13</v>
      </c>
      <c r="S2495" t="s">
        <v>13</v>
      </c>
      <c r="T2495" t="s">
        <v>13</v>
      </c>
      <c r="U2495" t="s">
        <v>13</v>
      </c>
      <c r="V2495">
        <v>1</v>
      </c>
    </row>
    <row r="2496" spans="1:22" x14ac:dyDescent="0.2">
      <c r="A2496" s="1" t="s">
        <v>13</v>
      </c>
      <c r="B2496" s="6" t="s">
        <v>13</v>
      </c>
      <c r="C2496" s="1" t="s">
        <v>13</v>
      </c>
      <c r="D2496" s="1" t="s">
        <v>13</v>
      </c>
      <c r="E2496" s="1" t="s">
        <v>13</v>
      </c>
      <c r="F2496" s="1" t="s">
        <v>13</v>
      </c>
      <c r="G2496" s="6" t="s">
        <v>13</v>
      </c>
      <c r="H2496" s="3">
        <v>0</v>
      </c>
      <c r="I2496" s="1" t="s">
        <v>13</v>
      </c>
      <c r="J2496" s="1" t="s">
        <v>13</v>
      </c>
      <c r="K2496" s="1" t="s">
        <v>13</v>
      </c>
      <c r="L2496" s="1" t="s">
        <v>13</v>
      </c>
      <c r="M2496" s="1" t="s">
        <v>13</v>
      </c>
      <c r="N2496" s="1" t="s">
        <v>13</v>
      </c>
      <c r="O2496" s="1" t="s">
        <v>13</v>
      </c>
      <c r="P2496" s="1" t="s">
        <v>13</v>
      </c>
      <c r="Q2496" s="1" t="s">
        <v>13</v>
      </c>
      <c r="S2496" t="s">
        <v>13</v>
      </c>
      <c r="T2496" t="s">
        <v>13</v>
      </c>
      <c r="U2496" t="s">
        <v>13</v>
      </c>
      <c r="V2496">
        <v>1</v>
      </c>
    </row>
    <row r="2497" spans="1:22" x14ac:dyDescent="0.2">
      <c r="A2497" s="1" t="s">
        <v>872</v>
      </c>
      <c r="B2497" s="6" t="s">
        <v>13</v>
      </c>
      <c r="C2497" s="1" t="s">
        <v>13</v>
      </c>
      <c r="D2497" s="1" t="s">
        <v>13</v>
      </c>
      <c r="E2497" s="1" t="s">
        <v>868</v>
      </c>
      <c r="F2497" s="1" t="s">
        <v>873</v>
      </c>
      <c r="G2497" s="6" t="s">
        <v>136</v>
      </c>
      <c r="H2497" s="3">
        <v>0</v>
      </c>
      <c r="I2497" s="1" t="s">
        <v>13</v>
      </c>
      <c r="J2497" s="1" t="s">
        <v>13</v>
      </c>
      <c r="K2497" s="1" t="s">
        <v>13</v>
      </c>
      <c r="L2497" s="1" t="s">
        <v>13</v>
      </c>
      <c r="M2497" s="1" t="s">
        <v>13</v>
      </c>
      <c r="N2497" s="1" t="s">
        <v>13</v>
      </c>
      <c r="O2497" s="1" t="s">
        <v>13</v>
      </c>
      <c r="P2497" s="1" t="s">
        <v>13</v>
      </c>
      <c r="Q2497" s="1" t="s">
        <v>13</v>
      </c>
      <c r="S2497" t="s">
        <v>13</v>
      </c>
      <c r="T2497" t="s">
        <v>13</v>
      </c>
      <c r="U2497" t="s">
        <v>13</v>
      </c>
      <c r="V2497">
        <v>1</v>
      </c>
    </row>
    <row r="2498" spans="1:22" x14ac:dyDescent="0.2">
      <c r="A2498" s="1" t="s">
        <v>872</v>
      </c>
      <c r="B2498" s="6" t="s">
        <v>1312</v>
      </c>
      <c r="C2498" s="1" t="s">
        <v>1496</v>
      </c>
      <c r="D2498" s="1" t="s">
        <v>13</v>
      </c>
      <c r="E2498" s="1" t="s">
        <v>1497</v>
      </c>
      <c r="F2498" s="1" t="s">
        <v>1315</v>
      </c>
      <c r="G2498" s="6" t="s">
        <v>1316</v>
      </c>
      <c r="H2498" s="3">
        <v>7.0000000000000007E-2</v>
      </c>
      <c r="I2498" s="5">
        <v>0</v>
      </c>
      <c r="J2498" s="4">
        <f t="shared" ref="J2498:J2508" si="282">TRUNC(H2498*I2498, 1)</f>
        <v>0</v>
      </c>
      <c r="K2498" s="4">
        <f>노무!E23</f>
        <v>0</v>
      </c>
      <c r="L2498" s="5">
        <f t="shared" ref="L2498:L2508" si="283">TRUNC(H2498*K2498, 1)</f>
        <v>0</v>
      </c>
      <c r="M2498" s="4">
        <v>0</v>
      </c>
      <c r="N2498" s="5">
        <f t="shared" ref="N2498:N2508" si="284">TRUNC(H2498*M2498, 1)</f>
        <v>0</v>
      </c>
      <c r="O2498" s="4">
        <f t="shared" ref="O2498:O2508" si="285">I2498+K2498+M2498</f>
        <v>0</v>
      </c>
      <c r="P2498" s="5">
        <f t="shared" ref="P2498:P2508" si="286">J2498+L2498+N2498</f>
        <v>0</v>
      </c>
      <c r="Q2498" s="1" t="s">
        <v>13</v>
      </c>
      <c r="S2498" t="s">
        <v>54</v>
      </c>
      <c r="T2498" t="s">
        <v>54</v>
      </c>
      <c r="U2498" t="s">
        <v>13</v>
      </c>
      <c r="V2498">
        <v>1</v>
      </c>
    </row>
    <row r="2499" spans="1:22" x14ac:dyDescent="0.2">
      <c r="A2499" s="1" t="s">
        <v>872</v>
      </c>
      <c r="B2499" s="6" t="s">
        <v>1312</v>
      </c>
      <c r="C2499" s="1" t="s">
        <v>1362</v>
      </c>
      <c r="D2499" s="1" t="s">
        <v>13</v>
      </c>
      <c r="E2499" s="1" t="s">
        <v>1363</v>
      </c>
      <c r="F2499" s="1" t="s">
        <v>1315</v>
      </c>
      <c r="G2499" s="6" t="s">
        <v>1316</v>
      </c>
      <c r="H2499" s="3">
        <v>7.0000000000000007E-2</v>
      </c>
      <c r="I2499" s="5">
        <v>0</v>
      </c>
      <c r="J2499" s="4">
        <f t="shared" si="282"/>
        <v>0</v>
      </c>
      <c r="K2499" s="4">
        <f>노무!E28</f>
        <v>0</v>
      </c>
      <c r="L2499" s="5">
        <f t="shared" si="283"/>
        <v>0</v>
      </c>
      <c r="M2499" s="4">
        <v>0</v>
      </c>
      <c r="N2499" s="5">
        <f t="shared" si="284"/>
        <v>0</v>
      </c>
      <c r="O2499" s="4">
        <f t="shared" si="285"/>
        <v>0</v>
      </c>
      <c r="P2499" s="5">
        <f t="shared" si="286"/>
        <v>0</v>
      </c>
      <c r="Q2499" s="1" t="s">
        <v>13</v>
      </c>
      <c r="S2499" t="s">
        <v>54</v>
      </c>
      <c r="T2499" t="s">
        <v>54</v>
      </c>
      <c r="U2499" t="s">
        <v>13</v>
      </c>
      <c r="V2499">
        <v>1</v>
      </c>
    </row>
    <row r="2500" spans="1:22" x14ac:dyDescent="0.2">
      <c r="A2500" s="1" t="s">
        <v>872</v>
      </c>
      <c r="B2500" s="6" t="s">
        <v>1312</v>
      </c>
      <c r="C2500" s="1" t="s">
        <v>1355</v>
      </c>
      <c r="D2500" s="1" t="s">
        <v>13</v>
      </c>
      <c r="E2500" s="1" t="s">
        <v>1356</v>
      </c>
      <c r="F2500" s="1" t="s">
        <v>1315</v>
      </c>
      <c r="G2500" s="6" t="s">
        <v>1316</v>
      </c>
      <c r="H2500" s="3">
        <v>0.14000000000000001</v>
      </c>
      <c r="I2500" s="5">
        <v>0</v>
      </c>
      <c r="J2500" s="4">
        <f t="shared" si="282"/>
        <v>0</v>
      </c>
      <c r="K2500" s="4">
        <f>노무!E5</f>
        <v>0</v>
      </c>
      <c r="L2500" s="5">
        <f t="shared" si="283"/>
        <v>0</v>
      </c>
      <c r="M2500" s="4">
        <v>0</v>
      </c>
      <c r="N2500" s="5">
        <f t="shared" si="284"/>
        <v>0</v>
      </c>
      <c r="O2500" s="4">
        <f t="shared" si="285"/>
        <v>0</v>
      </c>
      <c r="P2500" s="5">
        <f t="shared" si="286"/>
        <v>0</v>
      </c>
      <c r="Q2500" s="1" t="s">
        <v>13</v>
      </c>
      <c r="S2500" t="s">
        <v>54</v>
      </c>
      <c r="T2500" t="s">
        <v>54</v>
      </c>
      <c r="U2500" t="s">
        <v>13</v>
      </c>
      <c r="V2500">
        <v>1</v>
      </c>
    </row>
    <row r="2501" spans="1:22" x14ac:dyDescent="0.2">
      <c r="A2501" s="1" t="s">
        <v>872</v>
      </c>
      <c r="B2501" s="6" t="s">
        <v>1312</v>
      </c>
      <c r="C2501" s="1" t="s">
        <v>1317</v>
      </c>
      <c r="D2501" s="1" t="s">
        <v>13</v>
      </c>
      <c r="E2501" s="1" t="s">
        <v>1318</v>
      </c>
      <c r="F2501" s="1" t="s">
        <v>1315</v>
      </c>
      <c r="G2501" s="6" t="s">
        <v>1316</v>
      </c>
      <c r="H2501" s="3">
        <v>0.12</v>
      </c>
      <c r="I2501" s="5">
        <v>0</v>
      </c>
      <c r="J2501" s="4">
        <f t="shared" si="282"/>
        <v>0</v>
      </c>
      <c r="K2501" s="4">
        <f>노무!E4</f>
        <v>0</v>
      </c>
      <c r="L2501" s="5">
        <f t="shared" si="283"/>
        <v>0</v>
      </c>
      <c r="M2501" s="4">
        <v>0</v>
      </c>
      <c r="N2501" s="5">
        <f t="shared" si="284"/>
        <v>0</v>
      </c>
      <c r="O2501" s="4">
        <f t="shared" si="285"/>
        <v>0</v>
      </c>
      <c r="P2501" s="5">
        <f t="shared" si="286"/>
        <v>0</v>
      </c>
      <c r="Q2501" s="1" t="s">
        <v>13</v>
      </c>
      <c r="S2501" t="s">
        <v>54</v>
      </c>
      <c r="T2501" t="s">
        <v>54</v>
      </c>
      <c r="U2501" t="s">
        <v>13</v>
      </c>
      <c r="V2501">
        <v>1</v>
      </c>
    </row>
    <row r="2502" spans="1:22" x14ac:dyDescent="0.2">
      <c r="A2502" s="1" t="s">
        <v>872</v>
      </c>
      <c r="B2502" s="6" t="s">
        <v>1306</v>
      </c>
      <c r="C2502" s="1" t="s">
        <v>1307</v>
      </c>
      <c r="D2502" s="1" t="s">
        <v>13</v>
      </c>
      <c r="E2502" s="1" t="s">
        <v>1319</v>
      </c>
      <c r="F2502" s="1" t="s">
        <v>1330</v>
      </c>
      <c r="G2502" s="6" t="s">
        <v>1310</v>
      </c>
      <c r="H2502" s="3">
        <v>1</v>
      </c>
      <c r="I2502" s="4">
        <f>TRUNC((L2498+L2499+L2500+L2501)*2*0.01, 1)</f>
        <v>0</v>
      </c>
      <c r="J2502" s="4">
        <f t="shared" si="282"/>
        <v>0</v>
      </c>
      <c r="K2502" s="4">
        <v>0</v>
      </c>
      <c r="L2502" s="5">
        <f t="shared" si="283"/>
        <v>0</v>
      </c>
      <c r="M2502" s="4">
        <v>0</v>
      </c>
      <c r="N2502" s="5">
        <f t="shared" si="284"/>
        <v>0</v>
      </c>
      <c r="O2502" s="4">
        <f t="shared" si="285"/>
        <v>0</v>
      </c>
      <c r="P2502" s="5">
        <f t="shared" si="286"/>
        <v>0</v>
      </c>
      <c r="Q2502" s="1" t="s">
        <v>13</v>
      </c>
      <c r="S2502" t="s">
        <v>54</v>
      </c>
      <c r="T2502" t="s">
        <v>54</v>
      </c>
      <c r="U2502">
        <v>2</v>
      </c>
      <c r="V2502">
        <v>1</v>
      </c>
    </row>
    <row r="2503" spans="1:22" x14ac:dyDescent="0.2">
      <c r="A2503" s="1" t="s">
        <v>872</v>
      </c>
      <c r="B2503" s="6" t="s">
        <v>1331</v>
      </c>
      <c r="C2503" s="1" t="s">
        <v>1519</v>
      </c>
      <c r="D2503" s="1" t="s">
        <v>13</v>
      </c>
      <c r="E2503" s="1" t="s">
        <v>1520</v>
      </c>
      <c r="F2503" s="1" t="s">
        <v>1521</v>
      </c>
      <c r="G2503" s="6" t="s">
        <v>1335</v>
      </c>
      <c r="H2503" s="3">
        <v>0.51</v>
      </c>
      <c r="I2503" s="4">
        <f>기계경비!H66</f>
        <v>0</v>
      </c>
      <c r="J2503" s="4">
        <f t="shared" si="282"/>
        <v>0</v>
      </c>
      <c r="K2503" s="4">
        <f>기계경비!I66</f>
        <v>0</v>
      </c>
      <c r="L2503" s="5">
        <f t="shared" si="283"/>
        <v>0</v>
      </c>
      <c r="M2503" s="4">
        <f>기계경비!J66</f>
        <v>0</v>
      </c>
      <c r="N2503" s="5">
        <f t="shared" si="284"/>
        <v>0</v>
      </c>
      <c r="O2503" s="4">
        <f t="shared" si="285"/>
        <v>0</v>
      </c>
      <c r="P2503" s="5">
        <f t="shared" si="286"/>
        <v>0</v>
      </c>
      <c r="Q2503" s="1" t="s">
        <v>13</v>
      </c>
      <c r="S2503" t="s">
        <v>54</v>
      </c>
      <c r="T2503" t="s">
        <v>54</v>
      </c>
      <c r="U2503" t="s">
        <v>13</v>
      </c>
      <c r="V2503">
        <v>1</v>
      </c>
    </row>
    <row r="2504" spans="1:22" x14ac:dyDescent="0.2">
      <c r="A2504" s="1" t="s">
        <v>872</v>
      </c>
      <c r="B2504" s="6" t="s">
        <v>1331</v>
      </c>
      <c r="C2504" s="1" t="s">
        <v>1522</v>
      </c>
      <c r="D2504" s="1" t="s">
        <v>13</v>
      </c>
      <c r="E2504" s="1" t="s">
        <v>1468</v>
      </c>
      <c r="F2504" s="1" t="s">
        <v>1523</v>
      </c>
      <c r="G2504" s="6" t="s">
        <v>1335</v>
      </c>
      <c r="H2504" s="3">
        <v>0.51</v>
      </c>
      <c r="I2504" s="4">
        <f>기계경비!H44</f>
        <v>0</v>
      </c>
      <c r="J2504" s="4">
        <f t="shared" si="282"/>
        <v>0</v>
      </c>
      <c r="K2504" s="4">
        <f>기계경비!I44</f>
        <v>0</v>
      </c>
      <c r="L2504" s="5">
        <f t="shared" si="283"/>
        <v>0</v>
      </c>
      <c r="M2504" s="4">
        <f>기계경비!J44</f>
        <v>0</v>
      </c>
      <c r="N2504" s="5">
        <f t="shared" si="284"/>
        <v>0</v>
      </c>
      <c r="O2504" s="4">
        <f t="shared" si="285"/>
        <v>0</v>
      </c>
      <c r="P2504" s="5">
        <f t="shared" si="286"/>
        <v>0</v>
      </c>
      <c r="Q2504" s="1" t="s">
        <v>13</v>
      </c>
      <c r="S2504" t="s">
        <v>54</v>
      </c>
      <c r="T2504" t="s">
        <v>54</v>
      </c>
      <c r="U2504" t="s">
        <v>13</v>
      </c>
      <c r="V2504">
        <v>1</v>
      </c>
    </row>
    <row r="2505" spans="1:22" x14ac:dyDescent="0.2">
      <c r="A2505" s="1" t="s">
        <v>872</v>
      </c>
      <c r="B2505" s="6" t="s">
        <v>1331</v>
      </c>
      <c r="C2505" s="1" t="s">
        <v>1370</v>
      </c>
      <c r="D2505" s="1" t="s">
        <v>13</v>
      </c>
      <c r="E2505" s="1" t="s">
        <v>1371</v>
      </c>
      <c r="F2505" s="1" t="s">
        <v>1372</v>
      </c>
      <c r="G2505" s="6" t="s">
        <v>1335</v>
      </c>
      <c r="H2505" s="3">
        <v>0.51</v>
      </c>
      <c r="I2505" s="4">
        <f>기계경비!H63</f>
        <v>0</v>
      </c>
      <c r="J2505" s="4">
        <f t="shared" si="282"/>
        <v>0</v>
      </c>
      <c r="K2505" s="4">
        <f>기계경비!I63</f>
        <v>0</v>
      </c>
      <c r="L2505" s="5">
        <f t="shared" si="283"/>
        <v>0</v>
      </c>
      <c r="M2505" s="4">
        <f>기계경비!J63</f>
        <v>0</v>
      </c>
      <c r="N2505" s="5">
        <f t="shared" si="284"/>
        <v>0</v>
      </c>
      <c r="O2505" s="4">
        <f t="shared" si="285"/>
        <v>0</v>
      </c>
      <c r="P2505" s="5">
        <f t="shared" si="286"/>
        <v>0</v>
      </c>
      <c r="Q2505" s="1" t="s">
        <v>13</v>
      </c>
      <c r="S2505" t="s">
        <v>54</v>
      </c>
      <c r="T2505" t="s">
        <v>54</v>
      </c>
      <c r="U2505" t="s">
        <v>13</v>
      </c>
      <c r="V2505">
        <v>1</v>
      </c>
    </row>
    <row r="2506" spans="1:22" x14ac:dyDescent="0.2">
      <c r="A2506" s="1" t="s">
        <v>872</v>
      </c>
      <c r="B2506" s="6" t="s">
        <v>1331</v>
      </c>
      <c r="C2506" s="1" t="s">
        <v>1524</v>
      </c>
      <c r="D2506" s="1" t="s">
        <v>13</v>
      </c>
      <c r="E2506" s="1" t="s">
        <v>1517</v>
      </c>
      <c r="F2506" s="1" t="s">
        <v>1525</v>
      </c>
      <c r="G2506" s="6" t="s">
        <v>1335</v>
      </c>
      <c r="H2506" s="3">
        <v>0.51</v>
      </c>
      <c r="I2506" s="4">
        <f>기계경비!H14</f>
        <v>0</v>
      </c>
      <c r="J2506" s="4">
        <f t="shared" si="282"/>
        <v>0</v>
      </c>
      <c r="K2506" s="4">
        <f>기계경비!I14</f>
        <v>0</v>
      </c>
      <c r="L2506" s="5">
        <f t="shared" si="283"/>
        <v>0</v>
      </c>
      <c r="M2506" s="4">
        <f>기계경비!J14</f>
        <v>0</v>
      </c>
      <c r="N2506" s="5">
        <f t="shared" si="284"/>
        <v>0</v>
      </c>
      <c r="O2506" s="4">
        <f t="shared" si="285"/>
        <v>0</v>
      </c>
      <c r="P2506" s="5">
        <f t="shared" si="286"/>
        <v>0</v>
      </c>
      <c r="Q2506" s="1" t="s">
        <v>13</v>
      </c>
      <c r="S2506" t="s">
        <v>54</v>
      </c>
      <c r="T2506" t="s">
        <v>54</v>
      </c>
      <c r="U2506" t="s">
        <v>13</v>
      </c>
      <c r="V2506">
        <v>1</v>
      </c>
    </row>
    <row r="2507" spans="1:22" x14ac:dyDescent="0.2">
      <c r="A2507" s="1" t="s">
        <v>872</v>
      </c>
      <c r="B2507" s="6" t="s">
        <v>1331</v>
      </c>
      <c r="C2507" s="1" t="s">
        <v>1481</v>
      </c>
      <c r="D2507" s="1" t="s">
        <v>13</v>
      </c>
      <c r="E2507" s="1" t="s">
        <v>1482</v>
      </c>
      <c r="F2507" s="1" t="s">
        <v>1483</v>
      </c>
      <c r="G2507" s="6" t="s">
        <v>1335</v>
      </c>
      <c r="H2507" s="3">
        <v>0.51</v>
      </c>
      <c r="I2507" s="4">
        <f>기계경비!H56</f>
        <v>0</v>
      </c>
      <c r="J2507" s="4">
        <f t="shared" si="282"/>
        <v>0</v>
      </c>
      <c r="K2507" s="4">
        <f>기계경비!I56</f>
        <v>0</v>
      </c>
      <c r="L2507" s="5">
        <f t="shared" si="283"/>
        <v>0</v>
      </c>
      <c r="M2507" s="4">
        <f>기계경비!J56</f>
        <v>0</v>
      </c>
      <c r="N2507" s="5">
        <f t="shared" si="284"/>
        <v>0</v>
      </c>
      <c r="O2507" s="4">
        <f t="shared" si="285"/>
        <v>0</v>
      </c>
      <c r="P2507" s="5">
        <f t="shared" si="286"/>
        <v>0</v>
      </c>
      <c r="Q2507" s="1" t="s">
        <v>13</v>
      </c>
      <c r="S2507" t="s">
        <v>54</v>
      </c>
      <c r="T2507" t="s">
        <v>54</v>
      </c>
      <c r="U2507" t="s">
        <v>13</v>
      </c>
      <c r="V2507">
        <v>1</v>
      </c>
    </row>
    <row r="2508" spans="1:22" x14ac:dyDescent="0.2">
      <c r="A2508" s="1" t="s">
        <v>872</v>
      </c>
      <c r="B2508" s="6" t="s">
        <v>1331</v>
      </c>
      <c r="C2508" s="1" t="s">
        <v>1526</v>
      </c>
      <c r="D2508" s="1" t="s">
        <v>13</v>
      </c>
      <c r="E2508" s="1" t="s">
        <v>1517</v>
      </c>
      <c r="F2508" s="1" t="s">
        <v>1527</v>
      </c>
      <c r="G2508" s="6" t="s">
        <v>1335</v>
      </c>
      <c r="H2508" s="3">
        <v>0.51</v>
      </c>
      <c r="I2508" s="4">
        <f>기계경비!H15</f>
        <v>0</v>
      </c>
      <c r="J2508" s="4">
        <f t="shared" si="282"/>
        <v>0</v>
      </c>
      <c r="K2508" s="4">
        <f>기계경비!I15</f>
        <v>0</v>
      </c>
      <c r="L2508" s="5">
        <f t="shared" si="283"/>
        <v>0</v>
      </c>
      <c r="M2508" s="4">
        <f>기계경비!J15</f>
        <v>0</v>
      </c>
      <c r="N2508" s="5">
        <f t="shared" si="284"/>
        <v>0</v>
      </c>
      <c r="O2508" s="4">
        <f t="shared" si="285"/>
        <v>0</v>
      </c>
      <c r="P2508" s="5">
        <f t="shared" si="286"/>
        <v>0</v>
      </c>
      <c r="Q2508" s="1" t="s">
        <v>13</v>
      </c>
      <c r="S2508" t="s">
        <v>54</v>
      </c>
      <c r="T2508" t="s">
        <v>54</v>
      </c>
      <c r="U2508" t="s">
        <v>13</v>
      </c>
      <c r="V2508">
        <v>1</v>
      </c>
    </row>
    <row r="2509" spans="1:22" x14ac:dyDescent="0.2">
      <c r="A2509" s="1" t="s">
        <v>13</v>
      </c>
      <c r="B2509" s="6" t="s">
        <v>13</v>
      </c>
      <c r="C2509" s="1" t="s">
        <v>13</v>
      </c>
      <c r="D2509" s="1" t="s">
        <v>13</v>
      </c>
      <c r="E2509" s="1" t="s">
        <v>1311</v>
      </c>
      <c r="F2509" s="1" t="s">
        <v>13</v>
      </c>
      <c r="G2509" s="6" t="s">
        <v>13</v>
      </c>
      <c r="H2509" s="3">
        <v>0</v>
      </c>
      <c r="I2509" s="1" t="s">
        <v>13</v>
      </c>
      <c r="J2509" s="4">
        <f>TRUNC(SUMPRODUCT(J2498:J2508, V2498:V2508), 0)</f>
        <v>0</v>
      </c>
      <c r="K2509" s="1" t="s">
        <v>13</v>
      </c>
      <c r="L2509" s="5">
        <f>TRUNC(SUMPRODUCT(L2498:L2508, V2498:V2508), 0)</f>
        <v>0</v>
      </c>
      <c r="M2509" s="1" t="s">
        <v>13</v>
      </c>
      <c r="N2509" s="5">
        <f>TRUNC(SUMPRODUCT(N2498:N2508, V2498:V2508), 0)</f>
        <v>0</v>
      </c>
      <c r="O2509" s="1" t="s">
        <v>13</v>
      </c>
      <c r="P2509" s="5">
        <f>J2509+L2509+N2509</f>
        <v>0</v>
      </c>
      <c r="Q2509" s="1" t="s">
        <v>13</v>
      </c>
      <c r="S2509" t="s">
        <v>13</v>
      </c>
      <c r="T2509" t="s">
        <v>13</v>
      </c>
      <c r="U2509" t="s">
        <v>13</v>
      </c>
      <c r="V2509">
        <v>1</v>
      </c>
    </row>
    <row r="2510" spans="1:22" x14ac:dyDescent="0.2">
      <c r="A2510" s="1" t="s">
        <v>13</v>
      </c>
      <c r="B2510" s="6" t="s">
        <v>13</v>
      </c>
      <c r="C2510" s="1" t="s">
        <v>13</v>
      </c>
      <c r="D2510" s="1" t="s">
        <v>13</v>
      </c>
      <c r="E2510" s="1" t="s">
        <v>13</v>
      </c>
      <c r="F2510" s="1" t="s">
        <v>13</v>
      </c>
      <c r="G2510" s="6" t="s">
        <v>13</v>
      </c>
      <c r="H2510" s="3">
        <v>0</v>
      </c>
      <c r="I2510" s="1" t="s">
        <v>13</v>
      </c>
      <c r="J2510" s="1" t="s">
        <v>13</v>
      </c>
      <c r="K2510" s="1" t="s">
        <v>13</v>
      </c>
      <c r="L2510" s="1" t="s">
        <v>13</v>
      </c>
      <c r="M2510" s="1" t="s">
        <v>13</v>
      </c>
      <c r="N2510" s="1" t="s">
        <v>13</v>
      </c>
      <c r="O2510" s="1" t="s">
        <v>13</v>
      </c>
      <c r="P2510" s="1" t="s">
        <v>13</v>
      </c>
      <c r="Q2510" s="1" t="s">
        <v>13</v>
      </c>
      <c r="S2510" t="s">
        <v>13</v>
      </c>
      <c r="T2510" t="s">
        <v>13</v>
      </c>
      <c r="U2510" t="s">
        <v>13</v>
      </c>
      <c r="V2510">
        <v>1</v>
      </c>
    </row>
    <row r="2511" spans="1:22" x14ac:dyDescent="0.2">
      <c r="A2511" s="1" t="s">
        <v>874</v>
      </c>
      <c r="B2511" s="6" t="s">
        <v>13</v>
      </c>
      <c r="C2511" s="1" t="s">
        <v>13</v>
      </c>
      <c r="D2511" s="1" t="s">
        <v>13</v>
      </c>
      <c r="E2511" s="1" t="s">
        <v>868</v>
      </c>
      <c r="F2511" s="1" t="s">
        <v>875</v>
      </c>
      <c r="G2511" s="6" t="s">
        <v>136</v>
      </c>
      <c r="H2511" s="3">
        <v>0</v>
      </c>
      <c r="I2511" s="1" t="s">
        <v>13</v>
      </c>
      <c r="J2511" s="1" t="s">
        <v>13</v>
      </c>
      <c r="K2511" s="1" t="s">
        <v>13</v>
      </c>
      <c r="L2511" s="1" t="s">
        <v>13</v>
      </c>
      <c r="M2511" s="1" t="s">
        <v>13</v>
      </c>
      <c r="N2511" s="1" t="s">
        <v>13</v>
      </c>
      <c r="O2511" s="1" t="s">
        <v>13</v>
      </c>
      <c r="P2511" s="1" t="s">
        <v>13</v>
      </c>
      <c r="Q2511" s="1" t="s">
        <v>13</v>
      </c>
      <c r="S2511" t="s">
        <v>13</v>
      </c>
      <c r="T2511" t="s">
        <v>13</v>
      </c>
      <c r="U2511" t="s">
        <v>13</v>
      </c>
      <c r="V2511">
        <v>1</v>
      </c>
    </row>
    <row r="2512" spans="1:22" x14ac:dyDescent="0.2">
      <c r="A2512" s="1" t="s">
        <v>874</v>
      </c>
      <c r="B2512" s="6" t="s">
        <v>1312</v>
      </c>
      <c r="C2512" s="1" t="s">
        <v>1496</v>
      </c>
      <c r="D2512" s="1" t="s">
        <v>13</v>
      </c>
      <c r="E2512" s="1" t="s">
        <v>1497</v>
      </c>
      <c r="F2512" s="1" t="s">
        <v>1315</v>
      </c>
      <c r="G2512" s="6" t="s">
        <v>1316</v>
      </c>
      <c r="H2512" s="3">
        <v>0.1</v>
      </c>
      <c r="I2512" s="5">
        <v>0</v>
      </c>
      <c r="J2512" s="4">
        <f t="shared" ref="J2512:J2522" si="287">TRUNC(H2512*I2512, 1)</f>
        <v>0</v>
      </c>
      <c r="K2512" s="4">
        <f>노무!E23</f>
        <v>0</v>
      </c>
      <c r="L2512" s="5">
        <f t="shared" ref="L2512:L2522" si="288">TRUNC(H2512*K2512, 1)</f>
        <v>0</v>
      </c>
      <c r="M2512" s="4">
        <v>0</v>
      </c>
      <c r="N2512" s="5">
        <f t="shared" ref="N2512:N2522" si="289">TRUNC(H2512*M2512, 1)</f>
        <v>0</v>
      </c>
      <c r="O2512" s="4">
        <f t="shared" ref="O2512:O2522" si="290">I2512+K2512+M2512</f>
        <v>0</v>
      </c>
      <c r="P2512" s="5">
        <f t="shared" ref="P2512:P2522" si="291">J2512+L2512+N2512</f>
        <v>0</v>
      </c>
      <c r="Q2512" s="1" t="s">
        <v>13</v>
      </c>
      <c r="S2512" t="s">
        <v>54</v>
      </c>
      <c r="T2512" t="s">
        <v>54</v>
      </c>
      <c r="U2512" t="s">
        <v>13</v>
      </c>
      <c r="V2512">
        <v>1</v>
      </c>
    </row>
    <row r="2513" spans="1:22" x14ac:dyDescent="0.2">
      <c r="A2513" s="1" t="s">
        <v>874</v>
      </c>
      <c r="B2513" s="6" t="s">
        <v>1312</v>
      </c>
      <c r="C2513" s="1" t="s">
        <v>1362</v>
      </c>
      <c r="D2513" s="1" t="s">
        <v>13</v>
      </c>
      <c r="E2513" s="1" t="s">
        <v>1363</v>
      </c>
      <c r="F2513" s="1" t="s">
        <v>1315</v>
      </c>
      <c r="G2513" s="6" t="s">
        <v>1316</v>
      </c>
      <c r="H2513" s="3">
        <v>0.1</v>
      </c>
      <c r="I2513" s="5">
        <v>0</v>
      </c>
      <c r="J2513" s="4">
        <f t="shared" si="287"/>
        <v>0</v>
      </c>
      <c r="K2513" s="4">
        <f>노무!E28</f>
        <v>0</v>
      </c>
      <c r="L2513" s="5">
        <f t="shared" si="288"/>
        <v>0</v>
      </c>
      <c r="M2513" s="4">
        <v>0</v>
      </c>
      <c r="N2513" s="5">
        <f t="shared" si="289"/>
        <v>0</v>
      </c>
      <c r="O2513" s="4">
        <f t="shared" si="290"/>
        <v>0</v>
      </c>
      <c r="P2513" s="5">
        <f t="shared" si="291"/>
        <v>0</v>
      </c>
      <c r="Q2513" s="1" t="s">
        <v>13</v>
      </c>
      <c r="S2513" t="s">
        <v>54</v>
      </c>
      <c r="T2513" t="s">
        <v>54</v>
      </c>
      <c r="U2513" t="s">
        <v>13</v>
      </c>
      <c r="V2513">
        <v>1</v>
      </c>
    </row>
    <row r="2514" spans="1:22" x14ac:dyDescent="0.2">
      <c r="A2514" s="1" t="s">
        <v>874</v>
      </c>
      <c r="B2514" s="6" t="s">
        <v>1312</v>
      </c>
      <c r="C2514" s="1" t="s">
        <v>1355</v>
      </c>
      <c r="D2514" s="1" t="s">
        <v>13</v>
      </c>
      <c r="E2514" s="1" t="s">
        <v>1356</v>
      </c>
      <c r="F2514" s="1" t="s">
        <v>1315</v>
      </c>
      <c r="G2514" s="6" t="s">
        <v>1316</v>
      </c>
      <c r="H2514" s="3">
        <v>0.19</v>
      </c>
      <c r="I2514" s="5">
        <v>0</v>
      </c>
      <c r="J2514" s="4">
        <f t="shared" si="287"/>
        <v>0</v>
      </c>
      <c r="K2514" s="4">
        <f>노무!E5</f>
        <v>0</v>
      </c>
      <c r="L2514" s="5">
        <f t="shared" si="288"/>
        <v>0</v>
      </c>
      <c r="M2514" s="4">
        <v>0</v>
      </c>
      <c r="N2514" s="5">
        <f t="shared" si="289"/>
        <v>0</v>
      </c>
      <c r="O2514" s="4">
        <f t="shared" si="290"/>
        <v>0</v>
      </c>
      <c r="P2514" s="5">
        <f t="shared" si="291"/>
        <v>0</v>
      </c>
      <c r="Q2514" s="1" t="s">
        <v>13</v>
      </c>
      <c r="S2514" t="s">
        <v>54</v>
      </c>
      <c r="T2514" t="s">
        <v>54</v>
      </c>
      <c r="U2514" t="s">
        <v>13</v>
      </c>
      <c r="V2514">
        <v>1</v>
      </c>
    </row>
    <row r="2515" spans="1:22" x14ac:dyDescent="0.2">
      <c r="A2515" s="1" t="s">
        <v>874</v>
      </c>
      <c r="B2515" s="6" t="s">
        <v>1312</v>
      </c>
      <c r="C2515" s="1" t="s">
        <v>1317</v>
      </c>
      <c r="D2515" s="1" t="s">
        <v>13</v>
      </c>
      <c r="E2515" s="1" t="s">
        <v>1318</v>
      </c>
      <c r="F2515" s="1" t="s">
        <v>1315</v>
      </c>
      <c r="G2515" s="6" t="s">
        <v>1316</v>
      </c>
      <c r="H2515" s="3">
        <v>0.18</v>
      </c>
      <c r="I2515" s="5">
        <v>0</v>
      </c>
      <c r="J2515" s="4">
        <f t="shared" si="287"/>
        <v>0</v>
      </c>
      <c r="K2515" s="4">
        <f>노무!E4</f>
        <v>0</v>
      </c>
      <c r="L2515" s="5">
        <f t="shared" si="288"/>
        <v>0</v>
      </c>
      <c r="M2515" s="4">
        <v>0</v>
      </c>
      <c r="N2515" s="5">
        <f t="shared" si="289"/>
        <v>0</v>
      </c>
      <c r="O2515" s="4">
        <f t="shared" si="290"/>
        <v>0</v>
      </c>
      <c r="P2515" s="5">
        <f t="shared" si="291"/>
        <v>0</v>
      </c>
      <c r="Q2515" s="1" t="s">
        <v>13</v>
      </c>
      <c r="S2515" t="s">
        <v>54</v>
      </c>
      <c r="T2515" t="s">
        <v>54</v>
      </c>
      <c r="U2515" t="s">
        <v>13</v>
      </c>
      <c r="V2515">
        <v>1</v>
      </c>
    </row>
    <row r="2516" spans="1:22" x14ac:dyDescent="0.2">
      <c r="A2516" s="1" t="s">
        <v>874</v>
      </c>
      <c r="B2516" s="6" t="s">
        <v>1306</v>
      </c>
      <c r="C2516" s="1" t="s">
        <v>1307</v>
      </c>
      <c r="D2516" s="1" t="s">
        <v>13</v>
      </c>
      <c r="E2516" s="1" t="s">
        <v>1319</v>
      </c>
      <c r="F2516" s="1" t="s">
        <v>1330</v>
      </c>
      <c r="G2516" s="6" t="s">
        <v>1310</v>
      </c>
      <c r="H2516" s="3">
        <v>1</v>
      </c>
      <c r="I2516" s="4">
        <f>TRUNC((L2512+L2513+L2514+L2515)*2*0.01, 1)</f>
        <v>0</v>
      </c>
      <c r="J2516" s="4">
        <f t="shared" si="287"/>
        <v>0</v>
      </c>
      <c r="K2516" s="4">
        <v>0</v>
      </c>
      <c r="L2516" s="5">
        <f t="shared" si="288"/>
        <v>0</v>
      </c>
      <c r="M2516" s="4">
        <v>0</v>
      </c>
      <c r="N2516" s="5">
        <f t="shared" si="289"/>
        <v>0</v>
      </c>
      <c r="O2516" s="4">
        <f t="shared" si="290"/>
        <v>0</v>
      </c>
      <c r="P2516" s="5">
        <f t="shared" si="291"/>
        <v>0</v>
      </c>
      <c r="Q2516" s="1" t="s">
        <v>13</v>
      </c>
      <c r="S2516" t="s">
        <v>54</v>
      </c>
      <c r="T2516" t="s">
        <v>54</v>
      </c>
      <c r="U2516">
        <v>2</v>
      </c>
      <c r="V2516">
        <v>1</v>
      </c>
    </row>
    <row r="2517" spans="1:22" x14ac:dyDescent="0.2">
      <c r="A2517" s="1" t="s">
        <v>874</v>
      </c>
      <c r="B2517" s="6" t="s">
        <v>1331</v>
      </c>
      <c r="C2517" s="1" t="s">
        <v>1519</v>
      </c>
      <c r="D2517" s="1" t="s">
        <v>13</v>
      </c>
      <c r="E2517" s="1" t="s">
        <v>1520</v>
      </c>
      <c r="F2517" s="1" t="s">
        <v>1521</v>
      </c>
      <c r="G2517" s="6" t="s">
        <v>1335</v>
      </c>
      <c r="H2517" s="3">
        <v>0.75</v>
      </c>
      <c r="I2517" s="4">
        <f>기계경비!H66</f>
        <v>0</v>
      </c>
      <c r="J2517" s="4">
        <f t="shared" si="287"/>
        <v>0</v>
      </c>
      <c r="K2517" s="4">
        <f>기계경비!I66</f>
        <v>0</v>
      </c>
      <c r="L2517" s="5">
        <f t="shared" si="288"/>
        <v>0</v>
      </c>
      <c r="M2517" s="4">
        <f>기계경비!J66</f>
        <v>0</v>
      </c>
      <c r="N2517" s="5">
        <f t="shared" si="289"/>
        <v>0</v>
      </c>
      <c r="O2517" s="4">
        <f t="shared" si="290"/>
        <v>0</v>
      </c>
      <c r="P2517" s="5">
        <f t="shared" si="291"/>
        <v>0</v>
      </c>
      <c r="Q2517" s="1" t="s">
        <v>13</v>
      </c>
      <c r="S2517" t="s">
        <v>54</v>
      </c>
      <c r="T2517" t="s">
        <v>54</v>
      </c>
      <c r="U2517" t="s">
        <v>13</v>
      </c>
      <c r="V2517">
        <v>1</v>
      </c>
    </row>
    <row r="2518" spans="1:22" x14ac:dyDescent="0.2">
      <c r="A2518" s="1" t="s">
        <v>874</v>
      </c>
      <c r="B2518" s="6" t="s">
        <v>1331</v>
      </c>
      <c r="C2518" s="1" t="s">
        <v>1522</v>
      </c>
      <c r="D2518" s="1" t="s">
        <v>13</v>
      </c>
      <c r="E2518" s="1" t="s">
        <v>1468</v>
      </c>
      <c r="F2518" s="1" t="s">
        <v>1523</v>
      </c>
      <c r="G2518" s="6" t="s">
        <v>1335</v>
      </c>
      <c r="H2518" s="3">
        <v>0.75</v>
      </c>
      <c r="I2518" s="4">
        <f>기계경비!H44</f>
        <v>0</v>
      </c>
      <c r="J2518" s="4">
        <f t="shared" si="287"/>
        <v>0</v>
      </c>
      <c r="K2518" s="4">
        <f>기계경비!I44</f>
        <v>0</v>
      </c>
      <c r="L2518" s="5">
        <f t="shared" si="288"/>
        <v>0</v>
      </c>
      <c r="M2518" s="4">
        <f>기계경비!J44</f>
        <v>0</v>
      </c>
      <c r="N2518" s="5">
        <f t="shared" si="289"/>
        <v>0</v>
      </c>
      <c r="O2518" s="4">
        <f t="shared" si="290"/>
        <v>0</v>
      </c>
      <c r="P2518" s="5">
        <f t="shared" si="291"/>
        <v>0</v>
      </c>
      <c r="Q2518" s="1" t="s">
        <v>13</v>
      </c>
      <c r="S2518" t="s">
        <v>54</v>
      </c>
      <c r="T2518" t="s">
        <v>54</v>
      </c>
      <c r="U2518" t="s">
        <v>13</v>
      </c>
      <c r="V2518">
        <v>1</v>
      </c>
    </row>
    <row r="2519" spans="1:22" x14ac:dyDescent="0.2">
      <c r="A2519" s="1" t="s">
        <v>874</v>
      </c>
      <c r="B2519" s="6" t="s">
        <v>1331</v>
      </c>
      <c r="C2519" s="1" t="s">
        <v>1370</v>
      </c>
      <c r="D2519" s="1" t="s">
        <v>13</v>
      </c>
      <c r="E2519" s="1" t="s">
        <v>1371</v>
      </c>
      <c r="F2519" s="1" t="s">
        <v>1372</v>
      </c>
      <c r="G2519" s="6" t="s">
        <v>1335</v>
      </c>
      <c r="H2519" s="3">
        <v>0.75</v>
      </c>
      <c r="I2519" s="4">
        <f>기계경비!H63</f>
        <v>0</v>
      </c>
      <c r="J2519" s="4">
        <f t="shared" si="287"/>
        <v>0</v>
      </c>
      <c r="K2519" s="4">
        <f>기계경비!I63</f>
        <v>0</v>
      </c>
      <c r="L2519" s="5">
        <f t="shared" si="288"/>
        <v>0</v>
      </c>
      <c r="M2519" s="4">
        <f>기계경비!J63</f>
        <v>0</v>
      </c>
      <c r="N2519" s="5">
        <f t="shared" si="289"/>
        <v>0</v>
      </c>
      <c r="O2519" s="4">
        <f t="shared" si="290"/>
        <v>0</v>
      </c>
      <c r="P2519" s="5">
        <f t="shared" si="291"/>
        <v>0</v>
      </c>
      <c r="Q2519" s="1" t="s">
        <v>13</v>
      </c>
      <c r="S2519" t="s">
        <v>54</v>
      </c>
      <c r="T2519" t="s">
        <v>54</v>
      </c>
      <c r="U2519" t="s">
        <v>13</v>
      </c>
      <c r="V2519">
        <v>1</v>
      </c>
    </row>
    <row r="2520" spans="1:22" x14ac:dyDescent="0.2">
      <c r="A2520" s="1" t="s">
        <v>874</v>
      </c>
      <c r="B2520" s="6" t="s">
        <v>1331</v>
      </c>
      <c r="C2520" s="1" t="s">
        <v>1524</v>
      </c>
      <c r="D2520" s="1" t="s">
        <v>13</v>
      </c>
      <c r="E2520" s="1" t="s">
        <v>1517</v>
      </c>
      <c r="F2520" s="1" t="s">
        <v>1525</v>
      </c>
      <c r="G2520" s="6" t="s">
        <v>1335</v>
      </c>
      <c r="H2520" s="3">
        <v>0.75</v>
      </c>
      <c r="I2520" s="4">
        <f>기계경비!H14</f>
        <v>0</v>
      </c>
      <c r="J2520" s="4">
        <f t="shared" si="287"/>
        <v>0</v>
      </c>
      <c r="K2520" s="4">
        <f>기계경비!I14</f>
        <v>0</v>
      </c>
      <c r="L2520" s="5">
        <f t="shared" si="288"/>
        <v>0</v>
      </c>
      <c r="M2520" s="4">
        <f>기계경비!J14</f>
        <v>0</v>
      </c>
      <c r="N2520" s="5">
        <f t="shared" si="289"/>
        <v>0</v>
      </c>
      <c r="O2520" s="4">
        <f t="shared" si="290"/>
        <v>0</v>
      </c>
      <c r="P2520" s="5">
        <f t="shared" si="291"/>
        <v>0</v>
      </c>
      <c r="Q2520" s="1" t="s">
        <v>13</v>
      </c>
      <c r="S2520" t="s">
        <v>54</v>
      </c>
      <c r="T2520" t="s">
        <v>54</v>
      </c>
      <c r="U2520" t="s">
        <v>13</v>
      </c>
      <c r="V2520">
        <v>1</v>
      </c>
    </row>
    <row r="2521" spans="1:22" x14ac:dyDescent="0.2">
      <c r="A2521" s="1" t="s">
        <v>874</v>
      </c>
      <c r="B2521" s="6" t="s">
        <v>1331</v>
      </c>
      <c r="C2521" s="1" t="s">
        <v>1481</v>
      </c>
      <c r="D2521" s="1" t="s">
        <v>13</v>
      </c>
      <c r="E2521" s="1" t="s">
        <v>1482</v>
      </c>
      <c r="F2521" s="1" t="s">
        <v>1483</v>
      </c>
      <c r="G2521" s="6" t="s">
        <v>1335</v>
      </c>
      <c r="H2521" s="3">
        <v>0.75</v>
      </c>
      <c r="I2521" s="4">
        <f>기계경비!H56</f>
        <v>0</v>
      </c>
      <c r="J2521" s="4">
        <f t="shared" si="287"/>
        <v>0</v>
      </c>
      <c r="K2521" s="4">
        <f>기계경비!I56</f>
        <v>0</v>
      </c>
      <c r="L2521" s="5">
        <f t="shared" si="288"/>
        <v>0</v>
      </c>
      <c r="M2521" s="4">
        <f>기계경비!J56</f>
        <v>0</v>
      </c>
      <c r="N2521" s="5">
        <f t="shared" si="289"/>
        <v>0</v>
      </c>
      <c r="O2521" s="4">
        <f t="shared" si="290"/>
        <v>0</v>
      </c>
      <c r="P2521" s="5">
        <f t="shared" si="291"/>
        <v>0</v>
      </c>
      <c r="Q2521" s="1" t="s">
        <v>13</v>
      </c>
      <c r="S2521" t="s">
        <v>54</v>
      </c>
      <c r="T2521" t="s">
        <v>54</v>
      </c>
      <c r="U2521" t="s">
        <v>13</v>
      </c>
      <c r="V2521">
        <v>1</v>
      </c>
    </row>
    <row r="2522" spans="1:22" x14ac:dyDescent="0.2">
      <c r="A2522" s="1" t="s">
        <v>874</v>
      </c>
      <c r="B2522" s="6" t="s">
        <v>1331</v>
      </c>
      <c r="C2522" s="1" t="s">
        <v>1526</v>
      </c>
      <c r="D2522" s="1" t="s">
        <v>13</v>
      </c>
      <c r="E2522" s="1" t="s">
        <v>1517</v>
      </c>
      <c r="F2522" s="1" t="s">
        <v>1527</v>
      </c>
      <c r="G2522" s="6" t="s">
        <v>1335</v>
      </c>
      <c r="H2522" s="3">
        <v>0.75</v>
      </c>
      <c r="I2522" s="4">
        <f>기계경비!H15</f>
        <v>0</v>
      </c>
      <c r="J2522" s="4">
        <f t="shared" si="287"/>
        <v>0</v>
      </c>
      <c r="K2522" s="4">
        <f>기계경비!I15</f>
        <v>0</v>
      </c>
      <c r="L2522" s="5">
        <f t="shared" si="288"/>
        <v>0</v>
      </c>
      <c r="M2522" s="4">
        <f>기계경비!J15</f>
        <v>0</v>
      </c>
      <c r="N2522" s="5">
        <f t="shared" si="289"/>
        <v>0</v>
      </c>
      <c r="O2522" s="4">
        <f t="shared" si="290"/>
        <v>0</v>
      </c>
      <c r="P2522" s="5">
        <f t="shared" si="291"/>
        <v>0</v>
      </c>
      <c r="Q2522" s="1" t="s">
        <v>13</v>
      </c>
      <c r="S2522" t="s">
        <v>54</v>
      </c>
      <c r="T2522" t="s">
        <v>54</v>
      </c>
      <c r="U2522" t="s">
        <v>13</v>
      </c>
      <c r="V2522">
        <v>1</v>
      </c>
    </row>
    <row r="2523" spans="1:22" x14ac:dyDescent="0.2">
      <c r="A2523" s="1" t="s">
        <v>13</v>
      </c>
      <c r="B2523" s="6" t="s">
        <v>13</v>
      </c>
      <c r="C2523" s="1" t="s">
        <v>13</v>
      </c>
      <c r="D2523" s="1" t="s">
        <v>13</v>
      </c>
      <c r="E2523" s="1" t="s">
        <v>1311</v>
      </c>
      <c r="F2523" s="1" t="s">
        <v>13</v>
      </c>
      <c r="G2523" s="6" t="s">
        <v>13</v>
      </c>
      <c r="H2523" s="3">
        <v>0</v>
      </c>
      <c r="I2523" s="1" t="s">
        <v>13</v>
      </c>
      <c r="J2523" s="4">
        <f>TRUNC(SUMPRODUCT(J2512:J2522, V2512:V2522), 0)</f>
        <v>0</v>
      </c>
      <c r="K2523" s="1" t="s">
        <v>13</v>
      </c>
      <c r="L2523" s="5">
        <f>TRUNC(SUMPRODUCT(L2512:L2522, V2512:V2522), 0)</f>
        <v>0</v>
      </c>
      <c r="M2523" s="1" t="s">
        <v>13</v>
      </c>
      <c r="N2523" s="5">
        <f>TRUNC(SUMPRODUCT(N2512:N2522, V2512:V2522), 0)</f>
        <v>0</v>
      </c>
      <c r="O2523" s="1" t="s">
        <v>13</v>
      </c>
      <c r="P2523" s="5">
        <f>J2523+L2523+N2523</f>
        <v>0</v>
      </c>
      <c r="Q2523" s="1" t="s">
        <v>13</v>
      </c>
      <c r="S2523" t="s">
        <v>13</v>
      </c>
      <c r="T2523" t="s">
        <v>13</v>
      </c>
      <c r="U2523" t="s">
        <v>13</v>
      </c>
      <c r="V2523">
        <v>1</v>
      </c>
    </row>
    <row r="2524" spans="1:22" x14ac:dyDescent="0.2">
      <c r="A2524" s="1" t="s">
        <v>13</v>
      </c>
      <c r="B2524" s="6" t="s">
        <v>13</v>
      </c>
      <c r="C2524" s="1" t="s">
        <v>13</v>
      </c>
      <c r="D2524" s="1" t="s">
        <v>13</v>
      </c>
      <c r="E2524" s="1" t="s">
        <v>13</v>
      </c>
      <c r="F2524" s="1" t="s">
        <v>13</v>
      </c>
      <c r="G2524" s="6" t="s">
        <v>13</v>
      </c>
      <c r="H2524" s="3">
        <v>0</v>
      </c>
      <c r="I2524" s="1" t="s">
        <v>13</v>
      </c>
      <c r="J2524" s="1" t="s">
        <v>13</v>
      </c>
      <c r="K2524" s="1" t="s">
        <v>13</v>
      </c>
      <c r="L2524" s="1" t="s">
        <v>13</v>
      </c>
      <c r="M2524" s="1" t="s">
        <v>13</v>
      </c>
      <c r="N2524" s="1" t="s">
        <v>13</v>
      </c>
      <c r="O2524" s="1" t="s">
        <v>13</v>
      </c>
      <c r="P2524" s="1" t="s">
        <v>13</v>
      </c>
      <c r="Q2524" s="1" t="s">
        <v>13</v>
      </c>
      <c r="S2524" t="s">
        <v>13</v>
      </c>
      <c r="T2524" t="s">
        <v>13</v>
      </c>
      <c r="U2524" t="s">
        <v>13</v>
      </c>
      <c r="V2524">
        <v>1</v>
      </c>
    </row>
    <row r="2525" spans="1:22" x14ac:dyDescent="0.2">
      <c r="A2525" s="1" t="s">
        <v>876</v>
      </c>
      <c r="B2525" s="6" t="s">
        <v>13</v>
      </c>
      <c r="C2525" s="1" t="s">
        <v>13</v>
      </c>
      <c r="D2525" s="1" t="s">
        <v>13</v>
      </c>
      <c r="E2525" s="1" t="s">
        <v>877</v>
      </c>
      <c r="F2525" s="1" t="s">
        <v>869</v>
      </c>
      <c r="G2525" s="6" t="s">
        <v>136</v>
      </c>
      <c r="H2525" s="3">
        <v>0</v>
      </c>
      <c r="I2525" s="1" t="s">
        <v>13</v>
      </c>
      <c r="J2525" s="1" t="s">
        <v>13</v>
      </c>
      <c r="K2525" s="1" t="s">
        <v>13</v>
      </c>
      <c r="L2525" s="1" t="s">
        <v>13</v>
      </c>
      <c r="M2525" s="1" t="s">
        <v>13</v>
      </c>
      <c r="N2525" s="1" t="s">
        <v>13</v>
      </c>
      <c r="O2525" s="1" t="s">
        <v>13</v>
      </c>
      <c r="P2525" s="1" t="s">
        <v>13</v>
      </c>
      <c r="Q2525" s="1" t="s">
        <v>13</v>
      </c>
      <c r="S2525" t="s">
        <v>13</v>
      </c>
      <c r="T2525" t="s">
        <v>13</v>
      </c>
      <c r="U2525" t="s">
        <v>13</v>
      </c>
      <c r="V2525">
        <v>1</v>
      </c>
    </row>
    <row r="2526" spans="1:22" x14ac:dyDescent="0.2">
      <c r="A2526" s="1" t="s">
        <v>876</v>
      </c>
      <c r="B2526" s="6" t="s">
        <v>1312</v>
      </c>
      <c r="C2526" s="1" t="s">
        <v>1496</v>
      </c>
      <c r="D2526" s="1" t="s">
        <v>13</v>
      </c>
      <c r="E2526" s="1" t="s">
        <v>1497</v>
      </c>
      <c r="F2526" s="1" t="s">
        <v>1315</v>
      </c>
      <c r="G2526" s="6" t="s">
        <v>1316</v>
      </c>
      <c r="H2526" s="3">
        <v>0.04</v>
      </c>
      <c r="I2526" s="5">
        <v>0</v>
      </c>
      <c r="J2526" s="4">
        <f t="shared" ref="J2526:J2537" si="292">TRUNC(H2526*I2526, 1)</f>
        <v>0</v>
      </c>
      <c r="K2526" s="4">
        <f>노무!E23</f>
        <v>0</v>
      </c>
      <c r="L2526" s="5">
        <f t="shared" ref="L2526:L2537" si="293">TRUNC(H2526*K2526, 1)</f>
        <v>0</v>
      </c>
      <c r="M2526" s="4">
        <v>0</v>
      </c>
      <c r="N2526" s="5">
        <f t="shared" ref="N2526:N2537" si="294">TRUNC(H2526*M2526, 1)</f>
        <v>0</v>
      </c>
      <c r="O2526" s="4">
        <f t="shared" ref="O2526:O2537" si="295">I2526+K2526+M2526</f>
        <v>0</v>
      </c>
      <c r="P2526" s="5">
        <f t="shared" ref="P2526:P2537" si="296">J2526+L2526+N2526</f>
        <v>0</v>
      </c>
      <c r="Q2526" s="1" t="s">
        <v>13</v>
      </c>
      <c r="S2526" t="s">
        <v>54</v>
      </c>
      <c r="T2526" t="s">
        <v>54</v>
      </c>
      <c r="U2526" t="s">
        <v>13</v>
      </c>
      <c r="V2526">
        <v>1</v>
      </c>
    </row>
    <row r="2527" spans="1:22" x14ac:dyDescent="0.2">
      <c r="A2527" s="1" t="s">
        <v>876</v>
      </c>
      <c r="B2527" s="6" t="s">
        <v>1312</v>
      </c>
      <c r="C2527" s="1" t="s">
        <v>1362</v>
      </c>
      <c r="D2527" s="1" t="s">
        <v>13</v>
      </c>
      <c r="E2527" s="1" t="s">
        <v>1363</v>
      </c>
      <c r="F2527" s="1" t="s">
        <v>1315</v>
      </c>
      <c r="G2527" s="6" t="s">
        <v>1316</v>
      </c>
      <c r="H2527" s="3">
        <v>0.04</v>
      </c>
      <c r="I2527" s="5">
        <v>0</v>
      </c>
      <c r="J2527" s="4">
        <f t="shared" si="292"/>
        <v>0</v>
      </c>
      <c r="K2527" s="4">
        <f>노무!E28</f>
        <v>0</v>
      </c>
      <c r="L2527" s="5">
        <f t="shared" si="293"/>
        <v>0</v>
      </c>
      <c r="M2527" s="4">
        <v>0</v>
      </c>
      <c r="N2527" s="5">
        <f t="shared" si="294"/>
        <v>0</v>
      </c>
      <c r="O2527" s="4">
        <f t="shared" si="295"/>
        <v>0</v>
      </c>
      <c r="P2527" s="5">
        <f t="shared" si="296"/>
        <v>0</v>
      </c>
      <c r="Q2527" s="1" t="s">
        <v>13</v>
      </c>
      <c r="S2527" t="s">
        <v>54</v>
      </c>
      <c r="T2527" t="s">
        <v>54</v>
      </c>
      <c r="U2527" t="s">
        <v>13</v>
      </c>
      <c r="V2527">
        <v>1</v>
      </c>
    </row>
    <row r="2528" spans="1:22" x14ac:dyDescent="0.2">
      <c r="A2528" s="1" t="s">
        <v>876</v>
      </c>
      <c r="B2528" s="6" t="s">
        <v>1312</v>
      </c>
      <c r="C2528" s="1" t="s">
        <v>1355</v>
      </c>
      <c r="D2528" s="1" t="s">
        <v>13</v>
      </c>
      <c r="E2528" s="1" t="s">
        <v>1356</v>
      </c>
      <c r="F2528" s="1" t="s">
        <v>1315</v>
      </c>
      <c r="G2528" s="6" t="s">
        <v>1316</v>
      </c>
      <c r="H2528" s="3">
        <v>0.08</v>
      </c>
      <c r="I2528" s="5">
        <v>0</v>
      </c>
      <c r="J2528" s="4">
        <f t="shared" si="292"/>
        <v>0</v>
      </c>
      <c r="K2528" s="4">
        <f>노무!E5</f>
        <v>0</v>
      </c>
      <c r="L2528" s="5">
        <f t="shared" si="293"/>
        <v>0</v>
      </c>
      <c r="M2528" s="4">
        <v>0</v>
      </c>
      <c r="N2528" s="5">
        <f t="shared" si="294"/>
        <v>0</v>
      </c>
      <c r="O2528" s="4">
        <f t="shared" si="295"/>
        <v>0</v>
      </c>
      <c r="P2528" s="5">
        <f t="shared" si="296"/>
        <v>0</v>
      </c>
      <c r="Q2528" s="1" t="s">
        <v>13</v>
      </c>
      <c r="S2528" t="s">
        <v>54</v>
      </c>
      <c r="T2528" t="s">
        <v>54</v>
      </c>
      <c r="U2528" t="s">
        <v>13</v>
      </c>
      <c r="V2528">
        <v>1</v>
      </c>
    </row>
    <row r="2529" spans="1:22" x14ac:dyDescent="0.2">
      <c r="A2529" s="1" t="s">
        <v>876</v>
      </c>
      <c r="B2529" s="6" t="s">
        <v>1312</v>
      </c>
      <c r="C2529" s="1" t="s">
        <v>1317</v>
      </c>
      <c r="D2529" s="1" t="s">
        <v>13</v>
      </c>
      <c r="E2529" s="1" t="s">
        <v>1318</v>
      </c>
      <c r="F2529" s="1" t="s">
        <v>1315</v>
      </c>
      <c r="G2529" s="6" t="s">
        <v>1316</v>
      </c>
      <c r="H2529" s="3">
        <v>7.0000000000000007E-2</v>
      </c>
      <c r="I2529" s="5">
        <v>0</v>
      </c>
      <c r="J2529" s="4">
        <f t="shared" si="292"/>
        <v>0</v>
      </c>
      <c r="K2529" s="4">
        <f>노무!E4</f>
        <v>0</v>
      </c>
      <c r="L2529" s="5">
        <f t="shared" si="293"/>
        <v>0</v>
      </c>
      <c r="M2529" s="4">
        <v>0</v>
      </c>
      <c r="N2529" s="5">
        <f t="shared" si="294"/>
        <v>0</v>
      </c>
      <c r="O2529" s="4">
        <f t="shared" si="295"/>
        <v>0</v>
      </c>
      <c r="P2529" s="5">
        <f t="shared" si="296"/>
        <v>0</v>
      </c>
      <c r="Q2529" s="1" t="s">
        <v>13</v>
      </c>
      <c r="S2529" t="s">
        <v>54</v>
      </c>
      <c r="T2529" t="s">
        <v>54</v>
      </c>
      <c r="U2529" t="s">
        <v>13</v>
      </c>
      <c r="V2529">
        <v>1</v>
      </c>
    </row>
    <row r="2530" spans="1:22" x14ac:dyDescent="0.2">
      <c r="A2530" s="1" t="s">
        <v>876</v>
      </c>
      <c r="B2530" s="6" t="s">
        <v>1306</v>
      </c>
      <c r="C2530" s="1" t="s">
        <v>1307</v>
      </c>
      <c r="D2530" s="1" t="s">
        <v>13</v>
      </c>
      <c r="E2530" s="1" t="s">
        <v>1322</v>
      </c>
      <c r="F2530" s="1" t="s">
        <v>1502</v>
      </c>
      <c r="G2530" s="6" t="s">
        <v>1310</v>
      </c>
      <c r="H2530" s="3">
        <v>1</v>
      </c>
      <c r="I2530" s="5">
        <v>0</v>
      </c>
      <c r="J2530" s="4">
        <f t="shared" si="292"/>
        <v>0</v>
      </c>
      <c r="K2530" s="4">
        <f>TRUNC((L2526+L2527+L2528+L2529)*20*0.01, 1)</f>
        <v>0</v>
      </c>
      <c r="L2530" s="5">
        <f t="shared" si="293"/>
        <v>0</v>
      </c>
      <c r="M2530" s="4">
        <v>0</v>
      </c>
      <c r="N2530" s="5">
        <f t="shared" si="294"/>
        <v>0</v>
      </c>
      <c r="O2530" s="4">
        <f t="shared" si="295"/>
        <v>0</v>
      </c>
      <c r="P2530" s="5">
        <f t="shared" si="296"/>
        <v>0</v>
      </c>
      <c r="Q2530" s="1" t="s">
        <v>13</v>
      </c>
      <c r="S2530" t="s">
        <v>54</v>
      </c>
      <c r="T2530" t="s">
        <v>54</v>
      </c>
      <c r="U2530">
        <v>20</v>
      </c>
      <c r="V2530">
        <v>1</v>
      </c>
    </row>
    <row r="2531" spans="1:22" x14ac:dyDescent="0.2">
      <c r="A2531" s="1" t="s">
        <v>876</v>
      </c>
      <c r="B2531" s="6" t="s">
        <v>1306</v>
      </c>
      <c r="C2531" s="1" t="s">
        <v>1321</v>
      </c>
      <c r="D2531" s="1" t="s">
        <v>13</v>
      </c>
      <c r="E2531" s="1" t="s">
        <v>1319</v>
      </c>
      <c r="F2531" s="1" t="s">
        <v>1330</v>
      </c>
      <c r="G2531" s="6" t="s">
        <v>1310</v>
      </c>
      <c r="H2531" s="3">
        <v>1</v>
      </c>
      <c r="I2531" s="4">
        <f>TRUNC((L2526+L2527+L2528+L2529)*2*0.01, 1)</f>
        <v>0</v>
      </c>
      <c r="J2531" s="4">
        <f t="shared" si="292"/>
        <v>0</v>
      </c>
      <c r="K2531" s="4">
        <v>0</v>
      </c>
      <c r="L2531" s="5">
        <f t="shared" si="293"/>
        <v>0</v>
      </c>
      <c r="M2531" s="4">
        <v>0</v>
      </c>
      <c r="N2531" s="5">
        <f t="shared" si="294"/>
        <v>0</v>
      </c>
      <c r="O2531" s="4">
        <f t="shared" si="295"/>
        <v>0</v>
      </c>
      <c r="P2531" s="5">
        <f t="shared" si="296"/>
        <v>0</v>
      </c>
      <c r="Q2531" s="1" t="s">
        <v>13</v>
      </c>
      <c r="S2531" t="s">
        <v>54</v>
      </c>
      <c r="T2531" t="s">
        <v>54</v>
      </c>
      <c r="U2531">
        <v>2</v>
      </c>
      <c r="V2531">
        <v>1</v>
      </c>
    </row>
    <row r="2532" spans="1:22" x14ac:dyDescent="0.2">
      <c r="A2532" s="1" t="s">
        <v>876</v>
      </c>
      <c r="B2532" s="6" t="s">
        <v>1331</v>
      </c>
      <c r="C2532" s="1" t="s">
        <v>1519</v>
      </c>
      <c r="D2532" s="1" t="s">
        <v>13</v>
      </c>
      <c r="E2532" s="1" t="s">
        <v>1520</v>
      </c>
      <c r="F2532" s="1" t="s">
        <v>1521</v>
      </c>
      <c r="G2532" s="6" t="s">
        <v>1335</v>
      </c>
      <c r="H2532" s="3">
        <v>0.28000000000000003</v>
      </c>
      <c r="I2532" s="4">
        <f>기계경비!H66</f>
        <v>0</v>
      </c>
      <c r="J2532" s="4">
        <f t="shared" si="292"/>
        <v>0</v>
      </c>
      <c r="K2532" s="4">
        <f>기계경비!I66</f>
        <v>0</v>
      </c>
      <c r="L2532" s="5">
        <f t="shared" si="293"/>
        <v>0</v>
      </c>
      <c r="M2532" s="4">
        <f>기계경비!J66</f>
        <v>0</v>
      </c>
      <c r="N2532" s="5">
        <f t="shared" si="294"/>
        <v>0</v>
      </c>
      <c r="O2532" s="4">
        <f t="shared" si="295"/>
        <v>0</v>
      </c>
      <c r="P2532" s="5">
        <f t="shared" si="296"/>
        <v>0</v>
      </c>
      <c r="Q2532" s="1" t="s">
        <v>13</v>
      </c>
      <c r="S2532" t="s">
        <v>54</v>
      </c>
      <c r="T2532" t="s">
        <v>54</v>
      </c>
      <c r="U2532" t="s">
        <v>13</v>
      </c>
      <c r="V2532">
        <v>1</v>
      </c>
    </row>
    <row r="2533" spans="1:22" x14ac:dyDescent="0.2">
      <c r="A2533" s="1" t="s">
        <v>876</v>
      </c>
      <c r="B2533" s="6" t="s">
        <v>1331</v>
      </c>
      <c r="C2533" s="1" t="s">
        <v>1522</v>
      </c>
      <c r="D2533" s="1" t="s">
        <v>13</v>
      </c>
      <c r="E2533" s="1" t="s">
        <v>1468</v>
      </c>
      <c r="F2533" s="1" t="s">
        <v>1523</v>
      </c>
      <c r="G2533" s="6" t="s">
        <v>1335</v>
      </c>
      <c r="H2533" s="3">
        <v>0.28000000000000003</v>
      </c>
      <c r="I2533" s="4">
        <f>기계경비!H44</f>
        <v>0</v>
      </c>
      <c r="J2533" s="4">
        <f t="shared" si="292"/>
        <v>0</v>
      </c>
      <c r="K2533" s="4">
        <f>기계경비!I44</f>
        <v>0</v>
      </c>
      <c r="L2533" s="5">
        <f t="shared" si="293"/>
        <v>0</v>
      </c>
      <c r="M2533" s="4">
        <f>기계경비!J44</f>
        <v>0</v>
      </c>
      <c r="N2533" s="5">
        <f t="shared" si="294"/>
        <v>0</v>
      </c>
      <c r="O2533" s="4">
        <f t="shared" si="295"/>
        <v>0</v>
      </c>
      <c r="P2533" s="5">
        <f t="shared" si="296"/>
        <v>0</v>
      </c>
      <c r="Q2533" s="1" t="s">
        <v>13</v>
      </c>
      <c r="S2533" t="s">
        <v>54</v>
      </c>
      <c r="T2533" t="s">
        <v>54</v>
      </c>
      <c r="U2533" t="s">
        <v>13</v>
      </c>
      <c r="V2533">
        <v>1</v>
      </c>
    </row>
    <row r="2534" spans="1:22" x14ac:dyDescent="0.2">
      <c r="A2534" s="1" t="s">
        <v>876</v>
      </c>
      <c r="B2534" s="6" t="s">
        <v>1331</v>
      </c>
      <c r="C2534" s="1" t="s">
        <v>1370</v>
      </c>
      <c r="D2534" s="1" t="s">
        <v>13</v>
      </c>
      <c r="E2534" s="1" t="s">
        <v>1371</v>
      </c>
      <c r="F2534" s="1" t="s">
        <v>1372</v>
      </c>
      <c r="G2534" s="6" t="s">
        <v>1335</v>
      </c>
      <c r="H2534" s="3">
        <v>0.28000000000000003</v>
      </c>
      <c r="I2534" s="4">
        <f>기계경비!H63</f>
        <v>0</v>
      </c>
      <c r="J2534" s="4">
        <f t="shared" si="292"/>
        <v>0</v>
      </c>
      <c r="K2534" s="4">
        <f>기계경비!I63</f>
        <v>0</v>
      </c>
      <c r="L2534" s="5">
        <f t="shared" si="293"/>
        <v>0</v>
      </c>
      <c r="M2534" s="4">
        <f>기계경비!J63</f>
        <v>0</v>
      </c>
      <c r="N2534" s="5">
        <f t="shared" si="294"/>
        <v>0</v>
      </c>
      <c r="O2534" s="4">
        <f t="shared" si="295"/>
        <v>0</v>
      </c>
      <c r="P2534" s="5">
        <f t="shared" si="296"/>
        <v>0</v>
      </c>
      <c r="Q2534" s="1" t="s">
        <v>13</v>
      </c>
      <c r="S2534" t="s">
        <v>54</v>
      </c>
      <c r="T2534" t="s">
        <v>54</v>
      </c>
      <c r="U2534" t="s">
        <v>13</v>
      </c>
      <c r="V2534">
        <v>1</v>
      </c>
    </row>
    <row r="2535" spans="1:22" x14ac:dyDescent="0.2">
      <c r="A2535" s="1" t="s">
        <v>876</v>
      </c>
      <c r="B2535" s="6" t="s">
        <v>1331</v>
      </c>
      <c r="C2535" s="1" t="s">
        <v>1524</v>
      </c>
      <c r="D2535" s="1" t="s">
        <v>13</v>
      </c>
      <c r="E2535" s="1" t="s">
        <v>1517</v>
      </c>
      <c r="F2535" s="1" t="s">
        <v>1525</v>
      </c>
      <c r="G2535" s="6" t="s">
        <v>1335</v>
      </c>
      <c r="H2535" s="3">
        <v>0.28000000000000003</v>
      </c>
      <c r="I2535" s="4">
        <f>기계경비!H14</f>
        <v>0</v>
      </c>
      <c r="J2535" s="4">
        <f t="shared" si="292"/>
        <v>0</v>
      </c>
      <c r="K2535" s="4">
        <f>기계경비!I14</f>
        <v>0</v>
      </c>
      <c r="L2535" s="5">
        <f t="shared" si="293"/>
        <v>0</v>
      </c>
      <c r="M2535" s="4">
        <f>기계경비!J14</f>
        <v>0</v>
      </c>
      <c r="N2535" s="5">
        <f t="shared" si="294"/>
        <v>0</v>
      </c>
      <c r="O2535" s="4">
        <f t="shared" si="295"/>
        <v>0</v>
      </c>
      <c r="P2535" s="5">
        <f t="shared" si="296"/>
        <v>0</v>
      </c>
      <c r="Q2535" s="1" t="s">
        <v>13</v>
      </c>
      <c r="S2535" t="s">
        <v>54</v>
      </c>
      <c r="T2535" t="s">
        <v>54</v>
      </c>
      <c r="U2535" t="s">
        <v>13</v>
      </c>
      <c r="V2535">
        <v>1</v>
      </c>
    </row>
    <row r="2536" spans="1:22" x14ac:dyDescent="0.2">
      <c r="A2536" s="1" t="s">
        <v>876</v>
      </c>
      <c r="B2536" s="6" t="s">
        <v>1331</v>
      </c>
      <c r="C2536" s="1" t="s">
        <v>1481</v>
      </c>
      <c r="D2536" s="1" t="s">
        <v>13</v>
      </c>
      <c r="E2536" s="1" t="s">
        <v>1482</v>
      </c>
      <c r="F2536" s="1" t="s">
        <v>1483</v>
      </c>
      <c r="G2536" s="6" t="s">
        <v>1335</v>
      </c>
      <c r="H2536" s="3">
        <v>0.28000000000000003</v>
      </c>
      <c r="I2536" s="4">
        <f>기계경비!H56</f>
        <v>0</v>
      </c>
      <c r="J2536" s="4">
        <f t="shared" si="292"/>
        <v>0</v>
      </c>
      <c r="K2536" s="4">
        <f>기계경비!I56</f>
        <v>0</v>
      </c>
      <c r="L2536" s="5">
        <f t="shared" si="293"/>
        <v>0</v>
      </c>
      <c r="M2536" s="4">
        <f>기계경비!J56</f>
        <v>0</v>
      </c>
      <c r="N2536" s="5">
        <f t="shared" si="294"/>
        <v>0</v>
      </c>
      <c r="O2536" s="4">
        <f t="shared" si="295"/>
        <v>0</v>
      </c>
      <c r="P2536" s="5">
        <f t="shared" si="296"/>
        <v>0</v>
      </c>
      <c r="Q2536" s="1" t="s">
        <v>13</v>
      </c>
      <c r="S2536" t="s">
        <v>54</v>
      </c>
      <c r="T2536" t="s">
        <v>54</v>
      </c>
      <c r="U2536" t="s">
        <v>13</v>
      </c>
      <c r="V2536">
        <v>1</v>
      </c>
    </row>
    <row r="2537" spans="1:22" x14ac:dyDescent="0.2">
      <c r="A2537" s="1" t="s">
        <v>876</v>
      </c>
      <c r="B2537" s="6" t="s">
        <v>1331</v>
      </c>
      <c r="C2537" s="1" t="s">
        <v>1526</v>
      </c>
      <c r="D2537" s="1" t="s">
        <v>13</v>
      </c>
      <c r="E2537" s="1" t="s">
        <v>1517</v>
      </c>
      <c r="F2537" s="1" t="s">
        <v>1527</v>
      </c>
      <c r="G2537" s="6" t="s">
        <v>1335</v>
      </c>
      <c r="H2537" s="3">
        <v>0.28000000000000003</v>
      </c>
      <c r="I2537" s="4">
        <f>기계경비!H15</f>
        <v>0</v>
      </c>
      <c r="J2537" s="4">
        <f t="shared" si="292"/>
        <v>0</v>
      </c>
      <c r="K2537" s="4">
        <f>기계경비!I15</f>
        <v>0</v>
      </c>
      <c r="L2537" s="5">
        <f t="shared" si="293"/>
        <v>0</v>
      </c>
      <c r="M2537" s="4">
        <f>기계경비!J15</f>
        <v>0</v>
      </c>
      <c r="N2537" s="5">
        <f t="shared" si="294"/>
        <v>0</v>
      </c>
      <c r="O2537" s="4">
        <f t="shared" si="295"/>
        <v>0</v>
      </c>
      <c r="P2537" s="5">
        <f t="shared" si="296"/>
        <v>0</v>
      </c>
      <c r="Q2537" s="1" t="s">
        <v>13</v>
      </c>
      <c r="S2537" t="s">
        <v>54</v>
      </c>
      <c r="T2537" t="s">
        <v>54</v>
      </c>
      <c r="U2537" t="s">
        <v>13</v>
      </c>
      <c r="V2537">
        <v>1</v>
      </c>
    </row>
    <row r="2538" spans="1:22" x14ac:dyDescent="0.2">
      <c r="A2538" s="1" t="s">
        <v>13</v>
      </c>
      <c r="B2538" s="6" t="s">
        <v>13</v>
      </c>
      <c r="C2538" s="1" t="s">
        <v>13</v>
      </c>
      <c r="D2538" s="1" t="s">
        <v>13</v>
      </c>
      <c r="E2538" s="1" t="s">
        <v>1311</v>
      </c>
      <c r="F2538" s="1" t="s">
        <v>13</v>
      </c>
      <c r="G2538" s="6" t="s">
        <v>13</v>
      </c>
      <c r="H2538" s="3">
        <v>0</v>
      </c>
      <c r="I2538" s="1" t="s">
        <v>13</v>
      </c>
      <c r="J2538" s="4">
        <f>TRUNC(SUMPRODUCT(J2526:J2537, V2526:V2537), 0)</f>
        <v>0</v>
      </c>
      <c r="K2538" s="1" t="s">
        <v>13</v>
      </c>
      <c r="L2538" s="5">
        <f>TRUNC(SUMPRODUCT(L2526:L2537, V2526:V2537), 0)</f>
        <v>0</v>
      </c>
      <c r="M2538" s="1" t="s">
        <v>13</v>
      </c>
      <c r="N2538" s="5">
        <f>TRUNC(SUMPRODUCT(N2526:N2537, V2526:V2537), 0)</f>
        <v>0</v>
      </c>
      <c r="O2538" s="1" t="s">
        <v>13</v>
      </c>
      <c r="P2538" s="5">
        <f>J2538+L2538+N2538</f>
        <v>0</v>
      </c>
      <c r="Q2538" s="1" t="s">
        <v>13</v>
      </c>
      <c r="S2538" t="s">
        <v>13</v>
      </c>
      <c r="T2538" t="s">
        <v>13</v>
      </c>
      <c r="U2538" t="s">
        <v>13</v>
      </c>
      <c r="V2538">
        <v>1</v>
      </c>
    </row>
    <row r="2539" spans="1:22" x14ac:dyDescent="0.2">
      <c r="A2539" s="1" t="s">
        <v>13</v>
      </c>
      <c r="B2539" s="6" t="s">
        <v>13</v>
      </c>
      <c r="C2539" s="1" t="s">
        <v>13</v>
      </c>
      <c r="D2539" s="1" t="s">
        <v>13</v>
      </c>
      <c r="E2539" s="1" t="s">
        <v>13</v>
      </c>
      <c r="F2539" s="1" t="s">
        <v>13</v>
      </c>
      <c r="G2539" s="6" t="s">
        <v>13</v>
      </c>
      <c r="H2539" s="3">
        <v>0</v>
      </c>
      <c r="I2539" s="1" t="s">
        <v>13</v>
      </c>
      <c r="J2539" s="1" t="s">
        <v>13</v>
      </c>
      <c r="K2539" s="1" t="s">
        <v>13</v>
      </c>
      <c r="L2539" s="1" t="s">
        <v>13</v>
      </c>
      <c r="M2539" s="1" t="s">
        <v>13</v>
      </c>
      <c r="N2539" s="1" t="s">
        <v>13</v>
      </c>
      <c r="O2539" s="1" t="s">
        <v>13</v>
      </c>
      <c r="P2539" s="1" t="s">
        <v>13</v>
      </c>
      <c r="Q2539" s="1" t="s">
        <v>13</v>
      </c>
      <c r="S2539" t="s">
        <v>13</v>
      </c>
      <c r="T2539" t="s">
        <v>13</v>
      </c>
      <c r="U2539" t="s">
        <v>13</v>
      </c>
      <c r="V2539">
        <v>1</v>
      </c>
    </row>
    <row r="2540" spans="1:22" x14ac:dyDescent="0.2">
      <c r="A2540" s="1" t="s">
        <v>878</v>
      </c>
      <c r="B2540" s="6" t="s">
        <v>13</v>
      </c>
      <c r="C2540" s="1" t="s">
        <v>13</v>
      </c>
      <c r="D2540" s="1" t="s">
        <v>13</v>
      </c>
      <c r="E2540" s="1" t="s">
        <v>879</v>
      </c>
      <c r="F2540" s="1" t="s">
        <v>869</v>
      </c>
      <c r="G2540" s="6" t="s">
        <v>136</v>
      </c>
      <c r="H2540" s="3">
        <v>0</v>
      </c>
      <c r="I2540" s="1" t="s">
        <v>13</v>
      </c>
      <c r="J2540" s="1" t="s">
        <v>13</v>
      </c>
      <c r="K2540" s="1" t="s">
        <v>13</v>
      </c>
      <c r="L2540" s="1" t="s">
        <v>13</v>
      </c>
      <c r="M2540" s="1" t="s">
        <v>13</v>
      </c>
      <c r="N2540" s="1" t="s">
        <v>13</v>
      </c>
      <c r="O2540" s="1" t="s">
        <v>13</v>
      </c>
      <c r="P2540" s="1" t="s">
        <v>13</v>
      </c>
      <c r="Q2540" s="1" t="s">
        <v>13</v>
      </c>
      <c r="S2540" t="s">
        <v>13</v>
      </c>
      <c r="T2540" t="s">
        <v>13</v>
      </c>
      <c r="U2540" t="s">
        <v>13</v>
      </c>
      <c r="V2540">
        <v>1</v>
      </c>
    </row>
    <row r="2541" spans="1:22" x14ac:dyDescent="0.2">
      <c r="A2541" s="1" t="s">
        <v>878</v>
      </c>
      <c r="B2541" s="6" t="s">
        <v>1312</v>
      </c>
      <c r="C2541" s="1" t="s">
        <v>1496</v>
      </c>
      <c r="D2541" s="1" t="s">
        <v>13</v>
      </c>
      <c r="E2541" s="1" t="s">
        <v>1497</v>
      </c>
      <c r="F2541" s="1" t="s">
        <v>1315</v>
      </c>
      <c r="G2541" s="6" t="s">
        <v>1316</v>
      </c>
      <c r="H2541" s="3">
        <v>0.04</v>
      </c>
      <c r="I2541" s="5">
        <v>0</v>
      </c>
      <c r="J2541" s="4">
        <f t="shared" ref="J2541:J2552" si="297">TRUNC(H2541*I2541, 1)</f>
        <v>0</v>
      </c>
      <c r="K2541" s="4">
        <f>노무!E23</f>
        <v>0</v>
      </c>
      <c r="L2541" s="5">
        <f t="shared" ref="L2541:L2552" si="298">TRUNC(H2541*K2541, 1)</f>
        <v>0</v>
      </c>
      <c r="M2541" s="4">
        <v>0</v>
      </c>
      <c r="N2541" s="5">
        <f t="shared" ref="N2541:N2552" si="299">TRUNC(H2541*M2541, 1)</f>
        <v>0</v>
      </c>
      <c r="O2541" s="4">
        <f t="shared" ref="O2541:O2552" si="300">I2541+K2541+M2541</f>
        <v>0</v>
      </c>
      <c r="P2541" s="5">
        <f t="shared" ref="P2541:P2552" si="301">J2541+L2541+N2541</f>
        <v>0</v>
      </c>
      <c r="Q2541" s="1" t="s">
        <v>13</v>
      </c>
      <c r="S2541" t="s">
        <v>54</v>
      </c>
      <c r="T2541" t="s">
        <v>54</v>
      </c>
      <c r="U2541" t="s">
        <v>13</v>
      </c>
      <c r="V2541">
        <v>1</v>
      </c>
    </row>
    <row r="2542" spans="1:22" x14ac:dyDescent="0.2">
      <c r="A2542" s="1" t="s">
        <v>878</v>
      </c>
      <c r="B2542" s="6" t="s">
        <v>1312</v>
      </c>
      <c r="C2542" s="1" t="s">
        <v>1362</v>
      </c>
      <c r="D2542" s="1" t="s">
        <v>13</v>
      </c>
      <c r="E2542" s="1" t="s">
        <v>1363</v>
      </c>
      <c r="F2542" s="1" t="s">
        <v>1315</v>
      </c>
      <c r="G2542" s="6" t="s">
        <v>1316</v>
      </c>
      <c r="H2542" s="3">
        <v>0.04</v>
      </c>
      <c r="I2542" s="5">
        <v>0</v>
      </c>
      <c r="J2542" s="4">
        <f t="shared" si="297"/>
        <v>0</v>
      </c>
      <c r="K2542" s="4">
        <f>노무!E28</f>
        <v>0</v>
      </c>
      <c r="L2542" s="5">
        <f t="shared" si="298"/>
        <v>0</v>
      </c>
      <c r="M2542" s="4">
        <v>0</v>
      </c>
      <c r="N2542" s="5">
        <f t="shared" si="299"/>
        <v>0</v>
      </c>
      <c r="O2542" s="4">
        <f t="shared" si="300"/>
        <v>0</v>
      </c>
      <c r="P2542" s="5">
        <f t="shared" si="301"/>
        <v>0</v>
      </c>
      <c r="Q2542" s="1" t="s">
        <v>13</v>
      </c>
      <c r="S2542" t="s">
        <v>54</v>
      </c>
      <c r="T2542" t="s">
        <v>54</v>
      </c>
      <c r="U2542" t="s">
        <v>13</v>
      </c>
      <c r="V2542">
        <v>1</v>
      </c>
    </row>
    <row r="2543" spans="1:22" x14ac:dyDescent="0.2">
      <c r="A2543" s="1" t="s">
        <v>878</v>
      </c>
      <c r="B2543" s="6" t="s">
        <v>1312</v>
      </c>
      <c r="C2543" s="1" t="s">
        <v>1355</v>
      </c>
      <c r="D2543" s="1" t="s">
        <v>13</v>
      </c>
      <c r="E2543" s="1" t="s">
        <v>1356</v>
      </c>
      <c r="F2543" s="1" t="s">
        <v>1315</v>
      </c>
      <c r="G2543" s="6" t="s">
        <v>1316</v>
      </c>
      <c r="H2543" s="3">
        <v>0.08</v>
      </c>
      <c r="I2543" s="5">
        <v>0</v>
      </c>
      <c r="J2543" s="4">
        <f t="shared" si="297"/>
        <v>0</v>
      </c>
      <c r="K2543" s="4">
        <f>노무!E5</f>
        <v>0</v>
      </c>
      <c r="L2543" s="5">
        <f t="shared" si="298"/>
        <v>0</v>
      </c>
      <c r="M2543" s="4">
        <v>0</v>
      </c>
      <c r="N2543" s="5">
        <f t="shared" si="299"/>
        <v>0</v>
      </c>
      <c r="O2543" s="4">
        <f t="shared" si="300"/>
        <v>0</v>
      </c>
      <c r="P2543" s="5">
        <f t="shared" si="301"/>
        <v>0</v>
      </c>
      <c r="Q2543" s="1" t="s">
        <v>13</v>
      </c>
      <c r="S2543" t="s">
        <v>54</v>
      </c>
      <c r="T2543" t="s">
        <v>54</v>
      </c>
      <c r="U2543" t="s">
        <v>13</v>
      </c>
      <c r="V2543">
        <v>1</v>
      </c>
    </row>
    <row r="2544" spans="1:22" x14ac:dyDescent="0.2">
      <c r="A2544" s="1" t="s">
        <v>878</v>
      </c>
      <c r="B2544" s="6" t="s">
        <v>1312</v>
      </c>
      <c r="C2544" s="1" t="s">
        <v>1317</v>
      </c>
      <c r="D2544" s="1" t="s">
        <v>13</v>
      </c>
      <c r="E2544" s="1" t="s">
        <v>1318</v>
      </c>
      <c r="F2544" s="1" t="s">
        <v>1315</v>
      </c>
      <c r="G2544" s="6" t="s">
        <v>1316</v>
      </c>
      <c r="H2544" s="3">
        <v>7.0000000000000007E-2</v>
      </c>
      <c r="I2544" s="5">
        <v>0</v>
      </c>
      <c r="J2544" s="4">
        <f t="shared" si="297"/>
        <v>0</v>
      </c>
      <c r="K2544" s="4">
        <f>노무!E4</f>
        <v>0</v>
      </c>
      <c r="L2544" s="5">
        <f t="shared" si="298"/>
        <v>0</v>
      </c>
      <c r="M2544" s="4">
        <v>0</v>
      </c>
      <c r="N2544" s="5">
        <f t="shared" si="299"/>
        <v>0</v>
      </c>
      <c r="O2544" s="4">
        <f t="shared" si="300"/>
        <v>0</v>
      </c>
      <c r="P2544" s="5">
        <f t="shared" si="301"/>
        <v>0</v>
      </c>
      <c r="Q2544" s="1" t="s">
        <v>13</v>
      </c>
      <c r="S2544" t="s">
        <v>54</v>
      </c>
      <c r="T2544" t="s">
        <v>54</v>
      </c>
      <c r="U2544" t="s">
        <v>13</v>
      </c>
      <c r="V2544">
        <v>1</v>
      </c>
    </row>
    <row r="2545" spans="1:22" x14ac:dyDescent="0.2">
      <c r="A2545" s="1" t="s">
        <v>878</v>
      </c>
      <c r="B2545" s="6" t="s">
        <v>1306</v>
      </c>
      <c r="C2545" s="1" t="s">
        <v>1307</v>
      </c>
      <c r="D2545" s="1" t="s">
        <v>13</v>
      </c>
      <c r="E2545" s="1" t="s">
        <v>1322</v>
      </c>
      <c r="F2545" s="1" t="s">
        <v>1528</v>
      </c>
      <c r="G2545" s="6" t="s">
        <v>1310</v>
      </c>
      <c r="H2545" s="3">
        <v>1</v>
      </c>
      <c r="I2545" s="5">
        <v>0</v>
      </c>
      <c r="J2545" s="4">
        <f t="shared" si="297"/>
        <v>0</v>
      </c>
      <c r="K2545" s="4">
        <f>TRUNC((L2541+L2542+L2543+L2544)*30*0.01, 1)</f>
        <v>0</v>
      </c>
      <c r="L2545" s="5">
        <f t="shared" si="298"/>
        <v>0</v>
      </c>
      <c r="M2545" s="4">
        <v>0</v>
      </c>
      <c r="N2545" s="5">
        <f t="shared" si="299"/>
        <v>0</v>
      </c>
      <c r="O2545" s="4">
        <f t="shared" si="300"/>
        <v>0</v>
      </c>
      <c r="P2545" s="5">
        <f t="shared" si="301"/>
        <v>0</v>
      </c>
      <c r="Q2545" s="1" t="s">
        <v>13</v>
      </c>
      <c r="S2545" t="s">
        <v>54</v>
      </c>
      <c r="T2545" t="s">
        <v>54</v>
      </c>
      <c r="U2545">
        <v>30</v>
      </c>
      <c r="V2545">
        <v>1</v>
      </c>
    </row>
    <row r="2546" spans="1:22" x14ac:dyDescent="0.2">
      <c r="A2546" s="1" t="s">
        <v>878</v>
      </c>
      <c r="B2546" s="6" t="s">
        <v>1306</v>
      </c>
      <c r="C2546" s="1" t="s">
        <v>1321</v>
      </c>
      <c r="D2546" s="1" t="s">
        <v>13</v>
      </c>
      <c r="E2546" s="1" t="s">
        <v>1319</v>
      </c>
      <c r="F2546" s="1" t="s">
        <v>1330</v>
      </c>
      <c r="G2546" s="6" t="s">
        <v>1310</v>
      </c>
      <c r="H2546" s="3">
        <v>1</v>
      </c>
      <c r="I2546" s="4">
        <f>TRUNC((L2541+L2542+L2543+L2544)*2*0.01, 1)</f>
        <v>0</v>
      </c>
      <c r="J2546" s="4">
        <f t="shared" si="297"/>
        <v>0</v>
      </c>
      <c r="K2546" s="4">
        <v>0</v>
      </c>
      <c r="L2546" s="5">
        <f t="shared" si="298"/>
        <v>0</v>
      </c>
      <c r="M2546" s="4">
        <v>0</v>
      </c>
      <c r="N2546" s="5">
        <f t="shared" si="299"/>
        <v>0</v>
      </c>
      <c r="O2546" s="4">
        <f t="shared" si="300"/>
        <v>0</v>
      </c>
      <c r="P2546" s="5">
        <f t="shared" si="301"/>
        <v>0</v>
      </c>
      <c r="Q2546" s="1" t="s">
        <v>13</v>
      </c>
      <c r="S2546" t="s">
        <v>54</v>
      </c>
      <c r="T2546" t="s">
        <v>54</v>
      </c>
      <c r="U2546">
        <v>2</v>
      </c>
      <c r="V2546">
        <v>1</v>
      </c>
    </row>
    <row r="2547" spans="1:22" x14ac:dyDescent="0.2">
      <c r="A2547" s="1" t="s">
        <v>878</v>
      </c>
      <c r="B2547" s="6" t="s">
        <v>1331</v>
      </c>
      <c r="C2547" s="1" t="s">
        <v>1519</v>
      </c>
      <c r="D2547" s="1" t="s">
        <v>13</v>
      </c>
      <c r="E2547" s="1" t="s">
        <v>1520</v>
      </c>
      <c r="F2547" s="1" t="s">
        <v>1521</v>
      </c>
      <c r="G2547" s="6" t="s">
        <v>1335</v>
      </c>
      <c r="H2547" s="3">
        <v>0.28000000000000003</v>
      </c>
      <c r="I2547" s="4">
        <f>기계경비!H66</f>
        <v>0</v>
      </c>
      <c r="J2547" s="4">
        <f t="shared" si="297"/>
        <v>0</v>
      </c>
      <c r="K2547" s="4">
        <f>기계경비!I66</f>
        <v>0</v>
      </c>
      <c r="L2547" s="5">
        <f t="shared" si="298"/>
        <v>0</v>
      </c>
      <c r="M2547" s="4">
        <f>기계경비!J66</f>
        <v>0</v>
      </c>
      <c r="N2547" s="5">
        <f t="shared" si="299"/>
        <v>0</v>
      </c>
      <c r="O2547" s="4">
        <f t="shared" si="300"/>
        <v>0</v>
      </c>
      <c r="P2547" s="5">
        <f t="shared" si="301"/>
        <v>0</v>
      </c>
      <c r="Q2547" s="1" t="s">
        <v>13</v>
      </c>
      <c r="S2547" t="s">
        <v>54</v>
      </c>
      <c r="T2547" t="s">
        <v>54</v>
      </c>
      <c r="U2547" t="s">
        <v>13</v>
      </c>
      <c r="V2547">
        <v>1</v>
      </c>
    </row>
    <row r="2548" spans="1:22" x14ac:dyDescent="0.2">
      <c r="A2548" s="1" t="s">
        <v>878</v>
      </c>
      <c r="B2548" s="6" t="s">
        <v>1331</v>
      </c>
      <c r="C2548" s="1" t="s">
        <v>1522</v>
      </c>
      <c r="D2548" s="1" t="s">
        <v>13</v>
      </c>
      <c r="E2548" s="1" t="s">
        <v>1468</v>
      </c>
      <c r="F2548" s="1" t="s">
        <v>1523</v>
      </c>
      <c r="G2548" s="6" t="s">
        <v>1335</v>
      </c>
      <c r="H2548" s="3">
        <v>0.28000000000000003</v>
      </c>
      <c r="I2548" s="4">
        <f>기계경비!H44</f>
        <v>0</v>
      </c>
      <c r="J2548" s="4">
        <f t="shared" si="297"/>
        <v>0</v>
      </c>
      <c r="K2548" s="4">
        <f>기계경비!I44</f>
        <v>0</v>
      </c>
      <c r="L2548" s="5">
        <f t="shared" si="298"/>
        <v>0</v>
      </c>
      <c r="M2548" s="4">
        <f>기계경비!J44</f>
        <v>0</v>
      </c>
      <c r="N2548" s="5">
        <f t="shared" si="299"/>
        <v>0</v>
      </c>
      <c r="O2548" s="4">
        <f t="shared" si="300"/>
        <v>0</v>
      </c>
      <c r="P2548" s="5">
        <f t="shared" si="301"/>
        <v>0</v>
      </c>
      <c r="Q2548" s="1" t="s">
        <v>13</v>
      </c>
      <c r="S2548" t="s">
        <v>54</v>
      </c>
      <c r="T2548" t="s">
        <v>54</v>
      </c>
      <c r="U2548" t="s">
        <v>13</v>
      </c>
      <c r="V2548">
        <v>1</v>
      </c>
    </row>
    <row r="2549" spans="1:22" x14ac:dyDescent="0.2">
      <c r="A2549" s="1" t="s">
        <v>878</v>
      </c>
      <c r="B2549" s="6" t="s">
        <v>1331</v>
      </c>
      <c r="C2549" s="1" t="s">
        <v>1370</v>
      </c>
      <c r="D2549" s="1" t="s">
        <v>13</v>
      </c>
      <c r="E2549" s="1" t="s">
        <v>1371</v>
      </c>
      <c r="F2549" s="1" t="s">
        <v>1372</v>
      </c>
      <c r="G2549" s="6" t="s">
        <v>1335</v>
      </c>
      <c r="H2549" s="3">
        <v>0.28000000000000003</v>
      </c>
      <c r="I2549" s="4">
        <f>기계경비!H63</f>
        <v>0</v>
      </c>
      <c r="J2549" s="4">
        <f t="shared" si="297"/>
        <v>0</v>
      </c>
      <c r="K2549" s="4">
        <f>기계경비!I63</f>
        <v>0</v>
      </c>
      <c r="L2549" s="5">
        <f t="shared" si="298"/>
        <v>0</v>
      </c>
      <c r="M2549" s="4">
        <f>기계경비!J63</f>
        <v>0</v>
      </c>
      <c r="N2549" s="5">
        <f t="shared" si="299"/>
        <v>0</v>
      </c>
      <c r="O2549" s="4">
        <f t="shared" si="300"/>
        <v>0</v>
      </c>
      <c r="P2549" s="5">
        <f t="shared" si="301"/>
        <v>0</v>
      </c>
      <c r="Q2549" s="1" t="s">
        <v>13</v>
      </c>
      <c r="S2549" t="s">
        <v>54</v>
      </c>
      <c r="T2549" t="s">
        <v>54</v>
      </c>
      <c r="U2549" t="s">
        <v>13</v>
      </c>
      <c r="V2549">
        <v>1</v>
      </c>
    </row>
    <row r="2550" spans="1:22" x14ac:dyDescent="0.2">
      <c r="A2550" s="1" t="s">
        <v>878</v>
      </c>
      <c r="B2550" s="6" t="s">
        <v>1331</v>
      </c>
      <c r="C2550" s="1" t="s">
        <v>1524</v>
      </c>
      <c r="D2550" s="1" t="s">
        <v>13</v>
      </c>
      <c r="E2550" s="1" t="s">
        <v>1517</v>
      </c>
      <c r="F2550" s="1" t="s">
        <v>1525</v>
      </c>
      <c r="G2550" s="6" t="s">
        <v>1335</v>
      </c>
      <c r="H2550" s="3">
        <v>0.28000000000000003</v>
      </c>
      <c r="I2550" s="4">
        <f>기계경비!H14</f>
        <v>0</v>
      </c>
      <c r="J2550" s="4">
        <f t="shared" si="297"/>
        <v>0</v>
      </c>
      <c r="K2550" s="4">
        <f>기계경비!I14</f>
        <v>0</v>
      </c>
      <c r="L2550" s="5">
        <f t="shared" si="298"/>
        <v>0</v>
      </c>
      <c r="M2550" s="4">
        <f>기계경비!J14</f>
        <v>0</v>
      </c>
      <c r="N2550" s="5">
        <f t="shared" si="299"/>
        <v>0</v>
      </c>
      <c r="O2550" s="4">
        <f t="shared" si="300"/>
        <v>0</v>
      </c>
      <c r="P2550" s="5">
        <f t="shared" si="301"/>
        <v>0</v>
      </c>
      <c r="Q2550" s="1" t="s">
        <v>13</v>
      </c>
      <c r="S2550" t="s">
        <v>54</v>
      </c>
      <c r="T2550" t="s">
        <v>54</v>
      </c>
      <c r="U2550" t="s">
        <v>13</v>
      </c>
      <c r="V2550">
        <v>1</v>
      </c>
    </row>
    <row r="2551" spans="1:22" x14ac:dyDescent="0.2">
      <c r="A2551" s="1" t="s">
        <v>878</v>
      </c>
      <c r="B2551" s="6" t="s">
        <v>1331</v>
      </c>
      <c r="C2551" s="1" t="s">
        <v>1481</v>
      </c>
      <c r="D2551" s="1" t="s">
        <v>13</v>
      </c>
      <c r="E2551" s="1" t="s">
        <v>1482</v>
      </c>
      <c r="F2551" s="1" t="s">
        <v>1483</v>
      </c>
      <c r="G2551" s="6" t="s">
        <v>1335</v>
      </c>
      <c r="H2551" s="3">
        <v>0.28000000000000003</v>
      </c>
      <c r="I2551" s="4">
        <f>기계경비!H56</f>
        <v>0</v>
      </c>
      <c r="J2551" s="4">
        <f t="shared" si="297"/>
        <v>0</v>
      </c>
      <c r="K2551" s="4">
        <f>기계경비!I56</f>
        <v>0</v>
      </c>
      <c r="L2551" s="5">
        <f t="shared" si="298"/>
        <v>0</v>
      </c>
      <c r="M2551" s="4">
        <f>기계경비!J56</f>
        <v>0</v>
      </c>
      <c r="N2551" s="5">
        <f t="shared" si="299"/>
        <v>0</v>
      </c>
      <c r="O2551" s="4">
        <f t="shared" si="300"/>
        <v>0</v>
      </c>
      <c r="P2551" s="5">
        <f t="shared" si="301"/>
        <v>0</v>
      </c>
      <c r="Q2551" s="1" t="s">
        <v>13</v>
      </c>
      <c r="S2551" t="s">
        <v>54</v>
      </c>
      <c r="T2551" t="s">
        <v>54</v>
      </c>
      <c r="U2551" t="s">
        <v>13</v>
      </c>
      <c r="V2551">
        <v>1</v>
      </c>
    </row>
    <row r="2552" spans="1:22" x14ac:dyDescent="0.2">
      <c r="A2552" s="1" t="s">
        <v>878</v>
      </c>
      <c r="B2552" s="6" t="s">
        <v>1331</v>
      </c>
      <c r="C2552" s="1" t="s">
        <v>1526</v>
      </c>
      <c r="D2552" s="1" t="s">
        <v>13</v>
      </c>
      <c r="E2552" s="1" t="s">
        <v>1517</v>
      </c>
      <c r="F2552" s="1" t="s">
        <v>1527</v>
      </c>
      <c r="G2552" s="6" t="s">
        <v>1335</v>
      </c>
      <c r="H2552" s="3">
        <v>0.28000000000000003</v>
      </c>
      <c r="I2552" s="4">
        <f>기계경비!H15</f>
        <v>0</v>
      </c>
      <c r="J2552" s="4">
        <f t="shared" si="297"/>
        <v>0</v>
      </c>
      <c r="K2552" s="4">
        <f>기계경비!I15</f>
        <v>0</v>
      </c>
      <c r="L2552" s="5">
        <f t="shared" si="298"/>
        <v>0</v>
      </c>
      <c r="M2552" s="4">
        <f>기계경비!J15</f>
        <v>0</v>
      </c>
      <c r="N2552" s="5">
        <f t="shared" si="299"/>
        <v>0</v>
      </c>
      <c r="O2552" s="4">
        <f t="shared" si="300"/>
        <v>0</v>
      </c>
      <c r="P2552" s="5">
        <f t="shared" si="301"/>
        <v>0</v>
      </c>
      <c r="Q2552" s="1" t="s">
        <v>13</v>
      </c>
      <c r="S2552" t="s">
        <v>54</v>
      </c>
      <c r="T2552" t="s">
        <v>54</v>
      </c>
      <c r="U2552" t="s">
        <v>13</v>
      </c>
      <c r="V2552">
        <v>1</v>
      </c>
    </row>
    <row r="2553" spans="1:22" x14ac:dyDescent="0.2">
      <c r="A2553" s="1" t="s">
        <v>13</v>
      </c>
      <c r="B2553" s="6" t="s">
        <v>13</v>
      </c>
      <c r="C2553" s="1" t="s">
        <v>13</v>
      </c>
      <c r="D2553" s="1" t="s">
        <v>13</v>
      </c>
      <c r="E2553" s="1" t="s">
        <v>1311</v>
      </c>
      <c r="F2553" s="1" t="s">
        <v>13</v>
      </c>
      <c r="G2553" s="6" t="s">
        <v>13</v>
      </c>
      <c r="H2553" s="3">
        <v>0</v>
      </c>
      <c r="I2553" s="1" t="s">
        <v>13</v>
      </c>
      <c r="J2553" s="4">
        <f>TRUNC(SUMPRODUCT(J2541:J2552, V2541:V2552), 0)</f>
        <v>0</v>
      </c>
      <c r="K2553" s="1" t="s">
        <v>13</v>
      </c>
      <c r="L2553" s="5">
        <f>TRUNC(SUMPRODUCT(L2541:L2552, V2541:V2552), 0)</f>
        <v>0</v>
      </c>
      <c r="M2553" s="1" t="s">
        <v>13</v>
      </c>
      <c r="N2553" s="5">
        <f>TRUNC(SUMPRODUCT(N2541:N2552, V2541:V2552), 0)</f>
        <v>0</v>
      </c>
      <c r="O2553" s="1" t="s">
        <v>13</v>
      </c>
      <c r="P2553" s="5">
        <f>J2553+L2553+N2553</f>
        <v>0</v>
      </c>
      <c r="Q2553" s="1" t="s">
        <v>13</v>
      </c>
      <c r="S2553" t="s">
        <v>13</v>
      </c>
      <c r="T2553" t="s">
        <v>13</v>
      </c>
      <c r="U2553" t="s">
        <v>13</v>
      </c>
      <c r="V2553">
        <v>1</v>
      </c>
    </row>
    <row r="2554" spans="1:22" x14ac:dyDescent="0.2">
      <c r="A2554" s="1" t="s">
        <v>13</v>
      </c>
      <c r="B2554" s="6" t="s">
        <v>13</v>
      </c>
      <c r="C2554" s="1" t="s">
        <v>13</v>
      </c>
      <c r="D2554" s="1" t="s">
        <v>13</v>
      </c>
      <c r="E2554" s="1" t="s">
        <v>13</v>
      </c>
      <c r="F2554" s="1" t="s">
        <v>13</v>
      </c>
      <c r="G2554" s="6" t="s">
        <v>13</v>
      </c>
      <c r="H2554" s="3">
        <v>0</v>
      </c>
      <c r="I2554" s="1" t="s">
        <v>13</v>
      </c>
      <c r="J2554" s="1" t="s">
        <v>13</v>
      </c>
      <c r="K2554" s="1" t="s">
        <v>13</v>
      </c>
      <c r="L2554" s="1" t="s">
        <v>13</v>
      </c>
      <c r="M2554" s="1" t="s">
        <v>13</v>
      </c>
      <c r="N2554" s="1" t="s">
        <v>13</v>
      </c>
      <c r="O2554" s="1" t="s">
        <v>13</v>
      </c>
      <c r="P2554" s="1" t="s">
        <v>13</v>
      </c>
      <c r="Q2554" s="1" t="s">
        <v>13</v>
      </c>
      <c r="S2554" t="s">
        <v>13</v>
      </c>
      <c r="T2554" t="s">
        <v>13</v>
      </c>
      <c r="U2554" t="s">
        <v>13</v>
      </c>
      <c r="V2554">
        <v>1</v>
      </c>
    </row>
    <row r="2555" spans="1:22" x14ac:dyDescent="0.2">
      <c r="A2555" s="1" t="s">
        <v>880</v>
      </c>
      <c r="B2555" s="6" t="s">
        <v>13</v>
      </c>
      <c r="C2555" s="1" t="s">
        <v>13</v>
      </c>
      <c r="D2555" s="1" t="s">
        <v>13</v>
      </c>
      <c r="E2555" s="1" t="s">
        <v>881</v>
      </c>
      <c r="F2555" s="1" t="s">
        <v>869</v>
      </c>
      <c r="G2555" s="6" t="s">
        <v>136</v>
      </c>
      <c r="H2555" s="3">
        <v>0</v>
      </c>
      <c r="I2555" s="1" t="s">
        <v>13</v>
      </c>
      <c r="J2555" s="1" t="s">
        <v>13</v>
      </c>
      <c r="K2555" s="1" t="s">
        <v>13</v>
      </c>
      <c r="L2555" s="1" t="s">
        <v>13</v>
      </c>
      <c r="M2555" s="1" t="s">
        <v>13</v>
      </c>
      <c r="N2555" s="1" t="s">
        <v>13</v>
      </c>
      <c r="O2555" s="1" t="s">
        <v>13</v>
      </c>
      <c r="P2555" s="1" t="s">
        <v>13</v>
      </c>
      <c r="Q2555" s="1" t="s">
        <v>13</v>
      </c>
      <c r="S2555" t="s">
        <v>13</v>
      </c>
      <c r="T2555" t="s">
        <v>13</v>
      </c>
      <c r="U2555" t="s">
        <v>13</v>
      </c>
      <c r="V2555">
        <v>1</v>
      </c>
    </row>
    <row r="2556" spans="1:22" x14ac:dyDescent="0.2">
      <c r="A2556" s="1" t="s">
        <v>880</v>
      </c>
      <c r="B2556" s="6" t="s">
        <v>1312</v>
      </c>
      <c r="C2556" s="1" t="s">
        <v>1496</v>
      </c>
      <c r="D2556" s="1" t="s">
        <v>13</v>
      </c>
      <c r="E2556" s="1" t="s">
        <v>1497</v>
      </c>
      <c r="F2556" s="1" t="s">
        <v>1315</v>
      </c>
      <c r="G2556" s="6" t="s">
        <v>1316</v>
      </c>
      <c r="H2556" s="3">
        <v>0.04</v>
      </c>
      <c r="I2556" s="5">
        <v>0</v>
      </c>
      <c r="J2556" s="4">
        <f t="shared" ref="J2556:J2567" si="302">TRUNC(H2556*I2556, 1)</f>
        <v>0</v>
      </c>
      <c r="K2556" s="4">
        <f>노무!E23</f>
        <v>0</v>
      </c>
      <c r="L2556" s="5">
        <f t="shared" ref="L2556:L2567" si="303">TRUNC(H2556*K2556, 1)</f>
        <v>0</v>
      </c>
      <c r="M2556" s="4">
        <v>0</v>
      </c>
      <c r="N2556" s="5">
        <f t="shared" ref="N2556:N2567" si="304">TRUNC(H2556*M2556, 1)</f>
        <v>0</v>
      </c>
      <c r="O2556" s="4">
        <f t="shared" ref="O2556:O2567" si="305">I2556+K2556+M2556</f>
        <v>0</v>
      </c>
      <c r="P2556" s="5">
        <f t="shared" ref="P2556:P2567" si="306">J2556+L2556+N2556</f>
        <v>0</v>
      </c>
      <c r="Q2556" s="1" t="s">
        <v>13</v>
      </c>
      <c r="S2556" t="s">
        <v>54</v>
      </c>
      <c r="T2556" t="s">
        <v>54</v>
      </c>
      <c r="U2556" t="s">
        <v>13</v>
      </c>
      <c r="V2556">
        <v>1</v>
      </c>
    </row>
    <row r="2557" spans="1:22" x14ac:dyDescent="0.2">
      <c r="A2557" s="1" t="s">
        <v>880</v>
      </c>
      <c r="B2557" s="6" t="s">
        <v>1312</v>
      </c>
      <c r="C2557" s="1" t="s">
        <v>1362</v>
      </c>
      <c r="D2557" s="1" t="s">
        <v>13</v>
      </c>
      <c r="E2557" s="1" t="s">
        <v>1363</v>
      </c>
      <c r="F2557" s="1" t="s">
        <v>1315</v>
      </c>
      <c r="G2557" s="6" t="s">
        <v>1316</v>
      </c>
      <c r="H2557" s="3">
        <v>0.04</v>
      </c>
      <c r="I2557" s="5">
        <v>0</v>
      </c>
      <c r="J2557" s="4">
        <f t="shared" si="302"/>
        <v>0</v>
      </c>
      <c r="K2557" s="4">
        <f>노무!E28</f>
        <v>0</v>
      </c>
      <c r="L2557" s="5">
        <f t="shared" si="303"/>
        <v>0</v>
      </c>
      <c r="M2557" s="4">
        <v>0</v>
      </c>
      <c r="N2557" s="5">
        <f t="shared" si="304"/>
        <v>0</v>
      </c>
      <c r="O2557" s="4">
        <f t="shared" si="305"/>
        <v>0</v>
      </c>
      <c r="P2557" s="5">
        <f t="shared" si="306"/>
        <v>0</v>
      </c>
      <c r="Q2557" s="1" t="s">
        <v>13</v>
      </c>
      <c r="S2557" t="s">
        <v>54</v>
      </c>
      <c r="T2557" t="s">
        <v>54</v>
      </c>
      <c r="U2557" t="s">
        <v>13</v>
      </c>
      <c r="V2557">
        <v>1</v>
      </c>
    </row>
    <row r="2558" spans="1:22" x14ac:dyDescent="0.2">
      <c r="A2558" s="1" t="s">
        <v>880</v>
      </c>
      <c r="B2558" s="6" t="s">
        <v>1312</v>
      </c>
      <c r="C2558" s="1" t="s">
        <v>1355</v>
      </c>
      <c r="D2558" s="1" t="s">
        <v>13</v>
      </c>
      <c r="E2558" s="1" t="s">
        <v>1356</v>
      </c>
      <c r="F2558" s="1" t="s">
        <v>1315</v>
      </c>
      <c r="G2558" s="6" t="s">
        <v>1316</v>
      </c>
      <c r="H2558" s="3">
        <v>0.08</v>
      </c>
      <c r="I2558" s="5">
        <v>0</v>
      </c>
      <c r="J2558" s="4">
        <f t="shared" si="302"/>
        <v>0</v>
      </c>
      <c r="K2558" s="4">
        <f>노무!E5</f>
        <v>0</v>
      </c>
      <c r="L2558" s="5">
        <f t="shared" si="303"/>
        <v>0</v>
      </c>
      <c r="M2558" s="4">
        <v>0</v>
      </c>
      <c r="N2558" s="5">
        <f t="shared" si="304"/>
        <v>0</v>
      </c>
      <c r="O2558" s="4">
        <f t="shared" si="305"/>
        <v>0</v>
      </c>
      <c r="P2558" s="5">
        <f t="shared" si="306"/>
        <v>0</v>
      </c>
      <c r="Q2558" s="1" t="s">
        <v>13</v>
      </c>
      <c r="S2558" t="s">
        <v>54</v>
      </c>
      <c r="T2558" t="s">
        <v>54</v>
      </c>
      <c r="U2558" t="s">
        <v>13</v>
      </c>
      <c r="V2558">
        <v>1</v>
      </c>
    </row>
    <row r="2559" spans="1:22" x14ac:dyDescent="0.2">
      <c r="A2559" s="1" t="s">
        <v>880</v>
      </c>
      <c r="B2559" s="6" t="s">
        <v>1312</v>
      </c>
      <c r="C2559" s="1" t="s">
        <v>1317</v>
      </c>
      <c r="D2559" s="1" t="s">
        <v>13</v>
      </c>
      <c r="E2559" s="1" t="s">
        <v>1318</v>
      </c>
      <c r="F2559" s="1" t="s">
        <v>1315</v>
      </c>
      <c r="G2559" s="6" t="s">
        <v>1316</v>
      </c>
      <c r="H2559" s="3">
        <v>7.0000000000000007E-2</v>
      </c>
      <c r="I2559" s="5">
        <v>0</v>
      </c>
      <c r="J2559" s="4">
        <f t="shared" si="302"/>
        <v>0</v>
      </c>
      <c r="K2559" s="4">
        <f>노무!E4</f>
        <v>0</v>
      </c>
      <c r="L2559" s="5">
        <f t="shared" si="303"/>
        <v>0</v>
      </c>
      <c r="M2559" s="4">
        <v>0</v>
      </c>
      <c r="N2559" s="5">
        <f t="shared" si="304"/>
        <v>0</v>
      </c>
      <c r="O2559" s="4">
        <f t="shared" si="305"/>
        <v>0</v>
      </c>
      <c r="P2559" s="5">
        <f t="shared" si="306"/>
        <v>0</v>
      </c>
      <c r="Q2559" s="1" t="s">
        <v>13</v>
      </c>
      <c r="S2559" t="s">
        <v>54</v>
      </c>
      <c r="T2559" t="s">
        <v>54</v>
      </c>
      <c r="U2559" t="s">
        <v>13</v>
      </c>
      <c r="V2559">
        <v>1</v>
      </c>
    </row>
    <row r="2560" spans="1:22" x14ac:dyDescent="0.2">
      <c r="A2560" s="1" t="s">
        <v>880</v>
      </c>
      <c r="B2560" s="6" t="s">
        <v>1306</v>
      </c>
      <c r="C2560" s="1" t="s">
        <v>1307</v>
      </c>
      <c r="D2560" s="1" t="s">
        <v>13</v>
      </c>
      <c r="E2560" s="1" t="s">
        <v>1322</v>
      </c>
      <c r="F2560" s="1" t="s">
        <v>1529</v>
      </c>
      <c r="G2560" s="6" t="s">
        <v>1310</v>
      </c>
      <c r="H2560" s="3">
        <v>1</v>
      </c>
      <c r="I2560" s="5">
        <v>0</v>
      </c>
      <c r="J2560" s="4">
        <f t="shared" si="302"/>
        <v>0</v>
      </c>
      <c r="K2560" s="4">
        <f>TRUNC((L2556+L2557+L2558+L2559)*40*0.01, 1)</f>
        <v>0</v>
      </c>
      <c r="L2560" s="5">
        <f t="shared" si="303"/>
        <v>0</v>
      </c>
      <c r="M2560" s="4">
        <v>0</v>
      </c>
      <c r="N2560" s="5">
        <f t="shared" si="304"/>
        <v>0</v>
      </c>
      <c r="O2560" s="4">
        <f t="shared" si="305"/>
        <v>0</v>
      </c>
      <c r="P2560" s="5">
        <f t="shared" si="306"/>
        <v>0</v>
      </c>
      <c r="Q2560" s="1" t="s">
        <v>13</v>
      </c>
      <c r="S2560" t="s">
        <v>54</v>
      </c>
      <c r="T2560" t="s">
        <v>54</v>
      </c>
      <c r="U2560">
        <v>40</v>
      </c>
      <c r="V2560">
        <v>1</v>
      </c>
    </row>
    <row r="2561" spans="1:22" x14ac:dyDescent="0.2">
      <c r="A2561" s="1" t="s">
        <v>880</v>
      </c>
      <c r="B2561" s="6" t="s">
        <v>1306</v>
      </c>
      <c r="C2561" s="1" t="s">
        <v>1321</v>
      </c>
      <c r="D2561" s="1" t="s">
        <v>13</v>
      </c>
      <c r="E2561" s="1" t="s">
        <v>1319</v>
      </c>
      <c r="F2561" s="1" t="s">
        <v>1330</v>
      </c>
      <c r="G2561" s="6" t="s">
        <v>1310</v>
      </c>
      <c r="H2561" s="3">
        <v>1</v>
      </c>
      <c r="I2561" s="4">
        <f>TRUNC((L2556+L2557+L2558+L2559)*2*0.01, 1)</f>
        <v>0</v>
      </c>
      <c r="J2561" s="4">
        <f t="shared" si="302"/>
        <v>0</v>
      </c>
      <c r="K2561" s="4">
        <v>0</v>
      </c>
      <c r="L2561" s="5">
        <f t="shared" si="303"/>
        <v>0</v>
      </c>
      <c r="M2561" s="4">
        <v>0</v>
      </c>
      <c r="N2561" s="5">
        <f t="shared" si="304"/>
        <v>0</v>
      </c>
      <c r="O2561" s="4">
        <f t="shared" si="305"/>
        <v>0</v>
      </c>
      <c r="P2561" s="5">
        <f t="shared" si="306"/>
        <v>0</v>
      </c>
      <c r="Q2561" s="1" t="s">
        <v>13</v>
      </c>
      <c r="S2561" t="s">
        <v>54</v>
      </c>
      <c r="T2561" t="s">
        <v>54</v>
      </c>
      <c r="U2561">
        <v>2</v>
      </c>
      <c r="V2561">
        <v>1</v>
      </c>
    </row>
    <row r="2562" spans="1:22" x14ac:dyDescent="0.2">
      <c r="A2562" s="1" t="s">
        <v>880</v>
      </c>
      <c r="B2562" s="6" t="s">
        <v>1331</v>
      </c>
      <c r="C2562" s="1" t="s">
        <v>1519</v>
      </c>
      <c r="D2562" s="1" t="s">
        <v>13</v>
      </c>
      <c r="E2562" s="1" t="s">
        <v>1520</v>
      </c>
      <c r="F2562" s="1" t="s">
        <v>1521</v>
      </c>
      <c r="G2562" s="6" t="s">
        <v>1335</v>
      </c>
      <c r="H2562" s="3">
        <v>0.28000000000000003</v>
      </c>
      <c r="I2562" s="4">
        <f>기계경비!H66</f>
        <v>0</v>
      </c>
      <c r="J2562" s="4">
        <f t="shared" si="302"/>
        <v>0</v>
      </c>
      <c r="K2562" s="4">
        <f>기계경비!I66</f>
        <v>0</v>
      </c>
      <c r="L2562" s="5">
        <f t="shared" si="303"/>
        <v>0</v>
      </c>
      <c r="M2562" s="4">
        <f>기계경비!J66</f>
        <v>0</v>
      </c>
      <c r="N2562" s="5">
        <f t="shared" si="304"/>
        <v>0</v>
      </c>
      <c r="O2562" s="4">
        <f t="shared" si="305"/>
        <v>0</v>
      </c>
      <c r="P2562" s="5">
        <f t="shared" si="306"/>
        <v>0</v>
      </c>
      <c r="Q2562" s="1" t="s">
        <v>13</v>
      </c>
      <c r="S2562" t="s">
        <v>54</v>
      </c>
      <c r="T2562" t="s">
        <v>54</v>
      </c>
      <c r="U2562" t="s">
        <v>13</v>
      </c>
      <c r="V2562">
        <v>1</v>
      </c>
    </row>
    <row r="2563" spans="1:22" x14ac:dyDescent="0.2">
      <c r="A2563" s="1" t="s">
        <v>880</v>
      </c>
      <c r="B2563" s="6" t="s">
        <v>1331</v>
      </c>
      <c r="C2563" s="1" t="s">
        <v>1522</v>
      </c>
      <c r="D2563" s="1" t="s">
        <v>13</v>
      </c>
      <c r="E2563" s="1" t="s">
        <v>1468</v>
      </c>
      <c r="F2563" s="1" t="s">
        <v>1523</v>
      </c>
      <c r="G2563" s="6" t="s">
        <v>1335</v>
      </c>
      <c r="H2563" s="3">
        <v>0.28000000000000003</v>
      </c>
      <c r="I2563" s="4">
        <f>기계경비!H44</f>
        <v>0</v>
      </c>
      <c r="J2563" s="4">
        <f t="shared" si="302"/>
        <v>0</v>
      </c>
      <c r="K2563" s="4">
        <f>기계경비!I44</f>
        <v>0</v>
      </c>
      <c r="L2563" s="5">
        <f t="shared" si="303"/>
        <v>0</v>
      </c>
      <c r="M2563" s="4">
        <f>기계경비!J44</f>
        <v>0</v>
      </c>
      <c r="N2563" s="5">
        <f t="shared" si="304"/>
        <v>0</v>
      </c>
      <c r="O2563" s="4">
        <f t="shared" si="305"/>
        <v>0</v>
      </c>
      <c r="P2563" s="5">
        <f t="shared" si="306"/>
        <v>0</v>
      </c>
      <c r="Q2563" s="1" t="s">
        <v>13</v>
      </c>
      <c r="S2563" t="s">
        <v>54</v>
      </c>
      <c r="T2563" t="s">
        <v>54</v>
      </c>
      <c r="U2563" t="s">
        <v>13</v>
      </c>
      <c r="V2563">
        <v>1</v>
      </c>
    </row>
    <row r="2564" spans="1:22" x14ac:dyDescent="0.2">
      <c r="A2564" s="1" t="s">
        <v>880</v>
      </c>
      <c r="B2564" s="6" t="s">
        <v>1331</v>
      </c>
      <c r="C2564" s="1" t="s">
        <v>1370</v>
      </c>
      <c r="D2564" s="1" t="s">
        <v>13</v>
      </c>
      <c r="E2564" s="1" t="s">
        <v>1371</v>
      </c>
      <c r="F2564" s="1" t="s">
        <v>1372</v>
      </c>
      <c r="G2564" s="6" t="s">
        <v>1335</v>
      </c>
      <c r="H2564" s="3">
        <v>0.28000000000000003</v>
      </c>
      <c r="I2564" s="4">
        <f>기계경비!H63</f>
        <v>0</v>
      </c>
      <c r="J2564" s="4">
        <f t="shared" si="302"/>
        <v>0</v>
      </c>
      <c r="K2564" s="4">
        <f>기계경비!I63</f>
        <v>0</v>
      </c>
      <c r="L2564" s="5">
        <f t="shared" si="303"/>
        <v>0</v>
      </c>
      <c r="M2564" s="4">
        <f>기계경비!J63</f>
        <v>0</v>
      </c>
      <c r="N2564" s="5">
        <f t="shared" si="304"/>
        <v>0</v>
      </c>
      <c r="O2564" s="4">
        <f t="shared" si="305"/>
        <v>0</v>
      </c>
      <c r="P2564" s="5">
        <f t="shared" si="306"/>
        <v>0</v>
      </c>
      <c r="Q2564" s="1" t="s">
        <v>13</v>
      </c>
      <c r="S2564" t="s">
        <v>54</v>
      </c>
      <c r="T2564" t="s">
        <v>54</v>
      </c>
      <c r="U2564" t="s">
        <v>13</v>
      </c>
      <c r="V2564">
        <v>1</v>
      </c>
    </row>
    <row r="2565" spans="1:22" x14ac:dyDescent="0.2">
      <c r="A2565" s="1" t="s">
        <v>880</v>
      </c>
      <c r="B2565" s="6" t="s">
        <v>1331</v>
      </c>
      <c r="C2565" s="1" t="s">
        <v>1524</v>
      </c>
      <c r="D2565" s="1" t="s">
        <v>13</v>
      </c>
      <c r="E2565" s="1" t="s">
        <v>1517</v>
      </c>
      <c r="F2565" s="1" t="s">
        <v>1525</v>
      </c>
      <c r="G2565" s="6" t="s">
        <v>1335</v>
      </c>
      <c r="H2565" s="3">
        <v>0.28000000000000003</v>
      </c>
      <c r="I2565" s="4">
        <f>기계경비!H14</f>
        <v>0</v>
      </c>
      <c r="J2565" s="4">
        <f t="shared" si="302"/>
        <v>0</v>
      </c>
      <c r="K2565" s="4">
        <f>기계경비!I14</f>
        <v>0</v>
      </c>
      <c r="L2565" s="5">
        <f t="shared" si="303"/>
        <v>0</v>
      </c>
      <c r="M2565" s="4">
        <f>기계경비!J14</f>
        <v>0</v>
      </c>
      <c r="N2565" s="5">
        <f t="shared" si="304"/>
        <v>0</v>
      </c>
      <c r="O2565" s="4">
        <f t="shared" si="305"/>
        <v>0</v>
      </c>
      <c r="P2565" s="5">
        <f t="shared" si="306"/>
        <v>0</v>
      </c>
      <c r="Q2565" s="1" t="s">
        <v>13</v>
      </c>
      <c r="S2565" t="s">
        <v>54</v>
      </c>
      <c r="T2565" t="s">
        <v>54</v>
      </c>
      <c r="U2565" t="s">
        <v>13</v>
      </c>
      <c r="V2565">
        <v>1</v>
      </c>
    </row>
    <row r="2566" spans="1:22" x14ac:dyDescent="0.2">
      <c r="A2566" s="1" t="s">
        <v>880</v>
      </c>
      <c r="B2566" s="6" t="s">
        <v>1331</v>
      </c>
      <c r="C2566" s="1" t="s">
        <v>1481</v>
      </c>
      <c r="D2566" s="1" t="s">
        <v>13</v>
      </c>
      <c r="E2566" s="1" t="s">
        <v>1482</v>
      </c>
      <c r="F2566" s="1" t="s">
        <v>1483</v>
      </c>
      <c r="G2566" s="6" t="s">
        <v>1335</v>
      </c>
      <c r="H2566" s="3">
        <v>0.28000000000000003</v>
      </c>
      <c r="I2566" s="4">
        <f>기계경비!H56</f>
        <v>0</v>
      </c>
      <c r="J2566" s="4">
        <f t="shared" si="302"/>
        <v>0</v>
      </c>
      <c r="K2566" s="4">
        <f>기계경비!I56</f>
        <v>0</v>
      </c>
      <c r="L2566" s="5">
        <f t="shared" si="303"/>
        <v>0</v>
      </c>
      <c r="M2566" s="4">
        <f>기계경비!J56</f>
        <v>0</v>
      </c>
      <c r="N2566" s="5">
        <f t="shared" si="304"/>
        <v>0</v>
      </c>
      <c r="O2566" s="4">
        <f t="shared" si="305"/>
        <v>0</v>
      </c>
      <c r="P2566" s="5">
        <f t="shared" si="306"/>
        <v>0</v>
      </c>
      <c r="Q2566" s="1" t="s">
        <v>13</v>
      </c>
      <c r="S2566" t="s">
        <v>54</v>
      </c>
      <c r="T2566" t="s">
        <v>54</v>
      </c>
      <c r="U2566" t="s">
        <v>13</v>
      </c>
      <c r="V2566">
        <v>1</v>
      </c>
    </row>
    <row r="2567" spans="1:22" x14ac:dyDescent="0.2">
      <c r="A2567" s="1" t="s">
        <v>880</v>
      </c>
      <c r="B2567" s="6" t="s">
        <v>1331</v>
      </c>
      <c r="C2567" s="1" t="s">
        <v>1526</v>
      </c>
      <c r="D2567" s="1" t="s">
        <v>13</v>
      </c>
      <c r="E2567" s="1" t="s">
        <v>1517</v>
      </c>
      <c r="F2567" s="1" t="s">
        <v>1527</v>
      </c>
      <c r="G2567" s="6" t="s">
        <v>1335</v>
      </c>
      <c r="H2567" s="3">
        <v>0.28000000000000003</v>
      </c>
      <c r="I2567" s="4">
        <f>기계경비!H15</f>
        <v>0</v>
      </c>
      <c r="J2567" s="4">
        <f t="shared" si="302"/>
        <v>0</v>
      </c>
      <c r="K2567" s="4">
        <f>기계경비!I15</f>
        <v>0</v>
      </c>
      <c r="L2567" s="5">
        <f t="shared" si="303"/>
        <v>0</v>
      </c>
      <c r="M2567" s="4">
        <f>기계경비!J15</f>
        <v>0</v>
      </c>
      <c r="N2567" s="5">
        <f t="shared" si="304"/>
        <v>0</v>
      </c>
      <c r="O2567" s="4">
        <f t="shared" si="305"/>
        <v>0</v>
      </c>
      <c r="P2567" s="5">
        <f t="shared" si="306"/>
        <v>0</v>
      </c>
      <c r="Q2567" s="1" t="s">
        <v>13</v>
      </c>
      <c r="S2567" t="s">
        <v>54</v>
      </c>
      <c r="T2567" t="s">
        <v>54</v>
      </c>
      <c r="U2567" t="s">
        <v>13</v>
      </c>
      <c r="V2567">
        <v>1</v>
      </c>
    </row>
    <row r="2568" spans="1:22" x14ac:dyDescent="0.2">
      <c r="A2568" s="1" t="s">
        <v>13</v>
      </c>
      <c r="B2568" s="6" t="s">
        <v>13</v>
      </c>
      <c r="C2568" s="1" t="s">
        <v>13</v>
      </c>
      <c r="D2568" s="1" t="s">
        <v>13</v>
      </c>
      <c r="E2568" s="1" t="s">
        <v>1311</v>
      </c>
      <c r="F2568" s="1" t="s">
        <v>13</v>
      </c>
      <c r="G2568" s="6" t="s">
        <v>13</v>
      </c>
      <c r="H2568" s="3">
        <v>0</v>
      </c>
      <c r="I2568" s="1" t="s">
        <v>13</v>
      </c>
      <c r="J2568" s="4">
        <f>TRUNC(SUMPRODUCT(J2556:J2567, V2556:V2567), 0)</f>
        <v>0</v>
      </c>
      <c r="K2568" s="1" t="s">
        <v>13</v>
      </c>
      <c r="L2568" s="5">
        <f>TRUNC(SUMPRODUCT(L2556:L2567, V2556:V2567), 0)</f>
        <v>0</v>
      </c>
      <c r="M2568" s="1" t="s">
        <v>13</v>
      </c>
      <c r="N2568" s="5">
        <f>TRUNC(SUMPRODUCT(N2556:N2567, V2556:V2567), 0)</f>
        <v>0</v>
      </c>
      <c r="O2568" s="1" t="s">
        <v>13</v>
      </c>
      <c r="P2568" s="5">
        <f>J2568+L2568+N2568</f>
        <v>0</v>
      </c>
      <c r="Q2568" s="1" t="s">
        <v>13</v>
      </c>
      <c r="S2568" t="s">
        <v>13</v>
      </c>
      <c r="T2568" t="s">
        <v>13</v>
      </c>
      <c r="U2568" t="s">
        <v>13</v>
      </c>
      <c r="V2568">
        <v>1</v>
      </c>
    </row>
    <row r="2569" spans="1:22" x14ac:dyDescent="0.2">
      <c r="A2569" s="1" t="s">
        <v>13</v>
      </c>
      <c r="B2569" s="6" t="s">
        <v>13</v>
      </c>
      <c r="C2569" s="1" t="s">
        <v>13</v>
      </c>
      <c r="D2569" s="1" t="s">
        <v>13</v>
      </c>
      <c r="E2569" s="1" t="s">
        <v>13</v>
      </c>
      <c r="F2569" s="1" t="s">
        <v>13</v>
      </c>
      <c r="G2569" s="6" t="s">
        <v>13</v>
      </c>
      <c r="H2569" s="3">
        <v>0</v>
      </c>
      <c r="I2569" s="1" t="s">
        <v>13</v>
      </c>
      <c r="J2569" s="1" t="s">
        <v>13</v>
      </c>
      <c r="K2569" s="1" t="s">
        <v>13</v>
      </c>
      <c r="L2569" s="1" t="s">
        <v>13</v>
      </c>
      <c r="M2569" s="1" t="s">
        <v>13</v>
      </c>
      <c r="N2569" s="1" t="s">
        <v>13</v>
      </c>
      <c r="O2569" s="1" t="s">
        <v>13</v>
      </c>
      <c r="P2569" s="1" t="s">
        <v>13</v>
      </c>
      <c r="Q2569" s="1" t="s">
        <v>13</v>
      </c>
      <c r="S2569" t="s">
        <v>13</v>
      </c>
      <c r="T2569" t="s">
        <v>13</v>
      </c>
      <c r="U2569" t="s">
        <v>13</v>
      </c>
      <c r="V2569">
        <v>1</v>
      </c>
    </row>
    <row r="2570" spans="1:22" x14ac:dyDescent="0.2">
      <c r="A2570" s="1" t="s">
        <v>882</v>
      </c>
      <c r="B2570" s="6" t="s">
        <v>13</v>
      </c>
      <c r="C2570" s="1" t="s">
        <v>13</v>
      </c>
      <c r="D2570" s="1" t="s">
        <v>13</v>
      </c>
      <c r="E2570" s="1" t="s">
        <v>877</v>
      </c>
      <c r="F2570" s="1" t="s">
        <v>871</v>
      </c>
      <c r="G2570" s="6" t="s">
        <v>136</v>
      </c>
      <c r="H2570" s="3">
        <v>0</v>
      </c>
      <c r="I2570" s="1" t="s">
        <v>13</v>
      </c>
      <c r="J2570" s="1" t="s">
        <v>13</v>
      </c>
      <c r="K2570" s="1" t="s">
        <v>13</v>
      </c>
      <c r="L2570" s="1" t="s">
        <v>13</v>
      </c>
      <c r="M2570" s="1" t="s">
        <v>13</v>
      </c>
      <c r="N2570" s="1" t="s">
        <v>13</v>
      </c>
      <c r="O2570" s="1" t="s">
        <v>13</v>
      </c>
      <c r="P2570" s="1" t="s">
        <v>13</v>
      </c>
      <c r="Q2570" s="1" t="s">
        <v>13</v>
      </c>
      <c r="S2570" t="s">
        <v>13</v>
      </c>
      <c r="T2570" t="s">
        <v>13</v>
      </c>
      <c r="U2570" t="s">
        <v>13</v>
      </c>
      <c r="V2570">
        <v>1</v>
      </c>
    </row>
    <row r="2571" spans="1:22" x14ac:dyDescent="0.2">
      <c r="A2571" s="1" t="s">
        <v>882</v>
      </c>
      <c r="B2571" s="6" t="s">
        <v>1312</v>
      </c>
      <c r="C2571" s="1" t="s">
        <v>1496</v>
      </c>
      <c r="D2571" s="1" t="s">
        <v>13</v>
      </c>
      <c r="E2571" s="1" t="s">
        <v>1497</v>
      </c>
      <c r="F2571" s="1" t="s">
        <v>1315</v>
      </c>
      <c r="G2571" s="6" t="s">
        <v>1316</v>
      </c>
      <c r="H2571" s="3">
        <v>0.05</v>
      </c>
      <c r="I2571" s="5">
        <v>0</v>
      </c>
      <c r="J2571" s="4">
        <f t="shared" ref="J2571:J2582" si="307">TRUNC(H2571*I2571, 1)</f>
        <v>0</v>
      </c>
      <c r="K2571" s="4">
        <f>노무!E23</f>
        <v>0</v>
      </c>
      <c r="L2571" s="5">
        <f t="shared" ref="L2571:L2582" si="308">TRUNC(H2571*K2571, 1)</f>
        <v>0</v>
      </c>
      <c r="M2571" s="4">
        <v>0</v>
      </c>
      <c r="N2571" s="5">
        <f t="shared" ref="N2571:N2582" si="309">TRUNC(H2571*M2571, 1)</f>
        <v>0</v>
      </c>
      <c r="O2571" s="4">
        <f t="shared" ref="O2571:O2582" si="310">I2571+K2571+M2571</f>
        <v>0</v>
      </c>
      <c r="P2571" s="5">
        <f t="shared" ref="P2571:P2582" si="311">J2571+L2571+N2571</f>
        <v>0</v>
      </c>
      <c r="Q2571" s="1" t="s">
        <v>13</v>
      </c>
      <c r="S2571" t="s">
        <v>54</v>
      </c>
      <c r="T2571" t="s">
        <v>54</v>
      </c>
      <c r="U2571" t="s">
        <v>13</v>
      </c>
      <c r="V2571">
        <v>1</v>
      </c>
    </row>
    <row r="2572" spans="1:22" x14ac:dyDescent="0.2">
      <c r="A2572" s="1" t="s">
        <v>882</v>
      </c>
      <c r="B2572" s="6" t="s">
        <v>1312</v>
      </c>
      <c r="C2572" s="1" t="s">
        <v>1362</v>
      </c>
      <c r="D2572" s="1" t="s">
        <v>13</v>
      </c>
      <c r="E2572" s="1" t="s">
        <v>1363</v>
      </c>
      <c r="F2572" s="1" t="s">
        <v>1315</v>
      </c>
      <c r="G2572" s="6" t="s">
        <v>1316</v>
      </c>
      <c r="H2572" s="3">
        <v>0.05</v>
      </c>
      <c r="I2572" s="5">
        <v>0</v>
      </c>
      <c r="J2572" s="4">
        <f t="shared" si="307"/>
        <v>0</v>
      </c>
      <c r="K2572" s="4">
        <f>노무!E28</f>
        <v>0</v>
      </c>
      <c r="L2572" s="5">
        <f t="shared" si="308"/>
        <v>0</v>
      </c>
      <c r="M2572" s="4">
        <v>0</v>
      </c>
      <c r="N2572" s="5">
        <f t="shared" si="309"/>
        <v>0</v>
      </c>
      <c r="O2572" s="4">
        <f t="shared" si="310"/>
        <v>0</v>
      </c>
      <c r="P2572" s="5">
        <f t="shared" si="311"/>
        <v>0</v>
      </c>
      <c r="Q2572" s="1" t="s">
        <v>13</v>
      </c>
      <c r="S2572" t="s">
        <v>54</v>
      </c>
      <c r="T2572" t="s">
        <v>54</v>
      </c>
      <c r="U2572" t="s">
        <v>13</v>
      </c>
      <c r="V2572">
        <v>1</v>
      </c>
    </row>
    <row r="2573" spans="1:22" x14ac:dyDescent="0.2">
      <c r="A2573" s="1" t="s">
        <v>882</v>
      </c>
      <c r="B2573" s="6" t="s">
        <v>1312</v>
      </c>
      <c r="C2573" s="1" t="s">
        <v>1355</v>
      </c>
      <c r="D2573" s="1" t="s">
        <v>13</v>
      </c>
      <c r="E2573" s="1" t="s">
        <v>1356</v>
      </c>
      <c r="F2573" s="1" t="s">
        <v>1315</v>
      </c>
      <c r="G2573" s="6" t="s">
        <v>1316</v>
      </c>
      <c r="H2573" s="3">
        <v>0.1</v>
      </c>
      <c r="I2573" s="5">
        <v>0</v>
      </c>
      <c r="J2573" s="4">
        <f t="shared" si="307"/>
        <v>0</v>
      </c>
      <c r="K2573" s="4">
        <f>노무!E5</f>
        <v>0</v>
      </c>
      <c r="L2573" s="5">
        <f t="shared" si="308"/>
        <v>0</v>
      </c>
      <c r="M2573" s="4">
        <v>0</v>
      </c>
      <c r="N2573" s="5">
        <f t="shared" si="309"/>
        <v>0</v>
      </c>
      <c r="O2573" s="4">
        <f t="shared" si="310"/>
        <v>0</v>
      </c>
      <c r="P2573" s="5">
        <f t="shared" si="311"/>
        <v>0</v>
      </c>
      <c r="Q2573" s="1" t="s">
        <v>13</v>
      </c>
      <c r="S2573" t="s">
        <v>54</v>
      </c>
      <c r="T2573" t="s">
        <v>54</v>
      </c>
      <c r="U2573" t="s">
        <v>13</v>
      </c>
      <c r="V2573">
        <v>1</v>
      </c>
    </row>
    <row r="2574" spans="1:22" x14ac:dyDescent="0.2">
      <c r="A2574" s="1" t="s">
        <v>882</v>
      </c>
      <c r="B2574" s="6" t="s">
        <v>1312</v>
      </c>
      <c r="C2574" s="1" t="s">
        <v>1317</v>
      </c>
      <c r="D2574" s="1" t="s">
        <v>13</v>
      </c>
      <c r="E2574" s="1" t="s">
        <v>1318</v>
      </c>
      <c r="F2574" s="1" t="s">
        <v>1315</v>
      </c>
      <c r="G2574" s="6" t="s">
        <v>1316</v>
      </c>
      <c r="H2574" s="3">
        <v>0.09</v>
      </c>
      <c r="I2574" s="5">
        <v>0</v>
      </c>
      <c r="J2574" s="4">
        <f t="shared" si="307"/>
        <v>0</v>
      </c>
      <c r="K2574" s="4">
        <f>노무!E4</f>
        <v>0</v>
      </c>
      <c r="L2574" s="5">
        <f t="shared" si="308"/>
        <v>0</v>
      </c>
      <c r="M2574" s="4">
        <v>0</v>
      </c>
      <c r="N2574" s="5">
        <f t="shared" si="309"/>
        <v>0</v>
      </c>
      <c r="O2574" s="4">
        <f t="shared" si="310"/>
        <v>0</v>
      </c>
      <c r="P2574" s="5">
        <f t="shared" si="311"/>
        <v>0</v>
      </c>
      <c r="Q2574" s="1" t="s">
        <v>13</v>
      </c>
      <c r="S2574" t="s">
        <v>54</v>
      </c>
      <c r="T2574" t="s">
        <v>54</v>
      </c>
      <c r="U2574" t="s">
        <v>13</v>
      </c>
      <c r="V2574">
        <v>1</v>
      </c>
    </row>
    <row r="2575" spans="1:22" x14ac:dyDescent="0.2">
      <c r="A2575" s="1" t="s">
        <v>882</v>
      </c>
      <c r="B2575" s="6" t="s">
        <v>1306</v>
      </c>
      <c r="C2575" s="1" t="s">
        <v>1307</v>
      </c>
      <c r="D2575" s="1" t="s">
        <v>13</v>
      </c>
      <c r="E2575" s="1" t="s">
        <v>1322</v>
      </c>
      <c r="F2575" s="1" t="s">
        <v>1502</v>
      </c>
      <c r="G2575" s="6" t="s">
        <v>1310</v>
      </c>
      <c r="H2575" s="3">
        <v>1</v>
      </c>
      <c r="I2575" s="5">
        <v>0</v>
      </c>
      <c r="J2575" s="4">
        <f t="shared" si="307"/>
        <v>0</v>
      </c>
      <c r="K2575" s="4">
        <f>TRUNC((L2571+L2572+L2573+L2574)*20*0.01, 1)</f>
        <v>0</v>
      </c>
      <c r="L2575" s="5">
        <f t="shared" si="308"/>
        <v>0</v>
      </c>
      <c r="M2575" s="4">
        <v>0</v>
      </c>
      <c r="N2575" s="5">
        <f t="shared" si="309"/>
        <v>0</v>
      </c>
      <c r="O2575" s="4">
        <f t="shared" si="310"/>
        <v>0</v>
      </c>
      <c r="P2575" s="5">
        <f t="shared" si="311"/>
        <v>0</v>
      </c>
      <c r="Q2575" s="1" t="s">
        <v>13</v>
      </c>
      <c r="S2575" t="s">
        <v>54</v>
      </c>
      <c r="T2575" t="s">
        <v>54</v>
      </c>
      <c r="U2575">
        <v>20</v>
      </c>
      <c r="V2575">
        <v>1</v>
      </c>
    </row>
    <row r="2576" spans="1:22" x14ac:dyDescent="0.2">
      <c r="A2576" s="1" t="s">
        <v>882</v>
      </c>
      <c r="B2576" s="6" t="s">
        <v>1306</v>
      </c>
      <c r="C2576" s="1" t="s">
        <v>1321</v>
      </c>
      <c r="D2576" s="1" t="s">
        <v>13</v>
      </c>
      <c r="E2576" s="1" t="s">
        <v>1319</v>
      </c>
      <c r="F2576" s="1" t="s">
        <v>1330</v>
      </c>
      <c r="G2576" s="6" t="s">
        <v>1310</v>
      </c>
      <c r="H2576" s="3">
        <v>1</v>
      </c>
      <c r="I2576" s="4">
        <f>TRUNC((L2571+L2572+L2573+L2574)*2*0.01, 1)</f>
        <v>0</v>
      </c>
      <c r="J2576" s="4">
        <f t="shared" si="307"/>
        <v>0</v>
      </c>
      <c r="K2576" s="4">
        <v>0</v>
      </c>
      <c r="L2576" s="5">
        <f t="shared" si="308"/>
        <v>0</v>
      </c>
      <c r="M2576" s="4">
        <v>0</v>
      </c>
      <c r="N2576" s="5">
        <f t="shared" si="309"/>
        <v>0</v>
      </c>
      <c r="O2576" s="4">
        <f t="shared" si="310"/>
        <v>0</v>
      </c>
      <c r="P2576" s="5">
        <f t="shared" si="311"/>
        <v>0</v>
      </c>
      <c r="Q2576" s="1" t="s">
        <v>13</v>
      </c>
      <c r="S2576" t="s">
        <v>54</v>
      </c>
      <c r="T2576" t="s">
        <v>54</v>
      </c>
      <c r="U2576">
        <v>2</v>
      </c>
      <c r="V2576">
        <v>1</v>
      </c>
    </row>
    <row r="2577" spans="1:22" x14ac:dyDescent="0.2">
      <c r="A2577" s="1" t="s">
        <v>882</v>
      </c>
      <c r="B2577" s="6" t="s">
        <v>1331</v>
      </c>
      <c r="C2577" s="1" t="s">
        <v>1519</v>
      </c>
      <c r="D2577" s="1" t="s">
        <v>13</v>
      </c>
      <c r="E2577" s="1" t="s">
        <v>1520</v>
      </c>
      <c r="F2577" s="1" t="s">
        <v>1521</v>
      </c>
      <c r="G2577" s="6" t="s">
        <v>1335</v>
      </c>
      <c r="H2577" s="3">
        <v>0.36</v>
      </c>
      <c r="I2577" s="4">
        <f>기계경비!H66</f>
        <v>0</v>
      </c>
      <c r="J2577" s="4">
        <f t="shared" si="307"/>
        <v>0</v>
      </c>
      <c r="K2577" s="4">
        <f>기계경비!I66</f>
        <v>0</v>
      </c>
      <c r="L2577" s="5">
        <f t="shared" si="308"/>
        <v>0</v>
      </c>
      <c r="M2577" s="4">
        <f>기계경비!J66</f>
        <v>0</v>
      </c>
      <c r="N2577" s="5">
        <f t="shared" si="309"/>
        <v>0</v>
      </c>
      <c r="O2577" s="4">
        <f t="shared" si="310"/>
        <v>0</v>
      </c>
      <c r="P2577" s="5">
        <f t="shared" si="311"/>
        <v>0</v>
      </c>
      <c r="Q2577" s="1" t="s">
        <v>13</v>
      </c>
      <c r="S2577" t="s">
        <v>54</v>
      </c>
      <c r="T2577" t="s">
        <v>54</v>
      </c>
      <c r="U2577" t="s">
        <v>13</v>
      </c>
      <c r="V2577">
        <v>1</v>
      </c>
    </row>
    <row r="2578" spans="1:22" x14ac:dyDescent="0.2">
      <c r="A2578" s="1" t="s">
        <v>882</v>
      </c>
      <c r="B2578" s="6" t="s">
        <v>1331</v>
      </c>
      <c r="C2578" s="1" t="s">
        <v>1522</v>
      </c>
      <c r="D2578" s="1" t="s">
        <v>13</v>
      </c>
      <c r="E2578" s="1" t="s">
        <v>1468</v>
      </c>
      <c r="F2578" s="1" t="s">
        <v>1523</v>
      </c>
      <c r="G2578" s="6" t="s">
        <v>1335</v>
      </c>
      <c r="H2578" s="3">
        <v>0.36</v>
      </c>
      <c r="I2578" s="4">
        <f>기계경비!H44</f>
        <v>0</v>
      </c>
      <c r="J2578" s="4">
        <f t="shared" si="307"/>
        <v>0</v>
      </c>
      <c r="K2578" s="4">
        <f>기계경비!I44</f>
        <v>0</v>
      </c>
      <c r="L2578" s="5">
        <f t="shared" si="308"/>
        <v>0</v>
      </c>
      <c r="M2578" s="4">
        <f>기계경비!J44</f>
        <v>0</v>
      </c>
      <c r="N2578" s="5">
        <f t="shared" si="309"/>
        <v>0</v>
      </c>
      <c r="O2578" s="4">
        <f t="shared" si="310"/>
        <v>0</v>
      </c>
      <c r="P2578" s="5">
        <f t="shared" si="311"/>
        <v>0</v>
      </c>
      <c r="Q2578" s="1" t="s">
        <v>13</v>
      </c>
      <c r="S2578" t="s">
        <v>54</v>
      </c>
      <c r="T2578" t="s">
        <v>54</v>
      </c>
      <c r="U2578" t="s">
        <v>13</v>
      </c>
      <c r="V2578">
        <v>1</v>
      </c>
    </row>
    <row r="2579" spans="1:22" x14ac:dyDescent="0.2">
      <c r="A2579" s="1" t="s">
        <v>882</v>
      </c>
      <c r="B2579" s="6" t="s">
        <v>1331</v>
      </c>
      <c r="C2579" s="1" t="s">
        <v>1370</v>
      </c>
      <c r="D2579" s="1" t="s">
        <v>13</v>
      </c>
      <c r="E2579" s="1" t="s">
        <v>1371</v>
      </c>
      <c r="F2579" s="1" t="s">
        <v>1372</v>
      </c>
      <c r="G2579" s="6" t="s">
        <v>1335</v>
      </c>
      <c r="H2579" s="3">
        <v>0.36</v>
      </c>
      <c r="I2579" s="4">
        <f>기계경비!H63</f>
        <v>0</v>
      </c>
      <c r="J2579" s="4">
        <f t="shared" si="307"/>
        <v>0</v>
      </c>
      <c r="K2579" s="4">
        <f>기계경비!I63</f>
        <v>0</v>
      </c>
      <c r="L2579" s="5">
        <f t="shared" si="308"/>
        <v>0</v>
      </c>
      <c r="M2579" s="4">
        <f>기계경비!J63</f>
        <v>0</v>
      </c>
      <c r="N2579" s="5">
        <f t="shared" si="309"/>
        <v>0</v>
      </c>
      <c r="O2579" s="4">
        <f t="shared" si="310"/>
        <v>0</v>
      </c>
      <c r="P2579" s="5">
        <f t="shared" si="311"/>
        <v>0</v>
      </c>
      <c r="Q2579" s="1" t="s">
        <v>13</v>
      </c>
      <c r="S2579" t="s">
        <v>54</v>
      </c>
      <c r="T2579" t="s">
        <v>54</v>
      </c>
      <c r="U2579" t="s">
        <v>13</v>
      </c>
      <c r="V2579">
        <v>1</v>
      </c>
    </row>
    <row r="2580" spans="1:22" x14ac:dyDescent="0.2">
      <c r="A2580" s="1" t="s">
        <v>882</v>
      </c>
      <c r="B2580" s="6" t="s">
        <v>1331</v>
      </c>
      <c r="C2580" s="1" t="s">
        <v>1524</v>
      </c>
      <c r="D2580" s="1" t="s">
        <v>13</v>
      </c>
      <c r="E2580" s="1" t="s">
        <v>1517</v>
      </c>
      <c r="F2580" s="1" t="s">
        <v>1525</v>
      </c>
      <c r="G2580" s="6" t="s">
        <v>1335</v>
      </c>
      <c r="H2580" s="3">
        <v>0.36</v>
      </c>
      <c r="I2580" s="4">
        <f>기계경비!H14</f>
        <v>0</v>
      </c>
      <c r="J2580" s="4">
        <f t="shared" si="307"/>
        <v>0</v>
      </c>
      <c r="K2580" s="4">
        <f>기계경비!I14</f>
        <v>0</v>
      </c>
      <c r="L2580" s="5">
        <f t="shared" si="308"/>
        <v>0</v>
      </c>
      <c r="M2580" s="4">
        <f>기계경비!J14</f>
        <v>0</v>
      </c>
      <c r="N2580" s="5">
        <f t="shared" si="309"/>
        <v>0</v>
      </c>
      <c r="O2580" s="4">
        <f t="shared" si="310"/>
        <v>0</v>
      </c>
      <c r="P2580" s="5">
        <f t="shared" si="311"/>
        <v>0</v>
      </c>
      <c r="Q2580" s="1" t="s">
        <v>13</v>
      </c>
      <c r="S2580" t="s">
        <v>54</v>
      </c>
      <c r="T2580" t="s">
        <v>54</v>
      </c>
      <c r="U2580" t="s">
        <v>13</v>
      </c>
      <c r="V2580">
        <v>1</v>
      </c>
    </row>
    <row r="2581" spans="1:22" x14ac:dyDescent="0.2">
      <c r="A2581" s="1" t="s">
        <v>882</v>
      </c>
      <c r="B2581" s="6" t="s">
        <v>1331</v>
      </c>
      <c r="C2581" s="1" t="s">
        <v>1481</v>
      </c>
      <c r="D2581" s="1" t="s">
        <v>13</v>
      </c>
      <c r="E2581" s="1" t="s">
        <v>1482</v>
      </c>
      <c r="F2581" s="1" t="s">
        <v>1483</v>
      </c>
      <c r="G2581" s="6" t="s">
        <v>1335</v>
      </c>
      <c r="H2581" s="3">
        <v>0.36</v>
      </c>
      <c r="I2581" s="4">
        <f>기계경비!H56</f>
        <v>0</v>
      </c>
      <c r="J2581" s="4">
        <f t="shared" si="307"/>
        <v>0</v>
      </c>
      <c r="K2581" s="4">
        <f>기계경비!I56</f>
        <v>0</v>
      </c>
      <c r="L2581" s="5">
        <f t="shared" si="308"/>
        <v>0</v>
      </c>
      <c r="M2581" s="4">
        <f>기계경비!J56</f>
        <v>0</v>
      </c>
      <c r="N2581" s="5">
        <f t="shared" si="309"/>
        <v>0</v>
      </c>
      <c r="O2581" s="4">
        <f t="shared" si="310"/>
        <v>0</v>
      </c>
      <c r="P2581" s="5">
        <f t="shared" si="311"/>
        <v>0</v>
      </c>
      <c r="Q2581" s="1" t="s">
        <v>13</v>
      </c>
      <c r="S2581" t="s">
        <v>54</v>
      </c>
      <c r="T2581" t="s">
        <v>54</v>
      </c>
      <c r="U2581" t="s">
        <v>13</v>
      </c>
      <c r="V2581">
        <v>1</v>
      </c>
    </row>
    <row r="2582" spans="1:22" x14ac:dyDescent="0.2">
      <c r="A2582" s="1" t="s">
        <v>882</v>
      </c>
      <c r="B2582" s="6" t="s">
        <v>1331</v>
      </c>
      <c r="C2582" s="1" t="s">
        <v>1526</v>
      </c>
      <c r="D2582" s="1" t="s">
        <v>13</v>
      </c>
      <c r="E2582" s="1" t="s">
        <v>1517</v>
      </c>
      <c r="F2582" s="1" t="s">
        <v>1527</v>
      </c>
      <c r="G2582" s="6" t="s">
        <v>1335</v>
      </c>
      <c r="H2582" s="3">
        <v>0.36</v>
      </c>
      <c r="I2582" s="4">
        <f>기계경비!H15</f>
        <v>0</v>
      </c>
      <c r="J2582" s="4">
        <f t="shared" si="307"/>
        <v>0</v>
      </c>
      <c r="K2582" s="4">
        <f>기계경비!I15</f>
        <v>0</v>
      </c>
      <c r="L2582" s="5">
        <f t="shared" si="308"/>
        <v>0</v>
      </c>
      <c r="M2582" s="4">
        <f>기계경비!J15</f>
        <v>0</v>
      </c>
      <c r="N2582" s="5">
        <f t="shared" si="309"/>
        <v>0</v>
      </c>
      <c r="O2582" s="4">
        <f t="shared" si="310"/>
        <v>0</v>
      </c>
      <c r="P2582" s="5">
        <f t="shared" si="311"/>
        <v>0</v>
      </c>
      <c r="Q2582" s="1" t="s">
        <v>13</v>
      </c>
      <c r="S2582" t="s">
        <v>54</v>
      </c>
      <c r="T2582" t="s">
        <v>54</v>
      </c>
      <c r="U2582" t="s">
        <v>13</v>
      </c>
      <c r="V2582">
        <v>1</v>
      </c>
    </row>
    <row r="2583" spans="1:22" x14ac:dyDescent="0.2">
      <c r="A2583" s="1" t="s">
        <v>13</v>
      </c>
      <c r="B2583" s="6" t="s">
        <v>13</v>
      </c>
      <c r="C2583" s="1" t="s">
        <v>13</v>
      </c>
      <c r="D2583" s="1" t="s">
        <v>13</v>
      </c>
      <c r="E2583" s="1" t="s">
        <v>1311</v>
      </c>
      <c r="F2583" s="1" t="s">
        <v>13</v>
      </c>
      <c r="G2583" s="6" t="s">
        <v>13</v>
      </c>
      <c r="H2583" s="3">
        <v>0</v>
      </c>
      <c r="I2583" s="1" t="s">
        <v>13</v>
      </c>
      <c r="J2583" s="4">
        <f>TRUNC(SUMPRODUCT(J2571:J2582, V2571:V2582), 0)</f>
        <v>0</v>
      </c>
      <c r="K2583" s="1" t="s">
        <v>13</v>
      </c>
      <c r="L2583" s="5">
        <f>TRUNC(SUMPRODUCT(L2571:L2582, V2571:V2582), 0)</f>
        <v>0</v>
      </c>
      <c r="M2583" s="1" t="s">
        <v>13</v>
      </c>
      <c r="N2583" s="5">
        <f>TRUNC(SUMPRODUCT(N2571:N2582, V2571:V2582), 0)</f>
        <v>0</v>
      </c>
      <c r="O2583" s="1" t="s">
        <v>13</v>
      </c>
      <c r="P2583" s="5">
        <f>J2583+L2583+N2583</f>
        <v>0</v>
      </c>
      <c r="Q2583" s="1" t="s">
        <v>13</v>
      </c>
      <c r="S2583" t="s">
        <v>13</v>
      </c>
      <c r="T2583" t="s">
        <v>13</v>
      </c>
      <c r="U2583" t="s">
        <v>13</v>
      </c>
      <c r="V2583">
        <v>1</v>
      </c>
    </row>
    <row r="2584" spans="1:22" x14ac:dyDescent="0.2">
      <c r="A2584" s="1" t="s">
        <v>13</v>
      </c>
      <c r="B2584" s="6" t="s">
        <v>13</v>
      </c>
      <c r="C2584" s="1" t="s">
        <v>13</v>
      </c>
      <c r="D2584" s="1" t="s">
        <v>13</v>
      </c>
      <c r="E2584" s="1" t="s">
        <v>13</v>
      </c>
      <c r="F2584" s="1" t="s">
        <v>13</v>
      </c>
      <c r="G2584" s="6" t="s">
        <v>13</v>
      </c>
      <c r="H2584" s="3">
        <v>0</v>
      </c>
      <c r="I2584" s="1" t="s">
        <v>13</v>
      </c>
      <c r="J2584" s="1" t="s">
        <v>13</v>
      </c>
      <c r="K2584" s="1" t="s">
        <v>13</v>
      </c>
      <c r="L2584" s="1" t="s">
        <v>13</v>
      </c>
      <c r="M2584" s="1" t="s">
        <v>13</v>
      </c>
      <c r="N2584" s="1" t="s">
        <v>13</v>
      </c>
      <c r="O2584" s="1" t="s">
        <v>13</v>
      </c>
      <c r="P2584" s="1" t="s">
        <v>13</v>
      </c>
      <c r="Q2584" s="1" t="s">
        <v>13</v>
      </c>
      <c r="S2584" t="s">
        <v>13</v>
      </c>
      <c r="T2584" t="s">
        <v>13</v>
      </c>
      <c r="U2584" t="s">
        <v>13</v>
      </c>
      <c r="V2584">
        <v>1</v>
      </c>
    </row>
    <row r="2585" spans="1:22" x14ac:dyDescent="0.2">
      <c r="A2585" s="1" t="s">
        <v>883</v>
      </c>
      <c r="B2585" s="6" t="s">
        <v>13</v>
      </c>
      <c r="C2585" s="1" t="s">
        <v>13</v>
      </c>
      <c r="D2585" s="1" t="s">
        <v>13</v>
      </c>
      <c r="E2585" s="1" t="s">
        <v>879</v>
      </c>
      <c r="F2585" s="1" t="s">
        <v>871</v>
      </c>
      <c r="G2585" s="6" t="s">
        <v>136</v>
      </c>
      <c r="H2585" s="3">
        <v>0</v>
      </c>
      <c r="I2585" s="1" t="s">
        <v>13</v>
      </c>
      <c r="J2585" s="1" t="s">
        <v>13</v>
      </c>
      <c r="K2585" s="1" t="s">
        <v>13</v>
      </c>
      <c r="L2585" s="1" t="s">
        <v>13</v>
      </c>
      <c r="M2585" s="1" t="s">
        <v>13</v>
      </c>
      <c r="N2585" s="1" t="s">
        <v>13</v>
      </c>
      <c r="O2585" s="1" t="s">
        <v>13</v>
      </c>
      <c r="P2585" s="1" t="s">
        <v>13</v>
      </c>
      <c r="Q2585" s="1" t="s">
        <v>13</v>
      </c>
      <c r="S2585" t="s">
        <v>13</v>
      </c>
      <c r="T2585" t="s">
        <v>13</v>
      </c>
      <c r="U2585" t="s">
        <v>13</v>
      </c>
      <c r="V2585">
        <v>1</v>
      </c>
    </row>
    <row r="2586" spans="1:22" x14ac:dyDescent="0.2">
      <c r="A2586" s="1" t="s">
        <v>883</v>
      </c>
      <c r="B2586" s="6" t="s">
        <v>1312</v>
      </c>
      <c r="C2586" s="1" t="s">
        <v>1496</v>
      </c>
      <c r="D2586" s="1" t="s">
        <v>13</v>
      </c>
      <c r="E2586" s="1" t="s">
        <v>1497</v>
      </c>
      <c r="F2586" s="1" t="s">
        <v>1315</v>
      </c>
      <c r="G2586" s="6" t="s">
        <v>1316</v>
      </c>
      <c r="H2586" s="3">
        <v>0.05</v>
      </c>
      <c r="I2586" s="5">
        <v>0</v>
      </c>
      <c r="J2586" s="4">
        <f t="shared" ref="J2586:J2597" si="312">TRUNC(H2586*I2586, 1)</f>
        <v>0</v>
      </c>
      <c r="K2586" s="4">
        <f>노무!E23</f>
        <v>0</v>
      </c>
      <c r="L2586" s="5">
        <f t="shared" ref="L2586:L2597" si="313">TRUNC(H2586*K2586, 1)</f>
        <v>0</v>
      </c>
      <c r="M2586" s="4">
        <v>0</v>
      </c>
      <c r="N2586" s="5">
        <f t="shared" ref="N2586:N2597" si="314">TRUNC(H2586*M2586, 1)</f>
        <v>0</v>
      </c>
      <c r="O2586" s="4">
        <f t="shared" ref="O2586:O2597" si="315">I2586+K2586+M2586</f>
        <v>0</v>
      </c>
      <c r="P2586" s="5">
        <f t="shared" ref="P2586:P2597" si="316">J2586+L2586+N2586</f>
        <v>0</v>
      </c>
      <c r="Q2586" s="1" t="s">
        <v>13</v>
      </c>
      <c r="S2586" t="s">
        <v>54</v>
      </c>
      <c r="T2586" t="s">
        <v>54</v>
      </c>
      <c r="U2586" t="s">
        <v>13</v>
      </c>
      <c r="V2586">
        <v>1</v>
      </c>
    </row>
    <row r="2587" spans="1:22" x14ac:dyDescent="0.2">
      <c r="A2587" s="1" t="s">
        <v>883</v>
      </c>
      <c r="B2587" s="6" t="s">
        <v>1312</v>
      </c>
      <c r="C2587" s="1" t="s">
        <v>1362</v>
      </c>
      <c r="D2587" s="1" t="s">
        <v>13</v>
      </c>
      <c r="E2587" s="1" t="s">
        <v>1363</v>
      </c>
      <c r="F2587" s="1" t="s">
        <v>1315</v>
      </c>
      <c r="G2587" s="6" t="s">
        <v>1316</v>
      </c>
      <c r="H2587" s="3">
        <v>0.05</v>
      </c>
      <c r="I2587" s="5">
        <v>0</v>
      </c>
      <c r="J2587" s="4">
        <f t="shared" si="312"/>
        <v>0</v>
      </c>
      <c r="K2587" s="4">
        <f>노무!E28</f>
        <v>0</v>
      </c>
      <c r="L2587" s="5">
        <f t="shared" si="313"/>
        <v>0</v>
      </c>
      <c r="M2587" s="4">
        <v>0</v>
      </c>
      <c r="N2587" s="5">
        <f t="shared" si="314"/>
        <v>0</v>
      </c>
      <c r="O2587" s="4">
        <f t="shared" si="315"/>
        <v>0</v>
      </c>
      <c r="P2587" s="5">
        <f t="shared" si="316"/>
        <v>0</v>
      </c>
      <c r="Q2587" s="1" t="s">
        <v>13</v>
      </c>
      <c r="S2587" t="s">
        <v>54</v>
      </c>
      <c r="T2587" t="s">
        <v>54</v>
      </c>
      <c r="U2587" t="s">
        <v>13</v>
      </c>
      <c r="V2587">
        <v>1</v>
      </c>
    </row>
    <row r="2588" spans="1:22" x14ac:dyDescent="0.2">
      <c r="A2588" s="1" t="s">
        <v>883</v>
      </c>
      <c r="B2588" s="6" t="s">
        <v>1312</v>
      </c>
      <c r="C2588" s="1" t="s">
        <v>1355</v>
      </c>
      <c r="D2588" s="1" t="s">
        <v>13</v>
      </c>
      <c r="E2588" s="1" t="s">
        <v>1356</v>
      </c>
      <c r="F2588" s="1" t="s">
        <v>1315</v>
      </c>
      <c r="G2588" s="6" t="s">
        <v>1316</v>
      </c>
      <c r="H2588" s="3">
        <v>0.1</v>
      </c>
      <c r="I2588" s="5">
        <v>0</v>
      </c>
      <c r="J2588" s="4">
        <f t="shared" si="312"/>
        <v>0</v>
      </c>
      <c r="K2588" s="4">
        <f>노무!E5</f>
        <v>0</v>
      </c>
      <c r="L2588" s="5">
        <f t="shared" si="313"/>
        <v>0</v>
      </c>
      <c r="M2588" s="4">
        <v>0</v>
      </c>
      <c r="N2588" s="5">
        <f t="shared" si="314"/>
        <v>0</v>
      </c>
      <c r="O2588" s="4">
        <f t="shared" si="315"/>
        <v>0</v>
      </c>
      <c r="P2588" s="5">
        <f t="shared" si="316"/>
        <v>0</v>
      </c>
      <c r="Q2588" s="1" t="s">
        <v>13</v>
      </c>
      <c r="S2588" t="s">
        <v>54</v>
      </c>
      <c r="T2588" t="s">
        <v>54</v>
      </c>
      <c r="U2588" t="s">
        <v>13</v>
      </c>
      <c r="V2588">
        <v>1</v>
      </c>
    </row>
    <row r="2589" spans="1:22" x14ac:dyDescent="0.2">
      <c r="A2589" s="1" t="s">
        <v>883</v>
      </c>
      <c r="B2589" s="6" t="s">
        <v>1312</v>
      </c>
      <c r="C2589" s="1" t="s">
        <v>1317</v>
      </c>
      <c r="D2589" s="1" t="s">
        <v>13</v>
      </c>
      <c r="E2589" s="1" t="s">
        <v>1318</v>
      </c>
      <c r="F2589" s="1" t="s">
        <v>1315</v>
      </c>
      <c r="G2589" s="6" t="s">
        <v>1316</v>
      </c>
      <c r="H2589" s="3">
        <v>0.09</v>
      </c>
      <c r="I2589" s="5">
        <v>0</v>
      </c>
      <c r="J2589" s="4">
        <f t="shared" si="312"/>
        <v>0</v>
      </c>
      <c r="K2589" s="4">
        <f>노무!E4</f>
        <v>0</v>
      </c>
      <c r="L2589" s="5">
        <f t="shared" si="313"/>
        <v>0</v>
      </c>
      <c r="M2589" s="4">
        <v>0</v>
      </c>
      <c r="N2589" s="5">
        <f t="shared" si="314"/>
        <v>0</v>
      </c>
      <c r="O2589" s="4">
        <f t="shared" si="315"/>
        <v>0</v>
      </c>
      <c r="P2589" s="5">
        <f t="shared" si="316"/>
        <v>0</v>
      </c>
      <c r="Q2589" s="1" t="s">
        <v>13</v>
      </c>
      <c r="S2589" t="s">
        <v>54</v>
      </c>
      <c r="T2589" t="s">
        <v>54</v>
      </c>
      <c r="U2589" t="s">
        <v>13</v>
      </c>
      <c r="V2589">
        <v>1</v>
      </c>
    </row>
    <row r="2590" spans="1:22" x14ac:dyDescent="0.2">
      <c r="A2590" s="1" t="s">
        <v>883</v>
      </c>
      <c r="B2590" s="6" t="s">
        <v>1306</v>
      </c>
      <c r="C2590" s="1" t="s">
        <v>1307</v>
      </c>
      <c r="D2590" s="1" t="s">
        <v>13</v>
      </c>
      <c r="E2590" s="1" t="s">
        <v>1322</v>
      </c>
      <c r="F2590" s="1" t="s">
        <v>1528</v>
      </c>
      <c r="G2590" s="6" t="s">
        <v>1310</v>
      </c>
      <c r="H2590" s="3">
        <v>1</v>
      </c>
      <c r="I2590" s="5">
        <v>0</v>
      </c>
      <c r="J2590" s="4">
        <f t="shared" si="312"/>
        <v>0</v>
      </c>
      <c r="K2590" s="4">
        <f>TRUNC((L2586+L2587+L2588+L2589)*30*0.01, 1)</f>
        <v>0</v>
      </c>
      <c r="L2590" s="5">
        <f t="shared" si="313"/>
        <v>0</v>
      </c>
      <c r="M2590" s="4">
        <v>0</v>
      </c>
      <c r="N2590" s="5">
        <f t="shared" si="314"/>
        <v>0</v>
      </c>
      <c r="O2590" s="4">
        <f t="shared" si="315"/>
        <v>0</v>
      </c>
      <c r="P2590" s="5">
        <f t="shared" si="316"/>
        <v>0</v>
      </c>
      <c r="Q2590" s="1" t="s">
        <v>13</v>
      </c>
      <c r="S2590" t="s">
        <v>54</v>
      </c>
      <c r="T2590" t="s">
        <v>54</v>
      </c>
      <c r="U2590">
        <v>30</v>
      </c>
      <c r="V2590">
        <v>1</v>
      </c>
    </row>
    <row r="2591" spans="1:22" x14ac:dyDescent="0.2">
      <c r="A2591" s="1" t="s">
        <v>883</v>
      </c>
      <c r="B2591" s="6" t="s">
        <v>1306</v>
      </c>
      <c r="C2591" s="1" t="s">
        <v>1321</v>
      </c>
      <c r="D2591" s="1" t="s">
        <v>13</v>
      </c>
      <c r="E2591" s="1" t="s">
        <v>1319</v>
      </c>
      <c r="F2591" s="1" t="s">
        <v>1330</v>
      </c>
      <c r="G2591" s="6" t="s">
        <v>1310</v>
      </c>
      <c r="H2591" s="3">
        <v>1</v>
      </c>
      <c r="I2591" s="4">
        <f>TRUNC((L2586+L2587+L2588+L2589)*2*0.01, 1)</f>
        <v>0</v>
      </c>
      <c r="J2591" s="4">
        <f t="shared" si="312"/>
        <v>0</v>
      </c>
      <c r="K2591" s="4">
        <v>0</v>
      </c>
      <c r="L2591" s="5">
        <f t="shared" si="313"/>
        <v>0</v>
      </c>
      <c r="M2591" s="4">
        <v>0</v>
      </c>
      <c r="N2591" s="5">
        <f t="shared" si="314"/>
        <v>0</v>
      </c>
      <c r="O2591" s="4">
        <f t="shared" si="315"/>
        <v>0</v>
      </c>
      <c r="P2591" s="5">
        <f t="shared" si="316"/>
        <v>0</v>
      </c>
      <c r="Q2591" s="1" t="s">
        <v>13</v>
      </c>
      <c r="S2591" t="s">
        <v>54</v>
      </c>
      <c r="T2591" t="s">
        <v>54</v>
      </c>
      <c r="U2591">
        <v>2</v>
      </c>
      <c r="V2591">
        <v>1</v>
      </c>
    </row>
    <row r="2592" spans="1:22" x14ac:dyDescent="0.2">
      <c r="A2592" s="1" t="s">
        <v>883</v>
      </c>
      <c r="B2592" s="6" t="s">
        <v>1331</v>
      </c>
      <c r="C2592" s="1" t="s">
        <v>1519</v>
      </c>
      <c r="D2592" s="1" t="s">
        <v>13</v>
      </c>
      <c r="E2592" s="1" t="s">
        <v>1520</v>
      </c>
      <c r="F2592" s="1" t="s">
        <v>1521</v>
      </c>
      <c r="G2592" s="6" t="s">
        <v>1335</v>
      </c>
      <c r="H2592" s="3">
        <v>0.36</v>
      </c>
      <c r="I2592" s="4">
        <f>기계경비!H66</f>
        <v>0</v>
      </c>
      <c r="J2592" s="4">
        <f t="shared" si="312"/>
        <v>0</v>
      </c>
      <c r="K2592" s="4">
        <f>기계경비!I66</f>
        <v>0</v>
      </c>
      <c r="L2592" s="5">
        <f t="shared" si="313"/>
        <v>0</v>
      </c>
      <c r="M2592" s="4">
        <f>기계경비!J66</f>
        <v>0</v>
      </c>
      <c r="N2592" s="5">
        <f t="shared" si="314"/>
        <v>0</v>
      </c>
      <c r="O2592" s="4">
        <f t="shared" si="315"/>
        <v>0</v>
      </c>
      <c r="P2592" s="5">
        <f t="shared" si="316"/>
        <v>0</v>
      </c>
      <c r="Q2592" s="1" t="s">
        <v>13</v>
      </c>
      <c r="S2592" t="s">
        <v>54</v>
      </c>
      <c r="T2592" t="s">
        <v>54</v>
      </c>
      <c r="U2592" t="s">
        <v>13</v>
      </c>
      <c r="V2592">
        <v>1</v>
      </c>
    </row>
    <row r="2593" spans="1:22" x14ac:dyDescent="0.2">
      <c r="A2593" s="1" t="s">
        <v>883</v>
      </c>
      <c r="B2593" s="6" t="s">
        <v>1331</v>
      </c>
      <c r="C2593" s="1" t="s">
        <v>1522</v>
      </c>
      <c r="D2593" s="1" t="s">
        <v>13</v>
      </c>
      <c r="E2593" s="1" t="s">
        <v>1468</v>
      </c>
      <c r="F2593" s="1" t="s">
        <v>1523</v>
      </c>
      <c r="G2593" s="6" t="s">
        <v>1335</v>
      </c>
      <c r="H2593" s="3">
        <v>0.36</v>
      </c>
      <c r="I2593" s="4">
        <f>기계경비!H44</f>
        <v>0</v>
      </c>
      <c r="J2593" s="4">
        <f t="shared" si="312"/>
        <v>0</v>
      </c>
      <c r="K2593" s="4">
        <f>기계경비!I44</f>
        <v>0</v>
      </c>
      <c r="L2593" s="5">
        <f t="shared" si="313"/>
        <v>0</v>
      </c>
      <c r="M2593" s="4">
        <f>기계경비!J44</f>
        <v>0</v>
      </c>
      <c r="N2593" s="5">
        <f t="shared" si="314"/>
        <v>0</v>
      </c>
      <c r="O2593" s="4">
        <f t="shared" si="315"/>
        <v>0</v>
      </c>
      <c r="P2593" s="5">
        <f t="shared" si="316"/>
        <v>0</v>
      </c>
      <c r="Q2593" s="1" t="s">
        <v>13</v>
      </c>
      <c r="S2593" t="s">
        <v>54</v>
      </c>
      <c r="T2593" t="s">
        <v>54</v>
      </c>
      <c r="U2593" t="s">
        <v>13</v>
      </c>
      <c r="V2593">
        <v>1</v>
      </c>
    </row>
    <row r="2594" spans="1:22" x14ac:dyDescent="0.2">
      <c r="A2594" s="1" t="s">
        <v>883</v>
      </c>
      <c r="B2594" s="6" t="s">
        <v>1331</v>
      </c>
      <c r="C2594" s="1" t="s">
        <v>1370</v>
      </c>
      <c r="D2594" s="1" t="s">
        <v>13</v>
      </c>
      <c r="E2594" s="1" t="s">
        <v>1371</v>
      </c>
      <c r="F2594" s="1" t="s">
        <v>1372</v>
      </c>
      <c r="G2594" s="6" t="s">
        <v>1335</v>
      </c>
      <c r="H2594" s="3">
        <v>0.36</v>
      </c>
      <c r="I2594" s="4">
        <f>기계경비!H63</f>
        <v>0</v>
      </c>
      <c r="J2594" s="4">
        <f t="shared" si="312"/>
        <v>0</v>
      </c>
      <c r="K2594" s="4">
        <f>기계경비!I63</f>
        <v>0</v>
      </c>
      <c r="L2594" s="5">
        <f t="shared" si="313"/>
        <v>0</v>
      </c>
      <c r="M2594" s="4">
        <f>기계경비!J63</f>
        <v>0</v>
      </c>
      <c r="N2594" s="5">
        <f t="shared" si="314"/>
        <v>0</v>
      </c>
      <c r="O2594" s="4">
        <f t="shared" si="315"/>
        <v>0</v>
      </c>
      <c r="P2594" s="5">
        <f t="shared" si="316"/>
        <v>0</v>
      </c>
      <c r="Q2594" s="1" t="s">
        <v>13</v>
      </c>
      <c r="S2594" t="s">
        <v>54</v>
      </c>
      <c r="T2594" t="s">
        <v>54</v>
      </c>
      <c r="U2594" t="s">
        <v>13</v>
      </c>
      <c r="V2594">
        <v>1</v>
      </c>
    </row>
    <row r="2595" spans="1:22" x14ac:dyDescent="0.2">
      <c r="A2595" s="1" t="s">
        <v>883</v>
      </c>
      <c r="B2595" s="6" t="s">
        <v>1331</v>
      </c>
      <c r="C2595" s="1" t="s">
        <v>1524</v>
      </c>
      <c r="D2595" s="1" t="s">
        <v>13</v>
      </c>
      <c r="E2595" s="1" t="s">
        <v>1517</v>
      </c>
      <c r="F2595" s="1" t="s">
        <v>1525</v>
      </c>
      <c r="G2595" s="6" t="s">
        <v>1335</v>
      </c>
      <c r="H2595" s="3">
        <v>0.36</v>
      </c>
      <c r="I2595" s="4">
        <f>기계경비!H14</f>
        <v>0</v>
      </c>
      <c r="J2595" s="4">
        <f t="shared" si="312"/>
        <v>0</v>
      </c>
      <c r="K2595" s="4">
        <f>기계경비!I14</f>
        <v>0</v>
      </c>
      <c r="L2595" s="5">
        <f t="shared" si="313"/>
        <v>0</v>
      </c>
      <c r="M2595" s="4">
        <f>기계경비!J14</f>
        <v>0</v>
      </c>
      <c r="N2595" s="5">
        <f t="shared" si="314"/>
        <v>0</v>
      </c>
      <c r="O2595" s="4">
        <f t="shared" si="315"/>
        <v>0</v>
      </c>
      <c r="P2595" s="5">
        <f t="shared" si="316"/>
        <v>0</v>
      </c>
      <c r="Q2595" s="1" t="s">
        <v>13</v>
      </c>
      <c r="S2595" t="s">
        <v>54</v>
      </c>
      <c r="T2595" t="s">
        <v>54</v>
      </c>
      <c r="U2595" t="s">
        <v>13</v>
      </c>
      <c r="V2595">
        <v>1</v>
      </c>
    </row>
    <row r="2596" spans="1:22" x14ac:dyDescent="0.2">
      <c r="A2596" s="1" t="s">
        <v>883</v>
      </c>
      <c r="B2596" s="6" t="s">
        <v>1331</v>
      </c>
      <c r="C2596" s="1" t="s">
        <v>1481</v>
      </c>
      <c r="D2596" s="1" t="s">
        <v>13</v>
      </c>
      <c r="E2596" s="1" t="s">
        <v>1482</v>
      </c>
      <c r="F2596" s="1" t="s">
        <v>1483</v>
      </c>
      <c r="G2596" s="6" t="s">
        <v>1335</v>
      </c>
      <c r="H2596" s="3">
        <v>0.36</v>
      </c>
      <c r="I2596" s="4">
        <f>기계경비!H56</f>
        <v>0</v>
      </c>
      <c r="J2596" s="4">
        <f t="shared" si="312"/>
        <v>0</v>
      </c>
      <c r="K2596" s="4">
        <f>기계경비!I56</f>
        <v>0</v>
      </c>
      <c r="L2596" s="5">
        <f t="shared" si="313"/>
        <v>0</v>
      </c>
      <c r="M2596" s="4">
        <f>기계경비!J56</f>
        <v>0</v>
      </c>
      <c r="N2596" s="5">
        <f t="shared" si="314"/>
        <v>0</v>
      </c>
      <c r="O2596" s="4">
        <f t="shared" si="315"/>
        <v>0</v>
      </c>
      <c r="P2596" s="5">
        <f t="shared" si="316"/>
        <v>0</v>
      </c>
      <c r="Q2596" s="1" t="s">
        <v>13</v>
      </c>
      <c r="S2596" t="s">
        <v>54</v>
      </c>
      <c r="T2596" t="s">
        <v>54</v>
      </c>
      <c r="U2596" t="s">
        <v>13</v>
      </c>
      <c r="V2596">
        <v>1</v>
      </c>
    </row>
    <row r="2597" spans="1:22" x14ac:dyDescent="0.2">
      <c r="A2597" s="1" t="s">
        <v>883</v>
      </c>
      <c r="B2597" s="6" t="s">
        <v>1331</v>
      </c>
      <c r="C2597" s="1" t="s">
        <v>1526</v>
      </c>
      <c r="D2597" s="1" t="s">
        <v>13</v>
      </c>
      <c r="E2597" s="1" t="s">
        <v>1517</v>
      </c>
      <c r="F2597" s="1" t="s">
        <v>1527</v>
      </c>
      <c r="G2597" s="6" t="s">
        <v>1335</v>
      </c>
      <c r="H2597" s="3">
        <v>0.36</v>
      </c>
      <c r="I2597" s="4">
        <f>기계경비!H15</f>
        <v>0</v>
      </c>
      <c r="J2597" s="4">
        <f t="shared" si="312"/>
        <v>0</v>
      </c>
      <c r="K2597" s="4">
        <f>기계경비!I15</f>
        <v>0</v>
      </c>
      <c r="L2597" s="5">
        <f t="shared" si="313"/>
        <v>0</v>
      </c>
      <c r="M2597" s="4">
        <f>기계경비!J15</f>
        <v>0</v>
      </c>
      <c r="N2597" s="5">
        <f t="shared" si="314"/>
        <v>0</v>
      </c>
      <c r="O2597" s="4">
        <f t="shared" si="315"/>
        <v>0</v>
      </c>
      <c r="P2597" s="5">
        <f t="shared" si="316"/>
        <v>0</v>
      </c>
      <c r="Q2597" s="1" t="s">
        <v>13</v>
      </c>
      <c r="S2597" t="s">
        <v>54</v>
      </c>
      <c r="T2597" t="s">
        <v>54</v>
      </c>
      <c r="U2597" t="s">
        <v>13</v>
      </c>
      <c r="V2597">
        <v>1</v>
      </c>
    </row>
    <row r="2598" spans="1:22" x14ac:dyDescent="0.2">
      <c r="A2598" s="1" t="s">
        <v>13</v>
      </c>
      <c r="B2598" s="6" t="s">
        <v>13</v>
      </c>
      <c r="C2598" s="1" t="s">
        <v>13</v>
      </c>
      <c r="D2598" s="1" t="s">
        <v>13</v>
      </c>
      <c r="E2598" s="1" t="s">
        <v>1311</v>
      </c>
      <c r="F2598" s="1" t="s">
        <v>13</v>
      </c>
      <c r="G2598" s="6" t="s">
        <v>13</v>
      </c>
      <c r="H2598" s="3">
        <v>0</v>
      </c>
      <c r="I2598" s="1" t="s">
        <v>13</v>
      </c>
      <c r="J2598" s="4">
        <f>TRUNC(SUMPRODUCT(J2586:J2597, V2586:V2597), 0)</f>
        <v>0</v>
      </c>
      <c r="K2598" s="1" t="s">
        <v>13</v>
      </c>
      <c r="L2598" s="5">
        <f>TRUNC(SUMPRODUCT(L2586:L2597, V2586:V2597), 0)</f>
        <v>0</v>
      </c>
      <c r="M2598" s="1" t="s">
        <v>13</v>
      </c>
      <c r="N2598" s="5">
        <f>TRUNC(SUMPRODUCT(N2586:N2597, V2586:V2597), 0)</f>
        <v>0</v>
      </c>
      <c r="O2598" s="1" t="s">
        <v>13</v>
      </c>
      <c r="P2598" s="5">
        <f>J2598+L2598+N2598</f>
        <v>0</v>
      </c>
      <c r="Q2598" s="1" t="s">
        <v>13</v>
      </c>
      <c r="S2598" t="s">
        <v>13</v>
      </c>
      <c r="T2598" t="s">
        <v>13</v>
      </c>
      <c r="U2598" t="s">
        <v>13</v>
      </c>
      <c r="V2598">
        <v>1</v>
      </c>
    </row>
    <row r="2599" spans="1:22" x14ac:dyDescent="0.2">
      <c r="A2599" s="1" t="s">
        <v>13</v>
      </c>
      <c r="B2599" s="6" t="s">
        <v>13</v>
      </c>
      <c r="C2599" s="1" t="s">
        <v>13</v>
      </c>
      <c r="D2599" s="1" t="s">
        <v>13</v>
      </c>
      <c r="E2599" s="1" t="s">
        <v>13</v>
      </c>
      <c r="F2599" s="1" t="s">
        <v>13</v>
      </c>
      <c r="G2599" s="6" t="s">
        <v>13</v>
      </c>
      <c r="H2599" s="3">
        <v>0</v>
      </c>
      <c r="I2599" s="1" t="s">
        <v>13</v>
      </c>
      <c r="J2599" s="1" t="s">
        <v>13</v>
      </c>
      <c r="K2599" s="1" t="s">
        <v>13</v>
      </c>
      <c r="L2599" s="1" t="s">
        <v>13</v>
      </c>
      <c r="M2599" s="1" t="s">
        <v>13</v>
      </c>
      <c r="N2599" s="1" t="s">
        <v>13</v>
      </c>
      <c r="O2599" s="1" t="s">
        <v>13</v>
      </c>
      <c r="P2599" s="1" t="s">
        <v>13</v>
      </c>
      <c r="Q2599" s="1" t="s">
        <v>13</v>
      </c>
      <c r="S2599" t="s">
        <v>13</v>
      </c>
      <c r="T2599" t="s">
        <v>13</v>
      </c>
      <c r="U2599" t="s">
        <v>13</v>
      </c>
      <c r="V2599">
        <v>1</v>
      </c>
    </row>
    <row r="2600" spans="1:22" x14ac:dyDescent="0.2">
      <c r="A2600" s="1" t="s">
        <v>884</v>
      </c>
      <c r="B2600" s="6" t="s">
        <v>13</v>
      </c>
      <c r="C2600" s="1" t="s">
        <v>13</v>
      </c>
      <c r="D2600" s="1" t="s">
        <v>13</v>
      </c>
      <c r="E2600" s="1" t="s">
        <v>881</v>
      </c>
      <c r="F2600" s="1" t="s">
        <v>871</v>
      </c>
      <c r="G2600" s="6" t="s">
        <v>136</v>
      </c>
      <c r="H2600" s="3">
        <v>0</v>
      </c>
      <c r="I2600" s="1" t="s">
        <v>13</v>
      </c>
      <c r="J2600" s="1" t="s">
        <v>13</v>
      </c>
      <c r="K2600" s="1" t="s">
        <v>13</v>
      </c>
      <c r="L2600" s="1" t="s">
        <v>13</v>
      </c>
      <c r="M2600" s="1" t="s">
        <v>13</v>
      </c>
      <c r="N2600" s="1" t="s">
        <v>13</v>
      </c>
      <c r="O2600" s="1" t="s">
        <v>13</v>
      </c>
      <c r="P2600" s="1" t="s">
        <v>13</v>
      </c>
      <c r="Q2600" s="1" t="s">
        <v>13</v>
      </c>
      <c r="S2600" t="s">
        <v>13</v>
      </c>
      <c r="T2600" t="s">
        <v>13</v>
      </c>
      <c r="U2600" t="s">
        <v>13</v>
      </c>
      <c r="V2600">
        <v>1</v>
      </c>
    </row>
    <row r="2601" spans="1:22" x14ac:dyDescent="0.2">
      <c r="A2601" s="1" t="s">
        <v>884</v>
      </c>
      <c r="B2601" s="6" t="s">
        <v>1312</v>
      </c>
      <c r="C2601" s="1" t="s">
        <v>1496</v>
      </c>
      <c r="D2601" s="1" t="s">
        <v>13</v>
      </c>
      <c r="E2601" s="1" t="s">
        <v>1497</v>
      </c>
      <c r="F2601" s="1" t="s">
        <v>1315</v>
      </c>
      <c r="G2601" s="6" t="s">
        <v>1316</v>
      </c>
      <c r="H2601" s="3">
        <v>0.05</v>
      </c>
      <c r="I2601" s="5">
        <v>0</v>
      </c>
      <c r="J2601" s="4">
        <f t="shared" ref="J2601:J2612" si="317">TRUNC(H2601*I2601, 1)</f>
        <v>0</v>
      </c>
      <c r="K2601" s="4">
        <f>노무!E23</f>
        <v>0</v>
      </c>
      <c r="L2601" s="5">
        <f t="shared" ref="L2601:L2612" si="318">TRUNC(H2601*K2601, 1)</f>
        <v>0</v>
      </c>
      <c r="M2601" s="4">
        <v>0</v>
      </c>
      <c r="N2601" s="5">
        <f t="shared" ref="N2601:N2612" si="319">TRUNC(H2601*M2601, 1)</f>
        <v>0</v>
      </c>
      <c r="O2601" s="4">
        <f t="shared" ref="O2601:O2612" si="320">I2601+K2601+M2601</f>
        <v>0</v>
      </c>
      <c r="P2601" s="5">
        <f t="shared" ref="P2601:P2612" si="321">J2601+L2601+N2601</f>
        <v>0</v>
      </c>
      <c r="Q2601" s="1" t="s">
        <v>13</v>
      </c>
      <c r="S2601" t="s">
        <v>54</v>
      </c>
      <c r="T2601" t="s">
        <v>54</v>
      </c>
      <c r="U2601" t="s">
        <v>13</v>
      </c>
      <c r="V2601">
        <v>1</v>
      </c>
    </row>
    <row r="2602" spans="1:22" x14ac:dyDescent="0.2">
      <c r="A2602" s="1" t="s">
        <v>884</v>
      </c>
      <c r="B2602" s="6" t="s">
        <v>1312</v>
      </c>
      <c r="C2602" s="1" t="s">
        <v>1362</v>
      </c>
      <c r="D2602" s="1" t="s">
        <v>13</v>
      </c>
      <c r="E2602" s="1" t="s">
        <v>1363</v>
      </c>
      <c r="F2602" s="1" t="s">
        <v>1315</v>
      </c>
      <c r="G2602" s="6" t="s">
        <v>1316</v>
      </c>
      <c r="H2602" s="3">
        <v>0.05</v>
      </c>
      <c r="I2602" s="5">
        <v>0</v>
      </c>
      <c r="J2602" s="4">
        <f t="shared" si="317"/>
        <v>0</v>
      </c>
      <c r="K2602" s="4">
        <f>노무!E28</f>
        <v>0</v>
      </c>
      <c r="L2602" s="5">
        <f t="shared" si="318"/>
        <v>0</v>
      </c>
      <c r="M2602" s="4">
        <v>0</v>
      </c>
      <c r="N2602" s="5">
        <f t="shared" si="319"/>
        <v>0</v>
      </c>
      <c r="O2602" s="4">
        <f t="shared" si="320"/>
        <v>0</v>
      </c>
      <c r="P2602" s="5">
        <f t="shared" si="321"/>
        <v>0</v>
      </c>
      <c r="Q2602" s="1" t="s">
        <v>13</v>
      </c>
      <c r="S2602" t="s">
        <v>54</v>
      </c>
      <c r="T2602" t="s">
        <v>54</v>
      </c>
      <c r="U2602" t="s">
        <v>13</v>
      </c>
      <c r="V2602">
        <v>1</v>
      </c>
    </row>
    <row r="2603" spans="1:22" x14ac:dyDescent="0.2">
      <c r="A2603" s="1" t="s">
        <v>884</v>
      </c>
      <c r="B2603" s="6" t="s">
        <v>1312</v>
      </c>
      <c r="C2603" s="1" t="s">
        <v>1355</v>
      </c>
      <c r="D2603" s="1" t="s">
        <v>13</v>
      </c>
      <c r="E2603" s="1" t="s">
        <v>1356</v>
      </c>
      <c r="F2603" s="1" t="s">
        <v>1315</v>
      </c>
      <c r="G2603" s="6" t="s">
        <v>1316</v>
      </c>
      <c r="H2603" s="3">
        <v>0.1</v>
      </c>
      <c r="I2603" s="5">
        <v>0</v>
      </c>
      <c r="J2603" s="4">
        <f t="shared" si="317"/>
        <v>0</v>
      </c>
      <c r="K2603" s="4">
        <f>노무!E5</f>
        <v>0</v>
      </c>
      <c r="L2603" s="5">
        <f t="shared" si="318"/>
        <v>0</v>
      </c>
      <c r="M2603" s="4">
        <v>0</v>
      </c>
      <c r="N2603" s="5">
        <f t="shared" si="319"/>
        <v>0</v>
      </c>
      <c r="O2603" s="4">
        <f t="shared" si="320"/>
        <v>0</v>
      </c>
      <c r="P2603" s="5">
        <f t="shared" si="321"/>
        <v>0</v>
      </c>
      <c r="Q2603" s="1" t="s">
        <v>13</v>
      </c>
      <c r="S2603" t="s">
        <v>54</v>
      </c>
      <c r="T2603" t="s">
        <v>54</v>
      </c>
      <c r="U2603" t="s">
        <v>13</v>
      </c>
      <c r="V2603">
        <v>1</v>
      </c>
    </row>
    <row r="2604" spans="1:22" x14ac:dyDescent="0.2">
      <c r="A2604" s="1" t="s">
        <v>884</v>
      </c>
      <c r="B2604" s="6" t="s">
        <v>1312</v>
      </c>
      <c r="C2604" s="1" t="s">
        <v>1317</v>
      </c>
      <c r="D2604" s="1" t="s">
        <v>13</v>
      </c>
      <c r="E2604" s="1" t="s">
        <v>1318</v>
      </c>
      <c r="F2604" s="1" t="s">
        <v>1315</v>
      </c>
      <c r="G2604" s="6" t="s">
        <v>1316</v>
      </c>
      <c r="H2604" s="3">
        <v>0.09</v>
      </c>
      <c r="I2604" s="5">
        <v>0</v>
      </c>
      <c r="J2604" s="4">
        <f t="shared" si="317"/>
        <v>0</v>
      </c>
      <c r="K2604" s="4">
        <f>노무!E4</f>
        <v>0</v>
      </c>
      <c r="L2604" s="5">
        <f t="shared" si="318"/>
        <v>0</v>
      </c>
      <c r="M2604" s="4">
        <v>0</v>
      </c>
      <c r="N2604" s="5">
        <f t="shared" si="319"/>
        <v>0</v>
      </c>
      <c r="O2604" s="4">
        <f t="shared" si="320"/>
        <v>0</v>
      </c>
      <c r="P2604" s="5">
        <f t="shared" si="321"/>
        <v>0</v>
      </c>
      <c r="Q2604" s="1" t="s">
        <v>13</v>
      </c>
      <c r="S2604" t="s">
        <v>54</v>
      </c>
      <c r="T2604" t="s">
        <v>54</v>
      </c>
      <c r="U2604" t="s">
        <v>13</v>
      </c>
      <c r="V2604">
        <v>1</v>
      </c>
    </row>
    <row r="2605" spans="1:22" x14ac:dyDescent="0.2">
      <c r="A2605" s="1" t="s">
        <v>884</v>
      </c>
      <c r="B2605" s="6" t="s">
        <v>1306</v>
      </c>
      <c r="C2605" s="1" t="s">
        <v>1307</v>
      </c>
      <c r="D2605" s="1" t="s">
        <v>13</v>
      </c>
      <c r="E2605" s="1" t="s">
        <v>1322</v>
      </c>
      <c r="F2605" s="1" t="s">
        <v>1529</v>
      </c>
      <c r="G2605" s="6" t="s">
        <v>1310</v>
      </c>
      <c r="H2605" s="3">
        <v>1</v>
      </c>
      <c r="I2605" s="5">
        <v>0</v>
      </c>
      <c r="J2605" s="4">
        <f t="shared" si="317"/>
        <v>0</v>
      </c>
      <c r="K2605" s="4">
        <f>TRUNC((L2601+L2602+L2603+L2604)*40*0.01, 1)</f>
        <v>0</v>
      </c>
      <c r="L2605" s="5">
        <f t="shared" si="318"/>
        <v>0</v>
      </c>
      <c r="M2605" s="4">
        <v>0</v>
      </c>
      <c r="N2605" s="5">
        <f t="shared" si="319"/>
        <v>0</v>
      </c>
      <c r="O2605" s="4">
        <f t="shared" si="320"/>
        <v>0</v>
      </c>
      <c r="P2605" s="5">
        <f t="shared" si="321"/>
        <v>0</v>
      </c>
      <c r="Q2605" s="1" t="s">
        <v>13</v>
      </c>
      <c r="S2605" t="s">
        <v>54</v>
      </c>
      <c r="T2605" t="s">
        <v>54</v>
      </c>
      <c r="U2605">
        <v>40</v>
      </c>
      <c r="V2605">
        <v>1</v>
      </c>
    </row>
    <row r="2606" spans="1:22" x14ac:dyDescent="0.2">
      <c r="A2606" s="1" t="s">
        <v>884</v>
      </c>
      <c r="B2606" s="6" t="s">
        <v>1306</v>
      </c>
      <c r="C2606" s="1" t="s">
        <v>1321</v>
      </c>
      <c r="D2606" s="1" t="s">
        <v>13</v>
      </c>
      <c r="E2606" s="1" t="s">
        <v>1319</v>
      </c>
      <c r="F2606" s="1" t="s">
        <v>1330</v>
      </c>
      <c r="G2606" s="6" t="s">
        <v>1310</v>
      </c>
      <c r="H2606" s="3">
        <v>1</v>
      </c>
      <c r="I2606" s="4">
        <f>TRUNC((L2601+L2602+L2603+L2604)*2*0.01, 1)</f>
        <v>0</v>
      </c>
      <c r="J2606" s="4">
        <f t="shared" si="317"/>
        <v>0</v>
      </c>
      <c r="K2606" s="4">
        <v>0</v>
      </c>
      <c r="L2606" s="5">
        <f t="shared" si="318"/>
        <v>0</v>
      </c>
      <c r="M2606" s="4">
        <v>0</v>
      </c>
      <c r="N2606" s="5">
        <f t="shared" si="319"/>
        <v>0</v>
      </c>
      <c r="O2606" s="4">
        <f t="shared" si="320"/>
        <v>0</v>
      </c>
      <c r="P2606" s="5">
        <f t="shared" si="321"/>
        <v>0</v>
      </c>
      <c r="Q2606" s="1" t="s">
        <v>13</v>
      </c>
      <c r="S2606" t="s">
        <v>54</v>
      </c>
      <c r="T2606" t="s">
        <v>54</v>
      </c>
      <c r="U2606">
        <v>2</v>
      </c>
      <c r="V2606">
        <v>1</v>
      </c>
    </row>
    <row r="2607" spans="1:22" x14ac:dyDescent="0.2">
      <c r="A2607" s="1" t="s">
        <v>884</v>
      </c>
      <c r="B2607" s="6" t="s">
        <v>1331</v>
      </c>
      <c r="C2607" s="1" t="s">
        <v>1519</v>
      </c>
      <c r="D2607" s="1" t="s">
        <v>13</v>
      </c>
      <c r="E2607" s="1" t="s">
        <v>1520</v>
      </c>
      <c r="F2607" s="1" t="s">
        <v>1521</v>
      </c>
      <c r="G2607" s="6" t="s">
        <v>1335</v>
      </c>
      <c r="H2607" s="3">
        <v>0.36</v>
      </c>
      <c r="I2607" s="4">
        <f>기계경비!H66</f>
        <v>0</v>
      </c>
      <c r="J2607" s="4">
        <f t="shared" si="317"/>
        <v>0</v>
      </c>
      <c r="K2607" s="4">
        <f>기계경비!I66</f>
        <v>0</v>
      </c>
      <c r="L2607" s="5">
        <f t="shared" si="318"/>
        <v>0</v>
      </c>
      <c r="M2607" s="4">
        <f>기계경비!J66</f>
        <v>0</v>
      </c>
      <c r="N2607" s="5">
        <f t="shared" si="319"/>
        <v>0</v>
      </c>
      <c r="O2607" s="4">
        <f t="shared" si="320"/>
        <v>0</v>
      </c>
      <c r="P2607" s="5">
        <f t="shared" si="321"/>
        <v>0</v>
      </c>
      <c r="Q2607" s="1" t="s">
        <v>13</v>
      </c>
      <c r="S2607" t="s">
        <v>54</v>
      </c>
      <c r="T2607" t="s">
        <v>54</v>
      </c>
      <c r="U2607" t="s">
        <v>13</v>
      </c>
      <c r="V2607">
        <v>1</v>
      </c>
    </row>
    <row r="2608" spans="1:22" x14ac:dyDescent="0.2">
      <c r="A2608" s="1" t="s">
        <v>884</v>
      </c>
      <c r="B2608" s="6" t="s">
        <v>1331</v>
      </c>
      <c r="C2608" s="1" t="s">
        <v>1522</v>
      </c>
      <c r="D2608" s="1" t="s">
        <v>13</v>
      </c>
      <c r="E2608" s="1" t="s">
        <v>1468</v>
      </c>
      <c r="F2608" s="1" t="s">
        <v>1523</v>
      </c>
      <c r="G2608" s="6" t="s">
        <v>1335</v>
      </c>
      <c r="H2608" s="3">
        <v>0.36</v>
      </c>
      <c r="I2608" s="4">
        <f>기계경비!H44</f>
        <v>0</v>
      </c>
      <c r="J2608" s="4">
        <f t="shared" si="317"/>
        <v>0</v>
      </c>
      <c r="K2608" s="4">
        <f>기계경비!I44</f>
        <v>0</v>
      </c>
      <c r="L2608" s="5">
        <f t="shared" si="318"/>
        <v>0</v>
      </c>
      <c r="M2608" s="4">
        <f>기계경비!J44</f>
        <v>0</v>
      </c>
      <c r="N2608" s="5">
        <f t="shared" si="319"/>
        <v>0</v>
      </c>
      <c r="O2608" s="4">
        <f t="shared" si="320"/>
        <v>0</v>
      </c>
      <c r="P2608" s="5">
        <f t="shared" si="321"/>
        <v>0</v>
      </c>
      <c r="Q2608" s="1" t="s">
        <v>13</v>
      </c>
      <c r="S2608" t="s">
        <v>54</v>
      </c>
      <c r="T2608" t="s">
        <v>54</v>
      </c>
      <c r="U2608" t="s">
        <v>13</v>
      </c>
      <c r="V2608">
        <v>1</v>
      </c>
    </row>
    <row r="2609" spans="1:22" x14ac:dyDescent="0.2">
      <c r="A2609" s="1" t="s">
        <v>884</v>
      </c>
      <c r="B2609" s="6" t="s">
        <v>1331</v>
      </c>
      <c r="C2609" s="1" t="s">
        <v>1370</v>
      </c>
      <c r="D2609" s="1" t="s">
        <v>13</v>
      </c>
      <c r="E2609" s="1" t="s">
        <v>1371</v>
      </c>
      <c r="F2609" s="1" t="s">
        <v>1372</v>
      </c>
      <c r="G2609" s="6" t="s">
        <v>1335</v>
      </c>
      <c r="H2609" s="3">
        <v>0.36</v>
      </c>
      <c r="I2609" s="4">
        <f>기계경비!H63</f>
        <v>0</v>
      </c>
      <c r="J2609" s="4">
        <f t="shared" si="317"/>
        <v>0</v>
      </c>
      <c r="K2609" s="4">
        <f>기계경비!I63</f>
        <v>0</v>
      </c>
      <c r="L2609" s="5">
        <f t="shared" si="318"/>
        <v>0</v>
      </c>
      <c r="M2609" s="4">
        <f>기계경비!J63</f>
        <v>0</v>
      </c>
      <c r="N2609" s="5">
        <f t="shared" si="319"/>
        <v>0</v>
      </c>
      <c r="O2609" s="4">
        <f t="shared" si="320"/>
        <v>0</v>
      </c>
      <c r="P2609" s="5">
        <f t="shared" si="321"/>
        <v>0</v>
      </c>
      <c r="Q2609" s="1" t="s">
        <v>13</v>
      </c>
      <c r="S2609" t="s">
        <v>54</v>
      </c>
      <c r="T2609" t="s">
        <v>54</v>
      </c>
      <c r="U2609" t="s">
        <v>13</v>
      </c>
      <c r="V2609">
        <v>1</v>
      </c>
    </row>
    <row r="2610" spans="1:22" x14ac:dyDescent="0.2">
      <c r="A2610" s="1" t="s">
        <v>884</v>
      </c>
      <c r="B2610" s="6" t="s">
        <v>1331</v>
      </c>
      <c r="C2610" s="1" t="s">
        <v>1524</v>
      </c>
      <c r="D2610" s="1" t="s">
        <v>13</v>
      </c>
      <c r="E2610" s="1" t="s">
        <v>1517</v>
      </c>
      <c r="F2610" s="1" t="s">
        <v>1525</v>
      </c>
      <c r="G2610" s="6" t="s">
        <v>1335</v>
      </c>
      <c r="H2610" s="3">
        <v>0.36</v>
      </c>
      <c r="I2610" s="4">
        <f>기계경비!H14</f>
        <v>0</v>
      </c>
      <c r="J2610" s="4">
        <f t="shared" si="317"/>
        <v>0</v>
      </c>
      <c r="K2610" s="4">
        <f>기계경비!I14</f>
        <v>0</v>
      </c>
      <c r="L2610" s="5">
        <f t="shared" si="318"/>
        <v>0</v>
      </c>
      <c r="M2610" s="4">
        <f>기계경비!J14</f>
        <v>0</v>
      </c>
      <c r="N2610" s="5">
        <f t="shared" si="319"/>
        <v>0</v>
      </c>
      <c r="O2610" s="4">
        <f t="shared" si="320"/>
        <v>0</v>
      </c>
      <c r="P2610" s="5">
        <f t="shared" si="321"/>
        <v>0</v>
      </c>
      <c r="Q2610" s="1" t="s">
        <v>13</v>
      </c>
      <c r="S2610" t="s">
        <v>54</v>
      </c>
      <c r="T2610" t="s">
        <v>54</v>
      </c>
      <c r="U2610" t="s">
        <v>13</v>
      </c>
      <c r="V2610">
        <v>1</v>
      </c>
    </row>
    <row r="2611" spans="1:22" x14ac:dyDescent="0.2">
      <c r="A2611" s="1" t="s">
        <v>884</v>
      </c>
      <c r="B2611" s="6" t="s">
        <v>1331</v>
      </c>
      <c r="C2611" s="1" t="s">
        <v>1481</v>
      </c>
      <c r="D2611" s="1" t="s">
        <v>13</v>
      </c>
      <c r="E2611" s="1" t="s">
        <v>1482</v>
      </c>
      <c r="F2611" s="1" t="s">
        <v>1483</v>
      </c>
      <c r="G2611" s="6" t="s">
        <v>1335</v>
      </c>
      <c r="H2611" s="3">
        <v>0.36</v>
      </c>
      <c r="I2611" s="4">
        <f>기계경비!H56</f>
        <v>0</v>
      </c>
      <c r="J2611" s="4">
        <f t="shared" si="317"/>
        <v>0</v>
      </c>
      <c r="K2611" s="4">
        <f>기계경비!I56</f>
        <v>0</v>
      </c>
      <c r="L2611" s="5">
        <f t="shared" si="318"/>
        <v>0</v>
      </c>
      <c r="M2611" s="4">
        <f>기계경비!J56</f>
        <v>0</v>
      </c>
      <c r="N2611" s="5">
        <f t="shared" si="319"/>
        <v>0</v>
      </c>
      <c r="O2611" s="4">
        <f t="shared" si="320"/>
        <v>0</v>
      </c>
      <c r="P2611" s="5">
        <f t="shared" si="321"/>
        <v>0</v>
      </c>
      <c r="Q2611" s="1" t="s">
        <v>13</v>
      </c>
      <c r="S2611" t="s">
        <v>54</v>
      </c>
      <c r="T2611" t="s">
        <v>54</v>
      </c>
      <c r="U2611" t="s">
        <v>13</v>
      </c>
      <c r="V2611">
        <v>1</v>
      </c>
    </row>
    <row r="2612" spans="1:22" x14ac:dyDescent="0.2">
      <c r="A2612" s="1" t="s">
        <v>884</v>
      </c>
      <c r="B2612" s="6" t="s">
        <v>1331</v>
      </c>
      <c r="C2612" s="1" t="s">
        <v>1526</v>
      </c>
      <c r="D2612" s="1" t="s">
        <v>13</v>
      </c>
      <c r="E2612" s="1" t="s">
        <v>1517</v>
      </c>
      <c r="F2612" s="1" t="s">
        <v>1527</v>
      </c>
      <c r="G2612" s="6" t="s">
        <v>1335</v>
      </c>
      <c r="H2612" s="3">
        <v>0.36</v>
      </c>
      <c r="I2612" s="4">
        <f>기계경비!H15</f>
        <v>0</v>
      </c>
      <c r="J2612" s="4">
        <f t="shared" si="317"/>
        <v>0</v>
      </c>
      <c r="K2612" s="4">
        <f>기계경비!I15</f>
        <v>0</v>
      </c>
      <c r="L2612" s="5">
        <f t="shared" si="318"/>
        <v>0</v>
      </c>
      <c r="M2612" s="4">
        <f>기계경비!J15</f>
        <v>0</v>
      </c>
      <c r="N2612" s="5">
        <f t="shared" si="319"/>
        <v>0</v>
      </c>
      <c r="O2612" s="4">
        <f t="shared" si="320"/>
        <v>0</v>
      </c>
      <c r="P2612" s="5">
        <f t="shared" si="321"/>
        <v>0</v>
      </c>
      <c r="Q2612" s="1" t="s">
        <v>13</v>
      </c>
      <c r="S2612" t="s">
        <v>54</v>
      </c>
      <c r="T2612" t="s">
        <v>54</v>
      </c>
      <c r="U2612" t="s">
        <v>13</v>
      </c>
      <c r="V2612">
        <v>1</v>
      </c>
    </row>
    <row r="2613" spans="1:22" x14ac:dyDescent="0.2">
      <c r="A2613" s="1" t="s">
        <v>13</v>
      </c>
      <c r="B2613" s="6" t="s">
        <v>13</v>
      </c>
      <c r="C2613" s="1" t="s">
        <v>13</v>
      </c>
      <c r="D2613" s="1" t="s">
        <v>13</v>
      </c>
      <c r="E2613" s="1" t="s">
        <v>1311</v>
      </c>
      <c r="F2613" s="1" t="s">
        <v>13</v>
      </c>
      <c r="G2613" s="6" t="s">
        <v>13</v>
      </c>
      <c r="H2613" s="3">
        <v>0</v>
      </c>
      <c r="I2613" s="1" t="s">
        <v>13</v>
      </c>
      <c r="J2613" s="4">
        <f>TRUNC(SUMPRODUCT(J2601:J2612, V2601:V2612), 0)</f>
        <v>0</v>
      </c>
      <c r="K2613" s="1" t="s">
        <v>13</v>
      </c>
      <c r="L2613" s="5">
        <f>TRUNC(SUMPRODUCT(L2601:L2612, V2601:V2612), 0)</f>
        <v>0</v>
      </c>
      <c r="M2613" s="1" t="s">
        <v>13</v>
      </c>
      <c r="N2613" s="5">
        <f>TRUNC(SUMPRODUCT(N2601:N2612, V2601:V2612), 0)</f>
        <v>0</v>
      </c>
      <c r="O2613" s="1" t="s">
        <v>13</v>
      </c>
      <c r="P2613" s="5">
        <f>J2613+L2613+N2613</f>
        <v>0</v>
      </c>
      <c r="Q2613" s="1" t="s">
        <v>13</v>
      </c>
      <c r="S2613" t="s">
        <v>13</v>
      </c>
      <c r="T2613" t="s">
        <v>13</v>
      </c>
      <c r="U2613" t="s">
        <v>13</v>
      </c>
      <c r="V2613">
        <v>1</v>
      </c>
    </row>
    <row r="2614" spans="1:22" x14ac:dyDescent="0.2">
      <c r="A2614" s="1" t="s">
        <v>13</v>
      </c>
      <c r="B2614" s="6" t="s">
        <v>13</v>
      </c>
      <c r="C2614" s="1" t="s">
        <v>13</v>
      </c>
      <c r="D2614" s="1" t="s">
        <v>13</v>
      </c>
      <c r="E2614" s="1" t="s">
        <v>13</v>
      </c>
      <c r="F2614" s="1" t="s">
        <v>13</v>
      </c>
      <c r="G2614" s="6" t="s">
        <v>13</v>
      </c>
      <c r="H2614" s="3">
        <v>0</v>
      </c>
      <c r="I2614" s="1" t="s">
        <v>13</v>
      </c>
      <c r="J2614" s="1" t="s">
        <v>13</v>
      </c>
      <c r="K2614" s="1" t="s">
        <v>13</v>
      </c>
      <c r="L2614" s="1" t="s">
        <v>13</v>
      </c>
      <c r="M2614" s="1" t="s">
        <v>13</v>
      </c>
      <c r="N2614" s="1" t="s">
        <v>13</v>
      </c>
      <c r="O2614" s="1" t="s">
        <v>13</v>
      </c>
      <c r="P2614" s="1" t="s">
        <v>13</v>
      </c>
      <c r="Q2614" s="1" t="s">
        <v>13</v>
      </c>
      <c r="S2614" t="s">
        <v>13</v>
      </c>
      <c r="T2614" t="s">
        <v>13</v>
      </c>
      <c r="U2614" t="s">
        <v>13</v>
      </c>
      <c r="V2614">
        <v>1</v>
      </c>
    </row>
    <row r="2615" spans="1:22" x14ac:dyDescent="0.2">
      <c r="A2615" s="1" t="s">
        <v>885</v>
      </c>
      <c r="B2615" s="6" t="s">
        <v>13</v>
      </c>
      <c r="C2615" s="1" t="s">
        <v>13</v>
      </c>
      <c r="D2615" s="1" t="s">
        <v>13</v>
      </c>
      <c r="E2615" s="1" t="s">
        <v>877</v>
      </c>
      <c r="F2615" s="1" t="s">
        <v>873</v>
      </c>
      <c r="G2615" s="6" t="s">
        <v>136</v>
      </c>
      <c r="H2615" s="3">
        <v>0</v>
      </c>
      <c r="I2615" s="1" t="s">
        <v>13</v>
      </c>
      <c r="J2615" s="1" t="s">
        <v>13</v>
      </c>
      <c r="K2615" s="1" t="s">
        <v>13</v>
      </c>
      <c r="L2615" s="1" t="s">
        <v>13</v>
      </c>
      <c r="M2615" s="1" t="s">
        <v>13</v>
      </c>
      <c r="N2615" s="1" t="s">
        <v>13</v>
      </c>
      <c r="O2615" s="1" t="s">
        <v>13</v>
      </c>
      <c r="P2615" s="1" t="s">
        <v>13</v>
      </c>
      <c r="Q2615" s="1" t="s">
        <v>13</v>
      </c>
      <c r="S2615" t="s">
        <v>13</v>
      </c>
      <c r="T2615" t="s">
        <v>13</v>
      </c>
      <c r="U2615" t="s">
        <v>13</v>
      </c>
      <c r="V2615">
        <v>1</v>
      </c>
    </row>
    <row r="2616" spans="1:22" x14ac:dyDescent="0.2">
      <c r="A2616" s="1" t="s">
        <v>885</v>
      </c>
      <c r="B2616" s="6" t="s">
        <v>1312</v>
      </c>
      <c r="C2616" s="1" t="s">
        <v>1496</v>
      </c>
      <c r="D2616" s="1" t="s">
        <v>13</v>
      </c>
      <c r="E2616" s="1" t="s">
        <v>1497</v>
      </c>
      <c r="F2616" s="1" t="s">
        <v>1315</v>
      </c>
      <c r="G2616" s="6" t="s">
        <v>1316</v>
      </c>
      <c r="H2616" s="3">
        <v>7.0000000000000007E-2</v>
      </c>
      <c r="I2616" s="5">
        <v>0</v>
      </c>
      <c r="J2616" s="4">
        <f t="shared" ref="J2616:J2627" si="322">TRUNC(H2616*I2616, 1)</f>
        <v>0</v>
      </c>
      <c r="K2616" s="4">
        <f>노무!E23</f>
        <v>0</v>
      </c>
      <c r="L2616" s="5">
        <f t="shared" ref="L2616:L2627" si="323">TRUNC(H2616*K2616, 1)</f>
        <v>0</v>
      </c>
      <c r="M2616" s="4">
        <v>0</v>
      </c>
      <c r="N2616" s="5">
        <f t="shared" ref="N2616:N2627" si="324">TRUNC(H2616*M2616, 1)</f>
        <v>0</v>
      </c>
      <c r="O2616" s="4">
        <f t="shared" ref="O2616:O2627" si="325">I2616+K2616+M2616</f>
        <v>0</v>
      </c>
      <c r="P2616" s="5">
        <f t="shared" ref="P2616:P2627" si="326">J2616+L2616+N2616</f>
        <v>0</v>
      </c>
      <c r="Q2616" s="1" t="s">
        <v>13</v>
      </c>
      <c r="S2616" t="s">
        <v>54</v>
      </c>
      <c r="T2616" t="s">
        <v>54</v>
      </c>
      <c r="U2616" t="s">
        <v>13</v>
      </c>
      <c r="V2616">
        <v>1</v>
      </c>
    </row>
    <row r="2617" spans="1:22" x14ac:dyDescent="0.2">
      <c r="A2617" s="1" t="s">
        <v>885</v>
      </c>
      <c r="B2617" s="6" t="s">
        <v>1312</v>
      </c>
      <c r="C2617" s="1" t="s">
        <v>1362</v>
      </c>
      <c r="D2617" s="1" t="s">
        <v>13</v>
      </c>
      <c r="E2617" s="1" t="s">
        <v>1363</v>
      </c>
      <c r="F2617" s="1" t="s">
        <v>1315</v>
      </c>
      <c r="G2617" s="6" t="s">
        <v>1316</v>
      </c>
      <c r="H2617" s="3">
        <v>7.0000000000000007E-2</v>
      </c>
      <c r="I2617" s="5">
        <v>0</v>
      </c>
      <c r="J2617" s="4">
        <f t="shared" si="322"/>
        <v>0</v>
      </c>
      <c r="K2617" s="4">
        <f>노무!E28</f>
        <v>0</v>
      </c>
      <c r="L2617" s="5">
        <f t="shared" si="323"/>
        <v>0</v>
      </c>
      <c r="M2617" s="4">
        <v>0</v>
      </c>
      <c r="N2617" s="5">
        <f t="shared" si="324"/>
        <v>0</v>
      </c>
      <c r="O2617" s="4">
        <f t="shared" si="325"/>
        <v>0</v>
      </c>
      <c r="P2617" s="5">
        <f t="shared" si="326"/>
        <v>0</v>
      </c>
      <c r="Q2617" s="1" t="s">
        <v>13</v>
      </c>
      <c r="S2617" t="s">
        <v>54</v>
      </c>
      <c r="T2617" t="s">
        <v>54</v>
      </c>
      <c r="U2617" t="s">
        <v>13</v>
      </c>
      <c r="V2617">
        <v>1</v>
      </c>
    </row>
    <row r="2618" spans="1:22" x14ac:dyDescent="0.2">
      <c r="A2618" s="1" t="s">
        <v>885</v>
      </c>
      <c r="B2618" s="6" t="s">
        <v>1312</v>
      </c>
      <c r="C2618" s="1" t="s">
        <v>1355</v>
      </c>
      <c r="D2618" s="1" t="s">
        <v>13</v>
      </c>
      <c r="E2618" s="1" t="s">
        <v>1356</v>
      </c>
      <c r="F2618" s="1" t="s">
        <v>1315</v>
      </c>
      <c r="G2618" s="6" t="s">
        <v>1316</v>
      </c>
      <c r="H2618" s="3">
        <v>0.14000000000000001</v>
      </c>
      <c r="I2618" s="5">
        <v>0</v>
      </c>
      <c r="J2618" s="4">
        <f t="shared" si="322"/>
        <v>0</v>
      </c>
      <c r="K2618" s="4">
        <f>노무!E5</f>
        <v>0</v>
      </c>
      <c r="L2618" s="5">
        <f t="shared" si="323"/>
        <v>0</v>
      </c>
      <c r="M2618" s="4">
        <v>0</v>
      </c>
      <c r="N2618" s="5">
        <f t="shared" si="324"/>
        <v>0</v>
      </c>
      <c r="O2618" s="4">
        <f t="shared" si="325"/>
        <v>0</v>
      </c>
      <c r="P2618" s="5">
        <f t="shared" si="326"/>
        <v>0</v>
      </c>
      <c r="Q2618" s="1" t="s">
        <v>13</v>
      </c>
      <c r="S2618" t="s">
        <v>54</v>
      </c>
      <c r="T2618" t="s">
        <v>54</v>
      </c>
      <c r="U2618" t="s">
        <v>13</v>
      </c>
      <c r="V2618">
        <v>1</v>
      </c>
    </row>
    <row r="2619" spans="1:22" x14ac:dyDescent="0.2">
      <c r="A2619" s="1" t="s">
        <v>885</v>
      </c>
      <c r="B2619" s="6" t="s">
        <v>1312</v>
      </c>
      <c r="C2619" s="1" t="s">
        <v>1317</v>
      </c>
      <c r="D2619" s="1" t="s">
        <v>13</v>
      </c>
      <c r="E2619" s="1" t="s">
        <v>1318</v>
      </c>
      <c r="F2619" s="1" t="s">
        <v>1315</v>
      </c>
      <c r="G2619" s="6" t="s">
        <v>1316</v>
      </c>
      <c r="H2619" s="3">
        <v>0.12</v>
      </c>
      <c r="I2619" s="5">
        <v>0</v>
      </c>
      <c r="J2619" s="4">
        <f t="shared" si="322"/>
        <v>0</v>
      </c>
      <c r="K2619" s="4">
        <f>노무!E4</f>
        <v>0</v>
      </c>
      <c r="L2619" s="5">
        <f t="shared" si="323"/>
        <v>0</v>
      </c>
      <c r="M2619" s="4">
        <v>0</v>
      </c>
      <c r="N2619" s="5">
        <f t="shared" si="324"/>
        <v>0</v>
      </c>
      <c r="O2619" s="4">
        <f t="shared" si="325"/>
        <v>0</v>
      </c>
      <c r="P2619" s="5">
        <f t="shared" si="326"/>
        <v>0</v>
      </c>
      <c r="Q2619" s="1" t="s">
        <v>13</v>
      </c>
      <c r="S2619" t="s">
        <v>54</v>
      </c>
      <c r="T2619" t="s">
        <v>54</v>
      </c>
      <c r="U2619" t="s">
        <v>13</v>
      </c>
      <c r="V2619">
        <v>1</v>
      </c>
    </row>
    <row r="2620" spans="1:22" x14ac:dyDescent="0.2">
      <c r="A2620" s="1" t="s">
        <v>885</v>
      </c>
      <c r="B2620" s="6" t="s">
        <v>1306</v>
      </c>
      <c r="C2620" s="1" t="s">
        <v>1307</v>
      </c>
      <c r="D2620" s="1" t="s">
        <v>13</v>
      </c>
      <c r="E2620" s="1" t="s">
        <v>1322</v>
      </c>
      <c r="F2620" s="1" t="s">
        <v>1502</v>
      </c>
      <c r="G2620" s="6" t="s">
        <v>1310</v>
      </c>
      <c r="H2620" s="3">
        <v>1</v>
      </c>
      <c r="I2620" s="5">
        <v>0</v>
      </c>
      <c r="J2620" s="4">
        <f t="shared" si="322"/>
        <v>0</v>
      </c>
      <c r="K2620" s="4">
        <f>TRUNC((L2616+L2617+L2618+L2619)*20*0.01, 1)</f>
        <v>0</v>
      </c>
      <c r="L2620" s="5">
        <f t="shared" si="323"/>
        <v>0</v>
      </c>
      <c r="M2620" s="4">
        <v>0</v>
      </c>
      <c r="N2620" s="5">
        <f t="shared" si="324"/>
        <v>0</v>
      </c>
      <c r="O2620" s="4">
        <f t="shared" si="325"/>
        <v>0</v>
      </c>
      <c r="P2620" s="5">
        <f t="shared" si="326"/>
        <v>0</v>
      </c>
      <c r="Q2620" s="1" t="s">
        <v>13</v>
      </c>
      <c r="S2620" t="s">
        <v>54</v>
      </c>
      <c r="T2620" t="s">
        <v>54</v>
      </c>
      <c r="U2620">
        <v>20</v>
      </c>
      <c r="V2620">
        <v>1</v>
      </c>
    </row>
    <row r="2621" spans="1:22" x14ac:dyDescent="0.2">
      <c r="A2621" s="1" t="s">
        <v>885</v>
      </c>
      <c r="B2621" s="6" t="s">
        <v>1306</v>
      </c>
      <c r="C2621" s="1" t="s">
        <v>1321</v>
      </c>
      <c r="D2621" s="1" t="s">
        <v>13</v>
      </c>
      <c r="E2621" s="1" t="s">
        <v>1319</v>
      </c>
      <c r="F2621" s="1" t="s">
        <v>1330</v>
      </c>
      <c r="G2621" s="6" t="s">
        <v>1310</v>
      </c>
      <c r="H2621" s="3">
        <v>1</v>
      </c>
      <c r="I2621" s="4">
        <f>TRUNC((L2616+L2617+L2618+L2619)*2*0.01, 1)</f>
        <v>0</v>
      </c>
      <c r="J2621" s="4">
        <f t="shared" si="322"/>
        <v>0</v>
      </c>
      <c r="K2621" s="4">
        <v>0</v>
      </c>
      <c r="L2621" s="5">
        <f t="shared" si="323"/>
        <v>0</v>
      </c>
      <c r="M2621" s="4">
        <v>0</v>
      </c>
      <c r="N2621" s="5">
        <f t="shared" si="324"/>
        <v>0</v>
      </c>
      <c r="O2621" s="4">
        <f t="shared" si="325"/>
        <v>0</v>
      </c>
      <c r="P2621" s="5">
        <f t="shared" si="326"/>
        <v>0</v>
      </c>
      <c r="Q2621" s="1" t="s">
        <v>13</v>
      </c>
      <c r="S2621" t="s">
        <v>54</v>
      </c>
      <c r="T2621" t="s">
        <v>54</v>
      </c>
      <c r="U2621">
        <v>2</v>
      </c>
      <c r="V2621">
        <v>1</v>
      </c>
    </row>
    <row r="2622" spans="1:22" x14ac:dyDescent="0.2">
      <c r="A2622" s="1" t="s">
        <v>885</v>
      </c>
      <c r="B2622" s="6" t="s">
        <v>1331</v>
      </c>
      <c r="C2622" s="1" t="s">
        <v>1519</v>
      </c>
      <c r="D2622" s="1" t="s">
        <v>13</v>
      </c>
      <c r="E2622" s="1" t="s">
        <v>1520</v>
      </c>
      <c r="F2622" s="1" t="s">
        <v>1521</v>
      </c>
      <c r="G2622" s="6" t="s">
        <v>1335</v>
      </c>
      <c r="H2622" s="3">
        <v>0.51</v>
      </c>
      <c r="I2622" s="4">
        <f>기계경비!H66</f>
        <v>0</v>
      </c>
      <c r="J2622" s="4">
        <f t="shared" si="322"/>
        <v>0</v>
      </c>
      <c r="K2622" s="4">
        <f>기계경비!I66</f>
        <v>0</v>
      </c>
      <c r="L2622" s="5">
        <f t="shared" si="323"/>
        <v>0</v>
      </c>
      <c r="M2622" s="4">
        <f>기계경비!J66</f>
        <v>0</v>
      </c>
      <c r="N2622" s="5">
        <f t="shared" si="324"/>
        <v>0</v>
      </c>
      <c r="O2622" s="4">
        <f t="shared" si="325"/>
        <v>0</v>
      </c>
      <c r="P2622" s="5">
        <f t="shared" si="326"/>
        <v>0</v>
      </c>
      <c r="Q2622" s="1" t="s">
        <v>13</v>
      </c>
      <c r="S2622" t="s">
        <v>54</v>
      </c>
      <c r="T2622" t="s">
        <v>54</v>
      </c>
      <c r="U2622" t="s">
        <v>13</v>
      </c>
      <c r="V2622">
        <v>1</v>
      </c>
    </row>
    <row r="2623" spans="1:22" x14ac:dyDescent="0.2">
      <c r="A2623" s="1" t="s">
        <v>885</v>
      </c>
      <c r="B2623" s="6" t="s">
        <v>1331</v>
      </c>
      <c r="C2623" s="1" t="s">
        <v>1522</v>
      </c>
      <c r="D2623" s="1" t="s">
        <v>13</v>
      </c>
      <c r="E2623" s="1" t="s">
        <v>1468</v>
      </c>
      <c r="F2623" s="1" t="s">
        <v>1523</v>
      </c>
      <c r="G2623" s="6" t="s">
        <v>1335</v>
      </c>
      <c r="H2623" s="3">
        <v>0.51</v>
      </c>
      <c r="I2623" s="4">
        <f>기계경비!H44</f>
        <v>0</v>
      </c>
      <c r="J2623" s="4">
        <f t="shared" si="322"/>
        <v>0</v>
      </c>
      <c r="K2623" s="4">
        <f>기계경비!I44</f>
        <v>0</v>
      </c>
      <c r="L2623" s="5">
        <f t="shared" si="323"/>
        <v>0</v>
      </c>
      <c r="M2623" s="4">
        <f>기계경비!J44</f>
        <v>0</v>
      </c>
      <c r="N2623" s="5">
        <f t="shared" si="324"/>
        <v>0</v>
      </c>
      <c r="O2623" s="4">
        <f t="shared" si="325"/>
        <v>0</v>
      </c>
      <c r="P2623" s="5">
        <f t="shared" si="326"/>
        <v>0</v>
      </c>
      <c r="Q2623" s="1" t="s">
        <v>13</v>
      </c>
      <c r="S2623" t="s">
        <v>54</v>
      </c>
      <c r="T2623" t="s">
        <v>54</v>
      </c>
      <c r="U2623" t="s">
        <v>13</v>
      </c>
      <c r="V2623">
        <v>1</v>
      </c>
    </row>
    <row r="2624" spans="1:22" x14ac:dyDescent="0.2">
      <c r="A2624" s="1" t="s">
        <v>885</v>
      </c>
      <c r="B2624" s="6" t="s">
        <v>1331</v>
      </c>
      <c r="C2624" s="1" t="s">
        <v>1370</v>
      </c>
      <c r="D2624" s="1" t="s">
        <v>13</v>
      </c>
      <c r="E2624" s="1" t="s">
        <v>1371</v>
      </c>
      <c r="F2624" s="1" t="s">
        <v>1372</v>
      </c>
      <c r="G2624" s="6" t="s">
        <v>1335</v>
      </c>
      <c r="H2624" s="3">
        <v>0.51</v>
      </c>
      <c r="I2624" s="4">
        <f>기계경비!H63</f>
        <v>0</v>
      </c>
      <c r="J2624" s="4">
        <f t="shared" si="322"/>
        <v>0</v>
      </c>
      <c r="K2624" s="4">
        <f>기계경비!I63</f>
        <v>0</v>
      </c>
      <c r="L2624" s="5">
        <f t="shared" si="323"/>
        <v>0</v>
      </c>
      <c r="M2624" s="4">
        <f>기계경비!J63</f>
        <v>0</v>
      </c>
      <c r="N2624" s="5">
        <f t="shared" si="324"/>
        <v>0</v>
      </c>
      <c r="O2624" s="4">
        <f t="shared" si="325"/>
        <v>0</v>
      </c>
      <c r="P2624" s="5">
        <f t="shared" si="326"/>
        <v>0</v>
      </c>
      <c r="Q2624" s="1" t="s">
        <v>13</v>
      </c>
      <c r="S2624" t="s">
        <v>54</v>
      </c>
      <c r="T2624" t="s">
        <v>54</v>
      </c>
      <c r="U2624" t="s">
        <v>13</v>
      </c>
      <c r="V2624">
        <v>1</v>
      </c>
    </row>
    <row r="2625" spans="1:22" x14ac:dyDescent="0.2">
      <c r="A2625" s="1" t="s">
        <v>885</v>
      </c>
      <c r="B2625" s="6" t="s">
        <v>1331</v>
      </c>
      <c r="C2625" s="1" t="s">
        <v>1524</v>
      </c>
      <c r="D2625" s="1" t="s">
        <v>13</v>
      </c>
      <c r="E2625" s="1" t="s">
        <v>1517</v>
      </c>
      <c r="F2625" s="1" t="s">
        <v>1525</v>
      </c>
      <c r="G2625" s="6" t="s">
        <v>1335</v>
      </c>
      <c r="H2625" s="3">
        <v>0.51</v>
      </c>
      <c r="I2625" s="4">
        <f>기계경비!H14</f>
        <v>0</v>
      </c>
      <c r="J2625" s="4">
        <f t="shared" si="322"/>
        <v>0</v>
      </c>
      <c r="K2625" s="4">
        <f>기계경비!I14</f>
        <v>0</v>
      </c>
      <c r="L2625" s="5">
        <f t="shared" si="323"/>
        <v>0</v>
      </c>
      <c r="M2625" s="4">
        <f>기계경비!J14</f>
        <v>0</v>
      </c>
      <c r="N2625" s="5">
        <f t="shared" si="324"/>
        <v>0</v>
      </c>
      <c r="O2625" s="4">
        <f t="shared" si="325"/>
        <v>0</v>
      </c>
      <c r="P2625" s="5">
        <f t="shared" si="326"/>
        <v>0</v>
      </c>
      <c r="Q2625" s="1" t="s">
        <v>13</v>
      </c>
      <c r="S2625" t="s">
        <v>54</v>
      </c>
      <c r="T2625" t="s">
        <v>54</v>
      </c>
      <c r="U2625" t="s">
        <v>13</v>
      </c>
      <c r="V2625">
        <v>1</v>
      </c>
    </row>
    <row r="2626" spans="1:22" x14ac:dyDescent="0.2">
      <c r="A2626" s="1" t="s">
        <v>885</v>
      </c>
      <c r="B2626" s="6" t="s">
        <v>1331</v>
      </c>
      <c r="C2626" s="1" t="s">
        <v>1481</v>
      </c>
      <c r="D2626" s="1" t="s">
        <v>13</v>
      </c>
      <c r="E2626" s="1" t="s">
        <v>1482</v>
      </c>
      <c r="F2626" s="1" t="s">
        <v>1483</v>
      </c>
      <c r="G2626" s="6" t="s">
        <v>1335</v>
      </c>
      <c r="H2626" s="3">
        <v>0.51</v>
      </c>
      <c r="I2626" s="4">
        <f>기계경비!H56</f>
        <v>0</v>
      </c>
      <c r="J2626" s="4">
        <f t="shared" si="322"/>
        <v>0</v>
      </c>
      <c r="K2626" s="4">
        <f>기계경비!I56</f>
        <v>0</v>
      </c>
      <c r="L2626" s="5">
        <f t="shared" si="323"/>
        <v>0</v>
      </c>
      <c r="M2626" s="4">
        <f>기계경비!J56</f>
        <v>0</v>
      </c>
      <c r="N2626" s="5">
        <f t="shared" si="324"/>
        <v>0</v>
      </c>
      <c r="O2626" s="4">
        <f t="shared" si="325"/>
        <v>0</v>
      </c>
      <c r="P2626" s="5">
        <f t="shared" si="326"/>
        <v>0</v>
      </c>
      <c r="Q2626" s="1" t="s">
        <v>13</v>
      </c>
      <c r="S2626" t="s">
        <v>54</v>
      </c>
      <c r="T2626" t="s">
        <v>54</v>
      </c>
      <c r="U2626" t="s">
        <v>13</v>
      </c>
      <c r="V2626">
        <v>1</v>
      </c>
    </row>
    <row r="2627" spans="1:22" x14ac:dyDescent="0.2">
      <c r="A2627" s="1" t="s">
        <v>885</v>
      </c>
      <c r="B2627" s="6" t="s">
        <v>1331</v>
      </c>
      <c r="C2627" s="1" t="s">
        <v>1526</v>
      </c>
      <c r="D2627" s="1" t="s">
        <v>13</v>
      </c>
      <c r="E2627" s="1" t="s">
        <v>1517</v>
      </c>
      <c r="F2627" s="1" t="s">
        <v>1527</v>
      </c>
      <c r="G2627" s="6" t="s">
        <v>1335</v>
      </c>
      <c r="H2627" s="3">
        <v>0.51</v>
      </c>
      <c r="I2627" s="4">
        <f>기계경비!H15</f>
        <v>0</v>
      </c>
      <c r="J2627" s="4">
        <f t="shared" si="322"/>
        <v>0</v>
      </c>
      <c r="K2627" s="4">
        <f>기계경비!I15</f>
        <v>0</v>
      </c>
      <c r="L2627" s="5">
        <f t="shared" si="323"/>
        <v>0</v>
      </c>
      <c r="M2627" s="4">
        <f>기계경비!J15</f>
        <v>0</v>
      </c>
      <c r="N2627" s="5">
        <f t="shared" si="324"/>
        <v>0</v>
      </c>
      <c r="O2627" s="4">
        <f t="shared" si="325"/>
        <v>0</v>
      </c>
      <c r="P2627" s="5">
        <f t="shared" si="326"/>
        <v>0</v>
      </c>
      <c r="Q2627" s="1" t="s">
        <v>13</v>
      </c>
      <c r="S2627" t="s">
        <v>54</v>
      </c>
      <c r="T2627" t="s">
        <v>54</v>
      </c>
      <c r="U2627" t="s">
        <v>13</v>
      </c>
      <c r="V2627">
        <v>1</v>
      </c>
    </row>
    <row r="2628" spans="1:22" x14ac:dyDescent="0.2">
      <c r="A2628" s="1" t="s">
        <v>13</v>
      </c>
      <c r="B2628" s="6" t="s">
        <v>13</v>
      </c>
      <c r="C2628" s="1" t="s">
        <v>13</v>
      </c>
      <c r="D2628" s="1" t="s">
        <v>13</v>
      </c>
      <c r="E2628" s="1" t="s">
        <v>1311</v>
      </c>
      <c r="F2628" s="1" t="s">
        <v>13</v>
      </c>
      <c r="G2628" s="6" t="s">
        <v>13</v>
      </c>
      <c r="H2628" s="3">
        <v>0</v>
      </c>
      <c r="I2628" s="1" t="s">
        <v>13</v>
      </c>
      <c r="J2628" s="4">
        <f>TRUNC(SUMPRODUCT(J2616:J2627, V2616:V2627), 0)</f>
        <v>0</v>
      </c>
      <c r="K2628" s="1" t="s">
        <v>13</v>
      </c>
      <c r="L2628" s="5">
        <f>TRUNC(SUMPRODUCT(L2616:L2627, V2616:V2627), 0)</f>
        <v>0</v>
      </c>
      <c r="M2628" s="1" t="s">
        <v>13</v>
      </c>
      <c r="N2628" s="5">
        <f>TRUNC(SUMPRODUCT(N2616:N2627, V2616:V2627), 0)</f>
        <v>0</v>
      </c>
      <c r="O2628" s="1" t="s">
        <v>13</v>
      </c>
      <c r="P2628" s="5">
        <f>J2628+L2628+N2628</f>
        <v>0</v>
      </c>
      <c r="Q2628" s="1" t="s">
        <v>13</v>
      </c>
      <c r="S2628" t="s">
        <v>13</v>
      </c>
      <c r="T2628" t="s">
        <v>13</v>
      </c>
      <c r="U2628" t="s">
        <v>13</v>
      </c>
      <c r="V2628">
        <v>1</v>
      </c>
    </row>
    <row r="2629" spans="1:22" x14ac:dyDescent="0.2">
      <c r="A2629" s="1" t="s">
        <v>13</v>
      </c>
      <c r="B2629" s="6" t="s">
        <v>13</v>
      </c>
      <c r="C2629" s="1" t="s">
        <v>13</v>
      </c>
      <c r="D2629" s="1" t="s">
        <v>13</v>
      </c>
      <c r="E2629" s="1" t="s">
        <v>13</v>
      </c>
      <c r="F2629" s="1" t="s">
        <v>13</v>
      </c>
      <c r="G2629" s="6" t="s">
        <v>13</v>
      </c>
      <c r="H2629" s="3">
        <v>0</v>
      </c>
      <c r="I2629" s="1" t="s">
        <v>13</v>
      </c>
      <c r="J2629" s="1" t="s">
        <v>13</v>
      </c>
      <c r="K2629" s="1" t="s">
        <v>13</v>
      </c>
      <c r="L2629" s="1" t="s">
        <v>13</v>
      </c>
      <c r="M2629" s="1" t="s">
        <v>13</v>
      </c>
      <c r="N2629" s="1" t="s">
        <v>13</v>
      </c>
      <c r="O2629" s="1" t="s">
        <v>13</v>
      </c>
      <c r="P2629" s="1" t="s">
        <v>13</v>
      </c>
      <c r="Q2629" s="1" t="s">
        <v>13</v>
      </c>
      <c r="S2629" t="s">
        <v>13</v>
      </c>
      <c r="T2629" t="s">
        <v>13</v>
      </c>
      <c r="U2629" t="s">
        <v>13</v>
      </c>
      <c r="V2629">
        <v>1</v>
      </c>
    </row>
    <row r="2630" spans="1:22" x14ac:dyDescent="0.2">
      <c r="A2630" s="1" t="s">
        <v>886</v>
      </c>
      <c r="B2630" s="6" t="s">
        <v>13</v>
      </c>
      <c r="C2630" s="1" t="s">
        <v>13</v>
      </c>
      <c r="D2630" s="1" t="s">
        <v>13</v>
      </c>
      <c r="E2630" s="1" t="s">
        <v>879</v>
      </c>
      <c r="F2630" s="1" t="s">
        <v>873</v>
      </c>
      <c r="G2630" s="6" t="s">
        <v>136</v>
      </c>
      <c r="H2630" s="3">
        <v>0</v>
      </c>
      <c r="I2630" s="1" t="s">
        <v>13</v>
      </c>
      <c r="J2630" s="1" t="s">
        <v>13</v>
      </c>
      <c r="K2630" s="1" t="s">
        <v>13</v>
      </c>
      <c r="L2630" s="1" t="s">
        <v>13</v>
      </c>
      <c r="M2630" s="1" t="s">
        <v>13</v>
      </c>
      <c r="N2630" s="1" t="s">
        <v>13</v>
      </c>
      <c r="O2630" s="1" t="s">
        <v>13</v>
      </c>
      <c r="P2630" s="1" t="s">
        <v>13</v>
      </c>
      <c r="Q2630" s="1" t="s">
        <v>13</v>
      </c>
      <c r="S2630" t="s">
        <v>13</v>
      </c>
      <c r="T2630" t="s">
        <v>13</v>
      </c>
      <c r="U2630" t="s">
        <v>13</v>
      </c>
      <c r="V2630">
        <v>1</v>
      </c>
    </row>
    <row r="2631" spans="1:22" x14ac:dyDescent="0.2">
      <c r="A2631" s="1" t="s">
        <v>886</v>
      </c>
      <c r="B2631" s="6" t="s">
        <v>1312</v>
      </c>
      <c r="C2631" s="1" t="s">
        <v>1496</v>
      </c>
      <c r="D2631" s="1" t="s">
        <v>13</v>
      </c>
      <c r="E2631" s="1" t="s">
        <v>1497</v>
      </c>
      <c r="F2631" s="1" t="s">
        <v>1315</v>
      </c>
      <c r="G2631" s="6" t="s">
        <v>1316</v>
      </c>
      <c r="H2631" s="3">
        <v>7.0000000000000007E-2</v>
      </c>
      <c r="I2631" s="5">
        <v>0</v>
      </c>
      <c r="J2631" s="4">
        <f t="shared" ref="J2631:J2642" si="327">TRUNC(H2631*I2631, 1)</f>
        <v>0</v>
      </c>
      <c r="K2631" s="4">
        <f>노무!E23</f>
        <v>0</v>
      </c>
      <c r="L2631" s="5">
        <f t="shared" ref="L2631:L2642" si="328">TRUNC(H2631*K2631, 1)</f>
        <v>0</v>
      </c>
      <c r="M2631" s="4">
        <v>0</v>
      </c>
      <c r="N2631" s="5">
        <f t="shared" ref="N2631:N2642" si="329">TRUNC(H2631*M2631, 1)</f>
        <v>0</v>
      </c>
      <c r="O2631" s="4">
        <f t="shared" ref="O2631:O2642" si="330">I2631+K2631+M2631</f>
        <v>0</v>
      </c>
      <c r="P2631" s="5">
        <f t="shared" ref="P2631:P2642" si="331">J2631+L2631+N2631</f>
        <v>0</v>
      </c>
      <c r="Q2631" s="1" t="s">
        <v>13</v>
      </c>
      <c r="S2631" t="s">
        <v>54</v>
      </c>
      <c r="T2631" t="s">
        <v>54</v>
      </c>
      <c r="U2631" t="s">
        <v>13</v>
      </c>
      <c r="V2631">
        <v>1</v>
      </c>
    </row>
    <row r="2632" spans="1:22" x14ac:dyDescent="0.2">
      <c r="A2632" s="1" t="s">
        <v>886</v>
      </c>
      <c r="B2632" s="6" t="s">
        <v>1312</v>
      </c>
      <c r="C2632" s="1" t="s">
        <v>1362</v>
      </c>
      <c r="D2632" s="1" t="s">
        <v>13</v>
      </c>
      <c r="E2632" s="1" t="s">
        <v>1363</v>
      </c>
      <c r="F2632" s="1" t="s">
        <v>1315</v>
      </c>
      <c r="G2632" s="6" t="s">
        <v>1316</v>
      </c>
      <c r="H2632" s="3">
        <v>7.0000000000000007E-2</v>
      </c>
      <c r="I2632" s="5">
        <v>0</v>
      </c>
      <c r="J2632" s="4">
        <f t="shared" si="327"/>
        <v>0</v>
      </c>
      <c r="K2632" s="4">
        <f>노무!E28</f>
        <v>0</v>
      </c>
      <c r="L2632" s="5">
        <f t="shared" si="328"/>
        <v>0</v>
      </c>
      <c r="M2632" s="4">
        <v>0</v>
      </c>
      <c r="N2632" s="5">
        <f t="shared" si="329"/>
        <v>0</v>
      </c>
      <c r="O2632" s="4">
        <f t="shared" si="330"/>
        <v>0</v>
      </c>
      <c r="P2632" s="5">
        <f t="shared" si="331"/>
        <v>0</v>
      </c>
      <c r="Q2632" s="1" t="s">
        <v>13</v>
      </c>
      <c r="S2632" t="s">
        <v>54</v>
      </c>
      <c r="T2632" t="s">
        <v>54</v>
      </c>
      <c r="U2632" t="s">
        <v>13</v>
      </c>
      <c r="V2632">
        <v>1</v>
      </c>
    </row>
    <row r="2633" spans="1:22" x14ac:dyDescent="0.2">
      <c r="A2633" s="1" t="s">
        <v>886</v>
      </c>
      <c r="B2633" s="6" t="s">
        <v>1312</v>
      </c>
      <c r="C2633" s="1" t="s">
        <v>1355</v>
      </c>
      <c r="D2633" s="1" t="s">
        <v>13</v>
      </c>
      <c r="E2633" s="1" t="s">
        <v>1356</v>
      </c>
      <c r="F2633" s="1" t="s">
        <v>1315</v>
      </c>
      <c r="G2633" s="6" t="s">
        <v>1316</v>
      </c>
      <c r="H2633" s="3">
        <v>0.14000000000000001</v>
      </c>
      <c r="I2633" s="5">
        <v>0</v>
      </c>
      <c r="J2633" s="4">
        <f t="shared" si="327"/>
        <v>0</v>
      </c>
      <c r="K2633" s="4">
        <f>노무!E5</f>
        <v>0</v>
      </c>
      <c r="L2633" s="5">
        <f t="shared" si="328"/>
        <v>0</v>
      </c>
      <c r="M2633" s="4">
        <v>0</v>
      </c>
      <c r="N2633" s="5">
        <f t="shared" si="329"/>
        <v>0</v>
      </c>
      <c r="O2633" s="4">
        <f t="shared" si="330"/>
        <v>0</v>
      </c>
      <c r="P2633" s="5">
        <f t="shared" si="331"/>
        <v>0</v>
      </c>
      <c r="Q2633" s="1" t="s">
        <v>13</v>
      </c>
      <c r="S2633" t="s">
        <v>54</v>
      </c>
      <c r="T2633" t="s">
        <v>54</v>
      </c>
      <c r="U2633" t="s">
        <v>13</v>
      </c>
      <c r="V2633">
        <v>1</v>
      </c>
    </row>
    <row r="2634" spans="1:22" x14ac:dyDescent="0.2">
      <c r="A2634" s="1" t="s">
        <v>886</v>
      </c>
      <c r="B2634" s="6" t="s">
        <v>1312</v>
      </c>
      <c r="C2634" s="1" t="s">
        <v>1317</v>
      </c>
      <c r="D2634" s="1" t="s">
        <v>13</v>
      </c>
      <c r="E2634" s="1" t="s">
        <v>1318</v>
      </c>
      <c r="F2634" s="1" t="s">
        <v>1315</v>
      </c>
      <c r="G2634" s="6" t="s">
        <v>1316</v>
      </c>
      <c r="H2634" s="3">
        <v>0.12</v>
      </c>
      <c r="I2634" s="5">
        <v>0</v>
      </c>
      <c r="J2634" s="4">
        <f t="shared" si="327"/>
        <v>0</v>
      </c>
      <c r="K2634" s="4">
        <f>노무!E4</f>
        <v>0</v>
      </c>
      <c r="L2634" s="5">
        <f t="shared" si="328"/>
        <v>0</v>
      </c>
      <c r="M2634" s="4">
        <v>0</v>
      </c>
      <c r="N2634" s="5">
        <f t="shared" si="329"/>
        <v>0</v>
      </c>
      <c r="O2634" s="4">
        <f t="shared" si="330"/>
        <v>0</v>
      </c>
      <c r="P2634" s="5">
        <f t="shared" si="331"/>
        <v>0</v>
      </c>
      <c r="Q2634" s="1" t="s">
        <v>13</v>
      </c>
      <c r="S2634" t="s">
        <v>54</v>
      </c>
      <c r="T2634" t="s">
        <v>54</v>
      </c>
      <c r="U2634" t="s">
        <v>13</v>
      </c>
      <c r="V2634">
        <v>1</v>
      </c>
    </row>
    <row r="2635" spans="1:22" x14ac:dyDescent="0.2">
      <c r="A2635" s="1" t="s">
        <v>886</v>
      </c>
      <c r="B2635" s="6" t="s">
        <v>1306</v>
      </c>
      <c r="C2635" s="1" t="s">
        <v>1307</v>
      </c>
      <c r="D2635" s="1" t="s">
        <v>13</v>
      </c>
      <c r="E2635" s="1" t="s">
        <v>1322</v>
      </c>
      <c r="F2635" s="1" t="s">
        <v>1528</v>
      </c>
      <c r="G2635" s="6" t="s">
        <v>1310</v>
      </c>
      <c r="H2635" s="3">
        <v>1</v>
      </c>
      <c r="I2635" s="5">
        <v>0</v>
      </c>
      <c r="J2635" s="4">
        <f t="shared" si="327"/>
        <v>0</v>
      </c>
      <c r="K2635" s="4">
        <f>TRUNC((L2631+L2632+L2633+L2634)*30*0.01, 1)</f>
        <v>0</v>
      </c>
      <c r="L2635" s="5">
        <f t="shared" si="328"/>
        <v>0</v>
      </c>
      <c r="M2635" s="4">
        <v>0</v>
      </c>
      <c r="N2635" s="5">
        <f t="shared" si="329"/>
        <v>0</v>
      </c>
      <c r="O2635" s="4">
        <f t="shared" si="330"/>
        <v>0</v>
      </c>
      <c r="P2635" s="5">
        <f t="shared" si="331"/>
        <v>0</v>
      </c>
      <c r="Q2635" s="1" t="s">
        <v>13</v>
      </c>
      <c r="S2635" t="s">
        <v>54</v>
      </c>
      <c r="T2635" t="s">
        <v>54</v>
      </c>
      <c r="U2635">
        <v>30</v>
      </c>
      <c r="V2635">
        <v>1</v>
      </c>
    </row>
    <row r="2636" spans="1:22" x14ac:dyDescent="0.2">
      <c r="A2636" s="1" t="s">
        <v>886</v>
      </c>
      <c r="B2636" s="6" t="s">
        <v>1306</v>
      </c>
      <c r="C2636" s="1" t="s">
        <v>1321</v>
      </c>
      <c r="D2636" s="1" t="s">
        <v>13</v>
      </c>
      <c r="E2636" s="1" t="s">
        <v>1319</v>
      </c>
      <c r="F2636" s="1" t="s">
        <v>1330</v>
      </c>
      <c r="G2636" s="6" t="s">
        <v>1310</v>
      </c>
      <c r="H2636" s="3">
        <v>1</v>
      </c>
      <c r="I2636" s="4">
        <f>TRUNC((L2631+L2632+L2633+L2634)*2*0.01, 1)</f>
        <v>0</v>
      </c>
      <c r="J2636" s="4">
        <f t="shared" si="327"/>
        <v>0</v>
      </c>
      <c r="K2636" s="4">
        <v>0</v>
      </c>
      <c r="L2636" s="5">
        <f t="shared" si="328"/>
        <v>0</v>
      </c>
      <c r="M2636" s="4">
        <v>0</v>
      </c>
      <c r="N2636" s="5">
        <f t="shared" si="329"/>
        <v>0</v>
      </c>
      <c r="O2636" s="4">
        <f t="shared" si="330"/>
        <v>0</v>
      </c>
      <c r="P2636" s="5">
        <f t="shared" si="331"/>
        <v>0</v>
      </c>
      <c r="Q2636" s="1" t="s">
        <v>13</v>
      </c>
      <c r="S2636" t="s">
        <v>54</v>
      </c>
      <c r="T2636" t="s">
        <v>54</v>
      </c>
      <c r="U2636">
        <v>2</v>
      </c>
      <c r="V2636">
        <v>1</v>
      </c>
    </row>
    <row r="2637" spans="1:22" x14ac:dyDescent="0.2">
      <c r="A2637" s="1" t="s">
        <v>886</v>
      </c>
      <c r="B2637" s="6" t="s">
        <v>1331</v>
      </c>
      <c r="C2637" s="1" t="s">
        <v>1519</v>
      </c>
      <c r="D2637" s="1" t="s">
        <v>13</v>
      </c>
      <c r="E2637" s="1" t="s">
        <v>1520</v>
      </c>
      <c r="F2637" s="1" t="s">
        <v>1521</v>
      </c>
      <c r="G2637" s="6" t="s">
        <v>1335</v>
      </c>
      <c r="H2637" s="3">
        <v>0.51</v>
      </c>
      <c r="I2637" s="4">
        <f>기계경비!H66</f>
        <v>0</v>
      </c>
      <c r="J2637" s="4">
        <f t="shared" si="327"/>
        <v>0</v>
      </c>
      <c r="K2637" s="4">
        <f>기계경비!I66</f>
        <v>0</v>
      </c>
      <c r="L2637" s="5">
        <f t="shared" si="328"/>
        <v>0</v>
      </c>
      <c r="M2637" s="4">
        <f>기계경비!J66</f>
        <v>0</v>
      </c>
      <c r="N2637" s="5">
        <f t="shared" si="329"/>
        <v>0</v>
      </c>
      <c r="O2637" s="4">
        <f t="shared" si="330"/>
        <v>0</v>
      </c>
      <c r="P2637" s="5">
        <f t="shared" si="331"/>
        <v>0</v>
      </c>
      <c r="Q2637" s="1" t="s">
        <v>13</v>
      </c>
      <c r="S2637" t="s">
        <v>54</v>
      </c>
      <c r="T2637" t="s">
        <v>54</v>
      </c>
      <c r="U2637" t="s">
        <v>13</v>
      </c>
      <c r="V2637">
        <v>1</v>
      </c>
    </row>
    <row r="2638" spans="1:22" x14ac:dyDescent="0.2">
      <c r="A2638" s="1" t="s">
        <v>886</v>
      </c>
      <c r="B2638" s="6" t="s">
        <v>1331</v>
      </c>
      <c r="C2638" s="1" t="s">
        <v>1522</v>
      </c>
      <c r="D2638" s="1" t="s">
        <v>13</v>
      </c>
      <c r="E2638" s="1" t="s">
        <v>1468</v>
      </c>
      <c r="F2638" s="1" t="s">
        <v>1523</v>
      </c>
      <c r="G2638" s="6" t="s">
        <v>1335</v>
      </c>
      <c r="H2638" s="3">
        <v>0.51</v>
      </c>
      <c r="I2638" s="4">
        <f>기계경비!H44</f>
        <v>0</v>
      </c>
      <c r="J2638" s="4">
        <f t="shared" si="327"/>
        <v>0</v>
      </c>
      <c r="K2638" s="4">
        <f>기계경비!I44</f>
        <v>0</v>
      </c>
      <c r="L2638" s="5">
        <f t="shared" si="328"/>
        <v>0</v>
      </c>
      <c r="M2638" s="4">
        <f>기계경비!J44</f>
        <v>0</v>
      </c>
      <c r="N2638" s="5">
        <f t="shared" si="329"/>
        <v>0</v>
      </c>
      <c r="O2638" s="4">
        <f t="shared" si="330"/>
        <v>0</v>
      </c>
      <c r="P2638" s="5">
        <f t="shared" si="331"/>
        <v>0</v>
      </c>
      <c r="Q2638" s="1" t="s">
        <v>13</v>
      </c>
      <c r="S2638" t="s">
        <v>54</v>
      </c>
      <c r="T2638" t="s">
        <v>54</v>
      </c>
      <c r="U2638" t="s">
        <v>13</v>
      </c>
      <c r="V2638">
        <v>1</v>
      </c>
    </row>
    <row r="2639" spans="1:22" x14ac:dyDescent="0.2">
      <c r="A2639" s="1" t="s">
        <v>886</v>
      </c>
      <c r="B2639" s="6" t="s">
        <v>1331</v>
      </c>
      <c r="C2639" s="1" t="s">
        <v>1370</v>
      </c>
      <c r="D2639" s="1" t="s">
        <v>13</v>
      </c>
      <c r="E2639" s="1" t="s">
        <v>1371</v>
      </c>
      <c r="F2639" s="1" t="s">
        <v>1372</v>
      </c>
      <c r="G2639" s="6" t="s">
        <v>1335</v>
      </c>
      <c r="H2639" s="3">
        <v>0.51</v>
      </c>
      <c r="I2639" s="4">
        <f>기계경비!H63</f>
        <v>0</v>
      </c>
      <c r="J2639" s="4">
        <f t="shared" si="327"/>
        <v>0</v>
      </c>
      <c r="K2639" s="4">
        <f>기계경비!I63</f>
        <v>0</v>
      </c>
      <c r="L2639" s="5">
        <f t="shared" si="328"/>
        <v>0</v>
      </c>
      <c r="M2639" s="4">
        <f>기계경비!J63</f>
        <v>0</v>
      </c>
      <c r="N2639" s="5">
        <f t="shared" si="329"/>
        <v>0</v>
      </c>
      <c r="O2639" s="4">
        <f t="shared" si="330"/>
        <v>0</v>
      </c>
      <c r="P2639" s="5">
        <f t="shared" si="331"/>
        <v>0</v>
      </c>
      <c r="Q2639" s="1" t="s">
        <v>13</v>
      </c>
      <c r="S2639" t="s">
        <v>54</v>
      </c>
      <c r="T2639" t="s">
        <v>54</v>
      </c>
      <c r="U2639" t="s">
        <v>13</v>
      </c>
      <c r="V2639">
        <v>1</v>
      </c>
    </row>
    <row r="2640" spans="1:22" x14ac:dyDescent="0.2">
      <c r="A2640" s="1" t="s">
        <v>886</v>
      </c>
      <c r="B2640" s="6" t="s">
        <v>1331</v>
      </c>
      <c r="C2640" s="1" t="s">
        <v>1524</v>
      </c>
      <c r="D2640" s="1" t="s">
        <v>13</v>
      </c>
      <c r="E2640" s="1" t="s">
        <v>1517</v>
      </c>
      <c r="F2640" s="1" t="s">
        <v>1525</v>
      </c>
      <c r="G2640" s="6" t="s">
        <v>1335</v>
      </c>
      <c r="H2640" s="3">
        <v>0.51</v>
      </c>
      <c r="I2640" s="4">
        <f>기계경비!H14</f>
        <v>0</v>
      </c>
      <c r="J2640" s="4">
        <f t="shared" si="327"/>
        <v>0</v>
      </c>
      <c r="K2640" s="4">
        <f>기계경비!I14</f>
        <v>0</v>
      </c>
      <c r="L2640" s="5">
        <f t="shared" si="328"/>
        <v>0</v>
      </c>
      <c r="M2640" s="4">
        <f>기계경비!J14</f>
        <v>0</v>
      </c>
      <c r="N2640" s="5">
        <f t="shared" si="329"/>
        <v>0</v>
      </c>
      <c r="O2640" s="4">
        <f t="shared" si="330"/>
        <v>0</v>
      </c>
      <c r="P2640" s="5">
        <f t="shared" si="331"/>
        <v>0</v>
      </c>
      <c r="Q2640" s="1" t="s">
        <v>13</v>
      </c>
      <c r="S2640" t="s">
        <v>54</v>
      </c>
      <c r="T2640" t="s">
        <v>54</v>
      </c>
      <c r="U2640" t="s">
        <v>13</v>
      </c>
      <c r="V2640">
        <v>1</v>
      </c>
    </row>
    <row r="2641" spans="1:22" x14ac:dyDescent="0.2">
      <c r="A2641" s="1" t="s">
        <v>886</v>
      </c>
      <c r="B2641" s="6" t="s">
        <v>1331</v>
      </c>
      <c r="C2641" s="1" t="s">
        <v>1481</v>
      </c>
      <c r="D2641" s="1" t="s">
        <v>13</v>
      </c>
      <c r="E2641" s="1" t="s">
        <v>1482</v>
      </c>
      <c r="F2641" s="1" t="s">
        <v>1483</v>
      </c>
      <c r="G2641" s="6" t="s">
        <v>1335</v>
      </c>
      <c r="H2641" s="3">
        <v>0.51</v>
      </c>
      <c r="I2641" s="4">
        <f>기계경비!H56</f>
        <v>0</v>
      </c>
      <c r="J2641" s="4">
        <f t="shared" si="327"/>
        <v>0</v>
      </c>
      <c r="K2641" s="4">
        <f>기계경비!I56</f>
        <v>0</v>
      </c>
      <c r="L2641" s="5">
        <f t="shared" si="328"/>
        <v>0</v>
      </c>
      <c r="M2641" s="4">
        <f>기계경비!J56</f>
        <v>0</v>
      </c>
      <c r="N2641" s="5">
        <f t="shared" si="329"/>
        <v>0</v>
      </c>
      <c r="O2641" s="4">
        <f t="shared" si="330"/>
        <v>0</v>
      </c>
      <c r="P2641" s="5">
        <f t="shared" si="331"/>
        <v>0</v>
      </c>
      <c r="Q2641" s="1" t="s">
        <v>13</v>
      </c>
      <c r="S2641" t="s">
        <v>54</v>
      </c>
      <c r="T2641" t="s">
        <v>54</v>
      </c>
      <c r="U2641" t="s">
        <v>13</v>
      </c>
      <c r="V2641">
        <v>1</v>
      </c>
    </row>
    <row r="2642" spans="1:22" x14ac:dyDescent="0.2">
      <c r="A2642" s="1" t="s">
        <v>886</v>
      </c>
      <c r="B2642" s="6" t="s">
        <v>1331</v>
      </c>
      <c r="C2642" s="1" t="s">
        <v>1526</v>
      </c>
      <c r="D2642" s="1" t="s">
        <v>13</v>
      </c>
      <c r="E2642" s="1" t="s">
        <v>1517</v>
      </c>
      <c r="F2642" s="1" t="s">
        <v>1527</v>
      </c>
      <c r="G2642" s="6" t="s">
        <v>1335</v>
      </c>
      <c r="H2642" s="3">
        <v>0.51</v>
      </c>
      <c r="I2642" s="4">
        <f>기계경비!H15</f>
        <v>0</v>
      </c>
      <c r="J2642" s="4">
        <f t="shared" si="327"/>
        <v>0</v>
      </c>
      <c r="K2642" s="4">
        <f>기계경비!I15</f>
        <v>0</v>
      </c>
      <c r="L2642" s="5">
        <f t="shared" si="328"/>
        <v>0</v>
      </c>
      <c r="M2642" s="4">
        <f>기계경비!J15</f>
        <v>0</v>
      </c>
      <c r="N2642" s="5">
        <f t="shared" si="329"/>
        <v>0</v>
      </c>
      <c r="O2642" s="4">
        <f t="shared" si="330"/>
        <v>0</v>
      </c>
      <c r="P2642" s="5">
        <f t="shared" si="331"/>
        <v>0</v>
      </c>
      <c r="Q2642" s="1" t="s">
        <v>13</v>
      </c>
      <c r="S2642" t="s">
        <v>54</v>
      </c>
      <c r="T2642" t="s">
        <v>54</v>
      </c>
      <c r="U2642" t="s">
        <v>13</v>
      </c>
      <c r="V2642">
        <v>1</v>
      </c>
    </row>
    <row r="2643" spans="1:22" x14ac:dyDescent="0.2">
      <c r="A2643" s="1" t="s">
        <v>13</v>
      </c>
      <c r="B2643" s="6" t="s">
        <v>13</v>
      </c>
      <c r="C2643" s="1" t="s">
        <v>13</v>
      </c>
      <c r="D2643" s="1" t="s">
        <v>13</v>
      </c>
      <c r="E2643" s="1" t="s">
        <v>1311</v>
      </c>
      <c r="F2643" s="1" t="s">
        <v>13</v>
      </c>
      <c r="G2643" s="6" t="s">
        <v>13</v>
      </c>
      <c r="H2643" s="3">
        <v>0</v>
      </c>
      <c r="I2643" s="1" t="s">
        <v>13</v>
      </c>
      <c r="J2643" s="4">
        <f>TRUNC(SUMPRODUCT(J2631:J2642, V2631:V2642), 0)</f>
        <v>0</v>
      </c>
      <c r="K2643" s="1" t="s">
        <v>13</v>
      </c>
      <c r="L2643" s="5">
        <f>TRUNC(SUMPRODUCT(L2631:L2642, V2631:V2642), 0)</f>
        <v>0</v>
      </c>
      <c r="M2643" s="1" t="s">
        <v>13</v>
      </c>
      <c r="N2643" s="5">
        <f>TRUNC(SUMPRODUCT(N2631:N2642, V2631:V2642), 0)</f>
        <v>0</v>
      </c>
      <c r="O2643" s="1" t="s">
        <v>13</v>
      </c>
      <c r="P2643" s="5">
        <f>J2643+L2643+N2643</f>
        <v>0</v>
      </c>
      <c r="Q2643" s="1" t="s">
        <v>13</v>
      </c>
      <c r="S2643" t="s">
        <v>13</v>
      </c>
      <c r="T2643" t="s">
        <v>13</v>
      </c>
      <c r="U2643" t="s">
        <v>13</v>
      </c>
      <c r="V2643">
        <v>1</v>
      </c>
    </row>
    <row r="2644" spans="1:22" x14ac:dyDescent="0.2">
      <c r="A2644" s="1" t="s">
        <v>13</v>
      </c>
      <c r="B2644" s="6" t="s">
        <v>13</v>
      </c>
      <c r="C2644" s="1" t="s">
        <v>13</v>
      </c>
      <c r="D2644" s="1" t="s">
        <v>13</v>
      </c>
      <c r="E2644" s="1" t="s">
        <v>13</v>
      </c>
      <c r="F2644" s="1" t="s">
        <v>13</v>
      </c>
      <c r="G2644" s="6" t="s">
        <v>13</v>
      </c>
      <c r="H2644" s="3">
        <v>0</v>
      </c>
      <c r="I2644" s="1" t="s">
        <v>13</v>
      </c>
      <c r="J2644" s="1" t="s">
        <v>13</v>
      </c>
      <c r="K2644" s="1" t="s">
        <v>13</v>
      </c>
      <c r="L2644" s="1" t="s">
        <v>13</v>
      </c>
      <c r="M2644" s="1" t="s">
        <v>13</v>
      </c>
      <c r="N2644" s="1" t="s">
        <v>13</v>
      </c>
      <c r="O2644" s="1" t="s">
        <v>13</v>
      </c>
      <c r="P2644" s="1" t="s">
        <v>13</v>
      </c>
      <c r="Q2644" s="1" t="s">
        <v>13</v>
      </c>
      <c r="S2644" t="s">
        <v>13</v>
      </c>
      <c r="T2644" t="s">
        <v>13</v>
      </c>
      <c r="U2644" t="s">
        <v>13</v>
      </c>
      <c r="V2644">
        <v>1</v>
      </c>
    </row>
    <row r="2645" spans="1:22" x14ac:dyDescent="0.2">
      <c r="A2645" s="1" t="s">
        <v>887</v>
      </c>
      <c r="B2645" s="6" t="s">
        <v>13</v>
      </c>
      <c r="C2645" s="1" t="s">
        <v>13</v>
      </c>
      <c r="D2645" s="1" t="s">
        <v>13</v>
      </c>
      <c r="E2645" s="1" t="s">
        <v>881</v>
      </c>
      <c r="F2645" s="1" t="s">
        <v>873</v>
      </c>
      <c r="G2645" s="6" t="s">
        <v>136</v>
      </c>
      <c r="H2645" s="3">
        <v>0</v>
      </c>
      <c r="I2645" s="1" t="s">
        <v>13</v>
      </c>
      <c r="J2645" s="1" t="s">
        <v>13</v>
      </c>
      <c r="K2645" s="1" t="s">
        <v>13</v>
      </c>
      <c r="L2645" s="1" t="s">
        <v>13</v>
      </c>
      <c r="M2645" s="1" t="s">
        <v>13</v>
      </c>
      <c r="N2645" s="1" t="s">
        <v>13</v>
      </c>
      <c r="O2645" s="1" t="s">
        <v>13</v>
      </c>
      <c r="P2645" s="1" t="s">
        <v>13</v>
      </c>
      <c r="Q2645" s="1" t="s">
        <v>13</v>
      </c>
      <c r="S2645" t="s">
        <v>13</v>
      </c>
      <c r="T2645" t="s">
        <v>13</v>
      </c>
      <c r="U2645" t="s">
        <v>13</v>
      </c>
      <c r="V2645">
        <v>1</v>
      </c>
    </row>
    <row r="2646" spans="1:22" x14ac:dyDescent="0.2">
      <c r="A2646" s="1" t="s">
        <v>887</v>
      </c>
      <c r="B2646" s="6" t="s">
        <v>1312</v>
      </c>
      <c r="C2646" s="1" t="s">
        <v>1496</v>
      </c>
      <c r="D2646" s="1" t="s">
        <v>13</v>
      </c>
      <c r="E2646" s="1" t="s">
        <v>1497</v>
      </c>
      <c r="F2646" s="1" t="s">
        <v>1315</v>
      </c>
      <c r="G2646" s="6" t="s">
        <v>1316</v>
      </c>
      <c r="H2646" s="3">
        <v>7.0000000000000007E-2</v>
      </c>
      <c r="I2646" s="5">
        <v>0</v>
      </c>
      <c r="J2646" s="4">
        <f t="shared" ref="J2646:J2657" si="332">TRUNC(H2646*I2646, 1)</f>
        <v>0</v>
      </c>
      <c r="K2646" s="4">
        <f>노무!E23</f>
        <v>0</v>
      </c>
      <c r="L2646" s="5">
        <f t="shared" ref="L2646:L2657" si="333">TRUNC(H2646*K2646, 1)</f>
        <v>0</v>
      </c>
      <c r="M2646" s="4">
        <v>0</v>
      </c>
      <c r="N2646" s="5">
        <f t="shared" ref="N2646:N2657" si="334">TRUNC(H2646*M2646, 1)</f>
        <v>0</v>
      </c>
      <c r="O2646" s="4">
        <f t="shared" ref="O2646:O2657" si="335">I2646+K2646+M2646</f>
        <v>0</v>
      </c>
      <c r="P2646" s="5">
        <f t="shared" ref="P2646:P2657" si="336">J2646+L2646+N2646</f>
        <v>0</v>
      </c>
      <c r="Q2646" s="1" t="s">
        <v>13</v>
      </c>
      <c r="S2646" t="s">
        <v>54</v>
      </c>
      <c r="T2646" t="s">
        <v>54</v>
      </c>
      <c r="U2646" t="s">
        <v>13</v>
      </c>
      <c r="V2646">
        <v>1</v>
      </c>
    </row>
    <row r="2647" spans="1:22" x14ac:dyDescent="0.2">
      <c r="A2647" s="1" t="s">
        <v>887</v>
      </c>
      <c r="B2647" s="6" t="s">
        <v>1312</v>
      </c>
      <c r="C2647" s="1" t="s">
        <v>1362</v>
      </c>
      <c r="D2647" s="1" t="s">
        <v>13</v>
      </c>
      <c r="E2647" s="1" t="s">
        <v>1363</v>
      </c>
      <c r="F2647" s="1" t="s">
        <v>1315</v>
      </c>
      <c r="G2647" s="6" t="s">
        <v>1316</v>
      </c>
      <c r="H2647" s="3">
        <v>7.0000000000000007E-2</v>
      </c>
      <c r="I2647" s="5">
        <v>0</v>
      </c>
      <c r="J2647" s="4">
        <f t="shared" si="332"/>
        <v>0</v>
      </c>
      <c r="K2647" s="4">
        <f>노무!E28</f>
        <v>0</v>
      </c>
      <c r="L2647" s="5">
        <f t="shared" si="333"/>
        <v>0</v>
      </c>
      <c r="M2647" s="4">
        <v>0</v>
      </c>
      <c r="N2647" s="5">
        <f t="shared" si="334"/>
        <v>0</v>
      </c>
      <c r="O2647" s="4">
        <f t="shared" si="335"/>
        <v>0</v>
      </c>
      <c r="P2647" s="5">
        <f t="shared" si="336"/>
        <v>0</v>
      </c>
      <c r="Q2647" s="1" t="s">
        <v>13</v>
      </c>
      <c r="S2647" t="s">
        <v>54</v>
      </c>
      <c r="T2647" t="s">
        <v>54</v>
      </c>
      <c r="U2647" t="s">
        <v>13</v>
      </c>
      <c r="V2647">
        <v>1</v>
      </c>
    </row>
    <row r="2648" spans="1:22" x14ac:dyDescent="0.2">
      <c r="A2648" s="1" t="s">
        <v>887</v>
      </c>
      <c r="B2648" s="6" t="s">
        <v>1312</v>
      </c>
      <c r="C2648" s="1" t="s">
        <v>1355</v>
      </c>
      <c r="D2648" s="1" t="s">
        <v>13</v>
      </c>
      <c r="E2648" s="1" t="s">
        <v>1356</v>
      </c>
      <c r="F2648" s="1" t="s">
        <v>1315</v>
      </c>
      <c r="G2648" s="6" t="s">
        <v>1316</v>
      </c>
      <c r="H2648" s="3">
        <v>0.14000000000000001</v>
      </c>
      <c r="I2648" s="5">
        <v>0</v>
      </c>
      <c r="J2648" s="4">
        <f t="shared" si="332"/>
        <v>0</v>
      </c>
      <c r="K2648" s="4">
        <f>노무!E5</f>
        <v>0</v>
      </c>
      <c r="L2648" s="5">
        <f t="shared" si="333"/>
        <v>0</v>
      </c>
      <c r="M2648" s="4">
        <v>0</v>
      </c>
      <c r="N2648" s="5">
        <f t="shared" si="334"/>
        <v>0</v>
      </c>
      <c r="O2648" s="4">
        <f t="shared" si="335"/>
        <v>0</v>
      </c>
      <c r="P2648" s="5">
        <f t="shared" si="336"/>
        <v>0</v>
      </c>
      <c r="Q2648" s="1" t="s">
        <v>13</v>
      </c>
      <c r="S2648" t="s">
        <v>54</v>
      </c>
      <c r="T2648" t="s">
        <v>54</v>
      </c>
      <c r="U2648" t="s">
        <v>13</v>
      </c>
      <c r="V2648">
        <v>1</v>
      </c>
    </row>
    <row r="2649" spans="1:22" x14ac:dyDescent="0.2">
      <c r="A2649" s="1" t="s">
        <v>887</v>
      </c>
      <c r="B2649" s="6" t="s">
        <v>1312</v>
      </c>
      <c r="C2649" s="1" t="s">
        <v>1317</v>
      </c>
      <c r="D2649" s="1" t="s">
        <v>13</v>
      </c>
      <c r="E2649" s="1" t="s">
        <v>1318</v>
      </c>
      <c r="F2649" s="1" t="s">
        <v>1315</v>
      </c>
      <c r="G2649" s="6" t="s">
        <v>1316</v>
      </c>
      <c r="H2649" s="3">
        <v>0.12</v>
      </c>
      <c r="I2649" s="5">
        <v>0</v>
      </c>
      <c r="J2649" s="4">
        <f t="shared" si="332"/>
        <v>0</v>
      </c>
      <c r="K2649" s="4">
        <f>노무!E4</f>
        <v>0</v>
      </c>
      <c r="L2649" s="5">
        <f t="shared" si="333"/>
        <v>0</v>
      </c>
      <c r="M2649" s="4">
        <v>0</v>
      </c>
      <c r="N2649" s="5">
        <f t="shared" si="334"/>
        <v>0</v>
      </c>
      <c r="O2649" s="4">
        <f t="shared" si="335"/>
        <v>0</v>
      </c>
      <c r="P2649" s="5">
        <f t="shared" si="336"/>
        <v>0</v>
      </c>
      <c r="Q2649" s="1" t="s">
        <v>13</v>
      </c>
      <c r="S2649" t="s">
        <v>54</v>
      </c>
      <c r="T2649" t="s">
        <v>54</v>
      </c>
      <c r="U2649" t="s">
        <v>13</v>
      </c>
      <c r="V2649">
        <v>1</v>
      </c>
    </row>
    <row r="2650" spans="1:22" x14ac:dyDescent="0.2">
      <c r="A2650" s="1" t="s">
        <v>887</v>
      </c>
      <c r="B2650" s="6" t="s">
        <v>1306</v>
      </c>
      <c r="C2650" s="1" t="s">
        <v>1307</v>
      </c>
      <c r="D2650" s="1" t="s">
        <v>13</v>
      </c>
      <c r="E2650" s="1" t="s">
        <v>1322</v>
      </c>
      <c r="F2650" s="1" t="s">
        <v>1529</v>
      </c>
      <c r="G2650" s="6" t="s">
        <v>1310</v>
      </c>
      <c r="H2650" s="3">
        <v>1</v>
      </c>
      <c r="I2650" s="5">
        <v>0</v>
      </c>
      <c r="J2650" s="4">
        <f t="shared" si="332"/>
        <v>0</v>
      </c>
      <c r="K2650" s="4">
        <f>TRUNC((L2646+L2647+L2648+L2649)*40*0.01, 1)</f>
        <v>0</v>
      </c>
      <c r="L2650" s="5">
        <f t="shared" si="333"/>
        <v>0</v>
      </c>
      <c r="M2650" s="4">
        <v>0</v>
      </c>
      <c r="N2650" s="5">
        <f t="shared" si="334"/>
        <v>0</v>
      </c>
      <c r="O2650" s="4">
        <f t="shared" si="335"/>
        <v>0</v>
      </c>
      <c r="P2650" s="5">
        <f t="shared" si="336"/>
        <v>0</v>
      </c>
      <c r="Q2650" s="1" t="s">
        <v>13</v>
      </c>
      <c r="S2650" t="s">
        <v>54</v>
      </c>
      <c r="T2650" t="s">
        <v>54</v>
      </c>
      <c r="U2650">
        <v>40</v>
      </c>
      <c r="V2650">
        <v>1</v>
      </c>
    </row>
    <row r="2651" spans="1:22" x14ac:dyDescent="0.2">
      <c r="A2651" s="1" t="s">
        <v>887</v>
      </c>
      <c r="B2651" s="6" t="s">
        <v>1306</v>
      </c>
      <c r="C2651" s="1" t="s">
        <v>1321</v>
      </c>
      <c r="D2651" s="1" t="s">
        <v>13</v>
      </c>
      <c r="E2651" s="1" t="s">
        <v>1319</v>
      </c>
      <c r="F2651" s="1" t="s">
        <v>1330</v>
      </c>
      <c r="G2651" s="6" t="s">
        <v>1310</v>
      </c>
      <c r="H2651" s="3">
        <v>1</v>
      </c>
      <c r="I2651" s="4">
        <f>TRUNC((L2646+L2647+L2648+L2649)*2*0.01, 1)</f>
        <v>0</v>
      </c>
      <c r="J2651" s="4">
        <f t="shared" si="332"/>
        <v>0</v>
      </c>
      <c r="K2651" s="4">
        <v>0</v>
      </c>
      <c r="L2651" s="5">
        <f t="shared" si="333"/>
        <v>0</v>
      </c>
      <c r="M2651" s="4">
        <v>0</v>
      </c>
      <c r="N2651" s="5">
        <f t="shared" si="334"/>
        <v>0</v>
      </c>
      <c r="O2651" s="4">
        <f t="shared" si="335"/>
        <v>0</v>
      </c>
      <c r="P2651" s="5">
        <f t="shared" si="336"/>
        <v>0</v>
      </c>
      <c r="Q2651" s="1" t="s">
        <v>13</v>
      </c>
      <c r="S2651" t="s">
        <v>54</v>
      </c>
      <c r="T2651" t="s">
        <v>54</v>
      </c>
      <c r="U2651">
        <v>2</v>
      </c>
      <c r="V2651">
        <v>1</v>
      </c>
    </row>
    <row r="2652" spans="1:22" x14ac:dyDescent="0.2">
      <c r="A2652" s="1" t="s">
        <v>887</v>
      </c>
      <c r="B2652" s="6" t="s">
        <v>1331</v>
      </c>
      <c r="C2652" s="1" t="s">
        <v>1519</v>
      </c>
      <c r="D2652" s="1" t="s">
        <v>13</v>
      </c>
      <c r="E2652" s="1" t="s">
        <v>1520</v>
      </c>
      <c r="F2652" s="1" t="s">
        <v>1521</v>
      </c>
      <c r="G2652" s="6" t="s">
        <v>1335</v>
      </c>
      <c r="H2652" s="3">
        <v>0.51</v>
      </c>
      <c r="I2652" s="4">
        <f>기계경비!H66</f>
        <v>0</v>
      </c>
      <c r="J2652" s="4">
        <f t="shared" si="332"/>
        <v>0</v>
      </c>
      <c r="K2652" s="4">
        <f>기계경비!I66</f>
        <v>0</v>
      </c>
      <c r="L2652" s="5">
        <f t="shared" si="333"/>
        <v>0</v>
      </c>
      <c r="M2652" s="4">
        <f>기계경비!J66</f>
        <v>0</v>
      </c>
      <c r="N2652" s="5">
        <f t="shared" si="334"/>
        <v>0</v>
      </c>
      <c r="O2652" s="4">
        <f t="shared" si="335"/>
        <v>0</v>
      </c>
      <c r="P2652" s="5">
        <f t="shared" si="336"/>
        <v>0</v>
      </c>
      <c r="Q2652" s="1" t="s">
        <v>13</v>
      </c>
      <c r="S2652" t="s">
        <v>54</v>
      </c>
      <c r="T2652" t="s">
        <v>54</v>
      </c>
      <c r="U2652" t="s">
        <v>13</v>
      </c>
      <c r="V2652">
        <v>1</v>
      </c>
    </row>
    <row r="2653" spans="1:22" x14ac:dyDescent="0.2">
      <c r="A2653" s="1" t="s">
        <v>887</v>
      </c>
      <c r="B2653" s="6" t="s">
        <v>1331</v>
      </c>
      <c r="C2653" s="1" t="s">
        <v>1522</v>
      </c>
      <c r="D2653" s="1" t="s">
        <v>13</v>
      </c>
      <c r="E2653" s="1" t="s">
        <v>1468</v>
      </c>
      <c r="F2653" s="1" t="s">
        <v>1523</v>
      </c>
      <c r="G2653" s="6" t="s">
        <v>1335</v>
      </c>
      <c r="H2653" s="3">
        <v>0.51</v>
      </c>
      <c r="I2653" s="4">
        <f>기계경비!H44</f>
        <v>0</v>
      </c>
      <c r="J2653" s="4">
        <f t="shared" si="332"/>
        <v>0</v>
      </c>
      <c r="K2653" s="4">
        <f>기계경비!I44</f>
        <v>0</v>
      </c>
      <c r="L2653" s="5">
        <f t="shared" si="333"/>
        <v>0</v>
      </c>
      <c r="M2653" s="4">
        <f>기계경비!J44</f>
        <v>0</v>
      </c>
      <c r="N2653" s="5">
        <f t="shared" si="334"/>
        <v>0</v>
      </c>
      <c r="O2653" s="4">
        <f t="shared" si="335"/>
        <v>0</v>
      </c>
      <c r="P2653" s="5">
        <f t="shared" si="336"/>
        <v>0</v>
      </c>
      <c r="Q2653" s="1" t="s">
        <v>13</v>
      </c>
      <c r="S2653" t="s">
        <v>54</v>
      </c>
      <c r="T2653" t="s">
        <v>54</v>
      </c>
      <c r="U2653" t="s">
        <v>13</v>
      </c>
      <c r="V2653">
        <v>1</v>
      </c>
    </row>
    <row r="2654" spans="1:22" x14ac:dyDescent="0.2">
      <c r="A2654" s="1" t="s">
        <v>887</v>
      </c>
      <c r="B2654" s="6" t="s">
        <v>1331</v>
      </c>
      <c r="C2654" s="1" t="s">
        <v>1370</v>
      </c>
      <c r="D2654" s="1" t="s">
        <v>13</v>
      </c>
      <c r="E2654" s="1" t="s">
        <v>1371</v>
      </c>
      <c r="F2654" s="1" t="s">
        <v>1372</v>
      </c>
      <c r="G2654" s="6" t="s">
        <v>1335</v>
      </c>
      <c r="H2654" s="3">
        <v>0.51</v>
      </c>
      <c r="I2654" s="4">
        <f>기계경비!H63</f>
        <v>0</v>
      </c>
      <c r="J2654" s="4">
        <f t="shared" si="332"/>
        <v>0</v>
      </c>
      <c r="K2654" s="4">
        <f>기계경비!I63</f>
        <v>0</v>
      </c>
      <c r="L2654" s="5">
        <f t="shared" si="333"/>
        <v>0</v>
      </c>
      <c r="M2654" s="4">
        <f>기계경비!J63</f>
        <v>0</v>
      </c>
      <c r="N2654" s="5">
        <f t="shared" si="334"/>
        <v>0</v>
      </c>
      <c r="O2654" s="4">
        <f t="shared" si="335"/>
        <v>0</v>
      </c>
      <c r="P2654" s="5">
        <f t="shared" si="336"/>
        <v>0</v>
      </c>
      <c r="Q2654" s="1" t="s">
        <v>13</v>
      </c>
      <c r="S2654" t="s">
        <v>54</v>
      </c>
      <c r="T2654" t="s">
        <v>54</v>
      </c>
      <c r="U2654" t="s">
        <v>13</v>
      </c>
      <c r="V2654">
        <v>1</v>
      </c>
    </row>
    <row r="2655" spans="1:22" x14ac:dyDescent="0.2">
      <c r="A2655" s="1" t="s">
        <v>887</v>
      </c>
      <c r="B2655" s="6" t="s">
        <v>1331</v>
      </c>
      <c r="C2655" s="1" t="s">
        <v>1524</v>
      </c>
      <c r="D2655" s="1" t="s">
        <v>13</v>
      </c>
      <c r="E2655" s="1" t="s">
        <v>1517</v>
      </c>
      <c r="F2655" s="1" t="s">
        <v>1525</v>
      </c>
      <c r="G2655" s="6" t="s">
        <v>1335</v>
      </c>
      <c r="H2655" s="3">
        <v>0.51</v>
      </c>
      <c r="I2655" s="4">
        <f>기계경비!H14</f>
        <v>0</v>
      </c>
      <c r="J2655" s="4">
        <f t="shared" si="332"/>
        <v>0</v>
      </c>
      <c r="K2655" s="4">
        <f>기계경비!I14</f>
        <v>0</v>
      </c>
      <c r="L2655" s="5">
        <f t="shared" si="333"/>
        <v>0</v>
      </c>
      <c r="M2655" s="4">
        <f>기계경비!J14</f>
        <v>0</v>
      </c>
      <c r="N2655" s="5">
        <f t="shared" si="334"/>
        <v>0</v>
      </c>
      <c r="O2655" s="4">
        <f t="shared" si="335"/>
        <v>0</v>
      </c>
      <c r="P2655" s="5">
        <f t="shared" si="336"/>
        <v>0</v>
      </c>
      <c r="Q2655" s="1" t="s">
        <v>13</v>
      </c>
      <c r="S2655" t="s">
        <v>54</v>
      </c>
      <c r="T2655" t="s">
        <v>54</v>
      </c>
      <c r="U2655" t="s">
        <v>13</v>
      </c>
      <c r="V2655">
        <v>1</v>
      </c>
    </row>
    <row r="2656" spans="1:22" x14ac:dyDescent="0.2">
      <c r="A2656" s="1" t="s">
        <v>887</v>
      </c>
      <c r="B2656" s="6" t="s">
        <v>1331</v>
      </c>
      <c r="C2656" s="1" t="s">
        <v>1481</v>
      </c>
      <c r="D2656" s="1" t="s">
        <v>13</v>
      </c>
      <c r="E2656" s="1" t="s">
        <v>1482</v>
      </c>
      <c r="F2656" s="1" t="s">
        <v>1483</v>
      </c>
      <c r="G2656" s="6" t="s">
        <v>1335</v>
      </c>
      <c r="H2656" s="3">
        <v>0.51</v>
      </c>
      <c r="I2656" s="4">
        <f>기계경비!H56</f>
        <v>0</v>
      </c>
      <c r="J2656" s="4">
        <f t="shared" si="332"/>
        <v>0</v>
      </c>
      <c r="K2656" s="4">
        <f>기계경비!I56</f>
        <v>0</v>
      </c>
      <c r="L2656" s="5">
        <f t="shared" si="333"/>
        <v>0</v>
      </c>
      <c r="M2656" s="4">
        <f>기계경비!J56</f>
        <v>0</v>
      </c>
      <c r="N2656" s="5">
        <f t="shared" si="334"/>
        <v>0</v>
      </c>
      <c r="O2656" s="4">
        <f t="shared" si="335"/>
        <v>0</v>
      </c>
      <c r="P2656" s="5">
        <f t="shared" si="336"/>
        <v>0</v>
      </c>
      <c r="Q2656" s="1" t="s">
        <v>13</v>
      </c>
      <c r="S2656" t="s">
        <v>54</v>
      </c>
      <c r="T2656" t="s">
        <v>54</v>
      </c>
      <c r="U2656" t="s">
        <v>13</v>
      </c>
      <c r="V2656">
        <v>1</v>
      </c>
    </row>
    <row r="2657" spans="1:22" x14ac:dyDescent="0.2">
      <c r="A2657" s="1" t="s">
        <v>887</v>
      </c>
      <c r="B2657" s="6" t="s">
        <v>1331</v>
      </c>
      <c r="C2657" s="1" t="s">
        <v>1526</v>
      </c>
      <c r="D2657" s="1" t="s">
        <v>13</v>
      </c>
      <c r="E2657" s="1" t="s">
        <v>1517</v>
      </c>
      <c r="F2657" s="1" t="s">
        <v>1527</v>
      </c>
      <c r="G2657" s="6" t="s">
        <v>1335</v>
      </c>
      <c r="H2657" s="3">
        <v>0.51</v>
      </c>
      <c r="I2657" s="4">
        <f>기계경비!H15</f>
        <v>0</v>
      </c>
      <c r="J2657" s="4">
        <f t="shared" si="332"/>
        <v>0</v>
      </c>
      <c r="K2657" s="4">
        <f>기계경비!I15</f>
        <v>0</v>
      </c>
      <c r="L2657" s="5">
        <f t="shared" si="333"/>
        <v>0</v>
      </c>
      <c r="M2657" s="4">
        <f>기계경비!J15</f>
        <v>0</v>
      </c>
      <c r="N2657" s="5">
        <f t="shared" si="334"/>
        <v>0</v>
      </c>
      <c r="O2657" s="4">
        <f t="shared" si="335"/>
        <v>0</v>
      </c>
      <c r="P2657" s="5">
        <f t="shared" si="336"/>
        <v>0</v>
      </c>
      <c r="Q2657" s="1" t="s">
        <v>13</v>
      </c>
      <c r="S2657" t="s">
        <v>54</v>
      </c>
      <c r="T2657" t="s">
        <v>54</v>
      </c>
      <c r="U2657" t="s">
        <v>13</v>
      </c>
      <c r="V2657">
        <v>1</v>
      </c>
    </row>
    <row r="2658" spans="1:22" x14ac:dyDescent="0.2">
      <c r="A2658" s="1" t="s">
        <v>13</v>
      </c>
      <c r="B2658" s="6" t="s">
        <v>13</v>
      </c>
      <c r="C2658" s="1" t="s">
        <v>13</v>
      </c>
      <c r="D2658" s="1" t="s">
        <v>13</v>
      </c>
      <c r="E2658" s="1" t="s">
        <v>1311</v>
      </c>
      <c r="F2658" s="1" t="s">
        <v>13</v>
      </c>
      <c r="G2658" s="6" t="s">
        <v>13</v>
      </c>
      <c r="H2658" s="3">
        <v>0</v>
      </c>
      <c r="I2658" s="1" t="s">
        <v>13</v>
      </c>
      <c r="J2658" s="4">
        <f>TRUNC(SUMPRODUCT(J2646:J2657, V2646:V2657), 0)</f>
        <v>0</v>
      </c>
      <c r="K2658" s="1" t="s">
        <v>13</v>
      </c>
      <c r="L2658" s="5">
        <f>TRUNC(SUMPRODUCT(L2646:L2657, V2646:V2657), 0)</f>
        <v>0</v>
      </c>
      <c r="M2658" s="1" t="s">
        <v>13</v>
      </c>
      <c r="N2658" s="5">
        <f>TRUNC(SUMPRODUCT(N2646:N2657, V2646:V2657), 0)</f>
        <v>0</v>
      </c>
      <c r="O2658" s="1" t="s">
        <v>13</v>
      </c>
      <c r="P2658" s="5">
        <f>J2658+L2658+N2658</f>
        <v>0</v>
      </c>
      <c r="Q2658" s="1" t="s">
        <v>13</v>
      </c>
      <c r="S2658" t="s">
        <v>13</v>
      </c>
      <c r="T2658" t="s">
        <v>13</v>
      </c>
      <c r="U2658" t="s">
        <v>13</v>
      </c>
      <c r="V2658">
        <v>1</v>
      </c>
    </row>
    <row r="2659" spans="1:22" x14ac:dyDescent="0.2">
      <c r="A2659" s="1" t="s">
        <v>13</v>
      </c>
      <c r="B2659" s="6" t="s">
        <v>13</v>
      </c>
      <c r="C2659" s="1" t="s">
        <v>13</v>
      </c>
      <c r="D2659" s="1" t="s">
        <v>13</v>
      </c>
      <c r="E2659" s="1" t="s">
        <v>13</v>
      </c>
      <c r="F2659" s="1" t="s">
        <v>13</v>
      </c>
      <c r="G2659" s="6" t="s">
        <v>13</v>
      </c>
      <c r="H2659" s="3">
        <v>0</v>
      </c>
      <c r="I2659" s="1" t="s">
        <v>13</v>
      </c>
      <c r="J2659" s="1" t="s">
        <v>13</v>
      </c>
      <c r="K2659" s="1" t="s">
        <v>13</v>
      </c>
      <c r="L2659" s="1" t="s">
        <v>13</v>
      </c>
      <c r="M2659" s="1" t="s">
        <v>13</v>
      </c>
      <c r="N2659" s="1" t="s">
        <v>13</v>
      </c>
      <c r="O2659" s="1" t="s">
        <v>13</v>
      </c>
      <c r="P2659" s="1" t="s">
        <v>13</v>
      </c>
      <c r="Q2659" s="1" t="s">
        <v>13</v>
      </c>
      <c r="S2659" t="s">
        <v>13</v>
      </c>
      <c r="T2659" t="s">
        <v>13</v>
      </c>
      <c r="U2659" t="s">
        <v>13</v>
      </c>
      <c r="V2659">
        <v>1</v>
      </c>
    </row>
    <row r="2660" spans="1:22" x14ac:dyDescent="0.2">
      <c r="A2660" s="1" t="s">
        <v>888</v>
      </c>
      <c r="B2660" s="6" t="s">
        <v>13</v>
      </c>
      <c r="C2660" s="1" t="s">
        <v>13</v>
      </c>
      <c r="D2660" s="1" t="s">
        <v>13</v>
      </c>
      <c r="E2660" s="1" t="s">
        <v>877</v>
      </c>
      <c r="F2660" s="1" t="s">
        <v>875</v>
      </c>
      <c r="G2660" s="6" t="s">
        <v>136</v>
      </c>
      <c r="H2660" s="3">
        <v>0</v>
      </c>
      <c r="I2660" s="1" t="s">
        <v>13</v>
      </c>
      <c r="J2660" s="1" t="s">
        <v>13</v>
      </c>
      <c r="K2660" s="1" t="s">
        <v>13</v>
      </c>
      <c r="L2660" s="1" t="s">
        <v>13</v>
      </c>
      <c r="M2660" s="1" t="s">
        <v>13</v>
      </c>
      <c r="N2660" s="1" t="s">
        <v>13</v>
      </c>
      <c r="O2660" s="1" t="s">
        <v>13</v>
      </c>
      <c r="P2660" s="1" t="s">
        <v>13</v>
      </c>
      <c r="Q2660" s="1" t="s">
        <v>13</v>
      </c>
      <c r="S2660" t="s">
        <v>13</v>
      </c>
      <c r="T2660" t="s">
        <v>13</v>
      </c>
      <c r="U2660" t="s">
        <v>13</v>
      </c>
      <c r="V2660">
        <v>1</v>
      </c>
    </row>
    <row r="2661" spans="1:22" x14ac:dyDescent="0.2">
      <c r="A2661" s="1" t="s">
        <v>888</v>
      </c>
      <c r="B2661" s="6" t="s">
        <v>1312</v>
      </c>
      <c r="C2661" s="1" t="s">
        <v>1496</v>
      </c>
      <c r="D2661" s="1" t="s">
        <v>13</v>
      </c>
      <c r="E2661" s="1" t="s">
        <v>1497</v>
      </c>
      <c r="F2661" s="1" t="s">
        <v>1315</v>
      </c>
      <c r="G2661" s="6" t="s">
        <v>1316</v>
      </c>
      <c r="H2661" s="3">
        <v>0.1</v>
      </c>
      <c r="I2661" s="5">
        <v>0</v>
      </c>
      <c r="J2661" s="4">
        <f t="shared" ref="J2661:J2672" si="337">TRUNC(H2661*I2661, 1)</f>
        <v>0</v>
      </c>
      <c r="K2661" s="4">
        <f>노무!E23</f>
        <v>0</v>
      </c>
      <c r="L2661" s="5">
        <f t="shared" ref="L2661:L2672" si="338">TRUNC(H2661*K2661, 1)</f>
        <v>0</v>
      </c>
      <c r="M2661" s="4">
        <v>0</v>
      </c>
      <c r="N2661" s="5">
        <f t="shared" ref="N2661:N2672" si="339">TRUNC(H2661*M2661, 1)</f>
        <v>0</v>
      </c>
      <c r="O2661" s="4">
        <f t="shared" ref="O2661:O2672" si="340">I2661+K2661+M2661</f>
        <v>0</v>
      </c>
      <c r="P2661" s="5">
        <f t="shared" ref="P2661:P2672" si="341">J2661+L2661+N2661</f>
        <v>0</v>
      </c>
      <c r="Q2661" s="1" t="s">
        <v>13</v>
      </c>
      <c r="S2661" t="s">
        <v>54</v>
      </c>
      <c r="T2661" t="s">
        <v>54</v>
      </c>
      <c r="U2661" t="s">
        <v>13</v>
      </c>
      <c r="V2661">
        <v>1</v>
      </c>
    </row>
    <row r="2662" spans="1:22" x14ac:dyDescent="0.2">
      <c r="A2662" s="1" t="s">
        <v>888</v>
      </c>
      <c r="B2662" s="6" t="s">
        <v>1312</v>
      </c>
      <c r="C2662" s="1" t="s">
        <v>1362</v>
      </c>
      <c r="D2662" s="1" t="s">
        <v>13</v>
      </c>
      <c r="E2662" s="1" t="s">
        <v>1363</v>
      </c>
      <c r="F2662" s="1" t="s">
        <v>1315</v>
      </c>
      <c r="G2662" s="6" t="s">
        <v>1316</v>
      </c>
      <c r="H2662" s="3">
        <v>0.1</v>
      </c>
      <c r="I2662" s="5">
        <v>0</v>
      </c>
      <c r="J2662" s="4">
        <f t="shared" si="337"/>
        <v>0</v>
      </c>
      <c r="K2662" s="4">
        <f>노무!E28</f>
        <v>0</v>
      </c>
      <c r="L2662" s="5">
        <f t="shared" si="338"/>
        <v>0</v>
      </c>
      <c r="M2662" s="4">
        <v>0</v>
      </c>
      <c r="N2662" s="5">
        <f t="shared" si="339"/>
        <v>0</v>
      </c>
      <c r="O2662" s="4">
        <f t="shared" si="340"/>
        <v>0</v>
      </c>
      <c r="P2662" s="5">
        <f t="shared" si="341"/>
        <v>0</v>
      </c>
      <c r="Q2662" s="1" t="s">
        <v>13</v>
      </c>
      <c r="S2662" t="s">
        <v>54</v>
      </c>
      <c r="T2662" t="s">
        <v>54</v>
      </c>
      <c r="U2662" t="s">
        <v>13</v>
      </c>
      <c r="V2662">
        <v>1</v>
      </c>
    </row>
    <row r="2663" spans="1:22" x14ac:dyDescent="0.2">
      <c r="A2663" s="1" t="s">
        <v>888</v>
      </c>
      <c r="B2663" s="6" t="s">
        <v>1312</v>
      </c>
      <c r="C2663" s="1" t="s">
        <v>1355</v>
      </c>
      <c r="D2663" s="1" t="s">
        <v>13</v>
      </c>
      <c r="E2663" s="1" t="s">
        <v>1356</v>
      </c>
      <c r="F2663" s="1" t="s">
        <v>1315</v>
      </c>
      <c r="G2663" s="6" t="s">
        <v>1316</v>
      </c>
      <c r="H2663" s="3">
        <v>0.19</v>
      </c>
      <c r="I2663" s="5">
        <v>0</v>
      </c>
      <c r="J2663" s="4">
        <f t="shared" si="337"/>
        <v>0</v>
      </c>
      <c r="K2663" s="4">
        <f>노무!E5</f>
        <v>0</v>
      </c>
      <c r="L2663" s="5">
        <f t="shared" si="338"/>
        <v>0</v>
      </c>
      <c r="M2663" s="4">
        <v>0</v>
      </c>
      <c r="N2663" s="5">
        <f t="shared" si="339"/>
        <v>0</v>
      </c>
      <c r="O2663" s="4">
        <f t="shared" si="340"/>
        <v>0</v>
      </c>
      <c r="P2663" s="5">
        <f t="shared" si="341"/>
        <v>0</v>
      </c>
      <c r="Q2663" s="1" t="s">
        <v>13</v>
      </c>
      <c r="S2663" t="s">
        <v>54</v>
      </c>
      <c r="T2663" t="s">
        <v>54</v>
      </c>
      <c r="U2663" t="s">
        <v>13</v>
      </c>
      <c r="V2663">
        <v>1</v>
      </c>
    </row>
    <row r="2664" spans="1:22" x14ac:dyDescent="0.2">
      <c r="A2664" s="1" t="s">
        <v>888</v>
      </c>
      <c r="B2664" s="6" t="s">
        <v>1312</v>
      </c>
      <c r="C2664" s="1" t="s">
        <v>1317</v>
      </c>
      <c r="D2664" s="1" t="s">
        <v>13</v>
      </c>
      <c r="E2664" s="1" t="s">
        <v>1318</v>
      </c>
      <c r="F2664" s="1" t="s">
        <v>1315</v>
      </c>
      <c r="G2664" s="6" t="s">
        <v>1316</v>
      </c>
      <c r="H2664" s="3">
        <v>0.18</v>
      </c>
      <c r="I2664" s="5">
        <v>0</v>
      </c>
      <c r="J2664" s="4">
        <f t="shared" si="337"/>
        <v>0</v>
      </c>
      <c r="K2664" s="4">
        <f>노무!E4</f>
        <v>0</v>
      </c>
      <c r="L2664" s="5">
        <f t="shared" si="338"/>
        <v>0</v>
      </c>
      <c r="M2664" s="4">
        <v>0</v>
      </c>
      <c r="N2664" s="5">
        <f t="shared" si="339"/>
        <v>0</v>
      </c>
      <c r="O2664" s="4">
        <f t="shared" si="340"/>
        <v>0</v>
      </c>
      <c r="P2664" s="5">
        <f t="shared" si="341"/>
        <v>0</v>
      </c>
      <c r="Q2664" s="1" t="s">
        <v>13</v>
      </c>
      <c r="S2664" t="s">
        <v>54</v>
      </c>
      <c r="T2664" t="s">
        <v>54</v>
      </c>
      <c r="U2664" t="s">
        <v>13</v>
      </c>
      <c r="V2664">
        <v>1</v>
      </c>
    </row>
    <row r="2665" spans="1:22" x14ac:dyDescent="0.2">
      <c r="A2665" s="1" t="s">
        <v>888</v>
      </c>
      <c r="B2665" s="6" t="s">
        <v>1306</v>
      </c>
      <c r="C2665" s="1" t="s">
        <v>1307</v>
      </c>
      <c r="D2665" s="1" t="s">
        <v>13</v>
      </c>
      <c r="E2665" s="1" t="s">
        <v>1322</v>
      </c>
      <c r="F2665" s="1" t="s">
        <v>1502</v>
      </c>
      <c r="G2665" s="6" t="s">
        <v>1310</v>
      </c>
      <c r="H2665" s="3">
        <v>1</v>
      </c>
      <c r="I2665" s="5">
        <v>0</v>
      </c>
      <c r="J2665" s="4">
        <f t="shared" si="337"/>
        <v>0</v>
      </c>
      <c r="K2665" s="4">
        <f>TRUNC((L2661+L2662+L2663+L2664)*20*0.01, 1)</f>
        <v>0</v>
      </c>
      <c r="L2665" s="5">
        <f t="shared" si="338"/>
        <v>0</v>
      </c>
      <c r="M2665" s="4">
        <v>0</v>
      </c>
      <c r="N2665" s="5">
        <f t="shared" si="339"/>
        <v>0</v>
      </c>
      <c r="O2665" s="4">
        <f t="shared" si="340"/>
        <v>0</v>
      </c>
      <c r="P2665" s="5">
        <f t="shared" si="341"/>
        <v>0</v>
      </c>
      <c r="Q2665" s="1" t="s">
        <v>13</v>
      </c>
      <c r="S2665" t="s">
        <v>54</v>
      </c>
      <c r="T2665" t="s">
        <v>54</v>
      </c>
      <c r="U2665">
        <v>20</v>
      </c>
      <c r="V2665">
        <v>1</v>
      </c>
    </row>
    <row r="2666" spans="1:22" x14ac:dyDescent="0.2">
      <c r="A2666" s="1" t="s">
        <v>888</v>
      </c>
      <c r="B2666" s="6" t="s">
        <v>1306</v>
      </c>
      <c r="C2666" s="1" t="s">
        <v>1321</v>
      </c>
      <c r="D2666" s="1" t="s">
        <v>13</v>
      </c>
      <c r="E2666" s="1" t="s">
        <v>1319</v>
      </c>
      <c r="F2666" s="1" t="s">
        <v>1330</v>
      </c>
      <c r="G2666" s="6" t="s">
        <v>1310</v>
      </c>
      <c r="H2666" s="3">
        <v>1</v>
      </c>
      <c r="I2666" s="4">
        <f>TRUNC((L2661+L2662+L2663+L2664)*2*0.01, 1)</f>
        <v>0</v>
      </c>
      <c r="J2666" s="4">
        <f t="shared" si="337"/>
        <v>0</v>
      </c>
      <c r="K2666" s="4">
        <v>0</v>
      </c>
      <c r="L2666" s="5">
        <f t="shared" si="338"/>
        <v>0</v>
      </c>
      <c r="M2666" s="4">
        <v>0</v>
      </c>
      <c r="N2666" s="5">
        <f t="shared" si="339"/>
        <v>0</v>
      </c>
      <c r="O2666" s="4">
        <f t="shared" si="340"/>
        <v>0</v>
      </c>
      <c r="P2666" s="5">
        <f t="shared" si="341"/>
        <v>0</v>
      </c>
      <c r="Q2666" s="1" t="s">
        <v>13</v>
      </c>
      <c r="S2666" t="s">
        <v>54</v>
      </c>
      <c r="T2666" t="s">
        <v>54</v>
      </c>
      <c r="U2666">
        <v>2</v>
      </c>
      <c r="V2666">
        <v>1</v>
      </c>
    </row>
    <row r="2667" spans="1:22" x14ac:dyDescent="0.2">
      <c r="A2667" s="1" t="s">
        <v>888</v>
      </c>
      <c r="B2667" s="6" t="s">
        <v>1331</v>
      </c>
      <c r="C2667" s="1" t="s">
        <v>1519</v>
      </c>
      <c r="D2667" s="1" t="s">
        <v>13</v>
      </c>
      <c r="E2667" s="1" t="s">
        <v>1520</v>
      </c>
      <c r="F2667" s="1" t="s">
        <v>1521</v>
      </c>
      <c r="G2667" s="6" t="s">
        <v>1335</v>
      </c>
      <c r="H2667" s="3">
        <v>0.75</v>
      </c>
      <c r="I2667" s="4">
        <f>기계경비!H66</f>
        <v>0</v>
      </c>
      <c r="J2667" s="4">
        <f t="shared" si="337"/>
        <v>0</v>
      </c>
      <c r="K2667" s="4">
        <f>기계경비!I66</f>
        <v>0</v>
      </c>
      <c r="L2667" s="5">
        <f t="shared" si="338"/>
        <v>0</v>
      </c>
      <c r="M2667" s="4">
        <f>기계경비!J66</f>
        <v>0</v>
      </c>
      <c r="N2667" s="5">
        <f t="shared" si="339"/>
        <v>0</v>
      </c>
      <c r="O2667" s="4">
        <f t="shared" si="340"/>
        <v>0</v>
      </c>
      <c r="P2667" s="5">
        <f t="shared" si="341"/>
        <v>0</v>
      </c>
      <c r="Q2667" s="1" t="s">
        <v>13</v>
      </c>
      <c r="S2667" t="s">
        <v>54</v>
      </c>
      <c r="T2667" t="s">
        <v>54</v>
      </c>
      <c r="U2667" t="s">
        <v>13</v>
      </c>
      <c r="V2667">
        <v>1</v>
      </c>
    </row>
    <row r="2668" spans="1:22" x14ac:dyDescent="0.2">
      <c r="A2668" s="1" t="s">
        <v>888</v>
      </c>
      <c r="B2668" s="6" t="s">
        <v>1331</v>
      </c>
      <c r="C2668" s="1" t="s">
        <v>1522</v>
      </c>
      <c r="D2668" s="1" t="s">
        <v>13</v>
      </c>
      <c r="E2668" s="1" t="s">
        <v>1468</v>
      </c>
      <c r="F2668" s="1" t="s">
        <v>1523</v>
      </c>
      <c r="G2668" s="6" t="s">
        <v>1335</v>
      </c>
      <c r="H2668" s="3">
        <v>0.75</v>
      </c>
      <c r="I2668" s="4">
        <f>기계경비!H44</f>
        <v>0</v>
      </c>
      <c r="J2668" s="4">
        <f t="shared" si="337"/>
        <v>0</v>
      </c>
      <c r="K2668" s="4">
        <f>기계경비!I44</f>
        <v>0</v>
      </c>
      <c r="L2668" s="5">
        <f t="shared" si="338"/>
        <v>0</v>
      </c>
      <c r="M2668" s="4">
        <f>기계경비!J44</f>
        <v>0</v>
      </c>
      <c r="N2668" s="5">
        <f t="shared" si="339"/>
        <v>0</v>
      </c>
      <c r="O2668" s="4">
        <f t="shared" si="340"/>
        <v>0</v>
      </c>
      <c r="P2668" s="5">
        <f t="shared" si="341"/>
        <v>0</v>
      </c>
      <c r="Q2668" s="1" t="s">
        <v>13</v>
      </c>
      <c r="S2668" t="s">
        <v>54</v>
      </c>
      <c r="T2668" t="s">
        <v>54</v>
      </c>
      <c r="U2668" t="s">
        <v>13</v>
      </c>
      <c r="V2668">
        <v>1</v>
      </c>
    </row>
    <row r="2669" spans="1:22" x14ac:dyDescent="0.2">
      <c r="A2669" s="1" t="s">
        <v>888</v>
      </c>
      <c r="B2669" s="6" t="s">
        <v>1331</v>
      </c>
      <c r="C2669" s="1" t="s">
        <v>1370</v>
      </c>
      <c r="D2669" s="1" t="s">
        <v>13</v>
      </c>
      <c r="E2669" s="1" t="s">
        <v>1371</v>
      </c>
      <c r="F2669" s="1" t="s">
        <v>1372</v>
      </c>
      <c r="G2669" s="6" t="s">
        <v>1335</v>
      </c>
      <c r="H2669" s="3">
        <v>0.75</v>
      </c>
      <c r="I2669" s="4">
        <f>기계경비!H63</f>
        <v>0</v>
      </c>
      <c r="J2669" s="4">
        <f t="shared" si="337"/>
        <v>0</v>
      </c>
      <c r="K2669" s="4">
        <f>기계경비!I63</f>
        <v>0</v>
      </c>
      <c r="L2669" s="5">
        <f t="shared" si="338"/>
        <v>0</v>
      </c>
      <c r="M2669" s="4">
        <f>기계경비!J63</f>
        <v>0</v>
      </c>
      <c r="N2669" s="5">
        <f t="shared" si="339"/>
        <v>0</v>
      </c>
      <c r="O2669" s="4">
        <f t="shared" si="340"/>
        <v>0</v>
      </c>
      <c r="P2669" s="5">
        <f t="shared" si="341"/>
        <v>0</v>
      </c>
      <c r="Q2669" s="1" t="s">
        <v>13</v>
      </c>
      <c r="S2669" t="s">
        <v>54</v>
      </c>
      <c r="T2669" t="s">
        <v>54</v>
      </c>
      <c r="U2669" t="s">
        <v>13</v>
      </c>
      <c r="V2669">
        <v>1</v>
      </c>
    </row>
    <row r="2670" spans="1:22" x14ac:dyDescent="0.2">
      <c r="A2670" s="1" t="s">
        <v>888</v>
      </c>
      <c r="B2670" s="6" t="s">
        <v>1331</v>
      </c>
      <c r="C2670" s="1" t="s">
        <v>1524</v>
      </c>
      <c r="D2670" s="1" t="s">
        <v>13</v>
      </c>
      <c r="E2670" s="1" t="s">
        <v>1517</v>
      </c>
      <c r="F2670" s="1" t="s">
        <v>1525</v>
      </c>
      <c r="G2670" s="6" t="s">
        <v>1335</v>
      </c>
      <c r="H2670" s="3">
        <v>0.75</v>
      </c>
      <c r="I2670" s="4">
        <f>기계경비!H14</f>
        <v>0</v>
      </c>
      <c r="J2670" s="4">
        <f t="shared" si="337"/>
        <v>0</v>
      </c>
      <c r="K2670" s="4">
        <f>기계경비!I14</f>
        <v>0</v>
      </c>
      <c r="L2670" s="5">
        <f t="shared" si="338"/>
        <v>0</v>
      </c>
      <c r="M2670" s="4">
        <f>기계경비!J14</f>
        <v>0</v>
      </c>
      <c r="N2670" s="5">
        <f t="shared" si="339"/>
        <v>0</v>
      </c>
      <c r="O2670" s="4">
        <f t="shared" si="340"/>
        <v>0</v>
      </c>
      <c r="P2670" s="5">
        <f t="shared" si="341"/>
        <v>0</v>
      </c>
      <c r="Q2670" s="1" t="s">
        <v>13</v>
      </c>
      <c r="S2670" t="s">
        <v>54</v>
      </c>
      <c r="T2670" t="s">
        <v>54</v>
      </c>
      <c r="U2670" t="s">
        <v>13</v>
      </c>
      <c r="V2670">
        <v>1</v>
      </c>
    </row>
    <row r="2671" spans="1:22" x14ac:dyDescent="0.2">
      <c r="A2671" s="1" t="s">
        <v>888</v>
      </c>
      <c r="B2671" s="6" t="s">
        <v>1331</v>
      </c>
      <c r="C2671" s="1" t="s">
        <v>1481</v>
      </c>
      <c r="D2671" s="1" t="s">
        <v>13</v>
      </c>
      <c r="E2671" s="1" t="s">
        <v>1482</v>
      </c>
      <c r="F2671" s="1" t="s">
        <v>1483</v>
      </c>
      <c r="G2671" s="6" t="s">
        <v>1335</v>
      </c>
      <c r="H2671" s="3">
        <v>0.75</v>
      </c>
      <c r="I2671" s="4">
        <f>기계경비!H56</f>
        <v>0</v>
      </c>
      <c r="J2671" s="4">
        <f t="shared" si="337"/>
        <v>0</v>
      </c>
      <c r="K2671" s="4">
        <f>기계경비!I56</f>
        <v>0</v>
      </c>
      <c r="L2671" s="5">
        <f t="shared" si="338"/>
        <v>0</v>
      </c>
      <c r="M2671" s="4">
        <f>기계경비!J56</f>
        <v>0</v>
      </c>
      <c r="N2671" s="5">
        <f t="shared" si="339"/>
        <v>0</v>
      </c>
      <c r="O2671" s="4">
        <f t="shared" si="340"/>
        <v>0</v>
      </c>
      <c r="P2671" s="5">
        <f t="shared" si="341"/>
        <v>0</v>
      </c>
      <c r="Q2671" s="1" t="s">
        <v>13</v>
      </c>
      <c r="S2671" t="s">
        <v>54</v>
      </c>
      <c r="T2671" t="s">
        <v>54</v>
      </c>
      <c r="U2671" t="s">
        <v>13</v>
      </c>
      <c r="V2671">
        <v>1</v>
      </c>
    </row>
    <row r="2672" spans="1:22" x14ac:dyDescent="0.2">
      <c r="A2672" s="1" t="s">
        <v>888</v>
      </c>
      <c r="B2672" s="6" t="s">
        <v>1331</v>
      </c>
      <c r="C2672" s="1" t="s">
        <v>1526</v>
      </c>
      <c r="D2672" s="1" t="s">
        <v>13</v>
      </c>
      <c r="E2672" s="1" t="s">
        <v>1517</v>
      </c>
      <c r="F2672" s="1" t="s">
        <v>1527</v>
      </c>
      <c r="G2672" s="6" t="s">
        <v>1335</v>
      </c>
      <c r="H2672" s="3">
        <v>0.75</v>
      </c>
      <c r="I2672" s="4">
        <f>기계경비!H15</f>
        <v>0</v>
      </c>
      <c r="J2672" s="4">
        <f t="shared" si="337"/>
        <v>0</v>
      </c>
      <c r="K2672" s="4">
        <f>기계경비!I15</f>
        <v>0</v>
      </c>
      <c r="L2672" s="5">
        <f t="shared" si="338"/>
        <v>0</v>
      </c>
      <c r="M2672" s="4">
        <f>기계경비!J15</f>
        <v>0</v>
      </c>
      <c r="N2672" s="5">
        <f t="shared" si="339"/>
        <v>0</v>
      </c>
      <c r="O2672" s="4">
        <f t="shared" si="340"/>
        <v>0</v>
      </c>
      <c r="P2672" s="5">
        <f t="shared" si="341"/>
        <v>0</v>
      </c>
      <c r="Q2672" s="1" t="s">
        <v>13</v>
      </c>
      <c r="S2672" t="s">
        <v>54</v>
      </c>
      <c r="T2672" t="s">
        <v>54</v>
      </c>
      <c r="U2672" t="s">
        <v>13</v>
      </c>
      <c r="V2672">
        <v>1</v>
      </c>
    </row>
    <row r="2673" spans="1:22" x14ac:dyDescent="0.2">
      <c r="A2673" s="1" t="s">
        <v>13</v>
      </c>
      <c r="B2673" s="6" t="s">
        <v>13</v>
      </c>
      <c r="C2673" s="1" t="s">
        <v>13</v>
      </c>
      <c r="D2673" s="1" t="s">
        <v>13</v>
      </c>
      <c r="E2673" s="1" t="s">
        <v>1311</v>
      </c>
      <c r="F2673" s="1" t="s">
        <v>13</v>
      </c>
      <c r="G2673" s="6" t="s">
        <v>13</v>
      </c>
      <c r="H2673" s="3">
        <v>0</v>
      </c>
      <c r="I2673" s="1" t="s">
        <v>13</v>
      </c>
      <c r="J2673" s="4">
        <f>TRUNC(SUMPRODUCT(J2661:J2672, V2661:V2672), 0)</f>
        <v>0</v>
      </c>
      <c r="K2673" s="1" t="s">
        <v>13</v>
      </c>
      <c r="L2673" s="5">
        <f>TRUNC(SUMPRODUCT(L2661:L2672, V2661:V2672), 0)</f>
        <v>0</v>
      </c>
      <c r="M2673" s="1" t="s">
        <v>13</v>
      </c>
      <c r="N2673" s="5">
        <f>TRUNC(SUMPRODUCT(N2661:N2672, V2661:V2672), 0)</f>
        <v>0</v>
      </c>
      <c r="O2673" s="1" t="s">
        <v>13</v>
      </c>
      <c r="P2673" s="5">
        <f>J2673+L2673+N2673</f>
        <v>0</v>
      </c>
      <c r="Q2673" s="1" t="s">
        <v>13</v>
      </c>
      <c r="S2673" t="s">
        <v>13</v>
      </c>
      <c r="T2673" t="s">
        <v>13</v>
      </c>
      <c r="U2673" t="s">
        <v>13</v>
      </c>
      <c r="V2673">
        <v>1</v>
      </c>
    </row>
    <row r="2674" spans="1:22" x14ac:dyDescent="0.2">
      <c r="A2674" s="1" t="s">
        <v>13</v>
      </c>
      <c r="B2674" s="6" t="s">
        <v>13</v>
      </c>
      <c r="C2674" s="1" t="s">
        <v>13</v>
      </c>
      <c r="D2674" s="1" t="s">
        <v>13</v>
      </c>
      <c r="E2674" s="1" t="s">
        <v>13</v>
      </c>
      <c r="F2674" s="1" t="s">
        <v>13</v>
      </c>
      <c r="G2674" s="6" t="s">
        <v>13</v>
      </c>
      <c r="H2674" s="3">
        <v>0</v>
      </c>
      <c r="I2674" s="1" t="s">
        <v>13</v>
      </c>
      <c r="J2674" s="1" t="s">
        <v>13</v>
      </c>
      <c r="K2674" s="1" t="s">
        <v>13</v>
      </c>
      <c r="L2674" s="1" t="s">
        <v>13</v>
      </c>
      <c r="M2674" s="1" t="s">
        <v>13</v>
      </c>
      <c r="N2674" s="1" t="s">
        <v>13</v>
      </c>
      <c r="O2674" s="1" t="s">
        <v>13</v>
      </c>
      <c r="P2674" s="1" t="s">
        <v>13</v>
      </c>
      <c r="Q2674" s="1" t="s">
        <v>13</v>
      </c>
      <c r="S2674" t="s">
        <v>13</v>
      </c>
      <c r="T2674" t="s">
        <v>13</v>
      </c>
      <c r="U2674" t="s">
        <v>13</v>
      </c>
      <c r="V2674">
        <v>1</v>
      </c>
    </row>
    <row r="2675" spans="1:22" x14ac:dyDescent="0.2">
      <c r="A2675" s="1" t="s">
        <v>889</v>
      </c>
      <c r="B2675" s="6" t="s">
        <v>13</v>
      </c>
      <c r="C2675" s="1" t="s">
        <v>13</v>
      </c>
      <c r="D2675" s="1" t="s">
        <v>13</v>
      </c>
      <c r="E2675" s="1" t="s">
        <v>879</v>
      </c>
      <c r="F2675" s="1" t="s">
        <v>875</v>
      </c>
      <c r="G2675" s="6" t="s">
        <v>136</v>
      </c>
      <c r="H2675" s="3">
        <v>0</v>
      </c>
      <c r="I2675" s="1" t="s">
        <v>13</v>
      </c>
      <c r="J2675" s="1" t="s">
        <v>13</v>
      </c>
      <c r="K2675" s="1" t="s">
        <v>13</v>
      </c>
      <c r="L2675" s="1" t="s">
        <v>13</v>
      </c>
      <c r="M2675" s="1" t="s">
        <v>13</v>
      </c>
      <c r="N2675" s="1" t="s">
        <v>13</v>
      </c>
      <c r="O2675" s="1" t="s">
        <v>13</v>
      </c>
      <c r="P2675" s="1" t="s">
        <v>13</v>
      </c>
      <c r="Q2675" s="1" t="s">
        <v>13</v>
      </c>
      <c r="S2675" t="s">
        <v>13</v>
      </c>
      <c r="T2675" t="s">
        <v>13</v>
      </c>
      <c r="U2675" t="s">
        <v>13</v>
      </c>
      <c r="V2675">
        <v>1</v>
      </c>
    </row>
    <row r="2676" spans="1:22" x14ac:dyDescent="0.2">
      <c r="A2676" s="1" t="s">
        <v>889</v>
      </c>
      <c r="B2676" s="6" t="s">
        <v>1312</v>
      </c>
      <c r="C2676" s="1" t="s">
        <v>1496</v>
      </c>
      <c r="D2676" s="1" t="s">
        <v>13</v>
      </c>
      <c r="E2676" s="1" t="s">
        <v>1497</v>
      </c>
      <c r="F2676" s="1" t="s">
        <v>1315</v>
      </c>
      <c r="G2676" s="6" t="s">
        <v>1316</v>
      </c>
      <c r="H2676" s="3">
        <v>0.1</v>
      </c>
      <c r="I2676" s="5">
        <v>0</v>
      </c>
      <c r="J2676" s="4">
        <f t="shared" ref="J2676:J2687" si="342">TRUNC(H2676*I2676, 1)</f>
        <v>0</v>
      </c>
      <c r="K2676" s="4">
        <f>노무!E23</f>
        <v>0</v>
      </c>
      <c r="L2676" s="5">
        <f t="shared" ref="L2676:L2687" si="343">TRUNC(H2676*K2676, 1)</f>
        <v>0</v>
      </c>
      <c r="M2676" s="4">
        <v>0</v>
      </c>
      <c r="N2676" s="5">
        <f t="shared" ref="N2676:N2687" si="344">TRUNC(H2676*M2676, 1)</f>
        <v>0</v>
      </c>
      <c r="O2676" s="4">
        <f t="shared" ref="O2676:O2687" si="345">I2676+K2676+M2676</f>
        <v>0</v>
      </c>
      <c r="P2676" s="5">
        <f t="shared" ref="P2676:P2687" si="346">J2676+L2676+N2676</f>
        <v>0</v>
      </c>
      <c r="Q2676" s="1" t="s">
        <v>13</v>
      </c>
      <c r="S2676" t="s">
        <v>54</v>
      </c>
      <c r="T2676" t="s">
        <v>54</v>
      </c>
      <c r="U2676" t="s">
        <v>13</v>
      </c>
      <c r="V2676">
        <v>1</v>
      </c>
    </row>
    <row r="2677" spans="1:22" x14ac:dyDescent="0.2">
      <c r="A2677" s="1" t="s">
        <v>889</v>
      </c>
      <c r="B2677" s="6" t="s">
        <v>1312</v>
      </c>
      <c r="C2677" s="1" t="s">
        <v>1362</v>
      </c>
      <c r="D2677" s="1" t="s">
        <v>13</v>
      </c>
      <c r="E2677" s="1" t="s">
        <v>1363</v>
      </c>
      <c r="F2677" s="1" t="s">
        <v>1315</v>
      </c>
      <c r="G2677" s="6" t="s">
        <v>1316</v>
      </c>
      <c r="H2677" s="3">
        <v>0.1</v>
      </c>
      <c r="I2677" s="5">
        <v>0</v>
      </c>
      <c r="J2677" s="4">
        <f t="shared" si="342"/>
        <v>0</v>
      </c>
      <c r="K2677" s="4">
        <f>노무!E28</f>
        <v>0</v>
      </c>
      <c r="L2677" s="5">
        <f t="shared" si="343"/>
        <v>0</v>
      </c>
      <c r="M2677" s="4">
        <v>0</v>
      </c>
      <c r="N2677" s="5">
        <f t="shared" si="344"/>
        <v>0</v>
      </c>
      <c r="O2677" s="4">
        <f t="shared" si="345"/>
        <v>0</v>
      </c>
      <c r="P2677" s="5">
        <f t="shared" si="346"/>
        <v>0</v>
      </c>
      <c r="Q2677" s="1" t="s">
        <v>13</v>
      </c>
      <c r="S2677" t="s">
        <v>54</v>
      </c>
      <c r="T2677" t="s">
        <v>54</v>
      </c>
      <c r="U2677" t="s">
        <v>13</v>
      </c>
      <c r="V2677">
        <v>1</v>
      </c>
    </row>
    <row r="2678" spans="1:22" x14ac:dyDescent="0.2">
      <c r="A2678" s="1" t="s">
        <v>889</v>
      </c>
      <c r="B2678" s="6" t="s">
        <v>1312</v>
      </c>
      <c r="C2678" s="1" t="s">
        <v>1355</v>
      </c>
      <c r="D2678" s="1" t="s">
        <v>13</v>
      </c>
      <c r="E2678" s="1" t="s">
        <v>1356</v>
      </c>
      <c r="F2678" s="1" t="s">
        <v>1315</v>
      </c>
      <c r="G2678" s="6" t="s">
        <v>1316</v>
      </c>
      <c r="H2678" s="3">
        <v>0.19</v>
      </c>
      <c r="I2678" s="5">
        <v>0</v>
      </c>
      <c r="J2678" s="4">
        <f t="shared" si="342"/>
        <v>0</v>
      </c>
      <c r="K2678" s="4">
        <f>노무!E5</f>
        <v>0</v>
      </c>
      <c r="L2678" s="5">
        <f t="shared" si="343"/>
        <v>0</v>
      </c>
      <c r="M2678" s="4">
        <v>0</v>
      </c>
      <c r="N2678" s="5">
        <f t="shared" si="344"/>
        <v>0</v>
      </c>
      <c r="O2678" s="4">
        <f t="shared" si="345"/>
        <v>0</v>
      </c>
      <c r="P2678" s="5">
        <f t="shared" si="346"/>
        <v>0</v>
      </c>
      <c r="Q2678" s="1" t="s">
        <v>13</v>
      </c>
      <c r="S2678" t="s">
        <v>54</v>
      </c>
      <c r="T2678" t="s">
        <v>54</v>
      </c>
      <c r="U2678" t="s">
        <v>13</v>
      </c>
      <c r="V2678">
        <v>1</v>
      </c>
    </row>
    <row r="2679" spans="1:22" x14ac:dyDescent="0.2">
      <c r="A2679" s="1" t="s">
        <v>889</v>
      </c>
      <c r="B2679" s="6" t="s">
        <v>1312</v>
      </c>
      <c r="C2679" s="1" t="s">
        <v>1317</v>
      </c>
      <c r="D2679" s="1" t="s">
        <v>13</v>
      </c>
      <c r="E2679" s="1" t="s">
        <v>1318</v>
      </c>
      <c r="F2679" s="1" t="s">
        <v>1315</v>
      </c>
      <c r="G2679" s="6" t="s">
        <v>1316</v>
      </c>
      <c r="H2679" s="3">
        <v>0.18</v>
      </c>
      <c r="I2679" s="5">
        <v>0</v>
      </c>
      <c r="J2679" s="4">
        <f t="shared" si="342"/>
        <v>0</v>
      </c>
      <c r="K2679" s="4">
        <f>노무!E4</f>
        <v>0</v>
      </c>
      <c r="L2679" s="5">
        <f t="shared" si="343"/>
        <v>0</v>
      </c>
      <c r="M2679" s="4">
        <v>0</v>
      </c>
      <c r="N2679" s="5">
        <f t="shared" si="344"/>
        <v>0</v>
      </c>
      <c r="O2679" s="4">
        <f t="shared" si="345"/>
        <v>0</v>
      </c>
      <c r="P2679" s="5">
        <f t="shared" si="346"/>
        <v>0</v>
      </c>
      <c r="Q2679" s="1" t="s">
        <v>13</v>
      </c>
      <c r="S2679" t="s">
        <v>54</v>
      </c>
      <c r="T2679" t="s">
        <v>54</v>
      </c>
      <c r="U2679" t="s">
        <v>13</v>
      </c>
      <c r="V2679">
        <v>1</v>
      </c>
    </row>
    <row r="2680" spans="1:22" x14ac:dyDescent="0.2">
      <c r="A2680" s="1" t="s">
        <v>889</v>
      </c>
      <c r="B2680" s="6" t="s">
        <v>1306</v>
      </c>
      <c r="C2680" s="1" t="s">
        <v>1307</v>
      </c>
      <c r="D2680" s="1" t="s">
        <v>13</v>
      </c>
      <c r="E2680" s="1" t="s">
        <v>1322</v>
      </c>
      <c r="F2680" s="1" t="s">
        <v>1528</v>
      </c>
      <c r="G2680" s="6" t="s">
        <v>1310</v>
      </c>
      <c r="H2680" s="3">
        <v>1</v>
      </c>
      <c r="I2680" s="5">
        <v>0</v>
      </c>
      <c r="J2680" s="4">
        <f t="shared" si="342"/>
        <v>0</v>
      </c>
      <c r="K2680" s="4">
        <f>TRUNC((L2676+L2677+L2678+L2679)*30*0.01, 1)</f>
        <v>0</v>
      </c>
      <c r="L2680" s="5">
        <f t="shared" si="343"/>
        <v>0</v>
      </c>
      <c r="M2680" s="4">
        <v>0</v>
      </c>
      <c r="N2680" s="5">
        <f t="shared" si="344"/>
        <v>0</v>
      </c>
      <c r="O2680" s="4">
        <f t="shared" si="345"/>
        <v>0</v>
      </c>
      <c r="P2680" s="5">
        <f t="shared" si="346"/>
        <v>0</v>
      </c>
      <c r="Q2680" s="1" t="s">
        <v>13</v>
      </c>
      <c r="S2680" t="s">
        <v>54</v>
      </c>
      <c r="T2680" t="s">
        <v>54</v>
      </c>
      <c r="U2680">
        <v>30</v>
      </c>
      <c r="V2680">
        <v>1</v>
      </c>
    </row>
    <row r="2681" spans="1:22" x14ac:dyDescent="0.2">
      <c r="A2681" s="1" t="s">
        <v>889</v>
      </c>
      <c r="B2681" s="6" t="s">
        <v>1306</v>
      </c>
      <c r="C2681" s="1" t="s">
        <v>1321</v>
      </c>
      <c r="D2681" s="1" t="s">
        <v>13</v>
      </c>
      <c r="E2681" s="1" t="s">
        <v>1319</v>
      </c>
      <c r="F2681" s="1" t="s">
        <v>1330</v>
      </c>
      <c r="G2681" s="6" t="s">
        <v>1310</v>
      </c>
      <c r="H2681" s="3">
        <v>1</v>
      </c>
      <c r="I2681" s="4">
        <f>TRUNC((L2676+L2677+L2678+L2679)*2*0.01, 1)</f>
        <v>0</v>
      </c>
      <c r="J2681" s="4">
        <f t="shared" si="342"/>
        <v>0</v>
      </c>
      <c r="K2681" s="4">
        <v>0</v>
      </c>
      <c r="L2681" s="5">
        <f t="shared" si="343"/>
        <v>0</v>
      </c>
      <c r="M2681" s="4">
        <v>0</v>
      </c>
      <c r="N2681" s="5">
        <f t="shared" si="344"/>
        <v>0</v>
      </c>
      <c r="O2681" s="4">
        <f t="shared" si="345"/>
        <v>0</v>
      </c>
      <c r="P2681" s="5">
        <f t="shared" si="346"/>
        <v>0</v>
      </c>
      <c r="Q2681" s="1" t="s">
        <v>13</v>
      </c>
      <c r="S2681" t="s">
        <v>54</v>
      </c>
      <c r="T2681" t="s">
        <v>54</v>
      </c>
      <c r="U2681">
        <v>2</v>
      </c>
      <c r="V2681">
        <v>1</v>
      </c>
    </row>
    <row r="2682" spans="1:22" x14ac:dyDescent="0.2">
      <c r="A2682" s="1" t="s">
        <v>889</v>
      </c>
      <c r="B2682" s="6" t="s">
        <v>1331</v>
      </c>
      <c r="C2682" s="1" t="s">
        <v>1519</v>
      </c>
      <c r="D2682" s="1" t="s">
        <v>13</v>
      </c>
      <c r="E2682" s="1" t="s">
        <v>1520</v>
      </c>
      <c r="F2682" s="1" t="s">
        <v>1521</v>
      </c>
      <c r="G2682" s="6" t="s">
        <v>1335</v>
      </c>
      <c r="H2682" s="3">
        <v>0.75</v>
      </c>
      <c r="I2682" s="4">
        <f>기계경비!H66</f>
        <v>0</v>
      </c>
      <c r="J2682" s="4">
        <f t="shared" si="342"/>
        <v>0</v>
      </c>
      <c r="K2682" s="4">
        <f>기계경비!I66</f>
        <v>0</v>
      </c>
      <c r="L2682" s="5">
        <f t="shared" si="343"/>
        <v>0</v>
      </c>
      <c r="M2682" s="4">
        <f>기계경비!J66</f>
        <v>0</v>
      </c>
      <c r="N2682" s="5">
        <f t="shared" si="344"/>
        <v>0</v>
      </c>
      <c r="O2682" s="4">
        <f t="shared" si="345"/>
        <v>0</v>
      </c>
      <c r="P2682" s="5">
        <f t="shared" si="346"/>
        <v>0</v>
      </c>
      <c r="Q2682" s="1" t="s">
        <v>13</v>
      </c>
      <c r="S2682" t="s">
        <v>54</v>
      </c>
      <c r="T2682" t="s">
        <v>54</v>
      </c>
      <c r="U2682" t="s">
        <v>13</v>
      </c>
      <c r="V2682">
        <v>1</v>
      </c>
    </row>
    <row r="2683" spans="1:22" x14ac:dyDescent="0.2">
      <c r="A2683" s="1" t="s">
        <v>889</v>
      </c>
      <c r="B2683" s="6" t="s">
        <v>1331</v>
      </c>
      <c r="C2683" s="1" t="s">
        <v>1522</v>
      </c>
      <c r="D2683" s="1" t="s">
        <v>13</v>
      </c>
      <c r="E2683" s="1" t="s">
        <v>1468</v>
      </c>
      <c r="F2683" s="1" t="s">
        <v>1523</v>
      </c>
      <c r="G2683" s="6" t="s">
        <v>1335</v>
      </c>
      <c r="H2683" s="3">
        <v>0.75</v>
      </c>
      <c r="I2683" s="4">
        <f>기계경비!H44</f>
        <v>0</v>
      </c>
      <c r="J2683" s="4">
        <f t="shared" si="342"/>
        <v>0</v>
      </c>
      <c r="K2683" s="4">
        <f>기계경비!I44</f>
        <v>0</v>
      </c>
      <c r="L2683" s="5">
        <f t="shared" si="343"/>
        <v>0</v>
      </c>
      <c r="M2683" s="4">
        <f>기계경비!J44</f>
        <v>0</v>
      </c>
      <c r="N2683" s="5">
        <f t="shared" si="344"/>
        <v>0</v>
      </c>
      <c r="O2683" s="4">
        <f t="shared" si="345"/>
        <v>0</v>
      </c>
      <c r="P2683" s="5">
        <f t="shared" si="346"/>
        <v>0</v>
      </c>
      <c r="Q2683" s="1" t="s">
        <v>13</v>
      </c>
      <c r="S2683" t="s">
        <v>54</v>
      </c>
      <c r="T2683" t="s">
        <v>54</v>
      </c>
      <c r="U2683" t="s">
        <v>13</v>
      </c>
      <c r="V2683">
        <v>1</v>
      </c>
    </row>
    <row r="2684" spans="1:22" x14ac:dyDescent="0.2">
      <c r="A2684" s="1" t="s">
        <v>889</v>
      </c>
      <c r="B2684" s="6" t="s">
        <v>1331</v>
      </c>
      <c r="C2684" s="1" t="s">
        <v>1370</v>
      </c>
      <c r="D2684" s="1" t="s">
        <v>13</v>
      </c>
      <c r="E2684" s="1" t="s">
        <v>1371</v>
      </c>
      <c r="F2684" s="1" t="s">
        <v>1372</v>
      </c>
      <c r="G2684" s="6" t="s">
        <v>1335</v>
      </c>
      <c r="H2684" s="3">
        <v>0.75</v>
      </c>
      <c r="I2684" s="4">
        <f>기계경비!H63</f>
        <v>0</v>
      </c>
      <c r="J2684" s="4">
        <f t="shared" si="342"/>
        <v>0</v>
      </c>
      <c r="K2684" s="4">
        <f>기계경비!I63</f>
        <v>0</v>
      </c>
      <c r="L2684" s="5">
        <f t="shared" si="343"/>
        <v>0</v>
      </c>
      <c r="M2684" s="4">
        <f>기계경비!J63</f>
        <v>0</v>
      </c>
      <c r="N2684" s="5">
        <f t="shared" si="344"/>
        <v>0</v>
      </c>
      <c r="O2684" s="4">
        <f t="shared" si="345"/>
        <v>0</v>
      </c>
      <c r="P2684" s="5">
        <f t="shared" si="346"/>
        <v>0</v>
      </c>
      <c r="Q2684" s="1" t="s">
        <v>13</v>
      </c>
      <c r="S2684" t="s">
        <v>54</v>
      </c>
      <c r="T2684" t="s">
        <v>54</v>
      </c>
      <c r="U2684" t="s">
        <v>13</v>
      </c>
      <c r="V2684">
        <v>1</v>
      </c>
    </row>
    <row r="2685" spans="1:22" x14ac:dyDescent="0.2">
      <c r="A2685" s="1" t="s">
        <v>889</v>
      </c>
      <c r="B2685" s="6" t="s">
        <v>1331</v>
      </c>
      <c r="C2685" s="1" t="s">
        <v>1524</v>
      </c>
      <c r="D2685" s="1" t="s">
        <v>13</v>
      </c>
      <c r="E2685" s="1" t="s">
        <v>1517</v>
      </c>
      <c r="F2685" s="1" t="s">
        <v>1525</v>
      </c>
      <c r="G2685" s="6" t="s">
        <v>1335</v>
      </c>
      <c r="H2685" s="3">
        <v>0.75</v>
      </c>
      <c r="I2685" s="4">
        <f>기계경비!H14</f>
        <v>0</v>
      </c>
      <c r="J2685" s="4">
        <f t="shared" si="342"/>
        <v>0</v>
      </c>
      <c r="K2685" s="4">
        <f>기계경비!I14</f>
        <v>0</v>
      </c>
      <c r="L2685" s="5">
        <f t="shared" si="343"/>
        <v>0</v>
      </c>
      <c r="M2685" s="4">
        <f>기계경비!J14</f>
        <v>0</v>
      </c>
      <c r="N2685" s="5">
        <f t="shared" si="344"/>
        <v>0</v>
      </c>
      <c r="O2685" s="4">
        <f t="shared" si="345"/>
        <v>0</v>
      </c>
      <c r="P2685" s="5">
        <f t="shared" si="346"/>
        <v>0</v>
      </c>
      <c r="Q2685" s="1" t="s">
        <v>13</v>
      </c>
      <c r="S2685" t="s">
        <v>54</v>
      </c>
      <c r="T2685" t="s">
        <v>54</v>
      </c>
      <c r="U2685" t="s">
        <v>13</v>
      </c>
      <c r="V2685">
        <v>1</v>
      </c>
    </row>
    <row r="2686" spans="1:22" x14ac:dyDescent="0.2">
      <c r="A2686" s="1" t="s">
        <v>889</v>
      </c>
      <c r="B2686" s="6" t="s">
        <v>1331</v>
      </c>
      <c r="C2686" s="1" t="s">
        <v>1481</v>
      </c>
      <c r="D2686" s="1" t="s">
        <v>13</v>
      </c>
      <c r="E2686" s="1" t="s">
        <v>1482</v>
      </c>
      <c r="F2686" s="1" t="s">
        <v>1483</v>
      </c>
      <c r="G2686" s="6" t="s">
        <v>1335</v>
      </c>
      <c r="H2686" s="3">
        <v>0.75</v>
      </c>
      <c r="I2686" s="4">
        <f>기계경비!H56</f>
        <v>0</v>
      </c>
      <c r="J2686" s="4">
        <f t="shared" si="342"/>
        <v>0</v>
      </c>
      <c r="K2686" s="4">
        <f>기계경비!I56</f>
        <v>0</v>
      </c>
      <c r="L2686" s="5">
        <f t="shared" si="343"/>
        <v>0</v>
      </c>
      <c r="M2686" s="4">
        <f>기계경비!J56</f>
        <v>0</v>
      </c>
      <c r="N2686" s="5">
        <f t="shared" si="344"/>
        <v>0</v>
      </c>
      <c r="O2686" s="4">
        <f t="shared" si="345"/>
        <v>0</v>
      </c>
      <c r="P2686" s="5">
        <f t="shared" si="346"/>
        <v>0</v>
      </c>
      <c r="Q2686" s="1" t="s">
        <v>13</v>
      </c>
      <c r="S2686" t="s">
        <v>54</v>
      </c>
      <c r="T2686" t="s">
        <v>54</v>
      </c>
      <c r="U2686" t="s">
        <v>13</v>
      </c>
      <c r="V2686">
        <v>1</v>
      </c>
    </row>
    <row r="2687" spans="1:22" x14ac:dyDescent="0.2">
      <c r="A2687" s="1" t="s">
        <v>889</v>
      </c>
      <c r="B2687" s="6" t="s">
        <v>1331</v>
      </c>
      <c r="C2687" s="1" t="s">
        <v>1526</v>
      </c>
      <c r="D2687" s="1" t="s">
        <v>13</v>
      </c>
      <c r="E2687" s="1" t="s">
        <v>1517</v>
      </c>
      <c r="F2687" s="1" t="s">
        <v>1527</v>
      </c>
      <c r="G2687" s="6" t="s">
        <v>1335</v>
      </c>
      <c r="H2687" s="3">
        <v>0.75</v>
      </c>
      <c r="I2687" s="4">
        <f>기계경비!H15</f>
        <v>0</v>
      </c>
      <c r="J2687" s="4">
        <f t="shared" si="342"/>
        <v>0</v>
      </c>
      <c r="K2687" s="4">
        <f>기계경비!I15</f>
        <v>0</v>
      </c>
      <c r="L2687" s="5">
        <f t="shared" si="343"/>
        <v>0</v>
      </c>
      <c r="M2687" s="4">
        <f>기계경비!J15</f>
        <v>0</v>
      </c>
      <c r="N2687" s="5">
        <f t="shared" si="344"/>
        <v>0</v>
      </c>
      <c r="O2687" s="4">
        <f t="shared" si="345"/>
        <v>0</v>
      </c>
      <c r="P2687" s="5">
        <f t="shared" si="346"/>
        <v>0</v>
      </c>
      <c r="Q2687" s="1" t="s">
        <v>13</v>
      </c>
      <c r="S2687" t="s">
        <v>54</v>
      </c>
      <c r="T2687" t="s">
        <v>54</v>
      </c>
      <c r="U2687" t="s">
        <v>13</v>
      </c>
      <c r="V2687">
        <v>1</v>
      </c>
    </row>
    <row r="2688" spans="1:22" x14ac:dyDescent="0.2">
      <c r="A2688" s="1" t="s">
        <v>13</v>
      </c>
      <c r="B2688" s="6" t="s">
        <v>13</v>
      </c>
      <c r="C2688" s="1" t="s">
        <v>13</v>
      </c>
      <c r="D2688" s="1" t="s">
        <v>13</v>
      </c>
      <c r="E2688" s="1" t="s">
        <v>1311</v>
      </c>
      <c r="F2688" s="1" t="s">
        <v>13</v>
      </c>
      <c r="G2688" s="6" t="s">
        <v>13</v>
      </c>
      <c r="H2688" s="3">
        <v>0</v>
      </c>
      <c r="I2688" s="1" t="s">
        <v>13</v>
      </c>
      <c r="J2688" s="4">
        <f>TRUNC(SUMPRODUCT(J2676:J2687, V2676:V2687), 0)</f>
        <v>0</v>
      </c>
      <c r="K2688" s="1" t="s">
        <v>13</v>
      </c>
      <c r="L2688" s="5">
        <f>TRUNC(SUMPRODUCT(L2676:L2687, V2676:V2687), 0)</f>
        <v>0</v>
      </c>
      <c r="M2688" s="1" t="s">
        <v>13</v>
      </c>
      <c r="N2688" s="5">
        <f>TRUNC(SUMPRODUCT(N2676:N2687, V2676:V2687), 0)</f>
        <v>0</v>
      </c>
      <c r="O2688" s="1" t="s">
        <v>13</v>
      </c>
      <c r="P2688" s="5">
        <f>J2688+L2688+N2688</f>
        <v>0</v>
      </c>
      <c r="Q2688" s="1" t="s">
        <v>13</v>
      </c>
      <c r="S2688" t="s">
        <v>13</v>
      </c>
      <c r="T2688" t="s">
        <v>13</v>
      </c>
      <c r="U2688" t="s">
        <v>13</v>
      </c>
      <c r="V2688">
        <v>1</v>
      </c>
    </row>
    <row r="2689" spans="1:22" x14ac:dyDescent="0.2">
      <c r="A2689" s="1" t="s">
        <v>13</v>
      </c>
      <c r="B2689" s="6" t="s">
        <v>13</v>
      </c>
      <c r="C2689" s="1" t="s">
        <v>13</v>
      </c>
      <c r="D2689" s="1" t="s">
        <v>13</v>
      </c>
      <c r="E2689" s="1" t="s">
        <v>13</v>
      </c>
      <c r="F2689" s="1" t="s">
        <v>13</v>
      </c>
      <c r="G2689" s="6" t="s">
        <v>13</v>
      </c>
      <c r="H2689" s="3">
        <v>0</v>
      </c>
      <c r="I2689" s="1" t="s">
        <v>13</v>
      </c>
      <c r="J2689" s="1" t="s">
        <v>13</v>
      </c>
      <c r="K2689" s="1" t="s">
        <v>13</v>
      </c>
      <c r="L2689" s="1" t="s">
        <v>13</v>
      </c>
      <c r="M2689" s="1" t="s">
        <v>13</v>
      </c>
      <c r="N2689" s="1" t="s">
        <v>13</v>
      </c>
      <c r="O2689" s="1" t="s">
        <v>13</v>
      </c>
      <c r="P2689" s="1" t="s">
        <v>13</v>
      </c>
      <c r="Q2689" s="1" t="s">
        <v>13</v>
      </c>
      <c r="S2689" t="s">
        <v>13</v>
      </c>
      <c r="T2689" t="s">
        <v>13</v>
      </c>
      <c r="U2689" t="s">
        <v>13</v>
      </c>
      <c r="V2689">
        <v>1</v>
      </c>
    </row>
    <row r="2690" spans="1:22" x14ac:dyDescent="0.2">
      <c r="A2690" s="1" t="s">
        <v>890</v>
      </c>
      <c r="B2690" s="6" t="s">
        <v>13</v>
      </c>
      <c r="C2690" s="1" t="s">
        <v>13</v>
      </c>
      <c r="D2690" s="1" t="s">
        <v>13</v>
      </c>
      <c r="E2690" s="1" t="s">
        <v>881</v>
      </c>
      <c r="F2690" s="1" t="s">
        <v>875</v>
      </c>
      <c r="G2690" s="6" t="s">
        <v>136</v>
      </c>
      <c r="H2690" s="3">
        <v>0</v>
      </c>
      <c r="I2690" s="1" t="s">
        <v>13</v>
      </c>
      <c r="J2690" s="1" t="s">
        <v>13</v>
      </c>
      <c r="K2690" s="1" t="s">
        <v>13</v>
      </c>
      <c r="L2690" s="1" t="s">
        <v>13</v>
      </c>
      <c r="M2690" s="1" t="s">
        <v>13</v>
      </c>
      <c r="N2690" s="1" t="s">
        <v>13</v>
      </c>
      <c r="O2690" s="1" t="s">
        <v>13</v>
      </c>
      <c r="P2690" s="1" t="s">
        <v>13</v>
      </c>
      <c r="Q2690" s="1" t="s">
        <v>13</v>
      </c>
      <c r="S2690" t="s">
        <v>13</v>
      </c>
      <c r="T2690" t="s">
        <v>13</v>
      </c>
      <c r="U2690" t="s">
        <v>13</v>
      </c>
      <c r="V2690">
        <v>1</v>
      </c>
    </row>
    <row r="2691" spans="1:22" x14ac:dyDescent="0.2">
      <c r="A2691" s="1" t="s">
        <v>890</v>
      </c>
      <c r="B2691" s="6" t="s">
        <v>1312</v>
      </c>
      <c r="C2691" s="1" t="s">
        <v>1496</v>
      </c>
      <c r="D2691" s="1" t="s">
        <v>13</v>
      </c>
      <c r="E2691" s="1" t="s">
        <v>1497</v>
      </c>
      <c r="F2691" s="1" t="s">
        <v>1315</v>
      </c>
      <c r="G2691" s="6" t="s">
        <v>1316</v>
      </c>
      <c r="H2691" s="3">
        <v>0.1</v>
      </c>
      <c r="I2691" s="5">
        <v>0</v>
      </c>
      <c r="J2691" s="4">
        <f t="shared" ref="J2691:J2702" si="347">TRUNC(H2691*I2691, 1)</f>
        <v>0</v>
      </c>
      <c r="K2691" s="4">
        <f>노무!E23</f>
        <v>0</v>
      </c>
      <c r="L2691" s="5">
        <f t="shared" ref="L2691:L2702" si="348">TRUNC(H2691*K2691, 1)</f>
        <v>0</v>
      </c>
      <c r="M2691" s="4">
        <v>0</v>
      </c>
      <c r="N2691" s="5">
        <f t="shared" ref="N2691:N2702" si="349">TRUNC(H2691*M2691, 1)</f>
        <v>0</v>
      </c>
      <c r="O2691" s="4">
        <f t="shared" ref="O2691:O2702" si="350">I2691+K2691+M2691</f>
        <v>0</v>
      </c>
      <c r="P2691" s="5">
        <f t="shared" ref="P2691:P2702" si="351">J2691+L2691+N2691</f>
        <v>0</v>
      </c>
      <c r="Q2691" s="1" t="s">
        <v>13</v>
      </c>
      <c r="S2691" t="s">
        <v>54</v>
      </c>
      <c r="T2691" t="s">
        <v>54</v>
      </c>
      <c r="U2691" t="s">
        <v>13</v>
      </c>
      <c r="V2691">
        <v>1</v>
      </c>
    </row>
    <row r="2692" spans="1:22" x14ac:dyDescent="0.2">
      <c r="A2692" s="1" t="s">
        <v>890</v>
      </c>
      <c r="B2692" s="6" t="s">
        <v>1312</v>
      </c>
      <c r="C2692" s="1" t="s">
        <v>1362</v>
      </c>
      <c r="D2692" s="1" t="s">
        <v>13</v>
      </c>
      <c r="E2692" s="1" t="s">
        <v>1363</v>
      </c>
      <c r="F2692" s="1" t="s">
        <v>1315</v>
      </c>
      <c r="G2692" s="6" t="s">
        <v>1316</v>
      </c>
      <c r="H2692" s="3">
        <v>0.1</v>
      </c>
      <c r="I2692" s="5">
        <v>0</v>
      </c>
      <c r="J2692" s="4">
        <f t="shared" si="347"/>
        <v>0</v>
      </c>
      <c r="K2692" s="4">
        <f>노무!E28</f>
        <v>0</v>
      </c>
      <c r="L2692" s="5">
        <f t="shared" si="348"/>
        <v>0</v>
      </c>
      <c r="M2692" s="4">
        <v>0</v>
      </c>
      <c r="N2692" s="5">
        <f t="shared" si="349"/>
        <v>0</v>
      </c>
      <c r="O2692" s="4">
        <f t="shared" si="350"/>
        <v>0</v>
      </c>
      <c r="P2692" s="5">
        <f t="shared" si="351"/>
        <v>0</v>
      </c>
      <c r="Q2692" s="1" t="s">
        <v>13</v>
      </c>
      <c r="S2692" t="s">
        <v>54</v>
      </c>
      <c r="T2692" t="s">
        <v>54</v>
      </c>
      <c r="U2692" t="s">
        <v>13</v>
      </c>
      <c r="V2692">
        <v>1</v>
      </c>
    </row>
    <row r="2693" spans="1:22" x14ac:dyDescent="0.2">
      <c r="A2693" s="1" t="s">
        <v>890</v>
      </c>
      <c r="B2693" s="6" t="s">
        <v>1312</v>
      </c>
      <c r="C2693" s="1" t="s">
        <v>1355</v>
      </c>
      <c r="D2693" s="1" t="s">
        <v>13</v>
      </c>
      <c r="E2693" s="1" t="s">
        <v>1356</v>
      </c>
      <c r="F2693" s="1" t="s">
        <v>1315</v>
      </c>
      <c r="G2693" s="6" t="s">
        <v>1316</v>
      </c>
      <c r="H2693" s="3">
        <v>0.19</v>
      </c>
      <c r="I2693" s="5">
        <v>0</v>
      </c>
      <c r="J2693" s="4">
        <f t="shared" si="347"/>
        <v>0</v>
      </c>
      <c r="K2693" s="4">
        <f>노무!E5</f>
        <v>0</v>
      </c>
      <c r="L2693" s="5">
        <f t="shared" si="348"/>
        <v>0</v>
      </c>
      <c r="M2693" s="4">
        <v>0</v>
      </c>
      <c r="N2693" s="5">
        <f t="shared" si="349"/>
        <v>0</v>
      </c>
      <c r="O2693" s="4">
        <f t="shared" si="350"/>
        <v>0</v>
      </c>
      <c r="P2693" s="5">
        <f t="shared" si="351"/>
        <v>0</v>
      </c>
      <c r="Q2693" s="1" t="s">
        <v>13</v>
      </c>
      <c r="S2693" t="s">
        <v>54</v>
      </c>
      <c r="T2693" t="s">
        <v>54</v>
      </c>
      <c r="U2693" t="s">
        <v>13</v>
      </c>
      <c r="V2693">
        <v>1</v>
      </c>
    </row>
    <row r="2694" spans="1:22" x14ac:dyDescent="0.2">
      <c r="A2694" s="1" t="s">
        <v>890</v>
      </c>
      <c r="B2694" s="6" t="s">
        <v>1312</v>
      </c>
      <c r="C2694" s="1" t="s">
        <v>1317</v>
      </c>
      <c r="D2694" s="1" t="s">
        <v>13</v>
      </c>
      <c r="E2694" s="1" t="s">
        <v>1318</v>
      </c>
      <c r="F2694" s="1" t="s">
        <v>1315</v>
      </c>
      <c r="G2694" s="6" t="s">
        <v>1316</v>
      </c>
      <c r="H2694" s="3">
        <v>0.18</v>
      </c>
      <c r="I2694" s="5">
        <v>0</v>
      </c>
      <c r="J2694" s="4">
        <f t="shared" si="347"/>
        <v>0</v>
      </c>
      <c r="K2694" s="4">
        <f>노무!E4</f>
        <v>0</v>
      </c>
      <c r="L2694" s="5">
        <f t="shared" si="348"/>
        <v>0</v>
      </c>
      <c r="M2694" s="4">
        <v>0</v>
      </c>
      <c r="N2694" s="5">
        <f t="shared" si="349"/>
        <v>0</v>
      </c>
      <c r="O2694" s="4">
        <f t="shared" si="350"/>
        <v>0</v>
      </c>
      <c r="P2694" s="5">
        <f t="shared" si="351"/>
        <v>0</v>
      </c>
      <c r="Q2694" s="1" t="s">
        <v>13</v>
      </c>
      <c r="S2694" t="s">
        <v>54</v>
      </c>
      <c r="T2694" t="s">
        <v>54</v>
      </c>
      <c r="U2694" t="s">
        <v>13</v>
      </c>
      <c r="V2694">
        <v>1</v>
      </c>
    </row>
    <row r="2695" spans="1:22" x14ac:dyDescent="0.2">
      <c r="A2695" s="1" t="s">
        <v>890</v>
      </c>
      <c r="B2695" s="6" t="s">
        <v>1306</v>
      </c>
      <c r="C2695" s="1" t="s">
        <v>1307</v>
      </c>
      <c r="D2695" s="1" t="s">
        <v>13</v>
      </c>
      <c r="E2695" s="1" t="s">
        <v>1322</v>
      </c>
      <c r="F2695" s="1" t="s">
        <v>1529</v>
      </c>
      <c r="G2695" s="6" t="s">
        <v>1310</v>
      </c>
      <c r="H2695" s="3">
        <v>1</v>
      </c>
      <c r="I2695" s="5">
        <v>0</v>
      </c>
      <c r="J2695" s="4">
        <f t="shared" si="347"/>
        <v>0</v>
      </c>
      <c r="K2695" s="4">
        <f>TRUNC((L2691+L2692+L2693+L2694)*40*0.01, 1)</f>
        <v>0</v>
      </c>
      <c r="L2695" s="5">
        <f t="shared" si="348"/>
        <v>0</v>
      </c>
      <c r="M2695" s="4">
        <v>0</v>
      </c>
      <c r="N2695" s="5">
        <f t="shared" si="349"/>
        <v>0</v>
      </c>
      <c r="O2695" s="4">
        <f t="shared" si="350"/>
        <v>0</v>
      </c>
      <c r="P2695" s="5">
        <f t="shared" si="351"/>
        <v>0</v>
      </c>
      <c r="Q2695" s="1" t="s">
        <v>13</v>
      </c>
      <c r="S2695" t="s">
        <v>54</v>
      </c>
      <c r="T2695" t="s">
        <v>54</v>
      </c>
      <c r="U2695">
        <v>40</v>
      </c>
      <c r="V2695">
        <v>1</v>
      </c>
    </row>
    <row r="2696" spans="1:22" x14ac:dyDescent="0.2">
      <c r="A2696" s="1" t="s">
        <v>890</v>
      </c>
      <c r="B2696" s="6" t="s">
        <v>1306</v>
      </c>
      <c r="C2696" s="1" t="s">
        <v>1321</v>
      </c>
      <c r="D2696" s="1" t="s">
        <v>13</v>
      </c>
      <c r="E2696" s="1" t="s">
        <v>1319</v>
      </c>
      <c r="F2696" s="1" t="s">
        <v>1330</v>
      </c>
      <c r="G2696" s="6" t="s">
        <v>1310</v>
      </c>
      <c r="H2696" s="3">
        <v>1</v>
      </c>
      <c r="I2696" s="4">
        <f>TRUNC((L2691+L2692+L2693+L2694)*2*0.01, 1)</f>
        <v>0</v>
      </c>
      <c r="J2696" s="4">
        <f t="shared" si="347"/>
        <v>0</v>
      </c>
      <c r="K2696" s="4">
        <v>0</v>
      </c>
      <c r="L2696" s="5">
        <f t="shared" si="348"/>
        <v>0</v>
      </c>
      <c r="M2696" s="4">
        <v>0</v>
      </c>
      <c r="N2696" s="5">
        <f t="shared" si="349"/>
        <v>0</v>
      </c>
      <c r="O2696" s="4">
        <f t="shared" si="350"/>
        <v>0</v>
      </c>
      <c r="P2696" s="5">
        <f t="shared" si="351"/>
        <v>0</v>
      </c>
      <c r="Q2696" s="1" t="s">
        <v>13</v>
      </c>
      <c r="S2696" t="s">
        <v>54</v>
      </c>
      <c r="T2696" t="s">
        <v>54</v>
      </c>
      <c r="U2696">
        <v>2</v>
      </c>
      <c r="V2696">
        <v>1</v>
      </c>
    </row>
    <row r="2697" spans="1:22" x14ac:dyDescent="0.2">
      <c r="A2697" s="1" t="s">
        <v>890</v>
      </c>
      <c r="B2697" s="6" t="s">
        <v>1331</v>
      </c>
      <c r="C2697" s="1" t="s">
        <v>1519</v>
      </c>
      <c r="D2697" s="1" t="s">
        <v>13</v>
      </c>
      <c r="E2697" s="1" t="s">
        <v>1520</v>
      </c>
      <c r="F2697" s="1" t="s">
        <v>1521</v>
      </c>
      <c r="G2697" s="6" t="s">
        <v>1335</v>
      </c>
      <c r="H2697" s="3">
        <v>0.75</v>
      </c>
      <c r="I2697" s="4">
        <f>기계경비!H66</f>
        <v>0</v>
      </c>
      <c r="J2697" s="4">
        <f t="shared" si="347"/>
        <v>0</v>
      </c>
      <c r="K2697" s="4">
        <f>기계경비!I66</f>
        <v>0</v>
      </c>
      <c r="L2697" s="5">
        <f t="shared" si="348"/>
        <v>0</v>
      </c>
      <c r="M2697" s="4">
        <f>기계경비!J66</f>
        <v>0</v>
      </c>
      <c r="N2697" s="5">
        <f t="shared" si="349"/>
        <v>0</v>
      </c>
      <c r="O2697" s="4">
        <f t="shared" si="350"/>
        <v>0</v>
      </c>
      <c r="P2697" s="5">
        <f t="shared" si="351"/>
        <v>0</v>
      </c>
      <c r="Q2697" s="1" t="s">
        <v>13</v>
      </c>
      <c r="S2697" t="s">
        <v>54</v>
      </c>
      <c r="T2697" t="s">
        <v>54</v>
      </c>
      <c r="U2697" t="s">
        <v>13</v>
      </c>
      <c r="V2697">
        <v>1</v>
      </c>
    </row>
    <row r="2698" spans="1:22" x14ac:dyDescent="0.2">
      <c r="A2698" s="1" t="s">
        <v>890</v>
      </c>
      <c r="B2698" s="6" t="s">
        <v>1331</v>
      </c>
      <c r="C2698" s="1" t="s">
        <v>1522</v>
      </c>
      <c r="D2698" s="1" t="s">
        <v>13</v>
      </c>
      <c r="E2698" s="1" t="s">
        <v>1468</v>
      </c>
      <c r="F2698" s="1" t="s">
        <v>1523</v>
      </c>
      <c r="G2698" s="6" t="s">
        <v>1335</v>
      </c>
      <c r="H2698" s="3">
        <v>0.75</v>
      </c>
      <c r="I2698" s="4">
        <f>기계경비!H44</f>
        <v>0</v>
      </c>
      <c r="J2698" s="4">
        <f t="shared" si="347"/>
        <v>0</v>
      </c>
      <c r="K2698" s="4">
        <f>기계경비!I44</f>
        <v>0</v>
      </c>
      <c r="L2698" s="5">
        <f t="shared" si="348"/>
        <v>0</v>
      </c>
      <c r="M2698" s="4">
        <f>기계경비!J44</f>
        <v>0</v>
      </c>
      <c r="N2698" s="5">
        <f t="shared" si="349"/>
        <v>0</v>
      </c>
      <c r="O2698" s="4">
        <f t="shared" si="350"/>
        <v>0</v>
      </c>
      <c r="P2698" s="5">
        <f t="shared" si="351"/>
        <v>0</v>
      </c>
      <c r="Q2698" s="1" t="s">
        <v>13</v>
      </c>
      <c r="S2698" t="s">
        <v>54</v>
      </c>
      <c r="T2698" t="s">
        <v>54</v>
      </c>
      <c r="U2698" t="s">
        <v>13</v>
      </c>
      <c r="V2698">
        <v>1</v>
      </c>
    </row>
    <row r="2699" spans="1:22" x14ac:dyDescent="0.2">
      <c r="A2699" s="1" t="s">
        <v>890</v>
      </c>
      <c r="B2699" s="6" t="s">
        <v>1331</v>
      </c>
      <c r="C2699" s="1" t="s">
        <v>1370</v>
      </c>
      <c r="D2699" s="1" t="s">
        <v>13</v>
      </c>
      <c r="E2699" s="1" t="s">
        <v>1371</v>
      </c>
      <c r="F2699" s="1" t="s">
        <v>1372</v>
      </c>
      <c r="G2699" s="6" t="s">
        <v>1335</v>
      </c>
      <c r="H2699" s="3">
        <v>0.75</v>
      </c>
      <c r="I2699" s="4">
        <f>기계경비!H63</f>
        <v>0</v>
      </c>
      <c r="J2699" s="4">
        <f t="shared" si="347"/>
        <v>0</v>
      </c>
      <c r="K2699" s="4">
        <f>기계경비!I63</f>
        <v>0</v>
      </c>
      <c r="L2699" s="5">
        <f t="shared" si="348"/>
        <v>0</v>
      </c>
      <c r="M2699" s="4">
        <f>기계경비!J63</f>
        <v>0</v>
      </c>
      <c r="N2699" s="5">
        <f t="shared" si="349"/>
        <v>0</v>
      </c>
      <c r="O2699" s="4">
        <f t="shared" si="350"/>
        <v>0</v>
      </c>
      <c r="P2699" s="5">
        <f t="shared" si="351"/>
        <v>0</v>
      </c>
      <c r="Q2699" s="1" t="s">
        <v>13</v>
      </c>
      <c r="S2699" t="s">
        <v>54</v>
      </c>
      <c r="T2699" t="s">
        <v>54</v>
      </c>
      <c r="U2699" t="s">
        <v>13</v>
      </c>
      <c r="V2699">
        <v>1</v>
      </c>
    </row>
    <row r="2700" spans="1:22" x14ac:dyDescent="0.2">
      <c r="A2700" s="1" t="s">
        <v>890</v>
      </c>
      <c r="B2700" s="6" t="s">
        <v>1331</v>
      </c>
      <c r="C2700" s="1" t="s">
        <v>1524</v>
      </c>
      <c r="D2700" s="1" t="s">
        <v>13</v>
      </c>
      <c r="E2700" s="1" t="s">
        <v>1517</v>
      </c>
      <c r="F2700" s="1" t="s">
        <v>1525</v>
      </c>
      <c r="G2700" s="6" t="s">
        <v>1335</v>
      </c>
      <c r="H2700" s="3">
        <v>0.75</v>
      </c>
      <c r="I2700" s="4">
        <f>기계경비!H14</f>
        <v>0</v>
      </c>
      <c r="J2700" s="4">
        <f t="shared" si="347"/>
        <v>0</v>
      </c>
      <c r="K2700" s="4">
        <f>기계경비!I14</f>
        <v>0</v>
      </c>
      <c r="L2700" s="5">
        <f t="shared" si="348"/>
        <v>0</v>
      </c>
      <c r="M2700" s="4">
        <f>기계경비!J14</f>
        <v>0</v>
      </c>
      <c r="N2700" s="5">
        <f t="shared" si="349"/>
        <v>0</v>
      </c>
      <c r="O2700" s="4">
        <f t="shared" si="350"/>
        <v>0</v>
      </c>
      <c r="P2700" s="5">
        <f t="shared" si="351"/>
        <v>0</v>
      </c>
      <c r="Q2700" s="1" t="s">
        <v>13</v>
      </c>
      <c r="S2700" t="s">
        <v>54</v>
      </c>
      <c r="T2700" t="s">
        <v>54</v>
      </c>
      <c r="U2700" t="s">
        <v>13</v>
      </c>
      <c r="V2700">
        <v>1</v>
      </c>
    </row>
    <row r="2701" spans="1:22" x14ac:dyDescent="0.2">
      <c r="A2701" s="1" t="s">
        <v>890</v>
      </c>
      <c r="B2701" s="6" t="s">
        <v>1331</v>
      </c>
      <c r="C2701" s="1" t="s">
        <v>1481</v>
      </c>
      <c r="D2701" s="1" t="s">
        <v>13</v>
      </c>
      <c r="E2701" s="1" t="s">
        <v>1482</v>
      </c>
      <c r="F2701" s="1" t="s">
        <v>1483</v>
      </c>
      <c r="G2701" s="6" t="s">
        <v>1335</v>
      </c>
      <c r="H2701" s="3">
        <v>0.75</v>
      </c>
      <c r="I2701" s="4">
        <f>기계경비!H56</f>
        <v>0</v>
      </c>
      <c r="J2701" s="4">
        <f t="shared" si="347"/>
        <v>0</v>
      </c>
      <c r="K2701" s="4">
        <f>기계경비!I56</f>
        <v>0</v>
      </c>
      <c r="L2701" s="5">
        <f t="shared" si="348"/>
        <v>0</v>
      </c>
      <c r="M2701" s="4">
        <f>기계경비!J56</f>
        <v>0</v>
      </c>
      <c r="N2701" s="5">
        <f t="shared" si="349"/>
        <v>0</v>
      </c>
      <c r="O2701" s="4">
        <f t="shared" si="350"/>
        <v>0</v>
      </c>
      <c r="P2701" s="5">
        <f t="shared" si="351"/>
        <v>0</v>
      </c>
      <c r="Q2701" s="1" t="s">
        <v>13</v>
      </c>
      <c r="S2701" t="s">
        <v>54</v>
      </c>
      <c r="T2701" t="s">
        <v>54</v>
      </c>
      <c r="U2701" t="s">
        <v>13</v>
      </c>
      <c r="V2701">
        <v>1</v>
      </c>
    </row>
    <row r="2702" spans="1:22" x14ac:dyDescent="0.2">
      <c r="A2702" s="1" t="s">
        <v>890</v>
      </c>
      <c r="B2702" s="6" t="s">
        <v>1331</v>
      </c>
      <c r="C2702" s="1" t="s">
        <v>1526</v>
      </c>
      <c r="D2702" s="1" t="s">
        <v>13</v>
      </c>
      <c r="E2702" s="1" t="s">
        <v>1517</v>
      </c>
      <c r="F2702" s="1" t="s">
        <v>1527</v>
      </c>
      <c r="G2702" s="6" t="s">
        <v>1335</v>
      </c>
      <c r="H2702" s="3">
        <v>0.75</v>
      </c>
      <c r="I2702" s="4">
        <f>기계경비!H15</f>
        <v>0</v>
      </c>
      <c r="J2702" s="4">
        <f t="shared" si="347"/>
        <v>0</v>
      </c>
      <c r="K2702" s="4">
        <f>기계경비!I15</f>
        <v>0</v>
      </c>
      <c r="L2702" s="5">
        <f t="shared" si="348"/>
        <v>0</v>
      </c>
      <c r="M2702" s="4">
        <f>기계경비!J15</f>
        <v>0</v>
      </c>
      <c r="N2702" s="5">
        <f t="shared" si="349"/>
        <v>0</v>
      </c>
      <c r="O2702" s="4">
        <f t="shared" si="350"/>
        <v>0</v>
      </c>
      <c r="P2702" s="5">
        <f t="shared" si="351"/>
        <v>0</v>
      </c>
      <c r="Q2702" s="1" t="s">
        <v>13</v>
      </c>
      <c r="S2702" t="s">
        <v>54</v>
      </c>
      <c r="T2702" t="s">
        <v>54</v>
      </c>
      <c r="U2702" t="s">
        <v>13</v>
      </c>
      <c r="V2702">
        <v>1</v>
      </c>
    </row>
    <row r="2703" spans="1:22" x14ac:dyDescent="0.2">
      <c r="A2703" s="1" t="s">
        <v>13</v>
      </c>
      <c r="B2703" s="6" t="s">
        <v>13</v>
      </c>
      <c r="C2703" s="1" t="s">
        <v>13</v>
      </c>
      <c r="D2703" s="1" t="s">
        <v>13</v>
      </c>
      <c r="E2703" s="1" t="s">
        <v>1311</v>
      </c>
      <c r="F2703" s="1" t="s">
        <v>13</v>
      </c>
      <c r="G2703" s="6" t="s">
        <v>13</v>
      </c>
      <c r="H2703" s="3">
        <v>0</v>
      </c>
      <c r="I2703" s="1" t="s">
        <v>13</v>
      </c>
      <c r="J2703" s="4">
        <f>TRUNC(SUMPRODUCT(J2691:J2702, V2691:V2702), 0)</f>
        <v>0</v>
      </c>
      <c r="K2703" s="1" t="s">
        <v>13</v>
      </c>
      <c r="L2703" s="5">
        <f>TRUNC(SUMPRODUCT(L2691:L2702, V2691:V2702), 0)</f>
        <v>0</v>
      </c>
      <c r="M2703" s="1" t="s">
        <v>13</v>
      </c>
      <c r="N2703" s="5">
        <f>TRUNC(SUMPRODUCT(N2691:N2702, V2691:V2702), 0)</f>
        <v>0</v>
      </c>
      <c r="O2703" s="1" t="s">
        <v>13</v>
      </c>
      <c r="P2703" s="5">
        <f>J2703+L2703+N2703</f>
        <v>0</v>
      </c>
      <c r="Q2703" s="1" t="s">
        <v>13</v>
      </c>
      <c r="S2703" t="s">
        <v>13</v>
      </c>
      <c r="T2703" t="s">
        <v>13</v>
      </c>
      <c r="U2703" t="s">
        <v>13</v>
      </c>
      <c r="V2703">
        <v>1</v>
      </c>
    </row>
    <row r="2704" spans="1:22" x14ac:dyDescent="0.2">
      <c r="A2704" s="1" t="s">
        <v>13</v>
      </c>
      <c r="B2704" s="6" t="s">
        <v>13</v>
      </c>
      <c r="C2704" s="1" t="s">
        <v>13</v>
      </c>
      <c r="D2704" s="1" t="s">
        <v>13</v>
      </c>
      <c r="E2704" s="1" t="s">
        <v>13</v>
      </c>
      <c r="F2704" s="1" t="s">
        <v>13</v>
      </c>
      <c r="G2704" s="6" t="s">
        <v>13</v>
      </c>
      <c r="H2704" s="3">
        <v>0</v>
      </c>
      <c r="I2704" s="1" t="s">
        <v>13</v>
      </c>
      <c r="J2704" s="1" t="s">
        <v>13</v>
      </c>
      <c r="K2704" s="1" t="s">
        <v>13</v>
      </c>
      <c r="L2704" s="1" t="s">
        <v>13</v>
      </c>
      <c r="M2704" s="1" t="s">
        <v>13</v>
      </c>
      <c r="N2704" s="1" t="s">
        <v>13</v>
      </c>
      <c r="O2704" s="1" t="s">
        <v>13</v>
      </c>
      <c r="P2704" s="1" t="s">
        <v>13</v>
      </c>
      <c r="Q2704" s="1" t="s">
        <v>13</v>
      </c>
      <c r="S2704" t="s">
        <v>13</v>
      </c>
      <c r="T2704" t="s">
        <v>13</v>
      </c>
      <c r="U2704" t="s">
        <v>13</v>
      </c>
      <c r="V2704">
        <v>1</v>
      </c>
    </row>
    <row r="2705" spans="1:22" x14ac:dyDescent="0.2">
      <c r="A2705" s="1" t="s">
        <v>891</v>
      </c>
      <c r="B2705" s="6" t="s">
        <v>13</v>
      </c>
      <c r="C2705" s="1" t="s">
        <v>13</v>
      </c>
      <c r="D2705" s="1" t="s">
        <v>13</v>
      </c>
      <c r="E2705" s="1" t="s">
        <v>892</v>
      </c>
      <c r="F2705" s="1" t="s">
        <v>893</v>
      </c>
      <c r="G2705" s="6" t="s">
        <v>293</v>
      </c>
      <c r="H2705" s="3">
        <v>0</v>
      </c>
      <c r="I2705" s="1" t="s">
        <v>13</v>
      </c>
      <c r="J2705" s="1" t="s">
        <v>13</v>
      </c>
      <c r="K2705" s="1" t="s">
        <v>13</v>
      </c>
      <c r="L2705" s="1" t="s">
        <v>13</v>
      </c>
      <c r="M2705" s="1" t="s">
        <v>13</v>
      </c>
      <c r="N2705" s="1" t="s">
        <v>13</v>
      </c>
      <c r="O2705" s="1" t="s">
        <v>13</v>
      </c>
      <c r="P2705" s="1" t="s">
        <v>13</v>
      </c>
      <c r="Q2705" s="1" t="s">
        <v>13</v>
      </c>
      <c r="S2705" t="s">
        <v>13</v>
      </c>
      <c r="T2705" t="s">
        <v>13</v>
      </c>
      <c r="U2705" t="s">
        <v>13</v>
      </c>
      <c r="V2705">
        <v>1</v>
      </c>
    </row>
    <row r="2706" spans="1:22" x14ac:dyDescent="0.2">
      <c r="A2706" s="1" t="s">
        <v>891</v>
      </c>
      <c r="B2706" s="6" t="s">
        <v>1312</v>
      </c>
      <c r="C2706" s="1" t="s">
        <v>1317</v>
      </c>
      <c r="D2706" s="1" t="s">
        <v>13</v>
      </c>
      <c r="E2706" s="1" t="s">
        <v>1318</v>
      </c>
      <c r="F2706" s="1" t="s">
        <v>1315</v>
      </c>
      <c r="G2706" s="6" t="s">
        <v>1316</v>
      </c>
      <c r="H2706" s="3">
        <v>1.06</v>
      </c>
      <c r="I2706" s="5">
        <v>0</v>
      </c>
      <c r="J2706" s="4">
        <f>TRUNC(H2706*I2706, 1)</f>
        <v>0</v>
      </c>
      <c r="K2706" s="4">
        <f>노무!E4</f>
        <v>0</v>
      </c>
      <c r="L2706" s="5">
        <f>TRUNC(H2706*K2706, 1)</f>
        <v>0</v>
      </c>
      <c r="M2706" s="4">
        <v>0</v>
      </c>
      <c r="N2706" s="5">
        <f>TRUNC(H2706*M2706, 1)</f>
        <v>0</v>
      </c>
      <c r="O2706" s="4">
        <f t="shared" ref="O2706:P2708" si="352">I2706+K2706+M2706</f>
        <v>0</v>
      </c>
      <c r="P2706" s="5">
        <f t="shared" si="352"/>
        <v>0</v>
      </c>
      <c r="Q2706" s="1" t="s">
        <v>13</v>
      </c>
      <c r="S2706" t="s">
        <v>54</v>
      </c>
      <c r="T2706" t="s">
        <v>54</v>
      </c>
      <c r="U2706" t="s">
        <v>13</v>
      </c>
      <c r="V2706">
        <v>1</v>
      </c>
    </row>
    <row r="2707" spans="1:22" x14ac:dyDescent="0.2">
      <c r="A2707" s="1" t="s">
        <v>891</v>
      </c>
      <c r="B2707" s="6" t="s">
        <v>1331</v>
      </c>
      <c r="C2707" s="1" t="s">
        <v>1340</v>
      </c>
      <c r="D2707" s="1" t="s">
        <v>13</v>
      </c>
      <c r="E2707" s="1" t="s">
        <v>1341</v>
      </c>
      <c r="F2707" s="1" t="s">
        <v>1342</v>
      </c>
      <c r="G2707" s="6" t="s">
        <v>1335</v>
      </c>
      <c r="H2707" s="3">
        <v>3.76</v>
      </c>
      <c r="I2707" s="4">
        <f>기계경비!H5</f>
        <v>0</v>
      </c>
      <c r="J2707" s="4">
        <f>TRUNC(H2707*I2707, 1)</f>
        <v>0</v>
      </c>
      <c r="K2707" s="4">
        <f>기계경비!I5</f>
        <v>0</v>
      </c>
      <c r="L2707" s="5">
        <f>TRUNC(H2707*K2707, 1)</f>
        <v>0</v>
      </c>
      <c r="M2707" s="4">
        <f>기계경비!J5</f>
        <v>0</v>
      </c>
      <c r="N2707" s="5">
        <f>TRUNC(H2707*M2707, 1)</f>
        <v>0</v>
      </c>
      <c r="O2707" s="4">
        <f t="shared" si="352"/>
        <v>0</v>
      </c>
      <c r="P2707" s="5">
        <f t="shared" si="352"/>
        <v>0</v>
      </c>
      <c r="Q2707" s="1" t="s">
        <v>13</v>
      </c>
      <c r="S2707" t="s">
        <v>54</v>
      </c>
      <c r="T2707" t="s">
        <v>54</v>
      </c>
      <c r="U2707" t="s">
        <v>13</v>
      </c>
      <c r="V2707">
        <v>1</v>
      </c>
    </row>
    <row r="2708" spans="1:22" x14ac:dyDescent="0.2">
      <c r="A2708" s="1" t="s">
        <v>891</v>
      </c>
      <c r="B2708" s="6" t="s">
        <v>1331</v>
      </c>
      <c r="C2708" s="1" t="s">
        <v>1431</v>
      </c>
      <c r="D2708" s="1" t="s">
        <v>13</v>
      </c>
      <c r="E2708" s="1" t="s">
        <v>1432</v>
      </c>
      <c r="F2708" s="1" t="s">
        <v>1342</v>
      </c>
      <c r="G2708" s="6" t="s">
        <v>1335</v>
      </c>
      <c r="H2708" s="3">
        <v>3.76</v>
      </c>
      <c r="I2708" s="4">
        <f>기계경비!H59</f>
        <v>0</v>
      </c>
      <c r="J2708" s="4">
        <f>TRUNC(H2708*I2708, 1)</f>
        <v>0</v>
      </c>
      <c r="K2708" s="4">
        <f>기계경비!I59</f>
        <v>0</v>
      </c>
      <c r="L2708" s="5">
        <f>TRUNC(H2708*K2708, 1)</f>
        <v>0</v>
      </c>
      <c r="M2708" s="4">
        <f>기계경비!J59</f>
        <v>0</v>
      </c>
      <c r="N2708" s="5">
        <f>TRUNC(H2708*M2708, 1)</f>
        <v>0</v>
      </c>
      <c r="O2708" s="4">
        <f t="shared" si="352"/>
        <v>0</v>
      </c>
      <c r="P2708" s="5">
        <f t="shared" si="352"/>
        <v>0</v>
      </c>
      <c r="Q2708" s="1" t="s">
        <v>13</v>
      </c>
      <c r="S2708" t="s">
        <v>54</v>
      </c>
      <c r="T2708" t="s">
        <v>54</v>
      </c>
      <c r="U2708" t="s">
        <v>13</v>
      </c>
      <c r="V2708">
        <v>1</v>
      </c>
    </row>
    <row r="2709" spans="1:22" x14ac:dyDescent="0.2">
      <c r="A2709" s="1" t="s">
        <v>13</v>
      </c>
      <c r="B2709" s="6" t="s">
        <v>13</v>
      </c>
      <c r="C2709" s="1" t="s">
        <v>13</v>
      </c>
      <c r="D2709" s="1" t="s">
        <v>13</v>
      </c>
      <c r="E2709" s="1" t="s">
        <v>1311</v>
      </c>
      <c r="F2709" s="1" t="s">
        <v>13</v>
      </c>
      <c r="G2709" s="6" t="s">
        <v>13</v>
      </c>
      <c r="H2709" s="3">
        <v>0</v>
      </c>
      <c r="I2709" s="1" t="s">
        <v>13</v>
      </c>
      <c r="J2709" s="4">
        <f>TRUNC(SUMPRODUCT(J2706:J2708, V2706:V2708), 0)</f>
        <v>0</v>
      </c>
      <c r="K2709" s="1" t="s">
        <v>13</v>
      </c>
      <c r="L2709" s="5">
        <f>TRUNC(SUMPRODUCT(L2706:L2708, V2706:V2708), 0)</f>
        <v>0</v>
      </c>
      <c r="M2709" s="1" t="s">
        <v>13</v>
      </c>
      <c r="N2709" s="5">
        <f>TRUNC(SUMPRODUCT(N2706:N2708, V2706:V2708), 0)</f>
        <v>0</v>
      </c>
      <c r="O2709" s="1" t="s">
        <v>13</v>
      </c>
      <c r="P2709" s="5">
        <f>J2709+L2709+N2709</f>
        <v>0</v>
      </c>
      <c r="Q2709" s="1" t="s">
        <v>13</v>
      </c>
      <c r="S2709" t="s">
        <v>13</v>
      </c>
      <c r="T2709" t="s">
        <v>13</v>
      </c>
      <c r="U2709" t="s">
        <v>13</v>
      </c>
      <c r="V2709">
        <v>1</v>
      </c>
    </row>
    <row r="2710" spans="1:22" x14ac:dyDescent="0.2">
      <c r="A2710" s="1" t="s">
        <v>13</v>
      </c>
      <c r="B2710" s="6" t="s">
        <v>13</v>
      </c>
      <c r="C2710" s="1" t="s">
        <v>13</v>
      </c>
      <c r="D2710" s="1" t="s">
        <v>13</v>
      </c>
      <c r="E2710" s="1" t="s">
        <v>13</v>
      </c>
      <c r="F2710" s="1" t="s">
        <v>13</v>
      </c>
      <c r="G2710" s="6" t="s">
        <v>13</v>
      </c>
      <c r="H2710" s="3">
        <v>0</v>
      </c>
      <c r="I2710" s="1" t="s">
        <v>13</v>
      </c>
      <c r="J2710" s="1" t="s">
        <v>13</v>
      </c>
      <c r="K2710" s="1" t="s">
        <v>13</v>
      </c>
      <c r="L2710" s="1" t="s">
        <v>13</v>
      </c>
      <c r="M2710" s="1" t="s">
        <v>13</v>
      </c>
      <c r="N2710" s="1" t="s">
        <v>13</v>
      </c>
      <c r="O2710" s="1" t="s">
        <v>13</v>
      </c>
      <c r="P2710" s="1" t="s">
        <v>13</v>
      </c>
      <c r="Q2710" s="1" t="s">
        <v>13</v>
      </c>
      <c r="S2710" t="s">
        <v>13</v>
      </c>
      <c r="T2710" t="s">
        <v>13</v>
      </c>
      <c r="U2710" t="s">
        <v>13</v>
      </c>
      <c r="V2710">
        <v>1</v>
      </c>
    </row>
    <row r="2711" spans="1:22" x14ac:dyDescent="0.2">
      <c r="A2711" s="1" t="s">
        <v>894</v>
      </c>
      <c r="B2711" s="6" t="s">
        <v>13</v>
      </c>
      <c r="C2711" s="1" t="s">
        <v>13</v>
      </c>
      <c r="D2711" s="1" t="s">
        <v>13</v>
      </c>
      <c r="E2711" s="1" t="s">
        <v>895</v>
      </c>
      <c r="F2711" s="1" t="s">
        <v>896</v>
      </c>
      <c r="G2711" s="6" t="s">
        <v>150</v>
      </c>
      <c r="H2711" s="3">
        <v>0</v>
      </c>
      <c r="I2711" s="1" t="s">
        <v>13</v>
      </c>
      <c r="J2711" s="1" t="s">
        <v>13</v>
      </c>
      <c r="K2711" s="1" t="s">
        <v>13</v>
      </c>
      <c r="L2711" s="1" t="s">
        <v>13</v>
      </c>
      <c r="M2711" s="1" t="s">
        <v>13</v>
      </c>
      <c r="N2711" s="1" t="s">
        <v>13</v>
      </c>
      <c r="O2711" s="1" t="s">
        <v>13</v>
      </c>
      <c r="P2711" s="1" t="s">
        <v>13</v>
      </c>
      <c r="Q2711" s="1" t="s">
        <v>13</v>
      </c>
      <c r="S2711" t="s">
        <v>13</v>
      </c>
      <c r="T2711" t="s">
        <v>13</v>
      </c>
      <c r="U2711" t="s">
        <v>13</v>
      </c>
      <c r="V2711">
        <v>1</v>
      </c>
    </row>
    <row r="2712" spans="1:22" x14ac:dyDescent="0.2">
      <c r="A2712" s="1" t="s">
        <v>894</v>
      </c>
      <c r="B2712" s="6" t="s">
        <v>1312</v>
      </c>
      <c r="C2712" s="1" t="s">
        <v>1355</v>
      </c>
      <c r="D2712" s="1" t="s">
        <v>13</v>
      </c>
      <c r="E2712" s="1" t="s">
        <v>1356</v>
      </c>
      <c r="F2712" s="1" t="s">
        <v>1315</v>
      </c>
      <c r="G2712" s="6" t="s">
        <v>1316</v>
      </c>
      <c r="H2712" s="3">
        <v>8</v>
      </c>
      <c r="I2712" s="5">
        <v>0</v>
      </c>
      <c r="J2712" s="4">
        <f>TRUNC(H2712*I2712, 1)</f>
        <v>0</v>
      </c>
      <c r="K2712" s="4">
        <f>노무!E5</f>
        <v>0</v>
      </c>
      <c r="L2712" s="5">
        <f>TRUNC(H2712*K2712, 1)</f>
        <v>0</v>
      </c>
      <c r="M2712" s="4">
        <v>0</v>
      </c>
      <c r="N2712" s="5">
        <f>TRUNC(H2712*M2712, 1)</f>
        <v>0</v>
      </c>
      <c r="O2712" s="4">
        <f t="shared" ref="O2712:P2714" si="353">I2712+K2712+M2712</f>
        <v>0</v>
      </c>
      <c r="P2712" s="5">
        <f t="shared" si="353"/>
        <v>0</v>
      </c>
      <c r="Q2712" s="1" t="s">
        <v>13</v>
      </c>
      <c r="S2712" t="s">
        <v>54</v>
      </c>
      <c r="T2712" t="s">
        <v>54</v>
      </c>
      <c r="U2712" t="s">
        <v>13</v>
      </c>
      <c r="V2712">
        <v>1</v>
      </c>
    </row>
    <row r="2713" spans="1:22" x14ac:dyDescent="0.2">
      <c r="A2713" s="1" t="s">
        <v>894</v>
      </c>
      <c r="B2713" s="6" t="s">
        <v>1312</v>
      </c>
      <c r="C2713" s="1" t="s">
        <v>1317</v>
      </c>
      <c r="D2713" s="1" t="s">
        <v>13</v>
      </c>
      <c r="E2713" s="1" t="s">
        <v>1318</v>
      </c>
      <c r="F2713" s="1" t="s">
        <v>1315</v>
      </c>
      <c r="G2713" s="6" t="s">
        <v>1316</v>
      </c>
      <c r="H2713" s="3">
        <v>6</v>
      </c>
      <c r="I2713" s="5">
        <v>0</v>
      </c>
      <c r="J2713" s="4">
        <f>TRUNC(H2713*I2713, 1)</f>
        <v>0</v>
      </c>
      <c r="K2713" s="4">
        <f>노무!E4</f>
        <v>0</v>
      </c>
      <c r="L2713" s="5">
        <f>TRUNC(H2713*K2713, 1)</f>
        <v>0</v>
      </c>
      <c r="M2713" s="4">
        <v>0</v>
      </c>
      <c r="N2713" s="5">
        <f>TRUNC(H2713*M2713, 1)</f>
        <v>0</v>
      </c>
      <c r="O2713" s="4">
        <f t="shared" si="353"/>
        <v>0</v>
      </c>
      <c r="P2713" s="5">
        <f t="shared" si="353"/>
        <v>0</v>
      </c>
      <c r="Q2713" s="1" t="s">
        <v>13</v>
      </c>
      <c r="S2713" t="s">
        <v>54</v>
      </c>
      <c r="T2713" t="s">
        <v>54</v>
      </c>
      <c r="U2713" t="s">
        <v>13</v>
      </c>
      <c r="V2713">
        <v>1</v>
      </c>
    </row>
    <row r="2714" spans="1:22" x14ac:dyDescent="0.2">
      <c r="A2714" s="1" t="s">
        <v>894</v>
      </c>
      <c r="B2714" s="6" t="s">
        <v>1331</v>
      </c>
      <c r="C2714" s="1" t="s">
        <v>1530</v>
      </c>
      <c r="D2714" s="1" t="s">
        <v>13</v>
      </c>
      <c r="E2714" s="1" t="s">
        <v>1392</v>
      </c>
      <c r="F2714" s="1" t="s">
        <v>1531</v>
      </c>
      <c r="G2714" s="6" t="s">
        <v>1335</v>
      </c>
      <c r="H2714" s="3">
        <v>16</v>
      </c>
      <c r="I2714" s="4">
        <f>기계경비!H25</f>
        <v>0</v>
      </c>
      <c r="J2714" s="4">
        <f>TRUNC(H2714*I2714, 1)</f>
        <v>0</v>
      </c>
      <c r="K2714" s="4">
        <f>기계경비!I25</f>
        <v>0</v>
      </c>
      <c r="L2714" s="5">
        <f>TRUNC(H2714*K2714, 1)</f>
        <v>0</v>
      </c>
      <c r="M2714" s="4">
        <f>기계경비!J25</f>
        <v>0</v>
      </c>
      <c r="N2714" s="5">
        <f>TRUNC(H2714*M2714, 1)</f>
        <v>0</v>
      </c>
      <c r="O2714" s="4">
        <f t="shared" si="353"/>
        <v>0</v>
      </c>
      <c r="P2714" s="5">
        <f t="shared" si="353"/>
        <v>0</v>
      </c>
      <c r="Q2714" s="1" t="s">
        <v>13</v>
      </c>
      <c r="S2714" t="s">
        <v>54</v>
      </c>
      <c r="T2714" t="s">
        <v>54</v>
      </c>
      <c r="U2714" t="s">
        <v>13</v>
      </c>
      <c r="V2714">
        <v>1</v>
      </c>
    </row>
    <row r="2715" spans="1:22" x14ac:dyDescent="0.2">
      <c r="A2715" s="1" t="s">
        <v>13</v>
      </c>
      <c r="B2715" s="6" t="s">
        <v>13</v>
      </c>
      <c r="C2715" s="1" t="s">
        <v>13</v>
      </c>
      <c r="D2715" s="1" t="s">
        <v>13</v>
      </c>
      <c r="E2715" s="1" t="s">
        <v>1311</v>
      </c>
      <c r="F2715" s="1" t="s">
        <v>13</v>
      </c>
      <c r="G2715" s="6" t="s">
        <v>13</v>
      </c>
      <c r="H2715" s="3">
        <v>0</v>
      </c>
      <c r="I2715" s="1" t="s">
        <v>13</v>
      </c>
      <c r="J2715" s="4">
        <f>TRUNC(SUMPRODUCT(J2712:J2714, V2712:V2714), 0)</f>
        <v>0</v>
      </c>
      <c r="K2715" s="1" t="s">
        <v>13</v>
      </c>
      <c r="L2715" s="5">
        <f>TRUNC(SUMPRODUCT(L2712:L2714, V2712:V2714), 0)</f>
        <v>0</v>
      </c>
      <c r="M2715" s="1" t="s">
        <v>13</v>
      </c>
      <c r="N2715" s="5">
        <f>TRUNC(SUMPRODUCT(N2712:N2714, V2712:V2714), 0)</f>
        <v>0</v>
      </c>
      <c r="O2715" s="1" t="s">
        <v>13</v>
      </c>
      <c r="P2715" s="5">
        <f>J2715+L2715+N2715</f>
        <v>0</v>
      </c>
      <c r="Q2715" s="1" t="s">
        <v>13</v>
      </c>
      <c r="S2715" t="s">
        <v>13</v>
      </c>
      <c r="T2715" t="s">
        <v>13</v>
      </c>
      <c r="U2715" t="s">
        <v>13</v>
      </c>
      <c r="V2715">
        <v>1</v>
      </c>
    </row>
    <row r="2716" spans="1:22" x14ac:dyDescent="0.2">
      <c r="A2716" s="1" t="s">
        <v>13</v>
      </c>
      <c r="B2716" s="6" t="s">
        <v>13</v>
      </c>
      <c r="C2716" s="1" t="s">
        <v>13</v>
      </c>
      <c r="D2716" s="1" t="s">
        <v>13</v>
      </c>
      <c r="E2716" s="1" t="s">
        <v>13</v>
      </c>
      <c r="F2716" s="1" t="s">
        <v>13</v>
      </c>
      <c r="G2716" s="6" t="s">
        <v>13</v>
      </c>
      <c r="H2716" s="3">
        <v>0</v>
      </c>
      <c r="I2716" s="1" t="s">
        <v>13</v>
      </c>
      <c r="J2716" s="1" t="s">
        <v>13</v>
      </c>
      <c r="K2716" s="1" t="s">
        <v>13</v>
      </c>
      <c r="L2716" s="1" t="s">
        <v>13</v>
      </c>
      <c r="M2716" s="1" t="s">
        <v>13</v>
      </c>
      <c r="N2716" s="1" t="s">
        <v>13</v>
      </c>
      <c r="O2716" s="1" t="s">
        <v>13</v>
      </c>
      <c r="P2716" s="1" t="s">
        <v>13</v>
      </c>
      <c r="Q2716" s="1" t="s">
        <v>13</v>
      </c>
      <c r="S2716" t="s">
        <v>13</v>
      </c>
      <c r="T2716" t="s">
        <v>13</v>
      </c>
      <c r="U2716" t="s">
        <v>13</v>
      </c>
      <c r="V2716">
        <v>1</v>
      </c>
    </row>
    <row r="2717" spans="1:22" x14ac:dyDescent="0.2">
      <c r="A2717" s="1" t="s">
        <v>897</v>
      </c>
      <c r="B2717" s="6" t="s">
        <v>13</v>
      </c>
      <c r="C2717" s="1" t="s">
        <v>13</v>
      </c>
      <c r="D2717" s="1" t="s">
        <v>13</v>
      </c>
      <c r="E2717" s="1" t="s">
        <v>895</v>
      </c>
      <c r="F2717" s="1" t="s">
        <v>898</v>
      </c>
      <c r="G2717" s="6" t="s">
        <v>150</v>
      </c>
      <c r="H2717" s="3">
        <v>0</v>
      </c>
      <c r="I2717" s="1" t="s">
        <v>13</v>
      </c>
      <c r="J2717" s="1" t="s">
        <v>13</v>
      </c>
      <c r="K2717" s="1" t="s">
        <v>13</v>
      </c>
      <c r="L2717" s="1" t="s">
        <v>13</v>
      </c>
      <c r="M2717" s="1" t="s">
        <v>13</v>
      </c>
      <c r="N2717" s="1" t="s">
        <v>13</v>
      </c>
      <c r="O2717" s="1" t="s">
        <v>13</v>
      </c>
      <c r="P2717" s="1" t="s">
        <v>13</v>
      </c>
      <c r="Q2717" s="1" t="s">
        <v>13</v>
      </c>
      <c r="S2717" t="s">
        <v>13</v>
      </c>
      <c r="T2717" t="s">
        <v>13</v>
      </c>
      <c r="U2717" t="s">
        <v>13</v>
      </c>
      <c r="V2717">
        <v>1</v>
      </c>
    </row>
    <row r="2718" spans="1:22" x14ac:dyDescent="0.2">
      <c r="A2718" s="1" t="s">
        <v>897</v>
      </c>
      <c r="B2718" s="6" t="s">
        <v>1312</v>
      </c>
      <c r="C2718" s="1" t="s">
        <v>1355</v>
      </c>
      <c r="D2718" s="1" t="s">
        <v>13</v>
      </c>
      <c r="E2718" s="1" t="s">
        <v>1356</v>
      </c>
      <c r="F2718" s="1" t="s">
        <v>1315</v>
      </c>
      <c r="G2718" s="6" t="s">
        <v>1316</v>
      </c>
      <c r="H2718" s="3">
        <v>8</v>
      </c>
      <c r="I2718" s="5">
        <v>0</v>
      </c>
      <c r="J2718" s="4">
        <f>TRUNC(H2718*I2718, 1)</f>
        <v>0</v>
      </c>
      <c r="K2718" s="4">
        <f>노무!E5</f>
        <v>0</v>
      </c>
      <c r="L2718" s="5">
        <f>TRUNC(H2718*K2718, 1)</f>
        <v>0</v>
      </c>
      <c r="M2718" s="4">
        <v>0</v>
      </c>
      <c r="N2718" s="5">
        <f>TRUNC(H2718*M2718, 1)</f>
        <v>0</v>
      </c>
      <c r="O2718" s="4">
        <f t="shared" ref="O2718:P2720" si="354">I2718+K2718+M2718</f>
        <v>0</v>
      </c>
      <c r="P2718" s="5">
        <f t="shared" si="354"/>
        <v>0</v>
      </c>
      <c r="Q2718" s="1" t="s">
        <v>13</v>
      </c>
      <c r="S2718" t="s">
        <v>54</v>
      </c>
      <c r="T2718" t="s">
        <v>54</v>
      </c>
      <c r="U2718" t="s">
        <v>13</v>
      </c>
      <c r="V2718">
        <v>1</v>
      </c>
    </row>
    <row r="2719" spans="1:22" x14ac:dyDescent="0.2">
      <c r="A2719" s="1" t="s">
        <v>897</v>
      </c>
      <c r="B2719" s="6" t="s">
        <v>1312</v>
      </c>
      <c r="C2719" s="1" t="s">
        <v>1317</v>
      </c>
      <c r="D2719" s="1" t="s">
        <v>13</v>
      </c>
      <c r="E2719" s="1" t="s">
        <v>1318</v>
      </c>
      <c r="F2719" s="1" t="s">
        <v>1315</v>
      </c>
      <c r="G2719" s="6" t="s">
        <v>1316</v>
      </c>
      <c r="H2719" s="3">
        <v>6</v>
      </c>
      <c r="I2719" s="5">
        <v>0</v>
      </c>
      <c r="J2719" s="4">
        <f>TRUNC(H2719*I2719, 1)</f>
        <v>0</v>
      </c>
      <c r="K2719" s="4">
        <f>노무!E4</f>
        <v>0</v>
      </c>
      <c r="L2719" s="5">
        <f>TRUNC(H2719*K2719, 1)</f>
        <v>0</v>
      </c>
      <c r="M2719" s="4">
        <v>0</v>
      </c>
      <c r="N2719" s="5">
        <f>TRUNC(H2719*M2719, 1)</f>
        <v>0</v>
      </c>
      <c r="O2719" s="4">
        <f t="shared" si="354"/>
        <v>0</v>
      </c>
      <c r="P2719" s="5">
        <f t="shared" si="354"/>
        <v>0</v>
      </c>
      <c r="Q2719" s="1" t="s">
        <v>13</v>
      </c>
      <c r="S2719" t="s">
        <v>54</v>
      </c>
      <c r="T2719" t="s">
        <v>54</v>
      </c>
      <c r="U2719" t="s">
        <v>13</v>
      </c>
      <c r="V2719">
        <v>1</v>
      </c>
    </row>
    <row r="2720" spans="1:22" x14ac:dyDescent="0.2">
      <c r="A2720" s="1" t="s">
        <v>897</v>
      </c>
      <c r="B2720" s="6" t="s">
        <v>1331</v>
      </c>
      <c r="C2720" s="1" t="s">
        <v>1532</v>
      </c>
      <c r="D2720" s="1" t="s">
        <v>13</v>
      </c>
      <c r="E2720" s="1" t="s">
        <v>1392</v>
      </c>
      <c r="F2720" s="1" t="s">
        <v>1533</v>
      </c>
      <c r="G2720" s="6" t="s">
        <v>1335</v>
      </c>
      <c r="H2720" s="3">
        <v>16</v>
      </c>
      <c r="I2720" s="4">
        <f>기계경비!H26</f>
        <v>0</v>
      </c>
      <c r="J2720" s="4">
        <f>TRUNC(H2720*I2720, 1)</f>
        <v>0</v>
      </c>
      <c r="K2720" s="4">
        <f>기계경비!I26</f>
        <v>0</v>
      </c>
      <c r="L2720" s="5">
        <f>TRUNC(H2720*K2720, 1)</f>
        <v>0</v>
      </c>
      <c r="M2720" s="4">
        <f>기계경비!J26</f>
        <v>0</v>
      </c>
      <c r="N2720" s="5">
        <f>TRUNC(H2720*M2720, 1)</f>
        <v>0</v>
      </c>
      <c r="O2720" s="4">
        <f t="shared" si="354"/>
        <v>0</v>
      </c>
      <c r="P2720" s="5">
        <f t="shared" si="354"/>
        <v>0</v>
      </c>
      <c r="Q2720" s="1" t="s">
        <v>13</v>
      </c>
      <c r="S2720" t="s">
        <v>54</v>
      </c>
      <c r="T2720" t="s">
        <v>54</v>
      </c>
      <c r="U2720" t="s">
        <v>13</v>
      </c>
      <c r="V2720">
        <v>1</v>
      </c>
    </row>
    <row r="2721" spans="1:22" x14ac:dyDescent="0.2">
      <c r="A2721" s="1" t="s">
        <v>13</v>
      </c>
      <c r="B2721" s="6" t="s">
        <v>13</v>
      </c>
      <c r="C2721" s="1" t="s">
        <v>13</v>
      </c>
      <c r="D2721" s="1" t="s">
        <v>13</v>
      </c>
      <c r="E2721" s="1" t="s">
        <v>1311</v>
      </c>
      <c r="F2721" s="1" t="s">
        <v>13</v>
      </c>
      <c r="G2721" s="6" t="s">
        <v>13</v>
      </c>
      <c r="H2721" s="3">
        <v>0</v>
      </c>
      <c r="I2721" s="1" t="s">
        <v>13</v>
      </c>
      <c r="J2721" s="4">
        <f>TRUNC(SUMPRODUCT(J2718:J2720, V2718:V2720), 0)</f>
        <v>0</v>
      </c>
      <c r="K2721" s="1" t="s">
        <v>13</v>
      </c>
      <c r="L2721" s="5">
        <f>TRUNC(SUMPRODUCT(L2718:L2720, V2718:V2720), 0)</f>
        <v>0</v>
      </c>
      <c r="M2721" s="1" t="s">
        <v>13</v>
      </c>
      <c r="N2721" s="5">
        <f>TRUNC(SUMPRODUCT(N2718:N2720, V2718:V2720), 0)</f>
        <v>0</v>
      </c>
      <c r="O2721" s="1" t="s">
        <v>13</v>
      </c>
      <c r="P2721" s="5">
        <f>J2721+L2721+N2721</f>
        <v>0</v>
      </c>
      <c r="Q2721" s="1" t="s">
        <v>13</v>
      </c>
      <c r="S2721" t="s">
        <v>13</v>
      </c>
      <c r="T2721" t="s">
        <v>13</v>
      </c>
      <c r="U2721" t="s">
        <v>13</v>
      </c>
      <c r="V2721">
        <v>1</v>
      </c>
    </row>
    <row r="2722" spans="1:22" x14ac:dyDescent="0.2">
      <c r="A2722" s="1" t="s">
        <v>13</v>
      </c>
      <c r="B2722" s="6" t="s">
        <v>13</v>
      </c>
      <c r="C2722" s="1" t="s">
        <v>13</v>
      </c>
      <c r="D2722" s="1" t="s">
        <v>13</v>
      </c>
      <c r="E2722" s="1" t="s">
        <v>13</v>
      </c>
      <c r="F2722" s="1" t="s">
        <v>13</v>
      </c>
      <c r="G2722" s="6" t="s">
        <v>13</v>
      </c>
      <c r="H2722" s="3">
        <v>0</v>
      </c>
      <c r="I2722" s="1" t="s">
        <v>13</v>
      </c>
      <c r="J2722" s="1" t="s">
        <v>13</v>
      </c>
      <c r="K2722" s="1" t="s">
        <v>13</v>
      </c>
      <c r="L2722" s="1" t="s">
        <v>13</v>
      </c>
      <c r="M2722" s="1" t="s">
        <v>13</v>
      </c>
      <c r="N2722" s="1" t="s">
        <v>13</v>
      </c>
      <c r="O2722" s="1" t="s">
        <v>13</v>
      </c>
      <c r="P2722" s="1" t="s">
        <v>13</v>
      </c>
      <c r="Q2722" s="1" t="s">
        <v>13</v>
      </c>
      <c r="S2722" t="s">
        <v>13</v>
      </c>
      <c r="T2722" t="s">
        <v>13</v>
      </c>
      <c r="U2722" t="s">
        <v>13</v>
      </c>
      <c r="V2722">
        <v>1</v>
      </c>
    </row>
    <row r="2723" spans="1:22" x14ac:dyDescent="0.2">
      <c r="A2723" s="1" t="s">
        <v>899</v>
      </c>
      <c r="B2723" s="6" t="s">
        <v>13</v>
      </c>
      <c r="C2723" s="1" t="s">
        <v>13</v>
      </c>
      <c r="D2723" s="1" t="s">
        <v>13</v>
      </c>
      <c r="E2723" s="1" t="s">
        <v>895</v>
      </c>
      <c r="F2723" s="1" t="s">
        <v>900</v>
      </c>
      <c r="G2723" s="6" t="s">
        <v>150</v>
      </c>
      <c r="H2723" s="3">
        <v>0</v>
      </c>
      <c r="I2723" s="1" t="s">
        <v>13</v>
      </c>
      <c r="J2723" s="1" t="s">
        <v>13</v>
      </c>
      <c r="K2723" s="1" t="s">
        <v>13</v>
      </c>
      <c r="L2723" s="1" t="s">
        <v>13</v>
      </c>
      <c r="M2723" s="1" t="s">
        <v>13</v>
      </c>
      <c r="N2723" s="1" t="s">
        <v>13</v>
      </c>
      <c r="O2723" s="1" t="s">
        <v>13</v>
      </c>
      <c r="P2723" s="1" t="s">
        <v>13</v>
      </c>
      <c r="Q2723" s="1" t="s">
        <v>13</v>
      </c>
      <c r="S2723" t="s">
        <v>13</v>
      </c>
      <c r="T2723" t="s">
        <v>13</v>
      </c>
      <c r="U2723" t="s">
        <v>13</v>
      </c>
      <c r="V2723">
        <v>1</v>
      </c>
    </row>
    <row r="2724" spans="1:22" x14ac:dyDescent="0.2">
      <c r="A2724" s="1" t="s">
        <v>899</v>
      </c>
      <c r="B2724" s="6" t="s">
        <v>1312</v>
      </c>
      <c r="C2724" s="1" t="s">
        <v>1355</v>
      </c>
      <c r="D2724" s="1" t="s">
        <v>13</v>
      </c>
      <c r="E2724" s="1" t="s">
        <v>1356</v>
      </c>
      <c r="F2724" s="1" t="s">
        <v>1315</v>
      </c>
      <c r="G2724" s="6" t="s">
        <v>1316</v>
      </c>
      <c r="H2724" s="3">
        <v>8</v>
      </c>
      <c r="I2724" s="5">
        <v>0</v>
      </c>
      <c r="J2724" s="4">
        <f>TRUNC(H2724*I2724, 1)</f>
        <v>0</v>
      </c>
      <c r="K2724" s="4">
        <f>노무!E5</f>
        <v>0</v>
      </c>
      <c r="L2724" s="5">
        <f>TRUNC(H2724*K2724, 1)</f>
        <v>0</v>
      </c>
      <c r="M2724" s="4">
        <v>0</v>
      </c>
      <c r="N2724" s="5">
        <f>TRUNC(H2724*M2724, 1)</f>
        <v>0</v>
      </c>
      <c r="O2724" s="4">
        <f t="shared" ref="O2724:P2726" si="355">I2724+K2724+M2724</f>
        <v>0</v>
      </c>
      <c r="P2724" s="5">
        <f t="shared" si="355"/>
        <v>0</v>
      </c>
      <c r="Q2724" s="1" t="s">
        <v>13</v>
      </c>
      <c r="S2724" t="s">
        <v>54</v>
      </c>
      <c r="T2724" t="s">
        <v>54</v>
      </c>
      <c r="U2724" t="s">
        <v>13</v>
      </c>
      <c r="V2724">
        <v>1</v>
      </c>
    </row>
    <row r="2725" spans="1:22" x14ac:dyDescent="0.2">
      <c r="A2725" s="1" t="s">
        <v>899</v>
      </c>
      <c r="B2725" s="6" t="s">
        <v>1312</v>
      </c>
      <c r="C2725" s="1" t="s">
        <v>1317</v>
      </c>
      <c r="D2725" s="1" t="s">
        <v>13</v>
      </c>
      <c r="E2725" s="1" t="s">
        <v>1318</v>
      </c>
      <c r="F2725" s="1" t="s">
        <v>1315</v>
      </c>
      <c r="G2725" s="6" t="s">
        <v>1316</v>
      </c>
      <c r="H2725" s="3">
        <v>6</v>
      </c>
      <c r="I2725" s="5">
        <v>0</v>
      </c>
      <c r="J2725" s="4">
        <f>TRUNC(H2725*I2725, 1)</f>
        <v>0</v>
      </c>
      <c r="K2725" s="4">
        <f>노무!E4</f>
        <v>0</v>
      </c>
      <c r="L2725" s="5">
        <f>TRUNC(H2725*K2725, 1)</f>
        <v>0</v>
      </c>
      <c r="M2725" s="4">
        <v>0</v>
      </c>
      <c r="N2725" s="5">
        <f>TRUNC(H2725*M2725, 1)</f>
        <v>0</v>
      </c>
      <c r="O2725" s="4">
        <f t="shared" si="355"/>
        <v>0</v>
      </c>
      <c r="P2725" s="5">
        <f t="shared" si="355"/>
        <v>0</v>
      </c>
      <c r="Q2725" s="1" t="s">
        <v>13</v>
      </c>
      <c r="S2725" t="s">
        <v>54</v>
      </c>
      <c r="T2725" t="s">
        <v>54</v>
      </c>
      <c r="U2725" t="s">
        <v>13</v>
      </c>
      <c r="V2725">
        <v>1</v>
      </c>
    </row>
    <row r="2726" spans="1:22" x14ac:dyDescent="0.2">
      <c r="A2726" s="1" t="s">
        <v>899</v>
      </c>
      <c r="B2726" s="6" t="s">
        <v>1331</v>
      </c>
      <c r="C2726" s="1" t="s">
        <v>1534</v>
      </c>
      <c r="D2726" s="1" t="s">
        <v>13</v>
      </c>
      <c r="E2726" s="1" t="s">
        <v>1392</v>
      </c>
      <c r="F2726" s="1" t="s">
        <v>1535</v>
      </c>
      <c r="G2726" s="6" t="s">
        <v>1335</v>
      </c>
      <c r="H2726" s="3">
        <v>16</v>
      </c>
      <c r="I2726" s="4">
        <f>기계경비!H27</f>
        <v>0</v>
      </c>
      <c r="J2726" s="4">
        <f>TRUNC(H2726*I2726, 1)</f>
        <v>0</v>
      </c>
      <c r="K2726" s="4">
        <f>기계경비!I27</f>
        <v>0</v>
      </c>
      <c r="L2726" s="5">
        <f>TRUNC(H2726*K2726, 1)</f>
        <v>0</v>
      </c>
      <c r="M2726" s="4">
        <f>기계경비!J27</f>
        <v>0</v>
      </c>
      <c r="N2726" s="5">
        <f>TRUNC(H2726*M2726, 1)</f>
        <v>0</v>
      </c>
      <c r="O2726" s="4">
        <f t="shared" si="355"/>
        <v>0</v>
      </c>
      <c r="P2726" s="5">
        <f t="shared" si="355"/>
        <v>0</v>
      </c>
      <c r="Q2726" s="1" t="s">
        <v>13</v>
      </c>
      <c r="S2726" t="s">
        <v>54</v>
      </c>
      <c r="T2726" t="s">
        <v>54</v>
      </c>
      <c r="U2726" t="s">
        <v>13</v>
      </c>
      <c r="V2726">
        <v>1</v>
      </c>
    </row>
    <row r="2727" spans="1:22" x14ac:dyDescent="0.2">
      <c r="A2727" s="1" t="s">
        <v>13</v>
      </c>
      <c r="B2727" s="6" t="s">
        <v>13</v>
      </c>
      <c r="C2727" s="1" t="s">
        <v>13</v>
      </c>
      <c r="D2727" s="1" t="s">
        <v>13</v>
      </c>
      <c r="E2727" s="1" t="s">
        <v>1311</v>
      </c>
      <c r="F2727" s="1" t="s">
        <v>13</v>
      </c>
      <c r="G2727" s="6" t="s">
        <v>13</v>
      </c>
      <c r="H2727" s="3">
        <v>0</v>
      </c>
      <c r="I2727" s="1" t="s">
        <v>13</v>
      </c>
      <c r="J2727" s="4">
        <f>TRUNC(SUMPRODUCT(J2724:J2726, V2724:V2726), 0)</f>
        <v>0</v>
      </c>
      <c r="K2727" s="1" t="s">
        <v>13</v>
      </c>
      <c r="L2727" s="5">
        <f>TRUNC(SUMPRODUCT(L2724:L2726, V2724:V2726), 0)</f>
        <v>0</v>
      </c>
      <c r="M2727" s="1" t="s">
        <v>13</v>
      </c>
      <c r="N2727" s="5">
        <f>TRUNC(SUMPRODUCT(N2724:N2726, V2724:V2726), 0)</f>
        <v>0</v>
      </c>
      <c r="O2727" s="1" t="s">
        <v>13</v>
      </c>
      <c r="P2727" s="5">
        <f>J2727+L2727+N2727</f>
        <v>0</v>
      </c>
      <c r="Q2727" s="1" t="s">
        <v>13</v>
      </c>
      <c r="S2727" t="s">
        <v>13</v>
      </c>
      <c r="T2727" t="s">
        <v>13</v>
      </c>
      <c r="U2727" t="s">
        <v>13</v>
      </c>
      <c r="V2727">
        <v>1</v>
      </c>
    </row>
    <row r="2728" spans="1:22" x14ac:dyDescent="0.2">
      <c r="A2728" s="1" t="s">
        <v>13</v>
      </c>
      <c r="B2728" s="6" t="s">
        <v>13</v>
      </c>
      <c r="C2728" s="1" t="s">
        <v>13</v>
      </c>
      <c r="D2728" s="1" t="s">
        <v>13</v>
      </c>
      <c r="E2728" s="1" t="s">
        <v>13</v>
      </c>
      <c r="F2728" s="1" t="s">
        <v>13</v>
      </c>
      <c r="G2728" s="6" t="s">
        <v>13</v>
      </c>
      <c r="H2728" s="3">
        <v>0</v>
      </c>
      <c r="I2728" s="1" t="s">
        <v>13</v>
      </c>
      <c r="J2728" s="1" t="s">
        <v>13</v>
      </c>
      <c r="K2728" s="1" t="s">
        <v>13</v>
      </c>
      <c r="L2728" s="1" t="s">
        <v>13</v>
      </c>
      <c r="M2728" s="1" t="s">
        <v>13</v>
      </c>
      <c r="N2728" s="1" t="s">
        <v>13</v>
      </c>
      <c r="O2728" s="1" t="s">
        <v>13</v>
      </c>
      <c r="P2728" s="1" t="s">
        <v>13</v>
      </c>
      <c r="Q2728" s="1" t="s">
        <v>13</v>
      </c>
      <c r="S2728" t="s">
        <v>13</v>
      </c>
      <c r="T2728" t="s">
        <v>13</v>
      </c>
      <c r="U2728" t="s">
        <v>13</v>
      </c>
      <c r="V2728">
        <v>1</v>
      </c>
    </row>
    <row r="2729" spans="1:22" x14ac:dyDescent="0.2">
      <c r="A2729" s="1" t="s">
        <v>901</v>
      </c>
      <c r="B2729" s="6" t="s">
        <v>13</v>
      </c>
      <c r="C2729" s="1" t="s">
        <v>13</v>
      </c>
      <c r="D2729" s="1" t="s">
        <v>13</v>
      </c>
      <c r="E2729" s="1" t="s">
        <v>895</v>
      </c>
      <c r="F2729" s="1" t="s">
        <v>902</v>
      </c>
      <c r="G2729" s="6" t="s">
        <v>150</v>
      </c>
      <c r="H2729" s="3">
        <v>0</v>
      </c>
      <c r="I2729" s="1" t="s">
        <v>13</v>
      </c>
      <c r="J2729" s="1" t="s">
        <v>13</v>
      </c>
      <c r="K2729" s="1" t="s">
        <v>13</v>
      </c>
      <c r="L2729" s="1" t="s">
        <v>13</v>
      </c>
      <c r="M2729" s="1" t="s">
        <v>13</v>
      </c>
      <c r="N2729" s="1" t="s">
        <v>13</v>
      </c>
      <c r="O2729" s="1" t="s">
        <v>13</v>
      </c>
      <c r="P2729" s="1" t="s">
        <v>13</v>
      </c>
      <c r="Q2729" s="1" t="s">
        <v>13</v>
      </c>
      <c r="S2729" t="s">
        <v>13</v>
      </c>
      <c r="T2729" t="s">
        <v>13</v>
      </c>
      <c r="U2729" t="s">
        <v>13</v>
      </c>
      <c r="V2729">
        <v>1</v>
      </c>
    </row>
    <row r="2730" spans="1:22" x14ac:dyDescent="0.2">
      <c r="A2730" s="1" t="s">
        <v>901</v>
      </c>
      <c r="B2730" s="6" t="s">
        <v>1312</v>
      </c>
      <c r="C2730" s="1" t="s">
        <v>1355</v>
      </c>
      <c r="D2730" s="1" t="s">
        <v>13</v>
      </c>
      <c r="E2730" s="1" t="s">
        <v>1356</v>
      </c>
      <c r="F2730" s="1" t="s">
        <v>1315</v>
      </c>
      <c r="G2730" s="6" t="s">
        <v>1316</v>
      </c>
      <c r="H2730" s="3">
        <v>8</v>
      </c>
      <c r="I2730" s="5">
        <v>0</v>
      </c>
      <c r="J2730" s="4">
        <f>TRUNC(H2730*I2730, 1)</f>
        <v>0</v>
      </c>
      <c r="K2730" s="4">
        <f>노무!E5</f>
        <v>0</v>
      </c>
      <c r="L2730" s="5">
        <f>TRUNC(H2730*K2730, 1)</f>
        <v>0</v>
      </c>
      <c r="M2730" s="4">
        <v>0</v>
      </c>
      <c r="N2730" s="5">
        <f>TRUNC(H2730*M2730, 1)</f>
        <v>0</v>
      </c>
      <c r="O2730" s="4">
        <f t="shared" ref="O2730:P2732" si="356">I2730+K2730+M2730</f>
        <v>0</v>
      </c>
      <c r="P2730" s="5">
        <f t="shared" si="356"/>
        <v>0</v>
      </c>
      <c r="Q2730" s="1" t="s">
        <v>13</v>
      </c>
      <c r="S2730" t="s">
        <v>54</v>
      </c>
      <c r="T2730" t="s">
        <v>54</v>
      </c>
      <c r="U2730" t="s">
        <v>13</v>
      </c>
      <c r="V2730">
        <v>1</v>
      </c>
    </row>
    <row r="2731" spans="1:22" x14ac:dyDescent="0.2">
      <c r="A2731" s="1" t="s">
        <v>901</v>
      </c>
      <c r="B2731" s="6" t="s">
        <v>1312</v>
      </c>
      <c r="C2731" s="1" t="s">
        <v>1317</v>
      </c>
      <c r="D2731" s="1" t="s">
        <v>13</v>
      </c>
      <c r="E2731" s="1" t="s">
        <v>1318</v>
      </c>
      <c r="F2731" s="1" t="s">
        <v>1315</v>
      </c>
      <c r="G2731" s="6" t="s">
        <v>1316</v>
      </c>
      <c r="H2731" s="3">
        <v>6</v>
      </c>
      <c r="I2731" s="5">
        <v>0</v>
      </c>
      <c r="J2731" s="4">
        <f>TRUNC(H2731*I2731, 1)</f>
        <v>0</v>
      </c>
      <c r="K2731" s="4">
        <f>노무!E4</f>
        <v>0</v>
      </c>
      <c r="L2731" s="5">
        <f>TRUNC(H2731*K2731, 1)</f>
        <v>0</v>
      </c>
      <c r="M2731" s="4">
        <v>0</v>
      </c>
      <c r="N2731" s="5">
        <f>TRUNC(H2731*M2731, 1)</f>
        <v>0</v>
      </c>
      <c r="O2731" s="4">
        <f t="shared" si="356"/>
        <v>0</v>
      </c>
      <c r="P2731" s="5">
        <f t="shared" si="356"/>
        <v>0</v>
      </c>
      <c r="Q2731" s="1" t="s">
        <v>13</v>
      </c>
      <c r="S2731" t="s">
        <v>54</v>
      </c>
      <c r="T2731" t="s">
        <v>54</v>
      </c>
      <c r="U2731" t="s">
        <v>13</v>
      </c>
      <c r="V2731">
        <v>1</v>
      </c>
    </row>
    <row r="2732" spans="1:22" x14ac:dyDescent="0.2">
      <c r="A2732" s="1" t="s">
        <v>901</v>
      </c>
      <c r="B2732" s="6" t="s">
        <v>1331</v>
      </c>
      <c r="C2732" s="1" t="s">
        <v>1536</v>
      </c>
      <c r="D2732" s="1" t="s">
        <v>13</v>
      </c>
      <c r="E2732" s="1" t="s">
        <v>1392</v>
      </c>
      <c r="F2732" s="1" t="s">
        <v>1537</v>
      </c>
      <c r="G2732" s="6" t="s">
        <v>1335</v>
      </c>
      <c r="H2732" s="3">
        <v>16</v>
      </c>
      <c r="I2732" s="4">
        <f>기계경비!H28</f>
        <v>0</v>
      </c>
      <c r="J2732" s="4">
        <f>TRUNC(H2732*I2732, 1)</f>
        <v>0</v>
      </c>
      <c r="K2732" s="4">
        <f>기계경비!I28</f>
        <v>0</v>
      </c>
      <c r="L2732" s="5">
        <f>TRUNC(H2732*K2732, 1)</f>
        <v>0</v>
      </c>
      <c r="M2732" s="4">
        <f>기계경비!J28</f>
        <v>0</v>
      </c>
      <c r="N2732" s="5">
        <f>TRUNC(H2732*M2732, 1)</f>
        <v>0</v>
      </c>
      <c r="O2732" s="4">
        <f t="shared" si="356"/>
        <v>0</v>
      </c>
      <c r="P2732" s="5">
        <f t="shared" si="356"/>
        <v>0</v>
      </c>
      <c r="Q2732" s="1" t="s">
        <v>13</v>
      </c>
      <c r="S2732" t="s">
        <v>54</v>
      </c>
      <c r="T2732" t="s">
        <v>54</v>
      </c>
      <c r="U2732" t="s">
        <v>13</v>
      </c>
      <c r="V2732">
        <v>1</v>
      </c>
    </row>
    <row r="2733" spans="1:22" x14ac:dyDescent="0.2">
      <c r="A2733" s="1" t="s">
        <v>13</v>
      </c>
      <c r="B2733" s="6" t="s">
        <v>13</v>
      </c>
      <c r="C2733" s="1" t="s">
        <v>13</v>
      </c>
      <c r="D2733" s="1" t="s">
        <v>13</v>
      </c>
      <c r="E2733" s="1" t="s">
        <v>1311</v>
      </c>
      <c r="F2733" s="1" t="s">
        <v>13</v>
      </c>
      <c r="G2733" s="6" t="s">
        <v>13</v>
      </c>
      <c r="H2733" s="3">
        <v>0</v>
      </c>
      <c r="I2733" s="1" t="s">
        <v>13</v>
      </c>
      <c r="J2733" s="4">
        <f>TRUNC(SUMPRODUCT(J2730:J2732, V2730:V2732), 0)</f>
        <v>0</v>
      </c>
      <c r="K2733" s="1" t="s">
        <v>13</v>
      </c>
      <c r="L2733" s="5">
        <f>TRUNC(SUMPRODUCT(L2730:L2732, V2730:V2732), 0)</f>
        <v>0</v>
      </c>
      <c r="M2733" s="1" t="s">
        <v>13</v>
      </c>
      <c r="N2733" s="5">
        <f>TRUNC(SUMPRODUCT(N2730:N2732, V2730:V2732), 0)</f>
        <v>0</v>
      </c>
      <c r="O2733" s="1" t="s">
        <v>13</v>
      </c>
      <c r="P2733" s="5">
        <f>J2733+L2733+N2733</f>
        <v>0</v>
      </c>
      <c r="Q2733" s="1" t="s">
        <v>13</v>
      </c>
      <c r="S2733" t="s">
        <v>13</v>
      </c>
      <c r="T2733" t="s">
        <v>13</v>
      </c>
      <c r="U2733" t="s">
        <v>13</v>
      </c>
      <c r="V2733">
        <v>1</v>
      </c>
    </row>
    <row r="2734" spans="1:22" x14ac:dyDescent="0.2">
      <c r="A2734" s="1" t="s">
        <v>13</v>
      </c>
      <c r="B2734" s="6" t="s">
        <v>13</v>
      </c>
      <c r="C2734" s="1" t="s">
        <v>13</v>
      </c>
      <c r="D2734" s="1" t="s">
        <v>13</v>
      </c>
      <c r="E2734" s="1" t="s">
        <v>13</v>
      </c>
      <c r="F2734" s="1" t="s">
        <v>13</v>
      </c>
      <c r="G2734" s="6" t="s">
        <v>13</v>
      </c>
      <c r="H2734" s="3">
        <v>0</v>
      </c>
      <c r="I2734" s="1" t="s">
        <v>13</v>
      </c>
      <c r="J2734" s="1" t="s">
        <v>13</v>
      </c>
      <c r="K2734" s="1" t="s">
        <v>13</v>
      </c>
      <c r="L2734" s="1" t="s">
        <v>13</v>
      </c>
      <c r="M2734" s="1" t="s">
        <v>13</v>
      </c>
      <c r="N2734" s="1" t="s">
        <v>13</v>
      </c>
      <c r="O2734" s="1" t="s">
        <v>13</v>
      </c>
      <c r="P2734" s="1" t="s">
        <v>13</v>
      </c>
      <c r="Q2734" s="1" t="s">
        <v>13</v>
      </c>
      <c r="S2734" t="s">
        <v>13</v>
      </c>
      <c r="T2734" t="s">
        <v>13</v>
      </c>
      <c r="U2734" t="s">
        <v>13</v>
      </c>
      <c r="V2734">
        <v>1</v>
      </c>
    </row>
    <row r="2735" spans="1:22" x14ac:dyDescent="0.2">
      <c r="A2735" s="1" t="s">
        <v>903</v>
      </c>
      <c r="B2735" s="6" t="s">
        <v>13</v>
      </c>
      <c r="C2735" s="1" t="s">
        <v>13</v>
      </c>
      <c r="D2735" s="1" t="s">
        <v>13</v>
      </c>
      <c r="E2735" s="1" t="s">
        <v>895</v>
      </c>
      <c r="F2735" s="1" t="s">
        <v>904</v>
      </c>
      <c r="G2735" s="6" t="s">
        <v>150</v>
      </c>
      <c r="H2735" s="3">
        <v>0</v>
      </c>
      <c r="I2735" s="1" t="s">
        <v>13</v>
      </c>
      <c r="J2735" s="1" t="s">
        <v>13</v>
      </c>
      <c r="K2735" s="1" t="s">
        <v>13</v>
      </c>
      <c r="L2735" s="1" t="s">
        <v>13</v>
      </c>
      <c r="M2735" s="1" t="s">
        <v>13</v>
      </c>
      <c r="N2735" s="1" t="s">
        <v>13</v>
      </c>
      <c r="O2735" s="1" t="s">
        <v>13</v>
      </c>
      <c r="P2735" s="1" t="s">
        <v>13</v>
      </c>
      <c r="Q2735" s="1" t="s">
        <v>13</v>
      </c>
      <c r="S2735" t="s">
        <v>13</v>
      </c>
      <c r="T2735" t="s">
        <v>13</v>
      </c>
      <c r="U2735" t="s">
        <v>13</v>
      </c>
      <c r="V2735">
        <v>1</v>
      </c>
    </row>
    <row r="2736" spans="1:22" x14ac:dyDescent="0.2">
      <c r="A2736" s="1" t="s">
        <v>903</v>
      </c>
      <c r="B2736" s="6" t="s">
        <v>1312</v>
      </c>
      <c r="C2736" s="1" t="s">
        <v>1355</v>
      </c>
      <c r="D2736" s="1" t="s">
        <v>13</v>
      </c>
      <c r="E2736" s="1" t="s">
        <v>1356</v>
      </c>
      <c r="F2736" s="1" t="s">
        <v>1315</v>
      </c>
      <c r="G2736" s="6" t="s">
        <v>1316</v>
      </c>
      <c r="H2736" s="3">
        <v>8</v>
      </c>
      <c r="I2736" s="5">
        <v>0</v>
      </c>
      <c r="J2736" s="4">
        <f>TRUNC(H2736*I2736, 1)</f>
        <v>0</v>
      </c>
      <c r="K2736" s="4">
        <f>노무!E5</f>
        <v>0</v>
      </c>
      <c r="L2736" s="5">
        <f>TRUNC(H2736*K2736, 1)</f>
        <v>0</v>
      </c>
      <c r="M2736" s="4">
        <v>0</v>
      </c>
      <c r="N2736" s="5">
        <f>TRUNC(H2736*M2736, 1)</f>
        <v>0</v>
      </c>
      <c r="O2736" s="4">
        <f t="shared" ref="O2736:P2738" si="357">I2736+K2736+M2736</f>
        <v>0</v>
      </c>
      <c r="P2736" s="5">
        <f t="shared" si="357"/>
        <v>0</v>
      </c>
      <c r="Q2736" s="1" t="s">
        <v>13</v>
      </c>
      <c r="S2736" t="s">
        <v>54</v>
      </c>
      <c r="T2736" t="s">
        <v>54</v>
      </c>
      <c r="U2736" t="s">
        <v>13</v>
      </c>
      <c r="V2736">
        <v>1</v>
      </c>
    </row>
    <row r="2737" spans="1:22" x14ac:dyDescent="0.2">
      <c r="A2737" s="1" t="s">
        <v>903</v>
      </c>
      <c r="B2737" s="6" t="s">
        <v>1312</v>
      </c>
      <c r="C2737" s="1" t="s">
        <v>1317</v>
      </c>
      <c r="D2737" s="1" t="s">
        <v>13</v>
      </c>
      <c r="E2737" s="1" t="s">
        <v>1318</v>
      </c>
      <c r="F2737" s="1" t="s">
        <v>1315</v>
      </c>
      <c r="G2737" s="6" t="s">
        <v>1316</v>
      </c>
      <c r="H2737" s="3">
        <v>6</v>
      </c>
      <c r="I2737" s="5">
        <v>0</v>
      </c>
      <c r="J2737" s="4">
        <f>TRUNC(H2737*I2737, 1)</f>
        <v>0</v>
      </c>
      <c r="K2737" s="4">
        <f>노무!E4</f>
        <v>0</v>
      </c>
      <c r="L2737" s="5">
        <f>TRUNC(H2737*K2737, 1)</f>
        <v>0</v>
      </c>
      <c r="M2737" s="4">
        <v>0</v>
      </c>
      <c r="N2737" s="5">
        <f>TRUNC(H2737*M2737, 1)</f>
        <v>0</v>
      </c>
      <c r="O2737" s="4">
        <f t="shared" si="357"/>
        <v>0</v>
      </c>
      <c r="P2737" s="5">
        <f t="shared" si="357"/>
        <v>0</v>
      </c>
      <c r="Q2737" s="1" t="s">
        <v>13</v>
      </c>
      <c r="S2737" t="s">
        <v>54</v>
      </c>
      <c r="T2737" t="s">
        <v>54</v>
      </c>
      <c r="U2737" t="s">
        <v>13</v>
      </c>
      <c r="V2737">
        <v>1</v>
      </c>
    </row>
    <row r="2738" spans="1:22" x14ac:dyDescent="0.2">
      <c r="A2738" s="1" t="s">
        <v>903</v>
      </c>
      <c r="B2738" s="6" t="s">
        <v>1331</v>
      </c>
      <c r="C2738" s="1" t="s">
        <v>1538</v>
      </c>
      <c r="D2738" s="1" t="s">
        <v>13</v>
      </c>
      <c r="E2738" s="1" t="s">
        <v>1392</v>
      </c>
      <c r="F2738" s="1" t="s">
        <v>1539</v>
      </c>
      <c r="G2738" s="6" t="s">
        <v>1335</v>
      </c>
      <c r="H2738" s="3">
        <v>16</v>
      </c>
      <c r="I2738" s="4">
        <f>기계경비!H29</f>
        <v>0</v>
      </c>
      <c r="J2738" s="4">
        <f>TRUNC(H2738*I2738, 1)</f>
        <v>0</v>
      </c>
      <c r="K2738" s="4">
        <f>기계경비!I29</f>
        <v>0</v>
      </c>
      <c r="L2738" s="5">
        <f>TRUNC(H2738*K2738, 1)</f>
        <v>0</v>
      </c>
      <c r="M2738" s="4">
        <f>기계경비!J29</f>
        <v>0</v>
      </c>
      <c r="N2738" s="5">
        <f>TRUNC(H2738*M2738, 1)</f>
        <v>0</v>
      </c>
      <c r="O2738" s="4">
        <f t="shared" si="357"/>
        <v>0</v>
      </c>
      <c r="P2738" s="5">
        <f t="shared" si="357"/>
        <v>0</v>
      </c>
      <c r="Q2738" s="1" t="s">
        <v>13</v>
      </c>
      <c r="S2738" t="s">
        <v>54</v>
      </c>
      <c r="T2738" t="s">
        <v>54</v>
      </c>
      <c r="U2738" t="s">
        <v>13</v>
      </c>
      <c r="V2738">
        <v>1</v>
      </c>
    </row>
    <row r="2739" spans="1:22" x14ac:dyDescent="0.2">
      <c r="A2739" s="1" t="s">
        <v>13</v>
      </c>
      <c r="B2739" s="6" t="s">
        <v>13</v>
      </c>
      <c r="C2739" s="1" t="s">
        <v>13</v>
      </c>
      <c r="D2739" s="1" t="s">
        <v>13</v>
      </c>
      <c r="E2739" s="1" t="s">
        <v>1311</v>
      </c>
      <c r="F2739" s="1" t="s">
        <v>13</v>
      </c>
      <c r="G2739" s="6" t="s">
        <v>13</v>
      </c>
      <c r="H2739" s="3">
        <v>0</v>
      </c>
      <c r="I2739" s="1" t="s">
        <v>13</v>
      </c>
      <c r="J2739" s="4">
        <f>TRUNC(SUMPRODUCT(J2736:J2738, V2736:V2738), 0)</f>
        <v>0</v>
      </c>
      <c r="K2739" s="1" t="s">
        <v>13</v>
      </c>
      <c r="L2739" s="5">
        <f>TRUNC(SUMPRODUCT(L2736:L2738, V2736:V2738), 0)</f>
        <v>0</v>
      </c>
      <c r="M2739" s="1" t="s">
        <v>13</v>
      </c>
      <c r="N2739" s="5">
        <f>TRUNC(SUMPRODUCT(N2736:N2738, V2736:V2738), 0)</f>
        <v>0</v>
      </c>
      <c r="O2739" s="1" t="s">
        <v>13</v>
      </c>
      <c r="P2739" s="5">
        <f>J2739+L2739+N2739</f>
        <v>0</v>
      </c>
      <c r="Q2739" s="1" t="s">
        <v>13</v>
      </c>
      <c r="S2739" t="s">
        <v>13</v>
      </c>
      <c r="T2739" t="s">
        <v>13</v>
      </c>
      <c r="U2739" t="s">
        <v>13</v>
      </c>
      <c r="V2739">
        <v>1</v>
      </c>
    </row>
    <row r="2740" spans="1:22" x14ac:dyDescent="0.2">
      <c r="A2740" s="1" t="s">
        <v>13</v>
      </c>
      <c r="B2740" s="6" t="s">
        <v>13</v>
      </c>
      <c r="C2740" s="1" t="s">
        <v>13</v>
      </c>
      <c r="D2740" s="1" t="s">
        <v>13</v>
      </c>
      <c r="E2740" s="1" t="s">
        <v>13</v>
      </c>
      <c r="F2740" s="1" t="s">
        <v>13</v>
      </c>
      <c r="G2740" s="6" t="s">
        <v>13</v>
      </c>
      <c r="H2740" s="3">
        <v>0</v>
      </c>
      <c r="I2740" s="1" t="s">
        <v>13</v>
      </c>
      <c r="J2740" s="1" t="s">
        <v>13</v>
      </c>
      <c r="K2740" s="1" t="s">
        <v>13</v>
      </c>
      <c r="L2740" s="1" t="s">
        <v>13</v>
      </c>
      <c r="M2740" s="1" t="s">
        <v>13</v>
      </c>
      <c r="N2740" s="1" t="s">
        <v>13</v>
      </c>
      <c r="O2740" s="1" t="s">
        <v>13</v>
      </c>
      <c r="P2740" s="1" t="s">
        <v>13</v>
      </c>
      <c r="Q2740" s="1" t="s">
        <v>13</v>
      </c>
      <c r="S2740" t="s">
        <v>13</v>
      </c>
      <c r="T2740" t="s">
        <v>13</v>
      </c>
      <c r="U2740" t="s">
        <v>13</v>
      </c>
      <c r="V2740">
        <v>1</v>
      </c>
    </row>
    <row r="2741" spans="1:22" x14ac:dyDescent="0.2">
      <c r="A2741" s="1" t="s">
        <v>905</v>
      </c>
      <c r="B2741" s="6" t="s">
        <v>13</v>
      </c>
      <c r="C2741" s="1" t="s">
        <v>13</v>
      </c>
      <c r="D2741" s="1" t="s">
        <v>13</v>
      </c>
      <c r="E2741" s="1" t="s">
        <v>906</v>
      </c>
      <c r="F2741" s="1" t="s">
        <v>907</v>
      </c>
      <c r="G2741" s="6" t="s">
        <v>150</v>
      </c>
      <c r="H2741" s="3">
        <v>0</v>
      </c>
      <c r="I2741" s="1" t="s">
        <v>13</v>
      </c>
      <c r="J2741" s="1" t="s">
        <v>13</v>
      </c>
      <c r="K2741" s="1" t="s">
        <v>13</v>
      </c>
      <c r="L2741" s="1" t="s">
        <v>13</v>
      </c>
      <c r="M2741" s="1" t="s">
        <v>13</v>
      </c>
      <c r="N2741" s="1" t="s">
        <v>13</v>
      </c>
      <c r="O2741" s="1" t="s">
        <v>13</v>
      </c>
      <c r="P2741" s="1" t="s">
        <v>13</v>
      </c>
      <c r="Q2741" s="1" t="s">
        <v>13</v>
      </c>
      <c r="S2741" t="s">
        <v>13</v>
      </c>
      <c r="T2741" t="s">
        <v>13</v>
      </c>
      <c r="U2741" t="s">
        <v>13</v>
      </c>
      <c r="V2741">
        <v>1</v>
      </c>
    </row>
    <row r="2742" spans="1:22" x14ac:dyDescent="0.2">
      <c r="A2742" s="1" t="s">
        <v>905</v>
      </c>
      <c r="B2742" s="6" t="s">
        <v>1312</v>
      </c>
      <c r="C2742" s="1" t="s">
        <v>1352</v>
      </c>
      <c r="D2742" s="1" t="s">
        <v>13</v>
      </c>
      <c r="E2742" s="1" t="s">
        <v>1353</v>
      </c>
      <c r="F2742" s="1" t="s">
        <v>1315</v>
      </c>
      <c r="G2742" s="6" t="s">
        <v>1316</v>
      </c>
      <c r="H2742" s="3">
        <v>4</v>
      </c>
      <c r="I2742" s="5">
        <v>0</v>
      </c>
      <c r="J2742" s="4">
        <f t="shared" ref="J2742:J2747" si="358">TRUNC(H2742*I2742, 1)</f>
        <v>0</v>
      </c>
      <c r="K2742" s="4">
        <f>노무!E7</f>
        <v>0</v>
      </c>
      <c r="L2742" s="5">
        <f t="shared" ref="L2742:L2747" si="359">TRUNC(H2742*K2742, 1)</f>
        <v>0</v>
      </c>
      <c r="M2742" s="4">
        <v>0</v>
      </c>
      <c r="N2742" s="5">
        <f t="shared" ref="N2742:N2747" si="360">TRUNC(H2742*M2742, 1)</f>
        <v>0</v>
      </c>
      <c r="O2742" s="4">
        <f t="shared" ref="O2742:P2747" si="361">I2742+K2742+M2742</f>
        <v>0</v>
      </c>
      <c r="P2742" s="5">
        <f t="shared" si="361"/>
        <v>0</v>
      </c>
      <c r="Q2742" s="1" t="s">
        <v>13</v>
      </c>
      <c r="S2742" t="s">
        <v>54</v>
      </c>
      <c r="T2742" t="s">
        <v>54</v>
      </c>
      <c r="U2742" t="s">
        <v>13</v>
      </c>
      <c r="V2742">
        <v>1</v>
      </c>
    </row>
    <row r="2743" spans="1:22" x14ac:dyDescent="0.2">
      <c r="A2743" s="1" t="s">
        <v>905</v>
      </c>
      <c r="B2743" s="6" t="s">
        <v>1312</v>
      </c>
      <c r="C2743" s="1" t="s">
        <v>1324</v>
      </c>
      <c r="D2743" s="1" t="s">
        <v>13</v>
      </c>
      <c r="E2743" s="1" t="s">
        <v>1326</v>
      </c>
      <c r="F2743" s="1" t="s">
        <v>1315</v>
      </c>
      <c r="G2743" s="6" t="s">
        <v>1316</v>
      </c>
      <c r="H2743" s="3">
        <v>5</v>
      </c>
      <c r="I2743" s="5">
        <v>0</v>
      </c>
      <c r="J2743" s="4">
        <f t="shared" si="358"/>
        <v>0</v>
      </c>
      <c r="K2743" s="4">
        <f>노무!E10</f>
        <v>0</v>
      </c>
      <c r="L2743" s="5">
        <f t="shared" si="359"/>
        <v>0</v>
      </c>
      <c r="M2743" s="4">
        <v>0</v>
      </c>
      <c r="N2743" s="5">
        <f t="shared" si="360"/>
        <v>0</v>
      </c>
      <c r="O2743" s="4">
        <f t="shared" si="361"/>
        <v>0</v>
      </c>
      <c r="P2743" s="5">
        <f t="shared" si="361"/>
        <v>0</v>
      </c>
      <c r="Q2743" s="1" t="s">
        <v>13</v>
      </c>
      <c r="S2743" t="s">
        <v>54</v>
      </c>
      <c r="T2743" t="s">
        <v>54</v>
      </c>
      <c r="U2743" t="s">
        <v>13</v>
      </c>
      <c r="V2743">
        <v>1</v>
      </c>
    </row>
    <row r="2744" spans="1:22" x14ac:dyDescent="0.2">
      <c r="A2744" s="1" t="s">
        <v>905</v>
      </c>
      <c r="B2744" s="6" t="s">
        <v>1312</v>
      </c>
      <c r="C2744" s="1" t="s">
        <v>1355</v>
      </c>
      <c r="D2744" s="1" t="s">
        <v>13</v>
      </c>
      <c r="E2744" s="1" t="s">
        <v>1356</v>
      </c>
      <c r="F2744" s="1" t="s">
        <v>1315</v>
      </c>
      <c r="G2744" s="6" t="s">
        <v>1316</v>
      </c>
      <c r="H2744" s="3">
        <v>4</v>
      </c>
      <c r="I2744" s="5">
        <v>0</v>
      </c>
      <c r="J2744" s="4">
        <f t="shared" si="358"/>
        <v>0</v>
      </c>
      <c r="K2744" s="4">
        <f>노무!E5</f>
        <v>0</v>
      </c>
      <c r="L2744" s="5">
        <f t="shared" si="359"/>
        <v>0</v>
      </c>
      <c r="M2744" s="4">
        <v>0</v>
      </c>
      <c r="N2744" s="5">
        <f t="shared" si="360"/>
        <v>0</v>
      </c>
      <c r="O2744" s="4">
        <f t="shared" si="361"/>
        <v>0</v>
      </c>
      <c r="P2744" s="5">
        <f t="shared" si="361"/>
        <v>0</v>
      </c>
      <c r="Q2744" s="1" t="s">
        <v>13</v>
      </c>
      <c r="S2744" t="s">
        <v>54</v>
      </c>
      <c r="T2744" t="s">
        <v>54</v>
      </c>
      <c r="U2744" t="s">
        <v>13</v>
      </c>
      <c r="V2744">
        <v>1</v>
      </c>
    </row>
    <row r="2745" spans="1:22" x14ac:dyDescent="0.2">
      <c r="A2745" s="1" t="s">
        <v>905</v>
      </c>
      <c r="B2745" s="6" t="s">
        <v>1312</v>
      </c>
      <c r="C2745" s="1" t="s">
        <v>1317</v>
      </c>
      <c r="D2745" s="1" t="s">
        <v>13</v>
      </c>
      <c r="E2745" s="1" t="s">
        <v>1318</v>
      </c>
      <c r="F2745" s="1" t="s">
        <v>1315</v>
      </c>
      <c r="G2745" s="6" t="s">
        <v>1316</v>
      </c>
      <c r="H2745" s="3">
        <v>3</v>
      </c>
      <c r="I2745" s="5">
        <v>0</v>
      </c>
      <c r="J2745" s="4">
        <f t="shared" si="358"/>
        <v>0</v>
      </c>
      <c r="K2745" s="4">
        <f>노무!E4</f>
        <v>0</v>
      </c>
      <c r="L2745" s="5">
        <f t="shared" si="359"/>
        <v>0</v>
      </c>
      <c r="M2745" s="4">
        <v>0</v>
      </c>
      <c r="N2745" s="5">
        <f t="shared" si="360"/>
        <v>0</v>
      </c>
      <c r="O2745" s="4">
        <f t="shared" si="361"/>
        <v>0</v>
      </c>
      <c r="P2745" s="5">
        <f t="shared" si="361"/>
        <v>0</v>
      </c>
      <c r="Q2745" s="1" t="s">
        <v>13</v>
      </c>
      <c r="S2745" t="s">
        <v>54</v>
      </c>
      <c r="T2745" t="s">
        <v>54</v>
      </c>
      <c r="U2745" t="s">
        <v>13</v>
      </c>
      <c r="V2745">
        <v>1</v>
      </c>
    </row>
    <row r="2746" spans="1:22" x14ac:dyDescent="0.2">
      <c r="A2746" s="1" t="s">
        <v>905</v>
      </c>
      <c r="B2746" s="6" t="s">
        <v>1331</v>
      </c>
      <c r="C2746" s="1" t="s">
        <v>1530</v>
      </c>
      <c r="D2746" s="1" t="s">
        <v>13</v>
      </c>
      <c r="E2746" s="1" t="s">
        <v>1392</v>
      </c>
      <c r="F2746" s="1" t="s">
        <v>1531</v>
      </c>
      <c r="G2746" s="6" t="s">
        <v>1335</v>
      </c>
      <c r="H2746" s="3">
        <v>8</v>
      </c>
      <c r="I2746" s="4">
        <f>기계경비!H25</f>
        <v>0</v>
      </c>
      <c r="J2746" s="4">
        <f t="shared" si="358"/>
        <v>0</v>
      </c>
      <c r="K2746" s="4">
        <f>기계경비!I25</f>
        <v>0</v>
      </c>
      <c r="L2746" s="5">
        <f t="shared" si="359"/>
        <v>0</v>
      </c>
      <c r="M2746" s="4">
        <f>기계경비!J25</f>
        <v>0</v>
      </c>
      <c r="N2746" s="5">
        <f t="shared" si="360"/>
        <v>0</v>
      </c>
      <c r="O2746" s="4">
        <f t="shared" si="361"/>
        <v>0</v>
      </c>
      <c r="P2746" s="5">
        <f t="shared" si="361"/>
        <v>0</v>
      </c>
      <c r="Q2746" s="1" t="s">
        <v>13</v>
      </c>
      <c r="S2746" t="s">
        <v>54</v>
      </c>
      <c r="T2746" t="s">
        <v>54</v>
      </c>
      <c r="U2746" t="s">
        <v>13</v>
      </c>
      <c r="V2746">
        <v>1</v>
      </c>
    </row>
    <row r="2747" spans="1:22" x14ac:dyDescent="0.2">
      <c r="A2747" s="1" t="s">
        <v>905</v>
      </c>
      <c r="B2747" s="6" t="s">
        <v>1331</v>
      </c>
      <c r="C2747" s="1" t="s">
        <v>1530</v>
      </c>
      <c r="D2747" s="1" t="s">
        <v>13</v>
      </c>
      <c r="E2747" s="1" t="s">
        <v>1392</v>
      </c>
      <c r="F2747" s="1" t="s">
        <v>1531</v>
      </c>
      <c r="G2747" s="6" t="s">
        <v>1335</v>
      </c>
      <c r="H2747" s="3">
        <v>8</v>
      </c>
      <c r="I2747" s="4">
        <f>기계경비!H25</f>
        <v>0</v>
      </c>
      <c r="J2747" s="4">
        <f t="shared" si="358"/>
        <v>0</v>
      </c>
      <c r="K2747" s="4">
        <f>기계경비!I25</f>
        <v>0</v>
      </c>
      <c r="L2747" s="5">
        <f t="shared" si="359"/>
        <v>0</v>
      </c>
      <c r="M2747" s="4">
        <f>기계경비!J25</f>
        <v>0</v>
      </c>
      <c r="N2747" s="5">
        <f t="shared" si="360"/>
        <v>0</v>
      </c>
      <c r="O2747" s="4">
        <f t="shared" si="361"/>
        <v>0</v>
      </c>
      <c r="P2747" s="5">
        <f t="shared" si="361"/>
        <v>0</v>
      </c>
      <c r="Q2747" s="1" t="s">
        <v>13</v>
      </c>
      <c r="S2747" t="s">
        <v>54</v>
      </c>
      <c r="T2747" t="s">
        <v>54</v>
      </c>
      <c r="U2747" t="s">
        <v>13</v>
      </c>
      <c r="V2747">
        <v>1</v>
      </c>
    </row>
    <row r="2748" spans="1:22" x14ac:dyDescent="0.2">
      <c r="A2748" s="1" t="s">
        <v>13</v>
      </c>
      <c r="B2748" s="6" t="s">
        <v>13</v>
      </c>
      <c r="C2748" s="1" t="s">
        <v>13</v>
      </c>
      <c r="D2748" s="1" t="s">
        <v>13</v>
      </c>
      <c r="E2748" s="1" t="s">
        <v>1311</v>
      </c>
      <c r="F2748" s="1" t="s">
        <v>13</v>
      </c>
      <c r="G2748" s="6" t="s">
        <v>13</v>
      </c>
      <c r="H2748" s="3">
        <v>0</v>
      </c>
      <c r="I2748" s="1" t="s">
        <v>13</v>
      </c>
      <c r="J2748" s="4">
        <f>TRUNC(SUMPRODUCT(J2742:J2747, V2742:V2747), 0)</f>
        <v>0</v>
      </c>
      <c r="K2748" s="1" t="s">
        <v>13</v>
      </c>
      <c r="L2748" s="5">
        <f>TRUNC(SUMPRODUCT(L2742:L2747, V2742:V2747), 0)</f>
        <v>0</v>
      </c>
      <c r="M2748" s="1" t="s">
        <v>13</v>
      </c>
      <c r="N2748" s="5">
        <f>TRUNC(SUMPRODUCT(N2742:N2747, V2742:V2747), 0)</f>
        <v>0</v>
      </c>
      <c r="O2748" s="1" t="s">
        <v>13</v>
      </c>
      <c r="P2748" s="5">
        <f>J2748+L2748+N2748</f>
        <v>0</v>
      </c>
      <c r="Q2748" s="1" t="s">
        <v>13</v>
      </c>
      <c r="S2748" t="s">
        <v>13</v>
      </c>
      <c r="T2748" t="s">
        <v>13</v>
      </c>
      <c r="U2748" t="s">
        <v>13</v>
      </c>
      <c r="V2748">
        <v>1</v>
      </c>
    </row>
    <row r="2749" spans="1:22" x14ac:dyDescent="0.2">
      <c r="A2749" s="1" t="s">
        <v>13</v>
      </c>
      <c r="B2749" s="6" t="s">
        <v>13</v>
      </c>
      <c r="C2749" s="1" t="s">
        <v>13</v>
      </c>
      <c r="D2749" s="1" t="s">
        <v>13</v>
      </c>
      <c r="E2749" s="1" t="s">
        <v>13</v>
      </c>
      <c r="F2749" s="1" t="s">
        <v>13</v>
      </c>
      <c r="G2749" s="6" t="s">
        <v>13</v>
      </c>
      <c r="H2749" s="3">
        <v>0</v>
      </c>
      <c r="I2749" s="1" t="s">
        <v>13</v>
      </c>
      <c r="J2749" s="1" t="s">
        <v>13</v>
      </c>
      <c r="K2749" s="1" t="s">
        <v>13</v>
      </c>
      <c r="L2749" s="1" t="s">
        <v>13</v>
      </c>
      <c r="M2749" s="1" t="s">
        <v>13</v>
      </c>
      <c r="N2749" s="1" t="s">
        <v>13</v>
      </c>
      <c r="O2749" s="1" t="s">
        <v>13</v>
      </c>
      <c r="P2749" s="1" t="s">
        <v>13</v>
      </c>
      <c r="Q2749" s="1" t="s">
        <v>13</v>
      </c>
      <c r="S2749" t="s">
        <v>13</v>
      </c>
      <c r="T2749" t="s">
        <v>13</v>
      </c>
      <c r="U2749" t="s">
        <v>13</v>
      </c>
      <c r="V2749">
        <v>1</v>
      </c>
    </row>
    <row r="2750" spans="1:22" x14ac:dyDescent="0.2">
      <c r="A2750" s="1" t="s">
        <v>908</v>
      </c>
      <c r="B2750" s="6" t="s">
        <v>13</v>
      </c>
      <c r="C2750" s="1" t="s">
        <v>13</v>
      </c>
      <c r="D2750" s="1" t="s">
        <v>13</v>
      </c>
      <c r="E2750" s="1" t="s">
        <v>906</v>
      </c>
      <c r="F2750" s="1" t="s">
        <v>909</v>
      </c>
      <c r="G2750" s="6" t="s">
        <v>150</v>
      </c>
      <c r="H2750" s="3">
        <v>0</v>
      </c>
      <c r="I2750" s="1" t="s">
        <v>13</v>
      </c>
      <c r="J2750" s="1" t="s">
        <v>13</v>
      </c>
      <c r="K2750" s="1" t="s">
        <v>13</v>
      </c>
      <c r="L2750" s="1" t="s">
        <v>13</v>
      </c>
      <c r="M2750" s="1" t="s">
        <v>13</v>
      </c>
      <c r="N2750" s="1" t="s">
        <v>13</v>
      </c>
      <c r="O2750" s="1" t="s">
        <v>13</v>
      </c>
      <c r="P2750" s="1" t="s">
        <v>13</v>
      </c>
      <c r="Q2750" s="1" t="s">
        <v>13</v>
      </c>
      <c r="S2750" t="s">
        <v>13</v>
      </c>
      <c r="T2750" t="s">
        <v>13</v>
      </c>
      <c r="U2750" t="s">
        <v>13</v>
      </c>
      <c r="V2750">
        <v>1</v>
      </c>
    </row>
    <row r="2751" spans="1:22" x14ac:dyDescent="0.2">
      <c r="A2751" s="1" t="s">
        <v>908</v>
      </c>
      <c r="B2751" s="6" t="s">
        <v>1312</v>
      </c>
      <c r="C2751" s="1" t="s">
        <v>1352</v>
      </c>
      <c r="D2751" s="1" t="s">
        <v>13</v>
      </c>
      <c r="E2751" s="1" t="s">
        <v>1353</v>
      </c>
      <c r="F2751" s="1" t="s">
        <v>1315</v>
      </c>
      <c r="G2751" s="6" t="s">
        <v>1316</v>
      </c>
      <c r="H2751" s="3">
        <v>4</v>
      </c>
      <c r="I2751" s="5">
        <v>0</v>
      </c>
      <c r="J2751" s="4">
        <f t="shared" ref="J2751:J2756" si="362">TRUNC(H2751*I2751, 1)</f>
        <v>0</v>
      </c>
      <c r="K2751" s="4">
        <f>노무!E7</f>
        <v>0</v>
      </c>
      <c r="L2751" s="5">
        <f t="shared" ref="L2751:L2756" si="363">TRUNC(H2751*K2751, 1)</f>
        <v>0</v>
      </c>
      <c r="M2751" s="4">
        <v>0</v>
      </c>
      <c r="N2751" s="5">
        <f t="shared" ref="N2751:N2756" si="364">TRUNC(H2751*M2751, 1)</f>
        <v>0</v>
      </c>
      <c r="O2751" s="4">
        <f t="shared" ref="O2751:P2756" si="365">I2751+K2751+M2751</f>
        <v>0</v>
      </c>
      <c r="P2751" s="5">
        <f t="shared" si="365"/>
        <v>0</v>
      </c>
      <c r="Q2751" s="1" t="s">
        <v>13</v>
      </c>
      <c r="S2751" t="s">
        <v>54</v>
      </c>
      <c r="T2751" t="s">
        <v>54</v>
      </c>
      <c r="U2751" t="s">
        <v>13</v>
      </c>
      <c r="V2751">
        <v>1</v>
      </c>
    </row>
    <row r="2752" spans="1:22" x14ac:dyDescent="0.2">
      <c r="A2752" s="1" t="s">
        <v>908</v>
      </c>
      <c r="B2752" s="6" t="s">
        <v>1312</v>
      </c>
      <c r="C2752" s="1" t="s">
        <v>1324</v>
      </c>
      <c r="D2752" s="1" t="s">
        <v>13</v>
      </c>
      <c r="E2752" s="1" t="s">
        <v>1326</v>
      </c>
      <c r="F2752" s="1" t="s">
        <v>1315</v>
      </c>
      <c r="G2752" s="6" t="s">
        <v>1316</v>
      </c>
      <c r="H2752" s="3">
        <v>5</v>
      </c>
      <c r="I2752" s="5">
        <v>0</v>
      </c>
      <c r="J2752" s="4">
        <f t="shared" si="362"/>
        <v>0</v>
      </c>
      <c r="K2752" s="4">
        <f>노무!E10</f>
        <v>0</v>
      </c>
      <c r="L2752" s="5">
        <f t="shared" si="363"/>
        <v>0</v>
      </c>
      <c r="M2752" s="4">
        <v>0</v>
      </c>
      <c r="N2752" s="5">
        <f t="shared" si="364"/>
        <v>0</v>
      </c>
      <c r="O2752" s="4">
        <f t="shared" si="365"/>
        <v>0</v>
      </c>
      <c r="P2752" s="5">
        <f t="shared" si="365"/>
        <v>0</v>
      </c>
      <c r="Q2752" s="1" t="s">
        <v>13</v>
      </c>
      <c r="S2752" t="s">
        <v>54</v>
      </c>
      <c r="T2752" t="s">
        <v>54</v>
      </c>
      <c r="U2752" t="s">
        <v>13</v>
      </c>
      <c r="V2752">
        <v>1</v>
      </c>
    </row>
    <row r="2753" spans="1:22" x14ac:dyDescent="0.2">
      <c r="A2753" s="1" t="s">
        <v>908</v>
      </c>
      <c r="B2753" s="6" t="s">
        <v>1312</v>
      </c>
      <c r="C2753" s="1" t="s">
        <v>1355</v>
      </c>
      <c r="D2753" s="1" t="s">
        <v>13</v>
      </c>
      <c r="E2753" s="1" t="s">
        <v>1356</v>
      </c>
      <c r="F2753" s="1" t="s">
        <v>1315</v>
      </c>
      <c r="G2753" s="6" t="s">
        <v>1316</v>
      </c>
      <c r="H2753" s="3">
        <v>4</v>
      </c>
      <c r="I2753" s="5">
        <v>0</v>
      </c>
      <c r="J2753" s="4">
        <f t="shared" si="362"/>
        <v>0</v>
      </c>
      <c r="K2753" s="4">
        <f>노무!E5</f>
        <v>0</v>
      </c>
      <c r="L2753" s="5">
        <f t="shared" si="363"/>
        <v>0</v>
      </c>
      <c r="M2753" s="4">
        <v>0</v>
      </c>
      <c r="N2753" s="5">
        <f t="shared" si="364"/>
        <v>0</v>
      </c>
      <c r="O2753" s="4">
        <f t="shared" si="365"/>
        <v>0</v>
      </c>
      <c r="P2753" s="5">
        <f t="shared" si="365"/>
        <v>0</v>
      </c>
      <c r="Q2753" s="1" t="s">
        <v>13</v>
      </c>
      <c r="S2753" t="s">
        <v>54</v>
      </c>
      <c r="T2753" t="s">
        <v>54</v>
      </c>
      <c r="U2753" t="s">
        <v>13</v>
      </c>
      <c r="V2753">
        <v>1</v>
      </c>
    </row>
    <row r="2754" spans="1:22" x14ac:dyDescent="0.2">
      <c r="A2754" s="1" t="s">
        <v>908</v>
      </c>
      <c r="B2754" s="6" t="s">
        <v>1312</v>
      </c>
      <c r="C2754" s="1" t="s">
        <v>1317</v>
      </c>
      <c r="D2754" s="1" t="s">
        <v>13</v>
      </c>
      <c r="E2754" s="1" t="s">
        <v>1318</v>
      </c>
      <c r="F2754" s="1" t="s">
        <v>1315</v>
      </c>
      <c r="G2754" s="6" t="s">
        <v>1316</v>
      </c>
      <c r="H2754" s="3">
        <v>3</v>
      </c>
      <c r="I2754" s="5">
        <v>0</v>
      </c>
      <c r="J2754" s="4">
        <f t="shared" si="362"/>
        <v>0</v>
      </c>
      <c r="K2754" s="4">
        <f>노무!E4</f>
        <v>0</v>
      </c>
      <c r="L2754" s="5">
        <f t="shared" si="363"/>
        <v>0</v>
      </c>
      <c r="M2754" s="4">
        <v>0</v>
      </c>
      <c r="N2754" s="5">
        <f t="shared" si="364"/>
        <v>0</v>
      </c>
      <c r="O2754" s="4">
        <f t="shared" si="365"/>
        <v>0</v>
      </c>
      <c r="P2754" s="5">
        <f t="shared" si="365"/>
        <v>0</v>
      </c>
      <c r="Q2754" s="1" t="s">
        <v>13</v>
      </c>
      <c r="S2754" t="s">
        <v>54</v>
      </c>
      <c r="T2754" t="s">
        <v>54</v>
      </c>
      <c r="U2754" t="s">
        <v>13</v>
      </c>
      <c r="V2754">
        <v>1</v>
      </c>
    </row>
    <row r="2755" spans="1:22" x14ac:dyDescent="0.2">
      <c r="A2755" s="1" t="s">
        <v>908</v>
      </c>
      <c r="B2755" s="6" t="s">
        <v>1331</v>
      </c>
      <c r="C2755" s="1" t="s">
        <v>1532</v>
      </c>
      <c r="D2755" s="1" t="s">
        <v>13</v>
      </c>
      <c r="E2755" s="1" t="s">
        <v>1392</v>
      </c>
      <c r="F2755" s="1" t="s">
        <v>1533</v>
      </c>
      <c r="G2755" s="6" t="s">
        <v>1335</v>
      </c>
      <c r="H2755" s="3">
        <v>8</v>
      </c>
      <c r="I2755" s="4">
        <f>기계경비!H26</f>
        <v>0</v>
      </c>
      <c r="J2755" s="4">
        <f t="shared" si="362"/>
        <v>0</v>
      </c>
      <c r="K2755" s="4">
        <f>기계경비!I26</f>
        <v>0</v>
      </c>
      <c r="L2755" s="5">
        <f t="shared" si="363"/>
        <v>0</v>
      </c>
      <c r="M2755" s="4">
        <f>기계경비!J26</f>
        <v>0</v>
      </c>
      <c r="N2755" s="5">
        <f t="shared" si="364"/>
        <v>0</v>
      </c>
      <c r="O2755" s="4">
        <f t="shared" si="365"/>
        <v>0</v>
      </c>
      <c r="P2755" s="5">
        <f t="shared" si="365"/>
        <v>0</v>
      </c>
      <c r="Q2755" s="1" t="s">
        <v>13</v>
      </c>
      <c r="S2755" t="s">
        <v>54</v>
      </c>
      <c r="T2755" t="s">
        <v>54</v>
      </c>
      <c r="U2755" t="s">
        <v>13</v>
      </c>
      <c r="V2755">
        <v>1</v>
      </c>
    </row>
    <row r="2756" spans="1:22" x14ac:dyDescent="0.2">
      <c r="A2756" s="1" t="s">
        <v>908</v>
      </c>
      <c r="B2756" s="6" t="s">
        <v>1331</v>
      </c>
      <c r="C2756" s="1" t="s">
        <v>1532</v>
      </c>
      <c r="D2756" s="1" t="s">
        <v>13</v>
      </c>
      <c r="E2756" s="1" t="s">
        <v>1392</v>
      </c>
      <c r="F2756" s="1" t="s">
        <v>1533</v>
      </c>
      <c r="G2756" s="6" t="s">
        <v>1335</v>
      </c>
      <c r="H2756" s="3">
        <v>8</v>
      </c>
      <c r="I2756" s="4">
        <f>기계경비!H26</f>
        <v>0</v>
      </c>
      <c r="J2756" s="4">
        <f t="shared" si="362"/>
        <v>0</v>
      </c>
      <c r="K2756" s="4">
        <f>기계경비!I26</f>
        <v>0</v>
      </c>
      <c r="L2756" s="5">
        <f t="shared" si="363"/>
        <v>0</v>
      </c>
      <c r="M2756" s="4">
        <f>기계경비!J26</f>
        <v>0</v>
      </c>
      <c r="N2756" s="5">
        <f t="shared" si="364"/>
        <v>0</v>
      </c>
      <c r="O2756" s="4">
        <f t="shared" si="365"/>
        <v>0</v>
      </c>
      <c r="P2756" s="5">
        <f t="shared" si="365"/>
        <v>0</v>
      </c>
      <c r="Q2756" s="1" t="s">
        <v>13</v>
      </c>
      <c r="S2756" t="s">
        <v>54</v>
      </c>
      <c r="T2756" t="s">
        <v>54</v>
      </c>
      <c r="U2756" t="s">
        <v>13</v>
      </c>
      <c r="V2756">
        <v>1</v>
      </c>
    </row>
    <row r="2757" spans="1:22" x14ac:dyDescent="0.2">
      <c r="A2757" s="1" t="s">
        <v>13</v>
      </c>
      <c r="B2757" s="6" t="s">
        <v>13</v>
      </c>
      <c r="C2757" s="1" t="s">
        <v>13</v>
      </c>
      <c r="D2757" s="1" t="s">
        <v>13</v>
      </c>
      <c r="E2757" s="1" t="s">
        <v>1311</v>
      </c>
      <c r="F2757" s="1" t="s">
        <v>13</v>
      </c>
      <c r="G2757" s="6" t="s">
        <v>13</v>
      </c>
      <c r="H2757" s="3">
        <v>0</v>
      </c>
      <c r="I2757" s="1" t="s">
        <v>13</v>
      </c>
      <c r="J2757" s="4">
        <f>TRUNC(SUMPRODUCT(J2751:J2756, V2751:V2756), 0)</f>
        <v>0</v>
      </c>
      <c r="K2757" s="1" t="s">
        <v>13</v>
      </c>
      <c r="L2757" s="5">
        <f>TRUNC(SUMPRODUCT(L2751:L2756, V2751:V2756), 0)</f>
        <v>0</v>
      </c>
      <c r="M2757" s="1" t="s">
        <v>13</v>
      </c>
      <c r="N2757" s="5">
        <f>TRUNC(SUMPRODUCT(N2751:N2756, V2751:V2756), 0)</f>
        <v>0</v>
      </c>
      <c r="O2757" s="1" t="s">
        <v>13</v>
      </c>
      <c r="P2757" s="5">
        <f>J2757+L2757+N2757</f>
        <v>0</v>
      </c>
      <c r="Q2757" s="1" t="s">
        <v>13</v>
      </c>
      <c r="S2757" t="s">
        <v>13</v>
      </c>
      <c r="T2757" t="s">
        <v>13</v>
      </c>
      <c r="U2757" t="s">
        <v>13</v>
      </c>
      <c r="V2757">
        <v>1</v>
      </c>
    </row>
    <row r="2758" spans="1:22" x14ac:dyDescent="0.2">
      <c r="A2758" s="1" t="s">
        <v>13</v>
      </c>
      <c r="B2758" s="6" t="s">
        <v>13</v>
      </c>
      <c r="C2758" s="1" t="s">
        <v>13</v>
      </c>
      <c r="D2758" s="1" t="s">
        <v>13</v>
      </c>
      <c r="E2758" s="1" t="s">
        <v>13</v>
      </c>
      <c r="F2758" s="1" t="s">
        <v>13</v>
      </c>
      <c r="G2758" s="6" t="s">
        <v>13</v>
      </c>
      <c r="H2758" s="3">
        <v>0</v>
      </c>
      <c r="I2758" s="1" t="s">
        <v>13</v>
      </c>
      <c r="J2758" s="1" t="s">
        <v>13</v>
      </c>
      <c r="K2758" s="1" t="s">
        <v>13</v>
      </c>
      <c r="L2758" s="1" t="s">
        <v>13</v>
      </c>
      <c r="M2758" s="1" t="s">
        <v>13</v>
      </c>
      <c r="N2758" s="1" t="s">
        <v>13</v>
      </c>
      <c r="O2758" s="1" t="s">
        <v>13</v>
      </c>
      <c r="P2758" s="1" t="s">
        <v>13</v>
      </c>
      <c r="Q2758" s="1" t="s">
        <v>13</v>
      </c>
      <c r="S2758" t="s">
        <v>13</v>
      </c>
      <c r="T2758" t="s">
        <v>13</v>
      </c>
      <c r="U2758" t="s">
        <v>13</v>
      </c>
      <c r="V2758">
        <v>1</v>
      </c>
    </row>
    <row r="2759" spans="1:22" x14ac:dyDescent="0.2">
      <c r="A2759" s="1" t="s">
        <v>910</v>
      </c>
      <c r="B2759" s="6" t="s">
        <v>13</v>
      </c>
      <c r="C2759" s="1" t="s">
        <v>13</v>
      </c>
      <c r="D2759" s="1" t="s">
        <v>13</v>
      </c>
      <c r="E2759" s="1" t="s">
        <v>906</v>
      </c>
      <c r="F2759" s="1" t="s">
        <v>911</v>
      </c>
      <c r="G2759" s="6" t="s">
        <v>150</v>
      </c>
      <c r="H2759" s="3">
        <v>0</v>
      </c>
      <c r="I2759" s="1" t="s">
        <v>13</v>
      </c>
      <c r="J2759" s="1" t="s">
        <v>13</v>
      </c>
      <c r="K2759" s="1" t="s">
        <v>13</v>
      </c>
      <c r="L2759" s="1" t="s">
        <v>13</v>
      </c>
      <c r="M2759" s="1" t="s">
        <v>13</v>
      </c>
      <c r="N2759" s="1" t="s">
        <v>13</v>
      </c>
      <c r="O2759" s="1" t="s">
        <v>13</v>
      </c>
      <c r="P2759" s="1" t="s">
        <v>13</v>
      </c>
      <c r="Q2759" s="1" t="s">
        <v>13</v>
      </c>
      <c r="S2759" t="s">
        <v>13</v>
      </c>
      <c r="T2759" t="s">
        <v>13</v>
      </c>
      <c r="U2759" t="s">
        <v>13</v>
      </c>
      <c r="V2759">
        <v>1</v>
      </c>
    </row>
    <row r="2760" spans="1:22" x14ac:dyDescent="0.2">
      <c r="A2760" s="1" t="s">
        <v>910</v>
      </c>
      <c r="B2760" s="6" t="s">
        <v>1312</v>
      </c>
      <c r="C2760" s="1" t="s">
        <v>1352</v>
      </c>
      <c r="D2760" s="1" t="s">
        <v>13</v>
      </c>
      <c r="E2760" s="1" t="s">
        <v>1353</v>
      </c>
      <c r="F2760" s="1" t="s">
        <v>1315</v>
      </c>
      <c r="G2760" s="6" t="s">
        <v>1316</v>
      </c>
      <c r="H2760" s="3">
        <v>4</v>
      </c>
      <c r="I2760" s="5">
        <v>0</v>
      </c>
      <c r="J2760" s="4">
        <f t="shared" ref="J2760:J2765" si="366">TRUNC(H2760*I2760, 1)</f>
        <v>0</v>
      </c>
      <c r="K2760" s="4">
        <f>노무!E7</f>
        <v>0</v>
      </c>
      <c r="L2760" s="5">
        <f t="shared" ref="L2760:L2765" si="367">TRUNC(H2760*K2760, 1)</f>
        <v>0</v>
      </c>
      <c r="M2760" s="4">
        <v>0</v>
      </c>
      <c r="N2760" s="5">
        <f t="shared" ref="N2760:N2765" si="368">TRUNC(H2760*M2760, 1)</f>
        <v>0</v>
      </c>
      <c r="O2760" s="4">
        <f t="shared" ref="O2760:P2765" si="369">I2760+K2760+M2760</f>
        <v>0</v>
      </c>
      <c r="P2760" s="5">
        <f t="shared" si="369"/>
        <v>0</v>
      </c>
      <c r="Q2760" s="1" t="s">
        <v>13</v>
      </c>
      <c r="S2760" t="s">
        <v>54</v>
      </c>
      <c r="T2760" t="s">
        <v>54</v>
      </c>
      <c r="U2760" t="s">
        <v>13</v>
      </c>
      <c r="V2760">
        <v>1</v>
      </c>
    </row>
    <row r="2761" spans="1:22" x14ac:dyDescent="0.2">
      <c r="A2761" s="1" t="s">
        <v>910</v>
      </c>
      <c r="B2761" s="6" t="s">
        <v>1312</v>
      </c>
      <c r="C2761" s="1" t="s">
        <v>1324</v>
      </c>
      <c r="D2761" s="1" t="s">
        <v>13</v>
      </c>
      <c r="E2761" s="1" t="s">
        <v>1326</v>
      </c>
      <c r="F2761" s="1" t="s">
        <v>1315</v>
      </c>
      <c r="G2761" s="6" t="s">
        <v>1316</v>
      </c>
      <c r="H2761" s="3">
        <v>5</v>
      </c>
      <c r="I2761" s="5">
        <v>0</v>
      </c>
      <c r="J2761" s="4">
        <f t="shared" si="366"/>
        <v>0</v>
      </c>
      <c r="K2761" s="4">
        <f>노무!E10</f>
        <v>0</v>
      </c>
      <c r="L2761" s="5">
        <f t="shared" si="367"/>
        <v>0</v>
      </c>
      <c r="M2761" s="4">
        <v>0</v>
      </c>
      <c r="N2761" s="5">
        <f t="shared" si="368"/>
        <v>0</v>
      </c>
      <c r="O2761" s="4">
        <f t="shared" si="369"/>
        <v>0</v>
      </c>
      <c r="P2761" s="5">
        <f t="shared" si="369"/>
        <v>0</v>
      </c>
      <c r="Q2761" s="1" t="s">
        <v>13</v>
      </c>
      <c r="S2761" t="s">
        <v>54</v>
      </c>
      <c r="T2761" t="s">
        <v>54</v>
      </c>
      <c r="U2761" t="s">
        <v>13</v>
      </c>
      <c r="V2761">
        <v>1</v>
      </c>
    </row>
    <row r="2762" spans="1:22" x14ac:dyDescent="0.2">
      <c r="A2762" s="1" t="s">
        <v>910</v>
      </c>
      <c r="B2762" s="6" t="s">
        <v>1312</v>
      </c>
      <c r="C2762" s="1" t="s">
        <v>1355</v>
      </c>
      <c r="D2762" s="1" t="s">
        <v>13</v>
      </c>
      <c r="E2762" s="1" t="s">
        <v>1356</v>
      </c>
      <c r="F2762" s="1" t="s">
        <v>1315</v>
      </c>
      <c r="G2762" s="6" t="s">
        <v>1316</v>
      </c>
      <c r="H2762" s="3">
        <v>4</v>
      </c>
      <c r="I2762" s="5">
        <v>0</v>
      </c>
      <c r="J2762" s="4">
        <f t="shared" si="366"/>
        <v>0</v>
      </c>
      <c r="K2762" s="4">
        <f>노무!E5</f>
        <v>0</v>
      </c>
      <c r="L2762" s="5">
        <f t="shared" si="367"/>
        <v>0</v>
      </c>
      <c r="M2762" s="4">
        <v>0</v>
      </c>
      <c r="N2762" s="5">
        <f t="shared" si="368"/>
        <v>0</v>
      </c>
      <c r="O2762" s="4">
        <f t="shared" si="369"/>
        <v>0</v>
      </c>
      <c r="P2762" s="5">
        <f t="shared" si="369"/>
        <v>0</v>
      </c>
      <c r="Q2762" s="1" t="s">
        <v>13</v>
      </c>
      <c r="S2762" t="s">
        <v>54</v>
      </c>
      <c r="T2762" t="s">
        <v>54</v>
      </c>
      <c r="U2762" t="s">
        <v>13</v>
      </c>
      <c r="V2762">
        <v>1</v>
      </c>
    </row>
    <row r="2763" spans="1:22" x14ac:dyDescent="0.2">
      <c r="A2763" s="1" t="s">
        <v>910</v>
      </c>
      <c r="B2763" s="6" t="s">
        <v>1312</v>
      </c>
      <c r="C2763" s="1" t="s">
        <v>1317</v>
      </c>
      <c r="D2763" s="1" t="s">
        <v>13</v>
      </c>
      <c r="E2763" s="1" t="s">
        <v>1318</v>
      </c>
      <c r="F2763" s="1" t="s">
        <v>1315</v>
      </c>
      <c r="G2763" s="6" t="s">
        <v>1316</v>
      </c>
      <c r="H2763" s="3">
        <v>3</v>
      </c>
      <c r="I2763" s="5">
        <v>0</v>
      </c>
      <c r="J2763" s="4">
        <f t="shared" si="366"/>
        <v>0</v>
      </c>
      <c r="K2763" s="4">
        <f>노무!E4</f>
        <v>0</v>
      </c>
      <c r="L2763" s="5">
        <f t="shared" si="367"/>
        <v>0</v>
      </c>
      <c r="M2763" s="4">
        <v>0</v>
      </c>
      <c r="N2763" s="5">
        <f t="shared" si="368"/>
        <v>0</v>
      </c>
      <c r="O2763" s="4">
        <f t="shared" si="369"/>
        <v>0</v>
      </c>
      <c r="P2763" s="5">
        <f t="shared" si="369"/>
        <v>0</v>
      </c>
      <c r="Q2763" s="1" t="s">
        <v>13</v>
      </c>
      <c r="S2763" t="s">
        <v>54</v>
      </c>
      <c r="T2763" t="s">
        <v>54</v>
      </c>
      <c r="U2763" t="s">
        <v>13</v>
      </c>
      <c r="V2763">
        <v>1</v>
      </c>
    </row>
    <row r="2764" spans="1:22" x14ac:dyDescent="0.2">
      <c r="A2764" s="1" t="s">
        <v>910</v>
      </c>
      <c r="B2764" s="6" t="s">
        <v>1331</v>
      </c>
      <c r="C2764" s="1" t="s">
        <v>1536</v>
      </c>
      <c r="D2764" s="1" t="s">
        <v>13</v>
      </c>
      <c r="E2764" s="1" t="s">
        <v>1392</v>
      </c>
      <c r="F2764" s="1" t="s">
        <v>1537</v>
      </c>
      <c r="G2764" s="6" t="s">
        <v>1335</v>
      </c>
      <c r="H2764" s="3">
        <v>8</v>
      </c>
      <c r="I2764" s="4">
        <f>기계경비!H28</f>
        <v>0</v>
      </c>
      <c r="J2764" s="4">
        <f t="shared" si="366"/>
        <v>0</v>
      </c>
      <c r="K2764" s="4">
        <f>기계경비!I28</f>
        <v>0</v>
      </c>
      <c r="L2764" s="5">
        <f t="shared" si="367"/>
        <v>0</v>
      </c>
      <c r="M2764" s="4">
        <f>기계경비!J28</f>
        <v>0</v>
      </c>
      <c r="N2764" s="5">
        <f t="shared" si="368"/>
        <v>0</v>
      </c>
      <c r="O2764" s="4">
        <f t="shared" si="369"/>
        <v>0</v>
      </c>
      <c r="P2764" s="5">
        <f t="shared" si="369"/>
        <v>0</v>
      </c>
      <c r="Q2764" s="1" t="s">
        <v>13</v>
      </c>
      <c r="S2764" t="s">
        <v>54</v>
      </c>
      <c r="T2764" t="s">
        <v>54</v>
      </c>
      <c r="U2764" t="s">
        <v>13</v>
      </c>
      <c r="V2764">
        <v>1</v>
      </c>
    </row>
    <row r="2765" spans="1:22" x14ac:dyDescent="0.2">
      <c r="A2765" s="1" t="s">
        <v>910</v>
      </c>
      <c r="B2765" s="6" t="s">
        <v>1331</v>
      </c>
      <c r="C2765" s="1" t="s">
        <v>1536</v>
      </c>
      <c r="D2765" s="1" t="s">
        <v>13</v>
      </c>
      <c r="E2765" s="1" t="s">
        <v>1392</v>
      </c>
      <c r="F2765" s="1" t="s">
        <v>1537</v>
      </c>
      <c r="G2765" s="6" t="s">
        <v>1335</v>
      </c>
      <c r="H2765" s="3">
        <v>8</v>
      </c>
      <c r="I2765" s="4">
        <f>기계경비!H28</f>
        <v>0</v>
      </c>
      <c r="J2765" s="4">
        <f t="shared" si="366"/>
        <v>0</v>
      </c>
      <c r="K2765" s="4">
        <f>기계경비!I28</f>
        <v>0</v>
      </c>
      <c r="L2765" s="5">
        <f t="shared" si="367"/>
        <v>0</v>
      </c>
      <c r="M2765" s="4">
        <f>기계경비!J28</f>
        <v>0</v>
      </c>
      <c r="N2765" s="5">
        <f t="shared" si="368"/>
        <v>0</v>
      </c>
      <c r="O2765" s="4">
        <f t="shared" si="369"/>
        <v>0</v>
      </c>
      <c r="P2765" s="5">
        <f t="shared" si="369"/>
        <v>0</v>
      </c>
      <c r="Q2765" s="1" t="s">
        <v>13</v>
      </c>
      <c r="S2765" t="s">
        <v>54</v>
      </c>
      <c r="T2765" t="s">
        <v>54</v>
      </c>
      <c r="U2765" t="s">
        <v>13</v>
      </c>
      <c r="V2765">
        <v>1</v>
      </c>
    </row>
    <row r="2766" spans="1:22" x14ac:dyDescent="0.2">
      <c r="A2766" s="1" t="s">
        <v>13</v>
      </c>
      <c r="B2766" s="6" t="s">
        <v>13</v>
      </c>
      <c r="C2766" s="1" t="s">
        <v>13</v>
      </c>
      <c r="D2766" s="1" t="s">
        <v>13</v>
      </c>
      <c r="E2766" s="1" t="s">
        <v>1311</v>
      </c>
      <c r="F2766" s="1" t="s">
        <v>13</v>
      </c>
      <c r="G2766" s="6" t="s">
        <v>13</v>
      </c>
      <c r="H2766" s="3">
        <v>0</v>
      </c>
      <c r="I2766" s="1" t="s">
        <v>13</v>
      </c>
      <c r="J2766" s="4">
        <f>TRUNC(SUMPRODUCT(J2760:J2765, V2760:V2765), 0)</f>
        <v>0</v>
      </c>
      <c r="K2766" s="1" t="s">
        <v>13</v>
      </c>
      <c r="L2766" s="5">
        <f>TRUNC(SUMPRODUCT(L2760:L2765, V2760:V2765), 0)</f>
        <v>0</v>
      </c>
      <c r="M2766" s="1" t="s">
        <v>13</v>
      </c>
      <c r="N2766" s="5">
        <f>TRUNC(SUMPRODUCT(N2760:N2765, V2760:V2765), 0)</f>
        <v>0</v>
      </c>
      <c r="O2766" s="1" t="s">
        <v>13</v>
      </c>
      <c r="P2766" s="5">
        <f>J2766+L2766+N2766</f>
        <v>0</v>
      </c>
      <c r="Q2766" s="1" t="s">
        <v>13</v>
      </c>
      <c r="S2766" t="s">
        <v>13</v>
      </c>
      <c r="T2766" t="s">
        <v>13</v>
      </c>
      <c r="U2766" t="s">
        <v>13</v>
      </c>
      <c r="V2766">
        <v>1</v>
      </c>
    </row>
    <row r="2767" spans="1:22" x14ac:dyDescent="0.2">
      <c r="A2767" s="1" t="s">
        <v>13</v>
      </c>
      <c r="B2767" s="6" t="s">
        <v>13</v>
      </c>
      <c r="C2767" s="1" t="s">
        <v>13</v>
      </c>
      <c r="D2767" s="1" t="s">
        <v>13</v>
      </c>
      <c r="E2767" s="1" t="s">
        <v>13</v>
      </c>
      <c r="F2767" s="1" t="s">
        <v>13</v>
      </c>
      <c r="G2767" s="6" t="s">
        <v>13</v>
      </c>
      <c r="H2767" s="3">
        <v>0</v>
      </c>
      <c r="I2767" s="1" t="s">
        <v>13</v>
      </c>
      <c r="J2767" s="1" t="s">
        <v>13</v>
      </c>
      <c r="K2767" s="1" t="s">
        <v>13</v>
      </c>
      <c r="L2767" s="1" t="s">
        <v>13</v>
      </c>
      <c r="M2767" s="1" t="s">
        <v>13</v>
      </c>
      <c r="N2767" s="1" t="s">
        <v>13</v>
      </c>
      <c r="O2767" s="1" t="s">
        <v>13</v>
      </c>
      <c r="P2767" s="1" t="s">
        <v>13</v>
      </c>
      <c r="Q2767" s="1" t="s">
        <v>13</v>
      </c>
      <c r="S2767" t="s">
        <v>13</v>
      </c>
      <c r="T2767" t="s">
        <v>13</v>
      </c>
      <c r="U2767" t="s">
        <v>13</v>
      </c>
      <c r="V2767">
        <v>1</v>
      </c>
    </row>
    <row r="2768" spans="1:22" x14ac:dyDescent="0.2">
      <c r="A2768" s="1" t="s">
        <v>912</v>
      </c>
      <c r="B2768" s="6" t="s">
        <v>13</v>
      </c>
      <c r="C2768" s="1" t="s">
        <v>13</v>
      </c>
      <c r="D2768" s="1" t="s">
        <v>13</v>
      </c>
      <c r="E2768" s="1" t="s">
        <v>906</v>
      </c>
      <c r="F2768" s="1" t="s">
        <v>913</v>
      </c>
      <c r="G2768" s="6" t="s">
        <v>150</v>
      </c>
      <c r="H2768" s="3">
        <v>0</v>
      </c>
      <c r="I2768" s="1" t="s">
        <v>13</v>
      </c>
      <c r="J2768" s="1" t="s">
        <v>13</v>
      </c>
      <c r="K2768" s="1" t="s">
        <v>13</v>
      </c>
      <c r="L2768" s="1" t="s">
        <v>13</v>
      </c>
      <c r="M2768" s="1" t="s">
        <v>13</v>
      </c>
      <c r="N2768" s="1" t="s">
        <v>13</v>
      </c>
      <c r="O2768" s="1" t="s">
        <v>13</v>
      </c>
      <c r="P2768" s="1" t="s">
        <v>13</v>
      </c>
      <c r="Q2768" s="1" t="s">
        <v>13</v>
      </c>
      <c r="S2768" t="s">
        <v>13</v>
      </c>
      <c r="T2768" t="s">
        <v>13</v>
      </c>
      <c r="U2768" t="s">
        <v>13</v>
      </c>
      <c r="V2768">
        <v>1</v>
      </c>
    </row>
    <row r="2769" spans="1:22" x14ac:dyDescent="0.2">
      <c r="A2769" s="1" t="s">
        <v>912</v>
      </c>
      <c r="B2769" s="6" t="s">
        <v>1312</v>
      </c>
      <c r="C2769" s="1" t="s">
        <v>1352</v>
      </c>
      <c r="D2769" s="1" t="s">
        <v>13</v>
      </c>
      <c r="E2769" s="1" t="s">
        <v>1353</v>
      </c>
      <c r="F2769" s="1" t="s">
        <v>1315</v>
      </c>
      <c r="G2769" s="6" t="s">
        <v>1316</v>
      </c>
      <c r="H2769" s="3">
        <v>4</v>
      </c>
      <c r="I2769" s="5">
        <v>0</v>
      </c>
      <c r="J2769" s="4">
        <f t="shared" ref="J2769:J2774" si="370">TRUNC(H2769*I2769, 1)</f>
        <v>0</v>
      </c>
      <c r="K2769" s="4">
        <f>노무!E7</f>
        <v>0</v>
      </c>
      <c r="L2769" s="5">
        <f t="shared" ref="L2769:L2774" si="371">TRUNC(H2769*K2769, 1)</f>
        <v>0</v>
      </c>
      <c r="M2769" s="4">
        <v>0</v>
      </c>
      <c r="N2769" s="5">
        <f t="shared" ref="N2769:N2774" si="372">TRUNC(H2769*M2769, 1)</f>
        <v>0</v>
      </c>
      <c r="O2769" s="4">
        <f t="shared" ref="O2769:P2774" si="373">I2769+K2769+M2769</f>
        <v>0</v>
      </c>
      <c r="P2769" s="5">
        <f t="shared" si="373"/>
        <v>0</v>
      </c>
      <c r="Q2769" s="1" t="s">
        <v>13</v>
      </c>
      <c r="S2769" t="s">
        <v>54</v>
      </c>
      <c r="T2769" t="s">
        <v>54</v>
      </c>
      <c r="U2769" t="s">
        <v>13</v>
      </c>
      <c r="V2769">
        <v>1</v>
      </c>
    </row>
    <row r="2770" spans="1:22" x14ac:dyDescent="0.2">
      <c r="A2770" s="1" t="s">
        <v>912</v>
      </c>
      <c r="B2770" s="6" t="s">
        <v>1312</v>
      </c>
      <c r="C2770" s="1" t="s">
        <v>1324</v>
      </c>
      <c r="D2770" s="1" t="s">
        <v>13</v>
      </c>
      <c r="E2770" s="1" t="s">
        <v>1326</v>
      </c>
      <c r="F2770" s="1" t="s">
        <v>1315</v>
      </c>
      <c r="G2770" s="6" t="s">
        <v>1316</v>
      </c>
      <c r="H2770" s="3">
        <v>5</v>
      </c>
      <c r="I2770" s="5">
        <v>0</v>
      </c>
      <c r="J2770" s="4">
        <f t="shared" si="370"/>
        <v>0</v>
      </c>
      <c r="K2770" s="4">
        <f>노무!E10</f>
        <v>0</v>
      </c>
      <c r="L2770" s="5">
        <f t="shared" si="371"/>
        <v>0</v>
      </c>
      <c r="M2770" s="4">
        <v>0</v>
      </c>
      <c r="N2770" s="5">
        <f t="shared" si="372"/>
        <v>0</v>
      </c>
      <c r="O2770" s="4">
        <f t="shared" si="373"/>
        <v>0</v>
      </c>
      <c r="P2770" s="5">
        <f t="shared" si="373"/>
        <v>0</v>
      </c>
      <c r="Q2770" s="1" t="s">
        <v>13</v>
      </c>
      <c r="S2770" t="s">
        <v>54</v>
      </c>
      <c r="T2770" t="s">
        <v>54</v>
      </c>
      <c r="U2770" t="s">
        <v>13</v>
      </c>
      <c r="V2770">
        <v>1</v>
      </c>
    </row>
    <row r="2771" spans="1:22" x14ac:dyDescent="0.2">
      <c r="A2771" s="1" t="s">
        <v>912</v>
      </c>
      <c r="B2771" s="6" t="s">
        <v>1312</v>
      </c>
      <c r="C2771" s="1" t="s">
        <v>1355</v>
      </c>
      <c r="D2771" s="1" t="s">
        <v>13</v>
      </c>
      <c r="E2771" s="1" t="s">
        <v>1356</v>
      </c>
      <c r="F2771" s="1" t="s">
        <v>1315</v>
      </c>
      <c r="G2771" s="6" t="s">
        <v>1316</v>
      </c>
      <c r="H2771" s="3">
        <v>4</v>
      </c>
      <c r="I2771" s="5">
        <v>0</v>
      </c>
      <c r="J2771" s="4">
        <f t="shared" si="370"/>
        <v>0</v>
      </c>
      <c r="K2771" s="4">
        <f>노무!E5</f>
        <v>0</v>
      </c>
      <c r="L2771" s="5">
        <f t="shared" si="371"/>
        <v>0</v>
      </c>
      <c r="M2771" s="4">
        <v>0</v>
      </c>
      <c r="N2771" s="5">
        <f t="shared" si="372"/>
        <v>0</v>
      </c>
      <c r="O2771" s="4">
        <f t="shared" si="373"/>
        <v>0</v>
      </c>
      <c r="P2771" s="5">
        <f t="shared" si="373"/>
        <v>0</v>
      </c>
      <c r="Q2771" s="1" t="s">
        <v>13</v>
      </c>
      <c r="S2771" t="s">
        <v>54</v>
      </c>
      <c r="T2771" t="s">
        <v>54</v>
      </c>
      <c r="U2771" t="s">
        <v>13</v>
      </c>
      <c r="V2771">
        <v>1</v>
      </c>
    </row>
    <row r="2772" spans="1:22" x14ac:dyDescent="0.2">
      <c r="A2772" s="1" t="s">
        <v>912</v>
      </c>
      <c r="B2772" s="6" t="s">
        <v>1312</v>
      </c>
      <c r="C2772" s="1" t="s">
        <v>1317</v>
      </c>
      <c r="D2772" s="1" t="s">
        <v>13</v>
      </c>
      <c r="E2772" s="1" t="s">
        <v>1318</v>
      </c>
      <c r="F2772" s="1" t="s">
        <v>1315</v>
      </c>
      <c r="G2772" s="6" t="s">
        <v>1316</v>
      </c>
      <c r="H2772" s="3">
        <v>3</v>
      </c>
      <c r="I2772" s="5">
        <v>0</v>
      </c>
      <c r="J2772" s="4">
        <f t="shared" si="370"/>
        <v>0</v>
      </c>
      <c r="K2772" s="4">
        <f>노무!E4</f>
        <v>0</v>
      </c>
      <c r="L2772" s="5">
        <f t="shared" si="371"/>
        <v>0</v>
      </c>
      <c r="M2772" s="4">
        <v>0</v>
      </c>
      <c r="N2772" s="5">
        <f t="shared" si="372"/>
        <v>0</v>
      </c>
      <c r="O2772" s="4">
        <f t="shared" si="373"/>
        <v>0</v>
      </c>
      <c r="P2772" s="5">
        <f t="shared" si="373"/>
        <v>0</v>
      </c>
      <c r="Q2772" s="1" t="s">
        <v>13</v>
      </c>
      <c r="S2772" t="s">
        <v>54</v>
      </c>
      <c r="T2772" t="s">
        <v>54</v>
      </c>
      <c r="U2772" t="s">
        <v>13</v>
      </c>
      <c r="V2772">
        <v>1</v>
      </c>
    </row>
    <row r="2773" spans="1:22" x14ac:dyDescent="0.2">
      <c r="A2773" s="1" t="s">
        <v>912</v>
      </c>
      <c r="B2773" s="6" t="s">
        <v>1331</v>
      </c>
      <c r="C2773" s="1" t="s">
        <v>1538</v>
      </c>
      <c r="D2773" s="1" t="s">
        <v>13</v>
      </c>
      <c r="E2773" s="1" t="s">
        <v>1392</v>
      </c>
      <c r="F2773" s="1" t="s">
        <v>1539</v>
      </c>
      <c r="G2773" s="6" t="s">
        <v>1335</v>
      </c>
      <c r="H2773" s="3">
        <v>8</v>
      </c>
      <c r="I2773" s="4">
        <f>기계경비!H29</f>
        <v>0</v>
      </c>
      <c r="J2773" s="4">
        <f t="shared" si="370"/>
        <v>0</v>
      </c>
      <c r="K2773" s="4">
        <f>기계경비!I29</f>
        <v>0</v>
      </c>
      <c r="L2773" s="5">
        <f t="shared" si="371"/>
        <v>0</v>
      </c>
      <c r="M2773" s="4">
        <f>기계경비!J29</f>
        <v>0</v>
      </c>
      <c r="N2773" s="5">
        <f t="shared" si="372"/>
        <v>0</v>
      </c>
      <c r="O2773" s="4">
        <f t="shared" si="373"/>
        <v>0</v>
      </c>
      <c r="P2773" s="5">
        <f t="shared" si="373"/>
        <v>0</v>
      </c>
      <c r="Q2773" s="1" t="s">
        <v>13</v>
      </c>
      <c r="S2773" t="s">
        <v>54</v>
      </c>
      <c r="T2773" t="s">
        <v>54</v>
      </c>
      <c r="U2773" t="s">
        <v>13</v>
      </c>
      <c r="V2773">
        <v>1</v>
      </c>
    </row>
    <row r="2774" spans="1:22" x14ac:dyDescent="0.2">
      <c r="A2774" s="1" t="s">
        <v>912</v>
      </c>
      <c r="B2774" s="6" t="s">
        <v>1331</v>
      </c>
      <c r="C2774" s="1" t="s">
        <v>1538</v>
      </c>
      <c r="D2774" s="1" t="s">
        <v>13</v>
      </c>
      <c r="E2774" s="1" t="s">
        <v>1392</v>
      </c>
      <c r="F2774" s="1" t="s">
        <v>1539</v>
      </c>
      <c r="G2774" s="6" t="s">
        <v>1335</v>
      </c>
      <c r="H2774" s="3">
        <v>8</v>
      </c>
      <c r="I2774" s="4">
        <f>기계경비!H29</f>
        <v>0</v>
      </c>
      <c r="J2774" s="4">
        <f t="shared" si="370"/>
        <v>0</v>
      </c>
      <c r="K2774" s="4">
        <f>기계경비!I29</f>
        <v>0</v>
      </c>
      <c r="L2774" s="5">
        <f t="shared" si="371"/>
        <v>0</v>
      </c>
      <c r="M2774" s="4">
        <f>기계경비!J29</f>
        <v>0</v>
      </c>
      <c r="N2774" s="5">
        <f t="shared" si="372"/>
        <v>0</v>
      </c>
      <c r="O2774" s="4">
        <f t="shared" si="373"/>
        <v>0</v>
      </c>
      <c r="P2774" s="5">
        <f t="shared" si="373"/>
        <v>0</v>
      </c>
      <c r="Q2774" s="1" t="s">
        <v>13</v>
      </c>
      <c r="S2774" t="s">
        <v>54</v>
      </c>
      <c r="T2774" t="s">
        <v>54</v>
      </c>
      <c r="U2774" t="s">
        <v>13</v>
      </c>
      <c r="V2774">
        <v>1</v>
      </c>
    </row>
    <row r="2775" spans="1:22" x14ac:dyDescent="0.2">
      <c r="A2775" s="1" t="s">
        <v>13</v>
      </c>
      <c r="B2775" s="6" t="s">
        <v>13</v>
      </c>
      <c r="C2775" s="1" t="s">
        <v>13</v>
      </c>
      <c r="D2775" s="1" t="s">
        <v>13</v>
      </c>
      <c r="E2775" s="1" t="s">
        <v>1311</v>
      </c>
      <c r="F2775" s="1" t="s">
        <v>13</v>
      </c>
      <c r="G2775" s="6" t="s">
        <v>13</v>
      </c>
      <c r="H2775" s="3">
        <v>0</v>
      </c>
      <c r="I2775" s="1" t="s">
        <v>13</v>
      </c>
      <c r="J2775" s="4">
        <f>TRUNC(SUMPRODUCT(J2769:J2774, V2769:V2774), 0)</f>
        <v>0</v>
      </c>
      <c r="K2775" s="1" t="s">
        <v>13</v>
      </c>
      <c r="L2775" s="5">
        <f>TRUNC(SUMPRODUCT(L2769:L2774, V2769:V2774), 0)</f>
        <v>0</v>
      </c>
      <c r="M2775" s="1" t="s">
        <v>13</v>
      </c>
      <c r="N2775" s="5">
        <f>TRUNC(SUMPRODUCT(N2769:N2774, V2769:V2774), 0)</f>
        <v>0</v>
      </c>
      <c r="O2775" s="1" t="s">
        <v>13</v>
      </c>
      <c r="P2775" s="5">
        <f>J2775+L2775+N2775</f>
        <v>0</v>
      </c>
      <c r="Q2775" s="1" t="s">
        <v>13</v>
      </c>
      <c r="S2775" t="s">
        <v>13</v>
      </c>
      <c r="T2775" t="s">
        <v>13</v>
      </c>
      <c r="U2775" t="s">
        <v>13</v>
      </c>
      <c r="V2775">
        <v>1</v>
      </c>
    </row>
    <row r="2776" spans="1:22" x14ac:dyDescent="0.2">
      <c r="A2776" s="1" t="s">
        <v>13</v>
      </c>
      <c r="B2776" s="6" t="s">
        <v>13</v>
      </c>
      <c r="C2776" s="1" t="s">
        <v>13</v>
      </c>
      <c r="D2776" s="1" t="s">
        <v>13</v>
      </c>
      <c r="E2776" s="1" t="s">
        <v>13</v>
      </c>
      <c r="F2776" s="1" t="s">
        <v>13</v>
      </c>
      <c r="G2776" s="6" t="s">
        <v>13</v>
      </c>
      <c r="H2776" s="3">
        <v>0</v>
      </c>
      <c r="I2776" s="1" t="s">
        <v>13</v>
      </c>
      <c r="J2776" s="1" t="s">
        <v>13</v>
      </c>
      <c r="K2776" s="1" t="s">
        <v>13</v>
      </c>
      <c r="L2776" s="1" t="s">
        <v>13</v>
      </c>
      <c r="M2776" s="1" t="s">
        <v>13</v>
      </c>
      <c r="N2776" s="1" t="s">
        <v>13</v>
      </c>
      <c r="O2776" s="1" t="s">
        <v>13</v>
      </c>
      <c r="P2776" s="1" t="s">
        <v>13</v>
      </c>
      <c r="Q2776" s="1" t="s">
        <v>13</v>
      </c>
      <c r="S2776" t="s">
        <v>13</v>
      </c>
      <c r="T2776" t="s">
        <v>13</v>
      </c>
      <c r="U2776" t="s">
        <v>13</v>
      </c>
      <c r="V2776">
        <v>1</v>
      </c>
    </row>
    <row r="2777" spans="1:22" x14ac:dyDescent="0.2">
      <c r="A2777" s="1" t="s">
        <v>914</v>
      </c>
      <c r="B2777" s="6" t="s">
        <v>13</v>
      </c>
      <c r="C2777" s="1" t="s">
        <v>13</v>
      </c>
      <c r="D2777" s="1" t="s">
        <v>13</v>
      </c>
      <c r="E2777" s="1" t="s">
        <v>915</v>
      </c>
      <c r="F2777" s="1" t="s">
        <v>916</v>
      </c>
      <c r="G2777" s="6" t="s">
        <v>917</v>
      </c>
      <c r="H2777" s="3">
        <v>0</v>
      </c>
      <c r="I2777" s="1" t="s">
        <v>13</v>
      </c>
      <c r="J2777" s="1" t="s">
        <v>13</v>
      </c>
      <c r="K2777" s="1" t="s">
        <v>13</v>
      </c>
      <c r="L2777" s="1" t="s">
        <v>13</v>
      </c>
      <c r="M2777" s="1" t="s">
        <v>13</v>
      </c>
      <c r="N2777" s="1" t="s">
        <v>13</v>
      </c>
      <c r="O2777" s="1" t="s">
        <v>13</v>
      </c>
      <c r="P2777" s="1" t="s">
        <v>13</v>
      </c>
      <c r="Q2777" s="1" t="s">
        <v>13</v>
      </c>
      <c r="S2777" t="s">
        <v>13</v>
      </c>
      <c r="T2777" t="s">
        <v>13</v>
      </c>
      <c r="U2777" t="s">
        <v>13</v>
      </c>
      <c r="V2777">
        <v>1</v>
      </c>
    </row>
    <row r="2778" spans="1:22" x14ac:dyDescent="0.2">
      <c r="A2778" s="1" t="s">
        <v>914</v>
      </c>
      <c r="B2778" s="6" t="s">
        <v>1312</v>
      </c>
      <c r="C2778" s="1" t="s">
        <v>1362</v>
      </c>
      <c r="D2778" s="1" t="s">
        <v>13</v>
      </c>
      <c r="E2778" s="1" t="s">
        <v>1363</v>
      </c>
      <c r="F2778" s="1" t="s">
        <v>1315</v>
      </c>
      <c r="G2778" s="6" t="s">
        <v>1316</v>
      </c>
      <c r="H2778" s="3">
        <v>5.6</v>
      </c>
      <c r="I2778" s="5">
        <v>0</v>
      </c>
      <c r="J2778" s="4">
        <f>TRUNC(H2778*I2778, 1)</f>
        <v>0</v>
      </c>
      <c r="K2778" s="4">
        <f>노무!E28</f>
        <v>0</v>
      </c>
      <c r="L2778" s="5">
        <f>TRUNC(H2778*K2778, 1)</f>
        <v>0</v>
      </c>
      <c r="M2778" s="4">
        <v>0</v>
      </c>
      <c r="N2778" s="5">
        <f>TRUNC(H2778*M2778, 1)</f>
        <v>0</v>
      </c>
      <c r="O2778" s="4">
        <f t="shared" ref="O2778:P2782" si="374">I2778+K2778+M2778</f>
        <v>0</v>
      </c>
      <c r="P2778" s="5">
        <f t="shared" si="374"/>
        <v>0</v>
      </c>
      <c r="Q2778" s="1" t="s">
        <v>13</v>
      </c>
      <c r="S2778" t="s">
        <v>54</v>
      </c>
      <c r="T2778" t="s">
        <v>54</v>
      </c>
      <c r="U2778" t="s">
        <v>13</v>
      </c>
      <c r="V2778">
        <v>1</v>
      </c>
    </row>
    <row r="2779" spans="1:22" x14ac:dyDescent="0.2">
      <c r="A2779" s="1" t="s">
        <v>914</v>
      </c>
      <c r="B2779" s="6" t="s">
        <v>1312</v>
      </c>
      <c r="C2779" s="1" t="s">
        <v>1352</v>
      </c>
      <c r="D2779" s="1" t="s">
        <v>13</v>
      </c>
      <c r="E2779" s="1" t="s">
        <v>1353</v>
      </c>
      <c r="F2779" s="1" t="s">
        <v>1315</v>
      </c>
      <c r="G2779" s="6" t="s">
        <v>1316</v>
      </c>
      <c r="H2779" s="3">
        <v>6.4</v>
      </c>
      <c r="I2779" s="5">
        <v>0</v>
      </c>
      <c r="J2779" s="4">
        <f>TRUNC(H2779*I2779, 1)</f>
        <v>0</v>
      </c>
      <c r="K2779" s="4">
        <f>노무!E7</f>
        <v>0</v>
      </c>
      <c r="L2779" s="5">
        <f>TRUNC(H2779*K2779, 1)</f>
        <v>0</v>
      </c>
      <c r="M2779" s="4">
        <v>0</v>
      </c>
      <c r="N2779" s="5">
        <f>TRUNC(H2779*M2779, 1)</f>
        <v>0</v>
      </c>
      <c r="O2779" s="4">
        <f t="shared" si="374"/>
        <v>0</v>
      </c>
      <c r="P2779" s="5">
        <f t="shared" si="374"/>
        <v>0</v>
      </c>
      <c r="Q2779" s="1" t="s">
        <v>13</v>
      </c>
      <c r="S2779" t="s">
        <v>54</v>
      </c>
      <c r="T2779" t="s">
        <v>54</v>
      </c>
      <c r="U2779" t="s">
        <v>13</v>
      </c>
      <c r="V2779">
        <v>1</v>
      </c>
    </row>
    <row r="2780" spans="1:22" x14ac:dyDescent="0.2">
      <c r="A2780" s="1" t="s">
        <v>914</v>
      </c>
      <c r="B2780" s="6" t="s">
        <v>1312</v>
      </c>
      <c r="C2780" s="1" t="s">
        <v>1317</v>
      </c>
      <c r="D2780" s="1" t="s">
        <v>13</v>
      </c>
      <c r="E2780" s="1" t="s">
        <v>1318</v>
      </c>
      <c r="F2780" s="1" t="s">
        <v>1315</v>
      </c>
      <c r="G2780" s="6" t="s">
        <v>1316</v>
      </c>
      <c r="H2780" s="3">
        <v>7</v>
      </c>
      <c r="I2780" s="5">
        <v>0</v>
      </c>
      <c r="J2780" s="4">
        <f>TRUNC(H2780*I2780, 1)</f>
        <v>0</v>
      </c>
      <c r="K2780" s="4">
        <f>노무!E4</f>
        <v>0</v>
      </c>
      <c r="L2780" s="5">
        <f>TRUNC(H2780*K2780, 1)</f>
        <v>0</v>
      </c>
      <c r="M2780" s="4">
        <v>0</v>
      </c>
      <c r="N2780" s="5">
        <f>TRUNC(H2780*M2780, 1)</f>
        <v>0</v>
      </c>
      <c r="O2780" s="4">
        <f t="shared" si="374"/>
        <v>0</v>
      </c>
      <c r="P2780" s="5">
        <f t="shared" si="374"/>
        <v>0</v>
      </c>
      <c r="Q2780" s="1" t="s">
        <v>13</v>
      </c>
      <c r="S2780" t="s">
        <v>54</v>
      </c>
      <c r="T2780" t="s">
        <v>54</v>
      </c>
      <c r="U2780" t="s">
        <v>13</v>
      </c>
      <c r="V2780">
        <v>1</v>
      </c>
    </row>
    <row r="2781" spans="1:22" x14ac:dyDescent="0.2">
      <c r="A2781" s="1" t="s">
        <v>914</v>
      </c>
      <c r="B2781" s="6" t="s">
        <v>1331</v>
      </c>
      <c r="C2781" s="1" t="s">
        <v>1532</v>
      </c>
      <c r="D2781" s="1" t="s">
        <v>13</v>
      </c>
      <c r="E2781" s="1" t="s">
        <v>1392</v>
      </c>
      <c r="F2781" s="1" t="s">
        <v>1533</v>
      </c>
      <c r="G2781" s="6" t="s">
        <v>1335</v>
      </c>
      <c r="H2781" s="3">
        <v>9</v>
      </c>
      <c r="I2781" s="4">
        <f>기계경비!H26</f>
        <v>0</v>
      </c>
      <c r="J2781" s="4">
        <f>TRUNC(H2781*I2781, 1)</f>
        <v>0</v>
      </c>
      <c r="K2781" s="4">
        <f>기계경비!I26</f>
        <v>0</v>
      </c>
      <c r="L2781" s="5">
        <f>TRUNC(H2781*K2781, 1)</f>
        <v>0</v>
      </c>
      <c r="M2781" s="4">
        <f>기계경비!J26</f>
        <v>0</v>
      </c>
      <c r="N2781" s="5">
        <f>TRUNC(H2781*M2781, 1)</f>
        <v>0</v>
      </c>
      <c r="O2781" s="4">
        <f t="shared" si="374"/>
        <v>0</v>
      </c>
      <c r="P2781" s="5">
        <f t="shared" si="374"/>
        <v>0</v>
      </c>
      <c r="Q2781" s="1" t="s">
        <v>13</v>
      </c>
      <c r="S2781" t="s">
        <v>54</v>
      </c>
      <c r="T2781" t="s">
        <v>54</v>
      </c>
      <c r="U2781" t="s">
        <v>13</v>
      </c>
      <c r="V2781">
        <v>1</v>
      </c>
    </row>
    <row r="2782" spans="1:22" x14ac:dyDescent="0.2">
      <c r="A2782" s="1" t="s">
        <v>914</v>
      </c>
      <c r="B2782" s="6" t="s">
        <v>1331</v>
      </c>
      <c r="C2782" s="1" t="s">
        <v>1530</v>
      </c>
      <c r="D2782" s="1" t="s">
        <v>13</v>
      </c>
      <c r="E2782" s="1" t="s">
        <v>1392</v>
      </c>
      <c r="F2782" s="1" t="s">
        <v>1531</v>
      </c>
      <c r="G2782" s="6" t="s">
        <v>1335</v>
      </c>
      <c r="H2782" s="3">
        <v>7</v>
      </c>
      <c r="I2782" s="4">
        <f>기계경비!H25</f>
        <v>0</v>
      </c>
      <c r="J2782" s="4">
        <f>TRUNC(H2782*I2782, 1)</f>
        <v>0</v>
      </c>
      <c r="K2782" s="4">
        <f>기계경비!I25</f>
        <v>0</v>
      </c>
      <c r="L2782" s="5">
        <f>TRUNC(H2782*K2782, 1)</f>
        <v>0</v>
      </c>
      <c r="M2782" s="4">
        <f>기계경비!J25</f>
        <v>0</v>
      </c>
      <c r="N2782" s="5">
        <f>TRUNC(H2782*M2782, 1)</f>
        <v>0</v>
      </c>
      <c r="O2782" s="4">
        <f t="shared" si="374"/>
        <v>0</v>
      </c>
      <c r="P2782" s="5">
        <f t="shared" si="374"/>
        <v>0</v>
      </c>
      <c r="Q2782" s="1" t="s">
        <v>13</v>
      </c>
      <c r="S2782" t="s">
        <v>54</v>
      </c>
      <c r="T2782" t="s">
        <v>54</v>
      </c>
      <c r="U2782" t="s">
        <v>13</v>
      </c>
      <c r="V2782">
        <v>1</v>
      </c>
    </row>
    <row r="2783" spans="1:22" x14ac:dyDescent="0.2">
      <c r="A2783" s="1" t="s">
        <v>13</v>
      </c>
      <c r="B2783" s="6" t="s">
        <v>13</v>
      </c>
      <c r="C2783" s="1" t="s">
        <v>13</v>
      </c>
      <c r="D2783" s="1" t="s">
        <v>13</v>
      </c>
      <c r="E2783" s="1" t="s">
        <v>1311</v>
      </c>
      <c r="F2783" s="1" t="s">
        <v>13</v>
      </c>
      <c r="G2783" s="6" t="s">
        <v>13</v>
      </c>
      <c r="H2783" s="3">
        <v>0</v>
      </c>
      <c r="I2783" s="1" t="s">
        <v>13</v>
      </c>
      <c r="J2783" s="4">
        <f>TRUNC(SUMPRODUCT(J2778:J2782, V2778:V2782), 0)</f>
        <v>0</v>
      </c>
      <c r="K2783" s="1" t="s">
        <v>13</v>
      </c>
      <c r="L2783" s="5">
        <f>TRUNC(SUMPRODUCT(L2778:L2782, V2778:V2782), 0)</f>
        <v>0</v>
      </c>
      <c r="M2783" s="1" t="s">
        <v>13</v>
      </c>
      <c r="N2783" s="5">
        <f>TRUNC(SUMPRODUCT(N2778:N2782, V2778:V2782), 0)</f>
        <v>0</v>
      </c>
      <c r="O2783" s="1" t="s">
        <v>13</v>
      </c>
      <c r="P2783" s="5">
        <f>J2783+L2783+N2783</f>
        <v>0</v>
      </c>
      <c r="Q2783" s="1" t="s">
        <v>13</v>
      </c>
      <c r="S2783" t="s">
        <v>13</v>
      </c>
      <c r="T2783" t="s">
        <v>13</v>
      </c>
      <c r="U2783" t="s">
        <v>13</v>
      </c>
      <c r="V2783">
        <v>1</v>
      </c>
    </row>
    <row r="2784" spans="1:22" x14ac:dyDescent="0.2">
      <c r="A2784" s="1" t="s">
        <v>13</v>
      </c>
      <c r="B2784" s="6" t="s">
        <v>13</v>
      </c>
      <c r="C2784" s="1" t="s">
        <v>13</v>
      </c>
      <c r="D2784" s="1" t="s">
        <v>13</v>
      </c>
      <c r="E2784" s="1" t="s">
        <v>13</v>
      </c>
      <c r="F2784" s="1" t="s">
        <v>13</v>
      </c>
      <c r="G2784" s="6" t="s">
        <v>13</v>
      </c>
      <c r="H2784" s="3">
        <v>0</v>
      </c>
      <c r="I2784" s="1" t="s">
        <v>13</v>
      </c>
      <c r="J2784" s="1" t="s">
        <v>13</v>
      </c>
      <c r="K2784" s="1" t="s">
        <v>13</v>
      </c>
      <c r="L2784" s="1" t="s">
        <v>13</v>
      </c>
      <c r="M2784" s="1" t="s">
        <v>13</v>
      </c>
      <c r="N2784" s="1" t="s">
        <v>13</v>
      </c>
      <c r="O2784" s="1" t="s">
        <v>13</v>
      </c>
      <c r="P2784" s="1" t="s">
        <v>13</v>
      </c>
      <c r="Q2784" s="1" t="s">
        <v>13</v>
      </c>
      <c r="S2784" t="s">
        <v>13</v>
      </c>
      <c r="T2784" t="s">
        <v>13</v>
      </c>
      <c r="U2784" t="s">
        <v>13</v>
      </c>
      <c r="V2784">
        <v>1</v>
      </c>
    </row>
    <row r="2785" spans="1:22" x14ac:dyDescent="0.2">
      <c r="A2785" s="1" t="s">
        <v>918</v>
      </c>
      <c r="B2785" s="6" t="s">
        <v>13</v>
      </c>
      <c r="C2785" s="1" t="s">
        <v>13</v>
      </c>
      <c r="D2785" s="1" t="s">
        <v>13</v>
      </c>
      <c r="E2785" s="1" t="s">
        <v>915</v>
      </c>
      <c r="F2785" s="1" t="s">
        <v>919</v>
      </c>
      <c r="G2785" s="6" t="s">
        <v>917</v>
      </c>
      <c r="H2785" s="3">
        <v>0</v>
      </c>
      <c r="I2785" s="1" t="s">
        <v>13</v>
      </c>
      <c r="J2785" s="1" t="s">
        <v>13</v>
      </c>
      <c r="K2785" s="1" t="s">
        <v>13</v>
      </c>
      <c r="L2785" s="1" t="s">
        <v>13</v>
      </c>
      <c r="M2785" s="1" t="s">
        <v>13</v>
      </c>
      <c r="N2785" s="1" t="s">
        <v>13</v>
      </c>
      <c r="O2785" s="1" t="s">
        <v>13</v>
      </c>
      <c r="P2785" s="1" t="s">
        <v>13</v>
      </c>
      <c r="Q2785" s="1" t="s">
        <v>13</v>
      </c>
      <c r="S2785" t="s">
        <v>13</v>
      </c>
      <c r="T2785" t="s">
        <v>13</v>
      </c>
      <c r="U2785" t="s">
        <v>13</v>
      </c>
      <c r="V2785">
        <v>1</v>
      </c>
    </row>
    <row r="2786" spans="1:22" x14ac:dyDescent="0.2">
      <c r="A2786" s="1" t="s">
        <v>918</v>
      </c>
      <c r="B2786" s="6" t="s">
        <v>1312</v>
      </c>
      <c r="C2786" s="1" t="s">
        <v>1362</v>
      </c>
      <c r="D2786" s="1" t="s">
        <v>13</v>
      </c>
      <c r="E2786" s="1" t="s">
        <v>1363</v>
      </c>
      <c r="F2786" s="1" t="s">
        <v>1315</v>
      </c>
      <c r="G2786" s="6" t="s">
        <v>1316</v>
      </c>
      <c r="H2786" s="3">
        <v>8.1</v>
      </c>
      <c r="I2786" s="5">
        <v>0</v>
      </c>
      <c r="J2786" s="4">
        <f>TRUNC(H2786*I2786, 1)</f>
        <v>0</v>
      </c>
      <c r="K2786" s="4">
        <f>노무!E28</f>
        <v>0</v>
      </c>
      <c r="L2786" s="5">
        <f>TRUNC(H2786*K2786, 1)</f>
        <v>0</v>
      </c>
      <c r="M2786" s="4">
        <v>0</v>
      </c>
      <c r="N2786" s="5">
        <f>TRUNC(H2786*M2786, 1)</f>
        <v>0</v>
      </c>
      <c r="O2786" s="4">
        <f t="shared" ref="O2786:P2790" si="375">I2786+K2786+M2786</f>
        <v>0</v>
      </c>
      <c r="P2786" s="5">
        <f t="shared" si="375"/>
        <v>0</v>
      </c>
      <c r="Q2786" s="1" t="s">
        <v>13</v>
      </c>
      <c r="S2786" t="s">
        <v>54</v>
      </c>
      <c r="T2786" t="s">
        <v>54</v>
      </c>
      <c r="U2786" t="s">
        <v>13</v>
      </c>
      <c r="V2786">
        <v>1</v>
      </c>
    </row>
    <row r="2787" spans="1:22" x14ac:dyDescent="0.2">
      <c r="A2787" s="1" t="s">
        <v>918</v>
      </c>
      <c r="B2787" s="6" t="s">
        <v>1312</v>
      </c>
      <c r="C2787" s="1" t="s">
        <v>1352</v>
      </c>
      <c r="D2787" s="1" t="s">
        <v>13</v>
      </c>
      <c r="E2787" s="1" t="s">
        <v>1353</v>
      </c>
      <c r="F2787" s="1" t="s">
        <v>1315</v>
      </c>
      <c r="G2787" s="6" t="s">
        <v>1316</v>
      </c>
      <c r="H2787" s="3">
        <v>9.4</v>
      </c>
      <c r="I2787" s="5">
        <v>0</v>
      </c>
      <c r="J2787" s="4">
        <f>TRUNC(H2787*I2787, 1)</f>
        <v>0</v>
      </c>
      <c r="K2787" s="4">
        <f>노무!E7</f>
        <v>0</v>
      </c>
      <c r="L2787" s="5">
        <f>TRUNC(H2787*K2787, 1)</f>
        <v>0</v>
      </c>
      <c r="M2787" s="4">
        <v>0</v>
      </c>
      <c r="N2787" s="5">
        <f>TRUNC(H2787*M2787, 1)</f>
        <v>0</v>
      </c>
      <c r="O2787" s="4">
        <f t="shared" si="375"/>
        <v>0</v>
      </c>
      <c r="P2787" s="5">
        <f t="shared" si="375"/>
        <v>0</v>
      </c>
      <c r="Q2787" s="1" t="s">
        <v>13</v>
      </c>
      <c r="S2787" t="s">
        <v>54</v>
      </c>
      <c r="T2787" t="s">
        <v>54</v>
      </c>
      <c r="U2787" t="s">
        <v>13</v>
      </c>
      <c r="V2787">
        <v>1</v>
      </c>
    </row>
    <row r="2788" spans="1:22" x14ac:dyDescent="0.2">
      <c r="A2788" s="1" t="s">
        <v>918</v>
      </c>
      <c r="B2788" s="6" t="s">
        <v>1312</v>
      </c>
      <c r="C2788" s="1" t="s">
        <v>1317</v>
      </c>
      <c r="D2788" s="1" t="s">
        <v>13</v>
      </c>
      <c r="E2788" s="1" t="s">
        <v>1318</v>
      </c>
      <c r="F2788" s="1" t="s">
        <v>1315</v>
      </c>
      <c r="G2788" s="6" t="s">
        <v>1316</v>
      </c>
      <c r="H2788" s="3">
        <v>8.8000000000000007</v>
      </c>
      <c r="I2788" s="5">
        <v>0</v>
      </c>
      <c r="J2788" s="4">
        <f>TRUNC(H2788*I2788, 1)</f>
        <v>0</v>
      </c>
      <c r="K2788" s="4">
        <f>노무!E4</f>
        <v>0</v>
      </c>
      <c r="L2788" s="5">
        <f>TRUNC(H2788*K2788, 1)</f>
        <v>0</v>
      </c>
      <c r="M2788" s="4">
        <v>0</v>
      </c>
      <c r="N2788" s="5">
        <f>TRUNC(H2788*M2788, 1)</f>
        <v>0</v>
      </c>
      <c r="O2788" s="4">
        <f t="shared" si="375"/>
        <v>0</v>
      </c>
      <c r="P2788" s="5">
        <f t="shared" si="375"/>
        <v>0</v>
      </c>
      <c r="Q2788" s="1" t="s">
        <v>13</v>
      </c>
      <c r="S2788" t="s">
        <v>54</v>
      </c>
      <c r="T2788" t="s">
        <v>54</v>
      </c>
      <c r="U2788" t="s">
        <v>13</v>
      </c>
      <c r="V2788">
        <v>1</v>
      </c>
    </row>
    <row r="2789" spans="1:22" x14ac:dyDescent="0.2">
      <c r="A2789" s="1" t="s">
        <v>918</v>
      </c>
      <c r="B2789" s="6" t="s">
        <v>1331</v>
      </c>
      <c r="C2789" s="1" t="s">
        <v>1536</v>
      </c>
      <c r="D2789" s="1" t="s">
        <v>13</v>
      </c>
      <c r="E2789" s="1" t="s">
        <v>1392</v>
      </c>
      <c r="F2789" s="1" t="s">
        <v>1537</v>
      </c>
      <c r="G2789" s="6" t="s">
        <v>1335</v>
      </c>
      <c r="H2789" s="3">
        <v>11</v>
      </c>
      <c r="I2789" s="4">
        <f>기계경비!H28</f>
        <v>0</v>
      </c>
      <c r="J2789" s="4">
        <f>TRUNC(H2789*I2789, 1)</f>
        <v>0</v>
      </c>
      <c r="K2789" s="4">
        <f>기계경비!I28</f>
        <v>0</v>
      </c>
      <c r="L2789" s="5">
        <f>TRUNC(H2789*K2789, 1)</f>
        <v>0</v>
      </c>
      <c r="M2789" s="4">
        <f>기계경비!J28</f>
        <v>0</v>
      </c>
      <c r="N2789" s="5">
        <f>TRUNC(H2789*M2789, 1)</f>
        <v>0</v>
      </c>
      <c r="O2789" s="4">
        <f t="shared" si="375"/>
        <v>0</v>
      </c>
      <c r="P2789" s="5">
        <f t="shared" si="375"/>
        <v>0</v>
      </c>
      <c r="Q2789" s="1" t="s">
        <v>13</v>
      </c>
      <c r="S2789" t="s">
        <v>54</v>
      </c>
      <c r="T2789" t="s">
        <v>54</v>
      </c>
      <c r="U2789" t="s">
        <v>13</v>
      </c>
      <c r="V2789">
        <v>1</v>
      </c>
    </row>
    <row r="2790" spans="1:22" x14ac:dyDescent="0.2">
      <c r="A2790" s="1" t="s">
        <v>918</v>
      </c>
      <c r="B2790" s="6" t="s">
        <v>1331</v>
      </c>
      <c r="C2790" s="1" t="s">
        <v>1534</v>
      </c>
      <c r="D2790" s="1" t="s">
        <v>13</v>
      </c>
      <c r="E2790" s="1" t="s">
        <v>1392</v>
      </c>
      <c r="F2790" s="1" t="s">
        <v>1535</v>
      </c>
      <c r="G2790" s="6" t="s">
        <v>1335</v>
      </c>
      <c r="H2790" s="3">
        <v>8</v>
      </c>
      <c r="I2790" s="4">
        <f>기계경비!H27</f>
        <v>0</v>
      </c>
      <c r="J2790" s="4">
        <f>TRUNC(H2790*I2790, 1)</f>
        <v>0</v>
      </c>
      <c r="K2790" s="4">
        <f>기계경비!I27</f>
        <v>0</v>
      </c>
      <c r="L2790" s="5">
        <f>TRUNC(H2790*K2790, 1)</f>
        <v>0</v>
      </c>
      <c r="M2790" s="4">
        <f>기계경비!J27</f>
        <v>0</v>
      </c>
      <c r="N2790" s="5">
        <f>TRUNC(H2790*M2790, 1)</f>
        <v>0</v>
      </c>
      <c r="O2790" s="4">
        <f t="shared" si="375"/>
        <v>0</v>
      </c>
      <c r="P2790" s="5">
        <f t="shared" si="375"/>
        <v>0</v>
      </c>
      <c r="Q2790" s="1" t="s">
        <v>13</v>
      </c>
      <c r="S2790" t="s">
        <v>54</v>
      </c>
      <c r="T2790" t="s">
        <v>54</v>
      </c>
      <c r="U2790" t="s">
        <v>13</v>
      </c>
      <c r="V2790">
        <v>1</v>
      </c>
    </row>
    <row r="2791" spans="1:22" x14ac:dyDescent="0.2">
      <c r="A2791" s="1" t="s">
        <v>13</v>
      </c>
      <c r="B2791" s="6" t="s">
        <v>13</v>
      </c>
      <c r="C2791" s="1" t="s">
        <v>13</v>
      </c>
      <c r="D2791" s="1" t="s">
        <v>13</v>
      </c>
      <c r="E2791" s="1" t="s">
        <v>1311</v>
      </c>
      <c r="F2791" s="1" t="s">
        <v>13</v>
      </c>
      <c r="G2791" s="6" t="s">
        <v>13</v>
      </c>
      <c r="H2791" s="3">
        <v>0</v>
      </c>
      <c r="I2791" s="1" t="s">
        <v>13</v>
      </c>
      <c r="J2791" s="4">
        <f>TRUNC(SUMPRODUCT(J2786:J2790, V2786:V2790), 0)</f>
        <v>0</v>
      </c>
      <c r="K2791" s="1" t="s">
        <v>13</v>
      </c>
      <c r="L2791" s="5">
        <f>TRUNC(SUMPRODUCT(L2786:L2790, V2786:V2790), 0)</f>
        <v>0</v>
      </c>
      <c r="M2791" s="1" t="s">
        <v>13</v>
      </c>
      <c r="N2791" s="5">
        <f>TRUNC(SUMPRODUCT(N2786:N2790, V2786:V2790), 0)</f>
        <v>0</v>
      </c>
      <c r="O2791" s="1" t="s">
        <v>13</v>
      </c>
      <c r="P2791" s="5">
        <f>J2791+L2791+N2791</f>
        <v>0</v>
      </c>
      <c r="Q2791" s="1" t="s">
        <v>13</v>
      </c>
      <c r="S2791" t="s">
        <v>13</v>
      </c>
      <c r="T2791" t="s">
        <v>13</v>
      </c>
      <c r="U2791" t="s">
        <v>13</v>
      </c>
      <c r="V2791">
        <v>1</v>
      </c>
    </row>
    <row r="2792" spans="1:22" x14ac:dyDescent="0.2">
      <c r="A2792" s="1" t="s">
        <v>13</v>
      </c>
      <c r="B2792" s="6" t="s">
        <v>13</v>
      </c>
      <c r="C2792" s="1" t="s">
        <v>13</v>
      </c>
      <c r="D2792" s="1" t="s">
        <v>13</v>
      </c>
      <c r="E2792" s="1" t="s">
        <v>13</v>
      </c>
      <c r="F2792" s="1" t="s">
        <v>13</v>
      </c>
      <c r="G2792" s="6" t="s">
        <v>13</v>
      </c>
      <c r="H2792" s="3">
        <v>0</v>
      </c>
      <c r="I2792" s="1" t="s">
        <v>13</v>
      </c>
      <c r="J2792" s="1" t="s">
        <v>13</v>
      </c>
      <c r="K2792" s="1" t="s">
        <v>13</v>
      </c>
      <c r="L2792" s="1" t="s">
        <v>13</v>
      </c>
      <c r="M2792" s="1" t="s">
        <v>13</v>
      </c>
      <c r="N2792" s="1" t="s">
        <v>13</v>
      </c>
      <c r="O2792" s="1" t="s">
        <v>13</v>
      </c>
      <c r="P2792" s="1" t="s">
        <v>13</v>
      </c>
      <c r="Q2792" s="1" t="s">
        <v>13</v>
      </c>
      <c r="S2792" t="s">
        <v>13</v>
      </c>
      <c r="T2792" t="s">
        <v>13</v>
      </c>
      <c r="U2792" t="s">
        <v>13</v>
      </c>
      <c r="V2792">
        <v>1</v>
      </c>
    </row>
    <row r="2793" spans="1:22" x14ac:dyDescent="0.2">
      <c r="A2793" s="1" t="s">
        <v>920</v>
      </c>
      <c r="B2793" s="6" t="s">
        <v>13</v>
      </c>
      <c r="C2793" s="1" t="s">
        <v>13</v>
      </c>
      <c r="D2793" s="1" t="s">
        <v>13</v>
      </c>
      <c r="E2793" s="1" t="s">
        <v>915</v>
      </c>
      <c r="F2793" s="1" t="s">
        <v>921</v>
      </c>
      <c r="G2793" s="6" t="s">
        <v>917</v>
      </c>
      <c r="H2793" s="3">
        <v>0</v>
      </c>
      <c r="I2793" s="1" t="s">
        <v>13</v>
      </c>
      <c r="J2793" s="1" t="s">
        <v>13</v>
      </c>
      <c r="K2793" s="1" t="s">
        <v>13</v>
      </c>
      <c r="L2793" s="1" t="s">
        <v>13</v>
      </c>
      <c r="M2793" s="1" t="s">
        <v>13</v>
      </c>
      <c r="N2793" s="1" t="s">
        <v>13</v>
      </c>
      <c r="O2793" s="1" t="s">
        <v>13</v>
      </c>
      <c r="P2793" s="1" t="s">
        <v>13</v>
      </c>
      <c r="Q2793" s="1" t="s">
        <v>13</v>
      </c>
      <c r="S2793" t="s">
        <v>13</v>
      </c>
      <c r="T2793" t="s">
        <v>13</v>
      </c>
      <c r="U2793" t="s">
        <v>13</v>
      </c>
      <c r="V2793">
        <v>1</v>
      </c>
    </row>
    <row r="2794" spans="1:22" x14ac:dyDescent="0.2">
      <c r="A2794" s="1" t="s">
        <v>920</v>
      </c>
      <c r="B2794" s="6" t="s">
        <v>1312</v>
      </c>
      <c r="C2794" s="1" t="s">
        <v>1362</v>
      </c>
      <c r="D2794" s="1" t="s">
        <v>13</v>
      </c>
      <c r="E2794" s="1" t="s">
        <v>1363</v>
      </c>
      <c r="F2794" s="1" t="s">
        <v>1315</v>
      </c>
      <c r="G2794" s="6" t="s">
        <v>1316</v>
      </c>
      <c r="H2794" s="3">
        <v>9.3000000000000007</v>
      </c>
      <c r="I2794" s="5">
        <v>0</v>
      </c>
      <c r="J2794" s="4">
        <f>TRUNC(H2794*I2794, 1)</f>
        <v>0</v>
      </c>
      <c r="K2794" s="4">
        <f>노무!E28</f>
        <v>0</v>
      </c>
      <c r="L2794" s="5">
        <f>TRUNC(H2794*K2794, 1)</f>
        <v>0</v>
      </c>
      <c r="M2794" s="4">
        <v>0</v>
      </c>
      <c r="N2794" s="5">
        <f>TRUNC(H2794*M2794, 1)</f>
        <v>0</v>
      </c>
      <c r="O2794" s="4">
        <f t="shared" ref="O2794:P2798" si="376">I2794+K2794+M2794</f>
        <v>0</v>
      </c>
      <c r="P2794" s="5">
        <f t="shared" si="376"/>
        <v>0</v>
      </c>
      <c r="Q2794" s="1" t="s">
        <v>13</v>
      </c>
      <c r="S2794" t="s">
        <v>54</v>
      </c>
      <c r="T2794" t="s">
        <v>54</v>
      </c>
      <c r="U2794" t="s">
        <v>13</v>
      </c>
      <c r="V2794">
        <v>1</v>
      </c>
    </row>
    <row r="2795" spans="1:22" x14ac:dyDescent="0.2">
      <c r="A2795" s="1" t="s">
        <v>920</v>
      </c>
      <c r="B2795" s="6" t="s">
        <v>1312</v>
      </c>
      <c r="C2795" s="1" t="s">
        <v>1352</v>
      </c>
      <c r="D2795" s="1" t="s">
        <v>13</v>
      </c>
      <c r="E2795" s="1" t="s">
        <v>1353</v>
      </c>
      <c r="F2795" s="1" t="s">
        <v>1315</v>
      </c>
      <c r="G2795" s="6" t="s">
        <v>1316</v>
      </c>
      <c r="H2795" s="3">
        <v>10.7</v>
      </c>
      <c r="I2795" s="5">
        <v>0</v>
      </c>
      <c r="J2795" s="4">
        <f>TRUNC(H2795*I2795, 1)</f>
        <v>0</v>
      </c>
      <c r="K2795" s="4">
        <f>노무!E7</f>
        <v>0</v>
      </c>
      <c r="L2795" s="5">
        <f>TRUNC(H2795*K2795, 1)</f>
        <v>0</v>
      </c>
      <c r="M2795" s="4">
        <v>0</v>
      </c>
      <c r="N2795" s="5">
        <f>TRUNC(H2795*M2795, 1)</f>
        <v>0</v>
      </c>
      <c r="O2795" s="4">
        <f t="shared" si="376"/>
        <v>0</v>
      </c>
      <c r="P2795" s="5">
        <f t="shared" si="376"/>
        <v>0</v>
      </c>
      <c r="Q2795" s="1" t="s">
        <v>13</v>
      </c>
      <c r="S2795" t="s">
        <v>54</v>
      </c>
      <c r="T2795" t="s">
        <v>54</v>
      </c>
      <c r="U2795" t="s">
        <v>13</v>
      </c>
      <c r="V2795">
        <v>1</v>
      </c>
    </row>
    <row r="2796" spans="1:22" x14ac:dyDescent="0.2">
      <c r="A2796" s="1" t="s">
        <v>920</v>
      </c>
      <c r="B2796" s="6" t="s">
        <v>1312</v>
      </c>
      <c r="C2796" s="1" t="s">
        <v>1317</v>
      </c>
      <c r="D2796" s="1" t="s">
        <v>13</v>
      </c>
      <c r="E2796" s="1" t="s">
        <v>1318</v>
      </c>
      <c r="F2796" s="1" t="s">
        <v>1315</v>
      </c>
      <c r="G2796" s="6" t="s">
        <v>1316</v>
      </c>
      <c r="H2796" s="3">
        <v>9.8000000000000007</v>
      </c>
      <c r="I2796" s="5">
        <v>0</v>
      </c>
      <c r="J2796" s="4">
        <f>TRUNC(H2796*I2796, 1)</f>
        <v>0</v>
      </c>
      <c r="K2796" s="4">
        <f>노무!E4</f>
        <v>0</v>
      </c>
      <c r="L2796" s="5">
        <f>TRUNC(H2796*K2796, 1)</f>
        <v>0</v>
      </c>
      <c r="M2796" s="4">
        <v>0</v>
      </c>
      <c r="N2796" s="5">
        <f>TRUNC(H2796*M2796, 1)</f>
        <v>0</v>
      </c>
      <c r="O2796" s="4">
        <f t="shared" si="376"/>
        <v>0</v>
      </c>
      <c r="P2796" s="5">
        <f t="shared" si="376"/>
        <v>0</v>
      </c>
      <c r="Q2796" s="1" t="s">
        <v>13</v>
      </c>
      <c r="S2796" t="s">
        <v>54</v>
      </c>
      <c r="T2796" t="s">
        <v>54</v>
      </c>
      <c r="U2796" t="s">
        <v>13</v>
      </c>
      <c r="V2796">
        <v>1</v>
      </c>
    </row>
    <row r="2797" spans="1:22" x14ac:dyDescent="0.2">
      <c r="A2797" s="1" t="s">
        <v>920</v>
      </c>
      <c r="B2797" s="6" t="s">
        <v>1331</v>
      </c>
      <c r="C2797" s="1" t="s">
        <v>1538</v>
      </c>
      <c r="D2797" s="1" t="s">
        <v>13</v>
      </c>
      <c r="E2797" s="1" t="s">
        <v>1392</v>
      </c>
      <c r="F2797" s="1" t="s">
        <v>1539</v>
      </c>
      <c r="G2797" s="6" t="s">
        <v>1335</v>
      </c>
      <c r="H2797" s="3">
        <v>13</v>
      </c>
      <c r="I2797" s="4">
        <f>기계경비!H29</f>
        <v>0</v>
      </c>
      <c r="J2797" s="4">
        <f>TRUNC(H2797*I2797, 1)</f>
        <v>0</v>
      </c>
      <c r="K2797" s="4">
        <f>기계경비!I29</f>
        <v>0</v>
      </c>
      <c r="L2797" s="5">
        <f>TRUNC(H2797*K2797, 1)</f>
        <v>0</v>
      </c>
      <c r="M2797" s="4">
        <f>기계경비!J29</f>
        <v>0</v>
      </c>
      <c r="N2797" s="5">
        <f>TRUNC(H2797*M2797, 1)</f>
        <v>0</v>
      </c>
      <c r="O2797" s="4">
        <f t="shared" si="376"/>
        <v>0</v>
      </c>
      <c r="P2797" s="5">
        <f t="shared" si="376"/>
        <v>0</v>
      </c>
      <c r="Q2797" s="1" t="s">
        <v>13</v>
      </c>
      <c r="S2797" t="s">
        <v>54</v>
      </c>
      <c r="T2797" t="s">
        <v>54</v>
      </c>
      <c r="U2797" t="s">
        <v>13</v>
      </c>
      <c r="V2797">
        <v>1</v>
      </c>
    </row>
    <row r="2798" spans="1:22" x14ac:dyDescent="0.2">
      <c r="A2798" s="1" t="s">
        <v>920</v>
      </c>
      <c r="B2798" s="6" t="s">
        <v>1331</v>
      </c>
      <c r="C2798" s="1" t="s">
        <v>1534</v>
      </c>
      <c r="D2798" s="1" t="s">
        <v>13</v>
      </c>
      <c r="E2798" s="1" t="s">
        <v>1392</v>
      </c>
      <c r="F2798" s="1" t="s">
        <v>1535</v>
      </c>
      <c r="G2798" s="6" t="s">
        <v>1335</v>
      </c>
      <c r="H2798" s="3">
        <v>9</v>
      </c>
      <c r="I2798" s="4">
        <f>기계경비!H27</f>
        <v>0</v>
      </c>
      <c r="J2798" s="4">
        <f>TRUNC(H2798*I2798, 1)</f>
        <v>0</v>
      </c>
      <c r="K2798" s="4">
        <f>기계경비!I27</f>
        <v>0</v>
      </c>
      <c r="L2798" s="5">
        <f>TRUNC(H2798*K2798, 1)</f>
        <v>0</v>
      </c>
      <c r="M2798" s="4">
        <f>기계경비!J27</f>
        <v>0</v>
      </c>
      <c r="N2798" s="5">
        <f>TRUNC(H2798*M2798, 1)</f>
        <v>0</v>
      </c>
      <c r="O2798" s="4">
        <f t="shared" si="376"/>
        <v>0</v>
      </c>
      <c r="P2798" s="5">
        <f t="shared" si="376"/>
        <v>0</v>
      </c>
      <c r="Q2798" s="1" t="s">
        <v>13</v>
      </c>
      <c r="S2798" t="s">
        <v>54</v>
      </c>
      <c r="T2798" t="s">
        <v>54</v>
      </c>
      <c r="U2798" t="s">
        <v>13</v>
      </c>
      <c r="V2798">
        <v>1</v>
      </c>
    </row>
    <row r="2799" spans="1:22" x14ac:dyDescent="0.2">
      <c r="A2799" s="1" t="s">
        <v>13</v>
      </c>
      <c r="B2799" s="6" t="s">
        <v>13</v>
      </c>
      <c r="C2799" s="1" t="s">
        <v>13</v>
      </c>
      <c r="D2799" s="1" t="s">
        <v>13</v>
      </c>
      <c r="E2799" s="1" t="s">
        <v>1311</v>
      </c>
      <c r="F2799" s="1" t="s">
        <v>13</v>
      </c>
      <c r="G2799" s="6" t="s">
        <v>13</v>
      </c>
      <c r="H2799" s="3">
        <v>0</v>
      </c>
      <c r="I2799" s="1" t="s">
        <v>13</v>
      </c>
      <c r="J2799" s="4">
        <f>TRUNC(SUMPRODUCT(J2794:J2798, V2794:V2798), 0)</f>
        <v>0</v>
      </c>
      <c r="K2799" s="1" t="s">
        <v>13</v>
      </c>
      <c r="L2799" s="5">
        <f>TRUNC(SUMPRODUCT(L2794:L2798, V2794:V2798), 0)</f>
        <v>0</v>
      </c>
      <c r="M2799" s="1" t="s">
        <v>13</v>
      </c>
      <c r="N2799" s="5">
        <f>TRUNC(SUMPRODUCT(N2794:N2798, V2794:V2798), 0)</f>
        <v>0</v>
      </c>
      <c r="O2799" s="1" t="s">
        <v>13</v>
      </c>
      <c r="P2799" s="5">
        <f>J2799+L2799+N2799</f>
        <v>0</v>
      </c>
      <c r="Q2799" s="1" t="s">
        <v>13</v>
      </c>
      <c r="S2799" t="s">
        <v>13</v>
      </c>
      <c r="T2799" t="s">
        <v>13</v>
      </c>
      <c r="U2799" t="s">
        <v>13</v>
      </c>
      <c r="V2799">
        <v>1</v>
      </c>
    </row>
    <row r="2800" spans="1:22" x14ac:dyDescent="0.2">
      <c r="A2800" s="1" t="s">
        <v>13</v>
      </c>
      <c r="B2800" s="6" t="s">
        <v>13</v>
      </c>
      <c r="C2800" s="1" t="s">
        <v>13</v>
      </c>
      <c r="D2800" s="1" t="s">
        <v>13</v>
      </c>
      <c r="E2800" s="1" t="s">
        <v>13</v>
      </c>
      <c r="F2800" s="1" t="s">
        <v>13</v>
      </c>
      <c r="G2800" s="6" t="s">
        <v>13</v>
      </c>
      <c r="H2800" s="3">
        <v>0</v>
      </c>
      <c r="I2800" s="1" t="s">
        <v>13</v>
      </c>
      <c r="J2800" s="1" t="s">
        <v>13</v>
      </c>
      <c r="K2800" s="1" t="s">
        <v>13</v>
      </c>
      <c r="L2800" s="1" t="s">
        <v>13</v>
      </c>
      <c r="M2800" s="1" t="s">
        <v>13</v>
      </c>
      <c r="N2800" s="1" t="s">
        <v>13</v>
      </c>
      <c r="O2800" s="1" t="s">
        <v>13</v>
      </c>
      <c r="P2800" s="1" t="s">
        <v>13</v>
      </c>
      <c r="Q2800" s="1" t="s">
        <v>13</v>
      </c>
      <c r="S2800" t="s">
        <v>13</v>
      </c>
      <c r="T2800" t="s">
        <v>13</v>
      </c>
      <c r="U2800" t="s">
        <v>13</v>
      </c>
      <c r="V2800">
        <v>1</v>
      </c>
    </row>
    <row r="2801" spans="1:22" x14ac:dyDescent="0.2">
      <c r="A2801" s="1" t="s">
        <v>922</v>
      </c>
      <c r="B2801" s="6" t="s">
        <v>13</v>
      </c>
      <c r="C2801" s="1" t="s">
        <v>13</v>
      </c>
      <c r="D2801" s="1" t="s">
        <v>13</v>
      </c>
      <c r="E2801" s="1" t="s">
        <v>923</v>
      </c>
      <c r="F2801" s="1" t="s">
        <v>924</v>
      </c>
      <c r="G2801" s="6" t="s">
        <v>93</v>
      </c>
      <c r="H2801" s="3">
        <v>0</v>
      </c>
      <c r="I2801" s="1" t="s">
        <v>13</v>
      </c>
      <c r="J2801" s="1" t="s">
        <v>13</v>
      </c>
      <c r="K2801" s="1" t="s">
        <v>13</v>
      </c>
      <c r="L2801" s="1" t="s">
        <v>13</v>
      </c>
      <c r="M2801" s="1" t="s">
        <v>13</v>
      </c>
      <c r="N2801" s="1" t="s">
        <v>13</v>
      </c>
      <c r="O2801" s="1" t="s">
        <v>13</v>
      </c>
      <c r="P2801" s="1" t="s">
        <v>13</v>
      </c>
      <c r="Q2801" s="1" t="s">
        <v>13</v>
      </c>
      <c r="S2801" t="s">
        <v>13</v>
      </c>
      <c r="T2801" t="s">
        <v>13</v>
      </c>
      <c r="U2801" t="s">
        <v>13</v>
      </c>
      <c r="V2801">
        <v>1</v>
      </c>
    </row>
    <row r="2802" spans="1:22" x14ac:dyDescent="0.2">
      <c r="A2802" s="1" t="s">
        <v>922</v>
      </c>
      <c r="B2802" s="6" t="s">
        <v>1312</v>
      </c>
      <c r="C2802" s="1" t="s">
        <v>1401</v>
      </c>
      <c r="D2802" s="1" t="s">
        <v>13</v>
      </c>
      <c r="E2802" s="1" t="s">
        <v>1402</v>
      </c>
      <c r="F2802" s="1" t="s">
        <v>1315</v>
      </c>
      <c r="G2802" s="6" t="s">
        <v>1316</v>
      </c>
      <c r="H2802" s="3">
        <v>0.06</v>
      </c>
      <c r="I2802" s="5">
        <v>0</v>
      </c>
      <c r="J2802" s="4">
        <f>TRUNC(H2802*I2802, 1)</f>
        <v>0</v>
      </c>
      <c r="K2802" s="4">
        <f>노무!E17</f>
        <v>0</v>
      </c>
      <c r="L2802" s="5">
        <f>TRUNC(H2802*K2802, 1)</f>
        <v>0</v>
      </c>
      <c r="M2802" s="4">
        <v>0</v>
      </c>
      <c r="N2802" s="5">
        <f>TRUNC(H2802*M2802, 1)</f>
        <v>0</v>
      </c>
      <c r="O2802" s="4">
        <f t="shared" ref="O2802:P2804" si="377">I2802+K2802+M2802</f>
        <v>0</v>
      </c>
      <c r="P2802" s="5">
        <f t="shared" si="377"/>
        <v>0</v>
      </c>
      <c r="Q2802" s="1" t="s">
        <v>13</v>
      </c>
      <c r="S2802" t="s">
        <v>54</v>
      </c>
      <c r="T2802" t="s">
        <v>54</v>
      </c>
      <c r="U2802" t="s">
        <v>13</v>
      </c>
      <c r="V2802">
        <v>1</v>
      </c>
    </row>
    <row r="2803" spans="1:22" x14ac:dyDescent="0.2">
      <c r="A2803" s="1" t="s">
        <v>922</v>
      </c>
      <c r="B2803" s="6" t="s">
        <v>1312</v>
      </c>
      <c r="C2803" s="1" t="s">
        <v>1317</v>
      </c>
      <c r="D2803" s="1" t="s">
        <v>13</v>
      </c>
      <c r="E2803" s="1" t="s">
        <v>1318</v>
      </c>
      <c r="F2803" s="1" t="s">
        <v>1315</v>
      </c>
      <c r="G2803" s="6" t="s">
        <v>1316</v>
      </c>
      <c r="H2803" s="3">
        <v>0.03</v>
      </c>
      <c r="I2803" s="5">
        <v>0</v>
      </c>
      <c r="J2803" s="4">
        <f>TRUNC(H2803*I2803, 1)</f>
        <v>0</v>
      </c>
      <c r="K2803" s="4">
        <f>노무!E4</f>
        <v>0</v>
      </c>
      <c r="L2803" s="5">
        <f>TRUNC(H2803*K2803, 1)</f>
        <v>0</v>
      </c>
      <c r="M2803" s="4">
        <v>0</v>
      </c>
      <c r="N2803" s="5">
        <f>TRUNC(H2803*M2803, 1)</f>
        <v>0</v>
      </c>
      <c r="O2803" s="4">
        <f t="shared" si="377"/>
        <v>0</v>
      </c>
      <c r="P2803" s="5">
        <f t="shared" si="377"/>
        <v>0</v>
      </c>
      <c r="Q2803" s="1" t="s">
        <v>13</v>
      </c>
      <c r="S2803" t="s">
        <v>54</v>
      </c>
      <c r="T2803" t="s">
        <v>54</v>
      </c>
      <c r="U2803" t="s">
        <v>13</v>
      </c>
      <c r="V2803">
        <v>1</v>
      </c>
    </row>
    <row r="2804" spans="1:22" x14ac:dyDescent="0.2">
      <c r="A2804" s="1" t="s">
        <v>922</v>
      </c>
      <c r="B2804" s="6" t="s">
        <v>1306</v>
      </c>
      <c r="C2804" s="1" t="s">
        <v>1307</v>
      </c>
      <c r="D2804" s="1" t="s">
        <v>13</v>
      </c>
      <c r="E2804" s="1" t="s">
        <v>1319</v>
      </c>
      <c r="F2804" s="1" t="s">
        <v>1320</v>
      </c>
      <c r="G2804" s="6" t="s">
        <v>1310</v>
      </c>
      <c r="H2804" s="3">
        <v>1</v>
      </c>
      <c r="I2804" s="4">
        <f>TRUNC((L2802+L2803)*3*0.01, 1)</f>
        <v>0</v>
      </c>
      <c r="J2804" s="4">
        <f>TRUNC(H2804*I2804, 1)</f>
        <v>0</v>
      </c>
      <c r="K2804" s="4">
        <v>0</v>
      </c>
      <c r="L2804" s="5">
        <f>TRUNC(H2804*K2804, 1)</f>
        <v>0</v>
      </c>
      <c r="M2804" s="4">
        <v>0</v>
      </c>
      <c r="N2804" s="5">
        <f>TRUNC(H2804*M2804, 1)</f>
        <v>0</v>
      </c>
      <c r="O2804" s="4">
        <f t="shared" si="377"/>
        <v>0</v>
      </c>
      <c r="P2804" s="5">
        <f t="shared" si="377"/>
        <v>0</v>
      </c>
      <c r="Q2804" s="1" t="s">
        <v>13</v>
      </c>
      <c r="S2804" t="s">
        <v>54</v>
      </c>
      <c r="T2804" t="s">
        <v>54</v>
      </c>
      <c r="U2804">
        <v>3</v>
      </c>
      <c r="V2804">
        <v>1</v>
      </c>
    </row>
    <row r="2805" spans="1:22" x14ac:dyDescent="0.2">
      <c r="A2805" s="1" t="s">
        <v>13</v>
      </c>
      <c r="B2805" s="6" t="s">
        <v>13</v>
      </c>
      <c r="C2805" s="1" t="s">
        <v>13</v>
      </c>
      <c r="D2805" s="1" t="s">
        <v>13</v>
      </c>
      <c r="E2805" s="1" t="s">
        <v>1311</v>
      </c>
      <c r="F2805" s="1" t="s">
        <v>13</v>
      </c>
      <c r="G2805" s="6" t="s">
        <v>13</v>
      </c>
      <c r="H2805" s="3">
        <v>0</v>
      </c>
      <c r="I2805" s="1" t="s">
        <v>13</v>
      </c>
      <c r="J2805" s="4">
        <f>TRUNC(SUMPRODUCT(J2802:J2804, V2802:V2804), 0)</f>
        <v>0</v>
      </c>
      <c r="K2805" s="1" t="s">
        <v>13</v>
      </c>
      <c r="L2805" s="5">
        <f>TRUNC(SUMPRODUCT(L2802:L2804, V2802:V2804), 0)</f>
        <v>0</v>
      </c>
      <c r="M2805" s="1" t="s">
        <v>13</v>
      </c>
      <c r="N2805" s="5">
        <f>TRUNC(SUMPRODUCT(N2802:N2804, V2802:V2804), 0)</f>
        <v>0</v>
      </c>
      <c r="O2805" s="1" t="s">
        <v>13</v>
      </c>
      <c r="P2805" s="5">
        <f>J2805+L2805+N2805</f>
        <v>0</v>
      </c>
      <c r="Q2805" s="1" t="s">
        <v>13</v>
      </c>
      <c r="S2805" t="s">
        <v>13</v>
      </c>
      <c r="T2805" t="s">
        <v>13</v>
      </c>
      <c r="U2805" t="s">
        <v>13</v>
      </c>
      <c r="V2805">
        <v>1</v>
      </c>
    </row>
    <row r="2806" spans="1:22" x14ac:dyDescent="0.2">
      <c r="A2806" s="1" t="s">
        <v>13</v>
      </c>
      <c r="B2806" s="6" t="s">
        <v>13</v>
      </c>
      <c r="C2806" s="1" t="s">
        <v>13</v>
      </c>
      <c r="D2806" s="1" t="s">
        <v>13</v>
      </c>
      <c r="E2806" s="1" t="s">
        <v>13</v>
      </c>
      <c r="F2806" s="1" t="s">
        <v>13</v>
      </c>
      <c r="G2806" s="6" t="s">
        <v>13</v>
      </c>
      <c r="H2806" s="3">
        <v>0</v>
      </c>
      <c r="I2806" s="1" t="s">
        <v>13</v>
      </c>
      <c r="J2806" s="1" t="s">
        <v>13</v>
      </c>
      <c r="K2806" s="1" t="s">
        <v>13</v>
      </c>
      <c r="L2806" s="1" t="s">
        <v>13</v>
      </c>
      <c r="M2806" s="1" t="s">
        <v>13</v>
      </c>
      <c r="N2806" s="1" t="s">
        <v>13</v>
      </c>
      <c r="O2806" s="1" t="s">
        <v>13</v>
      </c>
      <c r="P2806" s="1" t="s">
        <v>13</v>
      </c>
      <c r="Q2806" s="1" t="s">
        <v>13</v>
      </c>
      <c r="S2806" t="s">
        <v>13</v>
      </c>
      <c r="T2806" t="s">
        <v>13</v>
      </c>
      <c r="U2806" t="s">
        <v>13</v>
      </c>
      <c r="V2806">
        <v>1</v>
      </c>
    </row>
    <row r="2807" spans="1:22" x14ac:dyDescent="0.2">
      <c r="A2807" s="1" t="s">
        <v>925</v>
      </c>
      <c r="B2807" s="6" t="s">
        <v>13</v>
      </c>
      <c r="C2807" s="1" t="s">
        <v>13</v>
      </c>
      <c r="D2807" s="1" t="s">
        <v>13</v>
      </c>
      <c r="E2807" s="1" t="s">
        <v>926</v>
      </c>
      <c r="F2807" s="1" t="s">
        <v>13</v>
      </c>
      <c r="G2807" s="6" t="s">
        <v>93</v>
      </c>
      <c r="H2807" s="3">
        <v>0</v>
      </c>
      <c r="I2807" s="1" t="s">
        <v>13</v>
      </c>
      <c r="J2807" s="1" t="s">
        <v>13</v>
      </c>
      <c r="K2807" s="1" t="s">
        <v>13</v>
      </c>
      <c r="L2807" s="1" t="s">
        <v>13</v>
      </c>
      <c r="M2807" s="1" t="s">
        <v>13</v>
      </c>
      <c r="N2807" s="1" t="s">
        <v>13</v>
      </c>
      <c r="O2807" s="1" t="s">
        <v>13</v>
      </c>
      <c r="P2807" s="1" t="s">
        <v>13</v>
      </c>
      <c r="Q2807" s="1" t="s">
        <v>13</v>
      </c>
      <c r="S2807" t="s">
        <v>13</v>
      </c>
      <c r="T2807" t="s">
        <v>13</v>
      </c>
      <c r="U2807" t="s">
        <v>13</v>
      </c>
      <c r="V2807">
        <v>1</v>
      </c>
    </row>
    <row r="2808" spans="1:22" x14ac:dyDescent="0.2">
      <c r="A2808" s="1" t="s">
        <v>925</v>
      </c>
      <c r="B2808" s="6" t="s">
        <v>1312</v>
      </c>
      <c r="C2808" s="1" t="s">
        <v>1355</v>
      </c>
      <c r="D2808" s="1" t="s">
        <v>13</v>
      </c>
      <c r="E2808" s="1" t="s">
        <v>1356</v>
      </c>
      <c r="F2808" s="1" t="s">
        <v>1315</v>
      </c>
      <c r="G2808" s="6" t="s">
        <v>1316</v>
      </c>
      <c r="H2808" s="3">
        <v>6.7000000000000004E-2</v>
      </c>
      <c r="I2808" s="5">
        <v>0</v>
      </c>
      <c r="J2808" s="4">
        <f t="shared" ref="J2808:J2813" si="378">TRUNC(H2808*I2808, 1)</f>
        <v>0</v>
      </c>
      <c r="K2808" s="4">
        <f>노무!E5</f>
        <v>0</v>
      </c>
      <c r="L2808" s="5">
        <f t="shared" ref="L2808:L2813" si="379">TRUNC(H2808*K2808, 1)</f>
        <v>0</v>
      </c>
      <c r="M2808" s="4">
        <v>0</v>
      </c>
      <c r="N2808" s="5">
        <f t="shared" ref="N2808:N2813" si="380">TRUNC(H2808*M2808, 1)</f>
        <v>0</v>
      </c>
      <c r="O2808" s="4">
        <f t="shared" ref="O2808:P2813" si="381">I2808+K2808+M2808</f>
        <v>0</v>
      </c>
      <c r="P2808" s="5">
        <f t="shared" si="381"/>
        <v>0</v>
      </c>
      <c r="Q2808" s="1" t="s">
        <v>13</v>
      </c>
      <c r="S2808" t="s">
        <v>54</v>
      </c>
      <c r="T2808" t="s">
        <v>54</v>
      </c>
      <c r="U2808" t="s">
        <v>13</v>
      </c>
      <c r="V2808">
        <v>1</v>
      </c>
    </row>
    <row r="2809" spans="1:22" x14ac:dyDescent="0.2">
      <c r="A2809" s="1" t="s">
        <v>925</v>
      </c>
      <c r="B2809" s="6" t="s">
        <v>1312</v>
      </c>
      <c r="C2809" s="1" t="s">
        <v>1317</v>
      </c>
      <c r="D2809" s="1" t="s">
        <v>13</v>
      </c>
      <c r="E2809" s="1" t="s">
        <v>1318</v>
      </c>
      <c r="F2809" s="1" t="s">
        <v>1315</v>
      </c>
      <c r="G2809" s="6" t="s">
        <v>1316</v>
      </c>
      <c r="H2809" s="3">
        <v>1.4E-2</v>
      </c>
      <c r="I2809" s="5">
        <v>0</v>
      </c>
      <c r="J2809" s="4">
        <f t="shared" si="378"/>
        <v>0</v>
      </c>
      <c r="K2809" s="4">
        <f>노무!E4</f>
        <v>0</v>
      </c>
      <c r="L2809" s="5">
        <f t="shared" si="379"/>
        <v>0</v>
      </c>
      <c r="M2809" s="4">
        <v>0</v>
      </c>
      <c r="N2809" s="5">
        <f t="shared" si="380"/>
        <v>0</v>
      </c>
      <c r="O2809" s="4">
        <f t="shared" si="381"/>
        <v>0</v>
      </c>
      <c r="P2809" s="5">
        <f t="shared" si="381"/>
        <v>0</v>
      </c>
      <c r="Q2809" s="1" t="s">
        <v>13</v>
      </c>
      <c r="S2809" t="s">
        <v>54</v>
      </c>
      <c r="T2809" t="s">
        <v>54</v>
      </c>
      <c r="U2809" t="s">
        <v>13</v>
      </c>
      <c r="V2809">
        <v>1</v>
      </c>
    </row>
    <row r="2810" spans="1:22" x14ac:dyDescent="0.2">
      <c r="A2810" s="1" t="s">
        <v>925</v>
      </c>
      <c r="B2810" s="6" t="s">
        <v>1312</v>
      </c>
      <c r="C2810" s="1" t="s">
        <v>1352</v>
      </c>
      <c r="D2810" s="1" t="s">
        <v>13</v>
      </c>
      <c r="E2810" s="1" t="s">
        <v>1353</v>
      </c>
      <c r="F2810" s="1" t="s">
        <v>1315</v>
      </c>
      <c r="G2810" s="6" t="s">
        <v>1316</v>
      </c>
      <c r="H2810" s="3">
        <v>2.9000000000000001E-2</v>
      </c>
      <c r="I2810" s="5">
        <v>0</v>
      </c>
      <c r="J2810" s="4">
        <f t="shared" si="378"/>
        <v>0</v>
      </c>
      <c r="K2810" s="4">
        <f>노무!E7</f>
        <v>0</v>
      </c>
      <c r="L2810" s="5">
        <f t="shared" si="379"/>
        <v>0</v>
      </c>
      <c r="M2810" s="4">
        <v>0</v>
      </c>
      <c r="N2810" s="5">
        <f t="shared" si="380"/>
        <v>0</v>
      </c>
      <c r="O2810" s="4">
        <f t="shared" si="381"/>
        <v>0</v>
      </c>
      <c r="P2810" s="5">
        <f t="shared" si="381"/>
        <v>0</v>
      </c>
      <c r="Q2810" s="1" t="s">
        <v>13</v>
      </c>
      <c r="S2810" t="s">
        <v>54</v>
      </c>
      <c r="T2810" t="s">
        <v>54</v>
      </c>
      <c r="U2810" t="s">
        <v>13</v>
      </c>
      <c r="V2810">
        <v>1</v>
      </c>
    </row>
    <row r="2811" spans="1:22" x14ac:dyDescent="0.2">
      <c r="A2811" s="1" t="s">
        <v>925</v>
      </c>
      <c r="B2811" s="6" t="s">
        <v>1331</v>
      </c>
      <c r="C2811" s="1" t="s">
        <v>1540</v>
      </c>
      <c r="D2811" s="1" t="s">
        <v>13</v>
      </c>
      <c r="E2811" s="1" t="s">
        <v>1333</v>
      </c>
      <c r="F2811" s="1" t="s">
        <v>1541</v>
      </c>
      <c r="G2811" s="6" t="s">
        <v>1335</v>
      </c>
      <c r="H2811" s="3">
        <v>0.114</v>
      </c>
      <c r="I2811" s="4">
        <f>기계경비!H36</f>
        <v>0</v>
      </c>
      <c r="J2811" s="4">
        <f t="shared" si="378"/>
        <v>0</v>
      </c>
      <c r="K2811" s="4">
        <f>기계경비!I36</f>
        <v>0</v>
      </c>
      <c r="L2811" s="5">
        <f t="shared" si="379"/>
        <v>0</v>
      </c>
      <c r="M2811" s="4">
        <f>기계경비!J36</f>
        <v>0</v>
      </c>
      <c r="N2811" s="5">
        <f t="shared" si="380"/>
        <v>0</v>
      </c>
      <c r="O2811" s="4">
        <f t="shared" si="381"/>
        <v>0</v>
      </c>
      <c r="P2811" s="5">
        <f t="shared" si="381"/>
        <v>0</v>
      </c>
      <c r="Q2811" s="1" t="s">
        <v>13</v>
      </c>
      <c r="S2811" t="s">
        <v>54</v>
      </c>
      <c r="T2811" t="s">
        <v>54</v>
      </c>
      <c r="U2811" t="s">
        <v>13</v>
      </c>
      <c r="V2811">
        <v>1</v>
      </c>
    </row>
    <row r="2812" spans="1:22" x14ac:dyDescent="0.2">
      <c r="A2812" s="1" t="s">
        <v>925</v>
      </c>
      <c r="B2812" s="6" t="s">
        <v>1331</v>
      </c>
      <c r="C2812" s="1" t="s">
        <v>1542</v>
      </c>
      <c r="D2812" s="1" t="s">
        <v>13</v>
      </c>
      <c r="E2812" s="1" t="s">
        <v>1543</v>
      </c>
      <c r="F2812" s="1" t="s">
        <v>1544</v>
      </c>
      <c r="G2812" s="6" t="s">
        <v>1335</v>
      </c>
      <c r="H2812" s="3">
        <v>0.114</v>
      </c>
      <c r="I2812" s="4">
        <f>기계경비!H41</f>
        <v>0</v>
      </c>
      <c r="J2812" s="4">
        <f t="shared" si="378"/>
        <v>0</v>
      </c>
      <c r="K2812" s="4">
        <f>기계경비!I41</f>
        <v>0</v>
      </c>
      <c r="L2812" s="5">
        <f t="shared" si="379"/>
        <v>0</v>
      </c>
      <c r="M2812" s="4">
        <f>기계경비!J41</f>
        <v>0</v>
      </c>
      <c r="N2812" s="5">
        <f t="shared" si="380"/>
        <v>0</v>
      </c>
      <c r="O2812" s="4">
        <f t="shared" si="381"/>
        <v>0</v>
      </c>
      <c r="P2812" s="5">
        <f t="shared" si="381"/>
        <v>0</v>
      </c>
      <c r="Q2812" s="1" t="s">
        <v>13</v>
      </c>
      <c r="S2812" t="s">
        <v>54</v>
      </c>
      <c r="T2812" t="s">
        <v>54</v>
      </c>
      <c r="U2812" t="s">
        <v>13</v>
      </c>
      <c r="V2812">
        <v>1</v>
      </c>
    </row>
    <row r="2813" spans="1:22" x14ac:dyDescent="0.2">
      <c r="A2813" s="1" t="s">
        <v>925</v>
      </c>
      <c r="B2813" s="6" t="s">
        <v>1331</v>
      </c>
      <c r="C2813" s="1" t="s">
        <v>1370</v>
      </c>
      <c r="D2813" s="1" t="s">
        <v>13</v>
      </c>
      <c r="E2813" s="1" t="s">
        <v>1371</v>
      </c>
      <c r="F2813" s="1" t="s">
        <v>1372</v>
      </c>
      <c r="G2813" s="6" t="s">
        <v>1335</v>
      </c>
      <c r="H2813" s="3">
        <v>0.114</v>
      </c>
      <c r="I2813" s="4">
        <f>기계경비!H63</f>
        <v>0</v>
      </c>
      <c r="J2813" s="4">
        <f t="shared" si="378"/>
        <v>0</v>
      </c>
      <c r="K2813" s="4">
        <f>기계경비!I63</f>
        <v>0</v>
      </c>
      <c r="L2813" s="5">
        <f t="shared" si="379"/>
        <v>0</v>
      </c>
      <c r="M2813" s="4">
        <f>기계경비!J63</f>
        <v>0</v>
      </c>
      <c r="N2813" s="5">
        <f t="shared" si="380"/>
        <v>0</v>
      </c>
      <c r="O2813" s="4">
        <f t="shared" si="381"/>
        <v>0</v>
      </c>
      <c r="P2813" s="5">
        <f t="shared" si="381"/>
        <v>0</v>
      </c>
      <c r="Q2813" s="1" t="s">
        <v>13</v>
      </c>
      <c r="S2813" t="s">
        <v>54</v>
      </c>
      <c r="T2813" t="s">
        <v>54</v>
      </c>
      <c r="U2813" t="s">
        <v>13</v>
      </c>
      <c r="V2813">
        <v>1</v>
      </c>
    </row>
    <row r="2814" spans="1:22" x14ac:dyDescent="0.2">
      <c r="A2814" s="1" t="s">
        <v>13</v>
      </c>
      <c r="B2814" s="6" t="s">
        <v>13</v>
      </c>
      <c r="C2814" s="1" t="s">
        <v>13</v>
      </c>
      <c r="D2814" s="1" t="s">
        <v>13</v>
      </c>
      <c r="E2814" s="1" t="s">
        <v>1311</v>
      </c>
      <c r="F2814" s="1" t="s">
        <v>13</v>
      </c>
      <c r="G2814" s="6" t="s">
        <v>13</v>
      </c>
      <c r="H2814" s="3">
        <v>0</v>
      </c>
      <c r="I2814" s="1" t="s">
        <v>13</v>
      </c>
      <c r="J2814" s="4">
        <f>TRUNC(SUMPRODUCT(J2808:J2813, V2808:V2813), 0)</f>
        <v>0</v>
      </c>
      <c r="K2814" s="1" t="s">
        <v>13</v>
      </c>
      <c r="L2814" s="5">
        <f>TRUNC(SUMPRODUCT(L2808:L2813, V2808:V2813), 0)</f>
        <v>0</v>
      </c>
      <c r="M2814" s="1" t="s">
        <v>13</v>
      </c>
      <c r="N2814" s="5">
        <f>TRUNC(SUMPRODUCT(N2808:N2813, V2808:V2813), 0)</f>
        <v>0</v>
      </c>
      <c r="O2814" s="1" t="s">
        <v>13</v>
      </c>
      <c r="P2814" s="5">
        <f>J2814+L2814+N2814</f>
        <v>0</v>
      </c>
      <c r="Q2814" s="1" t="s">
        <v>13</v>
      </c>
      <c r="S2814" t="s">
        <v>13</v>
      </c>
      <c r="T2814" t="s">
        <v>13</v>
      </c>
      <c r="U2814" t="s">
        <v>13</v>
      </c>
      <c r="V2814">
        <v>1</v>
      </c>
    </row>
    <row r="2815" spans="1:22" x14ac:dyDescent="0.2">
      <c r="A2815" s="1" t="s">
        <v>13</v>
      </c>
      <c r="B2815" s="6" t="s">
        <v>13</v>
      </c>
      <c r="C2815" s="1" t="s">
        <v>13</v>
      </c>
      <c r="D2815" s="1" t="s">
        <v>13</v>
      </c>
      <c r="E2815" s="1" t="s">
        <v>13</v>
      </c>
      <c r="F2815" s="1" t="s">
        <v>13</v>
      </c>
      <c r="G2815" s="6" t="s">
        <v>13</v>
      </c>
      <c r="H2815" s="3">
        <v>0</v>
      </c>
      <c r="I2815" s="1" t="s">
        <v>13</v>
      </c>
      <c r="J2815" s="1" t="s">
        <v>13</v>
      </c>
      <c r="K2815" s="1" t="s">
        <v>13</v>
      </c>
      <c r="L2815" s="1" t="s">
        <v>13</v>
      </c>
      <c r="M2815" s="1" t="s">
        <v>13</v>
      </c>
      <c r="N2815" s="1" t="s">
        <v>13</v>
      </c>
      <c r="O2815" s="1" t="s">
        <v>13</v>
      </c>
      <c r="P2815" s="1" t="s">
        <v>13</v>
      </c>
      <c r="Q2815" s="1" t="s">
        <v>13</v>
      </c>
      <c r="S2815" t="s">
        <v>13</v>
      </c>
      <c r="T2815" t="s">
        <v>13</v>
      </c>
      <c r="U2815" t="s">
        <v>13</v>
      </c>
      <c r="V2815">
        <v>1</v>
      </c>
    </row>
    <row r="2816" spans="1:22" x14ac:dyDescent="0.2">
      <c r="A2816" s="1" t="s">
        <v>927</v>
      </c>
      <c r="B2816" s="6" t="s">
        <v>13</v>
      </c>
      <c r="C2816" s="1" t="s">
        <v>13</v>
      </c>
      <c r="D2816" s="1" t="s">
        <v>13</v>
      </c>
      <c r="E2816" s="1" t="s">
        <v>928</v>
      </c>
      <c r="F2816" s="1" t="s">
        <v>929</v>
      </c>
      <c r="G2816" s="6" t="s">
        <v>249</v>
      </c>
      <c r="H2816" s="3">
        <v>0</v>
      </c>
      <c r="I2816" s="1" t="s">
        <v>13</v>
      </c>
      <c r="J2816" s="1" t="s">
        <v>13</v>
      </c>
      <c r="K2816" s="1" t="s">
        <v>13</v>
      </c>
      <c r="L2816" s="1" t="s">
        <v>13</v>
      </c>
      <c r="M2816" s="1" t="s">
        <v>13</v>
      </c>
      <c r="N2816" s="1" t="s">
        <v>13</v>
      </c>
      <c r="O2816" s="1" t="s">
        <v>13</v>
      </c>
      <c r="P2816" s="1" t="s">
        <v>13</v>
      </c>
      <c r="Q2816" s="1" t="s">
        <v>13</v>
      </c>
      <c r="S2816" t="s">
        <v>13</v>
      </c>
      <c r="T2816" t="s">
        <v>13</v>
      </c>
      <c r="U2816" t="s">
        <v>13</v>
      </c>
      <c r="V2816">
        <v>1</v>
      </c>
    </row>
    <row r="2817" spans="1:22" x14ac:dyDescent="0.2">
      <c r="A2817" s="1" t="s">
        <v>927</v>
      </c>
      <c r="B2817" s="6" t="s">
        <v>1312</v>
      </c>
      <c r="C2817" s="1" t="s">
        <v>1313</v>
      </c>
      <c r="D2817" s="1" t="s">
        <v>13</v>
      </c>
      <c r="E2817" s="1" t="s">
        <v>1314</v>
      </c>
      <c r="F2817" s="1" t="s">
        <v>1315</v>
      </c>
      <c r="G2817" s="6" t="s">
        <v>1316</v>
      </c>
      <c r="H2817" s="3">
        <v>6.2</v>
      </c>
      <c r="I2817" s="5">
        <v>0</v>
      </c>
      <c r="J2817" s="4">
        <f>TRUNC(H2817*I2817, 1)</f>
        <v>0</v>
      </c>
      <c r="K2817" s="4">
        <f>노무!E8</f>
        <v>0</v>
      </c>
      <c r="L2817" s="5">
        <f>TRUNC(H2817*K2817, 1)</f>
        <v>0</v>
      </c>
      <c r="M2817" s="4">
        <v>0</v>
      </c>
      <c r="N2817" s="5">
        <f>TRUNC(H2817*M2817, 1)</f>
        <v>0</v>
      </c>
      <c r="O2817" s="4">
        <f t="shared" ref="O2817:P2819" si="382">I2817+K2817+M2817</f>
        <v>0</v>
      </c>
      <c r="P2817" s="5">
        <f t="shared" si="382"/>
        <v>0</v>
      </c>
      <c r="Q2817" s="1" t="s">
        <v>13</v>
      </c>
      <c r="S2817" t="s">
        <v>54</v>
      </c>
      <c r="T2817" t="s">
        <v>54</v>
      </c>
      <c r="U2817" t="s">
        <v>13</v>
      </c>
      <c r="V2817">
        <v>1</v>
      </c>
    </row>
    <row r="2818" spans="1:22" x14ac:dyDescent="0.2">
      <c r="A2818" s="1" t="s">
        <v>927</v>
      </c>
      <c r="B2818" s="6" t="s">
        <v>1312</v>
      </c>
      <c r="C2818" s="1" t="s">
        <v>1352</v>
      </c>
      <c r="D2818" s="1" t="s">
        <v>13</v>
      </c>
      <c r="E2818" s="1" t="s">
        <v>1353</v>
      </c>
      <c r="F2818" s="1" t="s">
        <v>1315</v>
      </c>
      <c r="G2818" s="6" t="s">
        <v>1316</v>
      </c>
      <c r="H2818" s="3">
        <v>9</v>
      </c>
      <c r="I2818" s="5">
        <v>0</v>
      </c>
      <c r="J2818" s="4">
        <f>TRUNC(H2818*I2818, 1)</f>
        <v>0</v>
      </c>
      <c r="K2818" s="4">
        <f>노무!E7</f>
        <v>0</v>
      </c>
      <c r="L2818" s="5">
        <f>TRUNC(H2818*K2818, 1)</f>
        <v>0</v>
      </c>
      <c r="M2818" s="4">
        <v>0</v>
      </c>
      <c r="N2818" s="5">
        <f>TRUNC(H2818*M2818, 1)</f>
        <v>0</v>
      </c>
      <c r="O2818" s="4">
        <f t="shared" si="382"/>
        <v>0</v>
      </c>
      <c r="P2818" s="5">
        <f t="shared" si="382"/>
        <v>0</v>
      </c>
      <c r="Q2818" s="1" t="s">
        <v>13</v>
      </c>
      <c r="S2818" t="s">
        <v>54</v>
      </c>
      <c r="T2818" t="s">
        <v>54</v>
      </c>
      <c r="U2818" t="s">
        <v>13</v>
      </c>
      <c r="V2818">
        <v>1</v>
      </c>
    </row>
    <row r="2819" spans="1:22" x14ac:dyDescent="0.2">
      <c r="A2819" s="1" t="s">
        <v>927</v>
      </c>
      <c r="B2819" s="6" t="s">
        <v>1312</v>
      </c>
      <c r="C2819" s="1" t="s">
        <v>1317</v>
      </c>
      <c r="D2819" s="1" t="s">
        <v>13</v>
      </c>
      <c r="E2819" s="1" t="s">
        <v>1318</v>
      </c>
      <c r="F2819" s="1" t="s">
        <v>1315</v>
      </c>
      <c r="G2819" s="6" t="s">
        <v>1316</v>
      </c>
      <c r="H2819" s="3">
        <v>12</v>
      </c>
      <c r="I2819" s="5">
        <v>0</v>
      </c>
      <c r="J2819" s="4">
        <f>TRUNC(H2819*I2819, 1)</f>
        <v>0</v>
      </c>
      <c r="K2819" s="4">
        <f>노무!E4</f>
        <v>0</v>
      </c>
      <c r="L2819" s="5">
        <f>TRUNC(H2819*K2819, 1)</f>
        <v>0</v>
      </c>
      <c r="M2819" s="4">
        <v>0</v>
      </c>
      <c r="N2819" s="5">
        <f>TRUNC(H2819*M2819, 1)</f>
        <v>0</v>
      </c>
      <c r="O2819" s="4">
        <f t="shared" si="382"/>
        <v>0</v>
      </c>
      <c r="P2819" s="5">
        <f t="shared" si="382"/>
        <v>0</v>
      </c>
      <c r="Q2819" s="1" t="s">
        <v>13</v>
      </c>
      <c r="S2819" t="s">
        <v>54</v>
      </c>
      <c r="T2819" t="s">
        <v>54</v>
      </c>
      <c r="U2819" t="s">
        <v>13</v>
      </c>
      <c r="V2819">
        <v>1</v>
      </c>
    </row>
    <row r="2820" spans="1:22" x14ac:dyDescent="0.2">
      <c r="A2820" s="1" t="s">
        <v>13</v>
      </c>
      <c r="B2820" s="6" t="s">
        <v>13</v>
      </c>
      <c r="C2820" s="1" t="s">
        <v>13</v>
      </c>
      <c r="D2820" s="1" t="s">
        <v>13</v>
      </c>
      <c r="E2820" s="1" t="s">
        <v>1311</v>
      </c>
      <c r="F2820" s="1" t="s">
        <v>13</v>
      </c>
      <c r="G2820" s="6" t="s">
        <v>13</v>
      </c>
      <c r="H2820" s="3">
        <v>0</v>
      </c>
      <c r="I2820" s="1" t="s">
        <v>13</v>
      </c>
      <c r="J2820" s="4">
        <f>TRUNC(SUMPRODUCT(J2817:J2819, V2817:V2819), 0)</f>
        <v>0</v>
      </c>
      <c r="K2820" s="1" t="s">
        <v>13</v>
      </c>
      <c r="L2820" s="5">
        <f>TRUNC(SUMPRODUCT(L2817:L2819, V2817:V2819), 0)</f>
        <v>0</v>
      </c>
      <c r="M2820" s="1" t="s">
        <v>13</v>
      </c>
      <c r="N2820" s="5">
        <f>TRUNC(SUMPRODUCT(N2817:N2819, V2817:V2819), 0)</f>
        <v>0</v>
      </c>
      <c r="O2820" s="1" t="s">
        <v>13</v>
      </c>
      <c r="P2820" s="5">
        <f>J2820+L2820+N2820</f>
        <v>0</v>
      </c>
      <c r="Q2820" s="1" t="s">
        <v>13</v>
      </c>
      <c r="S2820" t="s">
        <v>13</v>
      </c>
      <c r="T2820" t="s">
        <v>13</v>
      </c>
      <c r="U2820" t="s">
        <v>13</v>
      </c>
      <c r="V2820">
        <v>1</v>
      </c>
    </row>
    <row r="2821" spans="1:22" x14ac:dyDescent="0.2">
      <c r="A2821" s="1" t="s">
        <v>13</v>
      </c>
      <c r="B2821" s="6" t="s">
        <v>13</v>
      </c>
      <c r="C2821" s="1" t="s">
        <v>13</v>
      </c>
      <c r="D2821" s="1" t="s">
        <v>13</v>
      </c>
      <c r="E2821" s="1" t="s">
        <v>13</v>
      </c>
      <c r="F2821" s="1" t="s">
        <v>13</v>
      </c>
      <c r="G2821" s="6" t="s">
        <v>13</v>
      </c>
      <c r="H2821" s="3">
        <v>0</v>
      </c>
      <c r="I2821" s="1" t="s">
        <v>13</v>
      </c>
      <c r="J2821" s="1" t="s">
        <v>13</v>
      </c>
      <c r="K2821" s="1" t="s">
        <v>13</v>
      </c>
      <c r="L2821" s="1" t="s">
        <v>13</v>
      </c>
      <c r="M2821" s="1" t="s">
        <v>13</v>
      </c>
      <c r="N2821" s="1" t="s">
        <v>13</v>
      </c>
      <c r="O2821" s="1" t="s">
        <v>13</v>
      </c>
      <c r="P2821" s="1" t="s">
        <v>13</v>
      </c>
      <c r="Q2821" s="1" t="s">
        <v>13</v>
      </c>
      <c r="S2821" t="s">
        <v>13</v>
      </c>
      <c r="T2821" t="s">
        <v>13</v>
      </c>
      <c r="U2821" t="s">
        <v>13</v>
      </c>
      <c r="V2821">
        <v>1</v>
      </c>
    </row>
    <row r="2822" spans="1:22" x14ac:dyDescent="0.2">
      <c r="A2822" s="1" t="s">
        <v>930</v>
      </c>
      <c r="B2822" s="6" t="s">
        <v>13</v>
      </c>
      <c r="C2822" s="1" t="s">
        <v>13</v>
      </c>
      <c r="D2822" s="1" t="s">
        <v>13</v>
      </c>
      <c r="E2822" s="1" t="s">
        <v>931</v>
      </c>
      <c r="F2822" s="1" t="s">
        <v>932</v>
      </c>
      <c r="G2822" s="6" t="s">
        <v>249</v>
      </c>
      <c r="H2822" s="3">
        <v>0</v>
      </c>
      <c r="I2822" s="1" t="s">
        <v>13</v>
      </c>
      <c r="J2822" s="1" t="s">
        <v>13</v>
      </c>
      <c r="K2822" s="1" t="s">
        <v>13</v>
      </c>
      <c r="L2822" s="1" t="s">
        <v>13</v>
      </c>
      <c r="M2822" s="1" t="s">
        <v>13</v>
      </c>
      <c r="N2822" s="1" t="s">
        <v>13</v>
      </c>
      <c r="O2822" s="1" t="s">
        <v>13</v>
      </c>
      <c r="P2822" s="1" t="s">
        <v>13</v>
      </c>
      <c r="Q2822" s="1" t="s">
        <v>13</v>
      </c>
      <c r="S2822" t="s">
        <v>13</v>
      </c>
      <c r="T2822" t="s">
        <v>13</v>
      </c>
      <c r="U2822" t="s">
        <v>13</v>
      </c>
      <c r="V2822">
        <v>1</v>
      </c>
    </row>
    <row r="2823" spans="1:22" x14ac:dyDescent="0.2">
      <c r="A2823" s="1" t="s">
        <v>930</v>
      </c>
      <c r="B2823" s="6" t="s">
        <v>1312</v>
      </c>
      <c r="C2823" s="1" t="s">
        <v>1313</v>
      </c>
      <c r="D2823" s="1" t="s">
        <v>13</v>
      </c>
      <c r="E2823" s="1" t="s">
        <v>1314</v>
      </c>
      <c r="F2823" s="1" t="s">
        <v>1315</v>
      </c>
      <c r="G2823" s="6" t="s">
        <v>1316</v>
      </c>
      <c r="H2823" s="3">
        <v>11.5</v>
      </c>
      <c r="I2823" s="5">
        <v>0</v>
      </c>
      <c r="J2823" s="4">
        <f>TRUNC(H2823*I2823, 1)</f>
        <v>0</v>
      </c>
      <c r="K2823" s="4">
        <f>노무!E8</f>
        <v>0</v>
      </c>
      <c r="L2823" s="5">
        <f>TRUNC(H2823*K2823, 1)</f>
        <v>0</v>
      </c>
      <c r="M2823" s="4">
        <v>0</v>
      </c>
      <c r="N2823" s="5">
        <f>TRUNC(H2823*M2823, 1)</f>
        <v>0</v>
      </c>
      <c r="O2823" s="4">
        <f t="shared" ref="O2823:P2826" si="383">I2823+K2823+M2823</f>
        <v>0</v>
      </c>
      <c r="P2823" s="5">
        <f t="shared" si="383"/>
        <v>0</v>
      </c>
      <c r="Q2823" s="1" t="s">
        <v>13</v>
      </c>
      <c r="S2823" t="s">
        <v>54</v>
      </c>
      <c r="T2823" t="s">
        <v>54</v>
      </c>
      <c r="U2823" t="s">
        <v>13</v>
      </c>
      <c r="V2823">
        <v>1</v>
      </c>
    </row>
    <row r="2824" spans="1:22" x14ac:dyDescent="0.2">
      <c r="A2824" s="1" t="s">
        <v>930</v>
      </c>
      <c r="B2824" s="6" t="s">
        <v>1312</v>
      </c>
      <c r="C2824" s="1" t="s">
        <v>1317</v>
      </c>
      <c r="D2824" s="1" t="s">
        <v>13</v>
      </c>
      <c r="E2824" s="1" t="s">
        <v>1318</v>
      </c>
      <c r="F2824" s="1" t="s">
        <v>1315</v>
      </c>
      <c r="G2824" s="6" t="s">
        <v>1316</v>
      </c>
      <c r="H2824" s="3">
        <v>2</v>
      </c>
      <c r="I2824" s="5">
        <v>0</v>
      </c>
      <c r="J2824" s="4">
        <f>TRUNC(H2824*I2824, 1)</f>
        <v>0</v>
      </c>
      <c r="K2824" s="4">
        <f>노무!E4</f>
        <v>0</v>
      </c>
      <c r="L2824" s="5">
        <f>TRUNC(H2824*K2824, 1)</f>
        <v>0</v>
      </c>
      <c r="M2824" s="4">
        <v>0</v>
      </c>
      <c r="N2824" s="5">
        <f>TRUNC(H2824*M2824, 1)</f>
        <v>0</v>
      </c>
      <c r="O2824" s="4">
        <f t="shared" si="383"/>
        <v>0</v>
      </c>
      <c r="P2824" s="5">
        <f t="shared" si="383"/>
        <v>0</v>
      </c>
      <c r="Q2824" s="1" t="s">
        <v>13</v>
      </c>
      <c r="S2824" t="s">
        <v>54</v>
      </c>
      <c r="T2824" t="s">
        <v>54</v>
      </c>
      <c r="U2824" t="s">
        <v>13</v>
      </c>
      <c r="V2824">
        <v>1</v>
      </c>
    </row>
    <row r="2825" spans="1:22" x14ac:dyDescent="0.2">
      <c r="A2825" s="1" t="s">
        <v>930</v>
      </c>
      <c r="B2825" s="6" t="s">
        <v>1306</v>
      </c>
      <c r="C2825" s="1" t="s">
        <v>1307</v>
      </c>
      <c r="D2825" s="1" t="s">
        <v>13</v>
      </c>
      <c r="E2825" s="1" t="s">
        <v>1319</v>
      </c>
      <c r="F2825" s="1" t="s">
        <v>1545</v>
      </c>
      <c r="G2825" s="6" t="s">
        <v>1310</v>
      </c>
      <c r="H2825" s="3">
        <v>1</v>
      </c>
      <c r="I2825" s="4">
        <f>TRUNC((L2823+L2824)*4*0.01, 1)</f>
        <v>0</v>
      </c>
      <c r="J2825" s="4">
        <f>TRUNC(H2825*I2825, 1)</f>
        <v>0</v>
      </c>
      <c r="K2825" s="4">
        <v>0</v>
      </c>
      <c r="L2825" s="5">
        <f>TRUNC(H2825*K2825, 1)</f>
        <v>0</v>
      </c>
      <c r="M2825" s="4">
        <v>0</v>
      </c>
      <c r="N2825" s="5">
        <f>TRUNC(H2825*M2825, 1)</f>
        <v>0</v>
      </c>
      <c r="O2825" s="4">
        <f t="shared" si="383"/>
        <v>0</v>
      </c>
      <c r="P2825" s="5">
        <f t="shared" si="383"/>
        <v>0</v>
      </c>
      <c r="Q2825" s="1" t="s">
        <v>13</v>
      </c>
      <c r="S2825" t="s">
        <v>54</v>
      </c>
      <c r="T2825" t="s">
        <v>54</v>
      </c>
      <c r="U2825">
        <v>4</v>
      </c>
      <c r="V2825">
        <v>1</v>
      </c>
    </row>
    <row r="2826" spans="1:22" x14ac:dyDescent="0.2">
      <c r="A2826" s="1" t="s">
        <v>930</v>
      </c>
      <c r="B2826" s="6" t="s">
        <v>1331</v>
      </c>
      <c r="C2826" s="1" t="s">
        <v>1379</v>
      </c>
      <c r="D2826" s="1" t="s">
        <v>13</v>
      </c>
      <c r="E2826" s="1" t="s">
        <v>1333</v>
      </c>
      <c r="F2826" s="1" t="s">
        <v>1380</v>
      </c>
      <c r="G2826" s="6" t="s">
        <v>1335</v>
      </c>
      <c r="H2826" s="3">
        <v>15.2</v>
      </c>
      <c r="I2826" s="4">
        <f>기계경비!H33</f>
        <v>0</v>
      </c>
      <c r="J2826" s="4">
        <f>TRUNC(H2826*I2826, 1)</f>
        <v>0</v>
      </c>
      <c r="K2826" s="4">
        <f>기계경비!I33</f>
        <v>0</v>
      </c>
      <c r="L2826" s="5">
        <f>TRUNC(H2826*K2826, 1)</f>
        <v>0</v>
      </c>
      <c r="M2826" s="4">
        <f>기계경비!J33</f>
        <v>0</v>
      </c>
      <c r="N2826" s="5">
        <f>TRUNC(H2826*M2826, 1)</f>
        <v>0</v>
      </c>
      <c r="O2826" s="4">
        <f t="shared" si="383"/>
        <v>0</v>
      </c>
      <c r="P2826" s="5">
        <f t="shared" si="383"/>
        <v>0</v>
      </c>
      <c r="Q2826" s="1" t="s">
        <v>13</v>
      </c>
      <c r="S2826" t="s">
        <v>54</v>
      </c>
      <c r="T2826" t="s">
        <v>54</v>
      </c>
      <c r="U2826" t="s">
        <v>13</v>
      </c>
      <c r="V2826">
        <v>1</v>
      </c>
    </row>
    <row r="2827" spans="1:22" x14ac:dyDescent="0.2">
      <c r="A2827" s="1" t="s">
        <v>13</v>
      </c>
      <c r="B2827" s="6" t="s">
        <v>13</v>
      </c>
      <c r="C2827" s="1" t="s">
        <v>13</v>
      </c>
      <c r="D2827" s="1" t="s">
        <v>13</v>
      </c>
      <c r="E2827" s="1" t="s">
        <v>1311</v>
      </c>
      <c r="F2827" s="1" t="s">
        <v>13</v>
      </c>
      <c r="G2827" s="6" t="s">
        <v>13</v>
      </c>
      <c r="H2827" s="3">
        <v>0</v>
      </c>
      <c r="I2827" s="1" t="s">
        <v>13</v>
      </c>
      <c r="J2827" s="4">
        <f>TRUNC(SUMPRODUCT(J2823:J2826, V2823:V2826), 0)</f>
        <v>0</v>
      </c>
      <c r="K2827" s="1" t="s">
        <v>13</v>
      </c>
      <c r="L2827" s="5">
        <f>TRUNC(SUMPRODUCT(L2823:L2826, V2823:V2826), 0)</f>
        <v>0</v>
      </c>
      <c r="M2827" s="1" t="s">
        <v>13</v>
      </c>
      <c r="N2827" s="5">
        <f>TRUNC(SUMPRODUCT(N2823:N2826, V2823:V2826), 0)</f>
        <v>0</v>
      </c>
      <c r="O2827" s="1" t="s">
        <v>13</v>
      </c>
      <c r="P2827" s="5">
        <f>J2827+L2827+N2827</f>
        <v>0</v>
      </c>
      <c r="Q2827" s="1" t="s">
        <v>13</v>
      </c>
      <c r="S2827" t="s">
        <v>13</v>
      </c>
      <c r="T2827" t="s">
        <v>13</v>
      </c>
      <c r="U2827" t="s">
        <v>13</v>
      </c>
      <c r="V2827">
        <v>1</v>
      </c>
    </row>
    <row r="2828" spans="1:22" x14ac:dyDescent="0.2">
      <c r="A2828" s="1" t="s">
        <v>13</v>
      </c>
      <c r="B2828" s="6" t="s">
        <v>13</v>
      </c>
      <c r="C2828" s="1" t="s">
        <v>13</v>
      </c>
      <c r="D2828" s="1" t="s">
        <v>13</v>
      </c>
      <c r="E2828" s="1" t="s">
        <v>13</v>
      </c>
      <c r="F2828" s="1" t="s">
        <v>13</v>
      </c>
      <c r="G2828" s="6" t="s">
        <v>13</v>
      </c>
      <c r="H2828" s="3">
        <v>0</v>
      </c>
      <c r="I2828" s="1" t="s">
        <v>13</v>
      </c>
      <c r="J2828" s="1" t="s">
        <v>13</v>
      </c>
      <c r="K2828" s="1" t="s">
        <v>13</v>
      </c>
      <c r="L2828" s="1" t="s">
        <v>13</v>
      </c>
      <c r="M2828" s="1" t="s">
        <v>13</v>
      </c>
      <c r="N2828" s="1" t="s">
        <v>13</v>
      </c>
      <c r="O2828" s="1" t="s">
        <v>13</v>
      </c>
      <c r="P2828" s="1" t="s">
        <v>13</v>
      </c>
      <c r="Q2828" s="1" t="s">
        <v>13</v>
      </c>
      <c r="S2828" t="s">
        <v>13</v>
      </c>
      <c r="T2828" t="s">
        <v>13</v>
      </c>
      <c r="U2828" t="s">
        <v>13</v>
      </c>
      <c r="V2828">
        <v>1</v>
      </c>
    </row>
    <row r="2829" spans="1:22" x14ac:dyDescent="0.2">
      <c r="A2829" s="1" t="s">
        <v>933</v>
      </c>
      <c r="B2829" s="6" t="s">
        <v>13</v>
      </c>
      <c r="C2829" s="1" t="s">
        <v>13</v>
      </c>
      <c r="D2829" s="1" t="s">
        <v>13</v>
      </c>
      <c r="E2829" s="1" t="s">
        <v>934</v>
      </c>
      <c r="F2829" s="1" t="s">
        <v>932</v>
      </c>
      <c r="G2829" s="6" t="s">
        <v>249</v>
      </c>
      <c r="H2829" s="3">
        <v>0</v>
      </c>
      <c r="I2829" s="1" t="s">
        <v>13</v>
      </c>
      <c r="J2829" s="1" t="s">
        <v>13</v>
      </c>
      <c r="K2829" s="1" t="s">
        <v>13</v>
      </c>
      <c r="L2829" s="1" t="s">
        <v>13</v>
      </c>
      <c r="M2829" s="1" t="s">
        <v>13</v>
      </c>
      <c r="N2829" s="1" t="s">
        <v>13</v>
      </c>
      <c r="O2829" s="1" t="s">
        <v>13</v>
      </c>
      <c r="P2829" s="1" t="s">
        <v>13</v>
      </c>
      <c r="Q2829" s="1" t="s">
        <v>13</v>
      </c>
      <c r="S2829" t="s">
        <v>13</v>
      </c>
      <c r="T2829" t="s">
        <v>13</v>
      </c>
      <c r="U2829" t="s">
        <v>13</v>
      </c>
      <c r="V2829">
        <v>1</v>
      </c>
    </row>
    <row r="2830" spans="1:22" x14ac:dyDescent="0.2">
      <c r="A2830" s="1" t="s">
        <v>933</v>
      </c>
      <c r="B2830" s="6" t="s">
        <v>1312</v>
      </c>
      <c r="C2830" s="1" t="s">
        <v>1313</v>
      </c>
      <c r="D2830" s="1" t="s">
        <v>13</v>
      </c>
      <c r="E2830" s="1" t="s">
        <v>1314</v>
      </c>
      <c r="F2830" s="1" t="s">
        <v>1315</v>
      </c>
      <c r="G2830" s="6" t="s">
        <v>1316</v>
      </c>
      <c r="H2830" s="3">
        <v>9.3000000000000007</v>
      </c>
      <c r="I2830" s="5">
        <v>0</v>
      </c>
      <c r="J2830" s="4">
        <f>TRUNC(H2830*I2830, 1)</f>
        <v>0</v>
      </c>
      <c r="K2830" s="4">
        <f>노무!E8</f>
        <v>0</v>
      </c>
      <c r="L2830" s="5">
        <f>TRUNC(H2830*K2830, 1)</f>
        <v>0</v>
      </c>
      <c r="M2830" s="4">
        <v>0</v>
      </c>
      <c r="N2830" s="5">
        <f>TRUNC(H2830*M2830, 1)</f>
        <v>0</v>
      </c>
      <c r="O2830" s="4">
        <f t="shared" ref="O2830:P2833" si="384">I2830+K2830+M2830</f>
        <v>0</v>
      </c>
      <c r="P2830" s="5">
        <f t="shared" si="384"/>
        <v>0</v>
      </c>
      <c r="Q2830" s="1" t="s">
        <v>13</v>
      </c>
      <c r="S2830" t="s">
        <v>54</v>
      </c>
      <c r="T2830" t="s">
        <v>54</v>
      </c>
      <c r="U2830" t="s">
        <v>13</v>
      </c>
      <c r="V2830">
        <v>1</v>
      </c>
    </row>
    <row r="2831" spans="1:22" x14ac:dyDescent="0.2">
      <c r="A2831" s="1" t="s">
        <v>933</v>
      </c>
      <c r="B2831" s="6" t="s">
        <v>1312</v>
      </c>
      <c r="C2831" s="1" t="s">
        <v>1317</v>
      </c>
      <c r="D2831" s="1" t="s">
        <v>13</v>
      </c>
      <c r="E2831" s="1" t="s">
        <v>1318</v>
      </c>
      <c r="F2831" s="1" t="s">
        <v>1315</v>
      </c>
      <c r="G2831" s="6" t="s">
        <v>1316</v>
      </c>
      <c r="H2831" s="3">
        <v>1.6</v>
      </c>
      <c r="I2831" s="5">
        <v>0</v>
      </c>
      <c r="J2831" s="4">
        <f>TRUNC(H2831*I2831, 1)</f>
        <v>0</v>
      </c>
      <c r="K2831" s="4">
        <f>노무!E4</f>
        <v>0</v>
      </c>
      <c r="L2831" s="5">
        <f>TRUNC(H2831*K2831, 1)</f>
        <v>0</v>
      </c>
      <c r="M2831" s="4">
        <v>0</v>
      </c>
      <c r="N2831" s="5">
        <f>TRUNC(H2831*M2831, 1)</f>
        <v>0</v>
      </c>
      <c r="O2831" s="4">
        <f t="shared" si="384"/>
        <v>0</v>
      </c>
      <c r="P2831" s="5">
        <f t="shared" si="384"/>
        <v>0</v>
      </c>
      <c r="Q2831" s="1" t="s">
        <v>13</v>
      </c>
      <c r="S2831" t="s">
        <v>54</v>
      </c>
      <c r="T2831" t="s">
        <v>54</v>
      </c>
      <c r="U2831" t="s">
        <v>13</v>
      </c>
      <c r="V2831">
        <v>1</v>
      </c>
    </row>
    <row r="2832" spans="1:22" x14ac:dyDescent="0.2">
      <c r="A2832" s="1" t="s">
        <v>933</v>
      </c>
      <c r="B2832" s="6" t="s">
        <v>1306</v>
      </c>
      <c r="C2832" s="1" t="s">
        <v>1307</v>
      </c>
      <c r="D2832" s="1" t="s">
        <v>13</v>
      </c>
      <c r="E2832" s="1" t="s">
        <v>1319</v>
      </c>
      <c r="F2832" s="1" t="s">
        <v>1545</v>
      </c>
      <c r="G2832" s="6" t="s">
        <v>1310</v>
      </c>
      <c r="H2832" s="3">
        <v>1</v>
      </c>
      <c r="I2832" s="4">
        <f>TRUNC((L2830+L2831)*4*0.01, 1)</f>
        <v>0</v>
      </c>
      <c r="J2832" s="4">
        <f>TRUNC(H2832*I2832, 1)</f>
        <v>0</v>
      </c>
      <c r="K2832" s="4">
        <v>0</v>
      </c>
      <c r="L2832" s="5">
        <f>TRUNC(H2832*K2832, 1)</f>
        <v>0</v>
      </c>
      <c r="M2832" s="4">
        <v>0</v>
      </c>
      <c r="N2832" s="5">
        <f>TRUNC(H2832*M2832, 1)</f>
        <v>0</v>
      </c>
      <c r="O2832" s="4">
        <f t="shared" si="384"/>
        <v>0</v>
      </c>
      <c r="P2832" s="5">
        <f t="shared" si="384"/>
        <v>0</v>
      </c>
      <c r="Q2832" s="1" t="s">
        <v>13</v>
      </c>
      <c r="S2832" t="s">
        <v>54</v>
      </c>
      <c r="T2832" t="s">
        <v>54</v>
      </c>
      <c r="U2832">
        <v>4</v>
      </c>
      <c r="V2832">
        <v>1</v>
      </c>
    </row>
    <row r="2833" spans="1:22" x14ac:dyDescent="0.2">
      <c r="A2833" s="1" t="s">
        <v>933</v>
      </c>
      <c r="B2833" s="6" t="s">
        <v>1331</v>
      </c>
      <c r="C2833" s="1" t="s">
        <v>1379</v>
      </c>
      <c r="D2833" s="1" t="s">
        <v>13</v>
      </c>
      <c r="E2833" s="1" t="s">
        <v>1333</v>
      </c>
      <c r="F2833" s="1" t="s">
        <v>1380</v>
      </c>
      <c r="G2833" s="6" t="s">
        <v>1335</v>
      </c>
      <c r="H2833" s="3">
        <v>10.6</v>
      </c>
      <c r="I2833" s="4">
        <f>기계경비!H33</f>
        <v>0</v>
      </c>
      <c r="J2833" s="4">
        <f>TRUNC(H2833*I2833, 1)</f>
        <v>0</v>
      </c>
      <c r="K2833" s="4">
        <f>기계경비!I33</f>
        <v>0</v>
      </c>
      <c r="L2833" s="5">
        <f>TRUNC(H2833*K2833, 1)</f>
        <v>0</v>
      </c>
      <c r="M2833" s="4">
        <f>기계경비!J33</f>
        <v>0</v>
      </c>
      <c r="N2833" s="5">
        <f>TRUNC(H2833*M2833, 1)</f>
        <v>0</v>
      </c>
      <c r="O2833" s="4">
        <f t="shared" si="384"/>
        <v>0</v>
      </c>
      <c r="P2833" s="5">
        <f t="shared" si="384"/>
        <v>0</v>
      </c>
      <c r="Q2833" s="1" t="s">
        <v>13</v>
      </c>
      <c r="S2833" t="s">
        <v>54</v>
      </c>
      <c r="T2833" t="s">
        <v>54</v>
      </c>
      <c r="U2833" t="s">
        <v>13</v>
      </c>
      <c r="V2833">
        <v>1</v>
      </c>
    </row>
    <row r="2834" spans="1:22" x14ac:dyDescent="0.2">
      <c r="A2834" s="1" t="s">
        <v>13</v>
      </c>
      <c r="B2834" s="6" t="s">
        <v>13</v>
      </c>
      <c r="C2834" s="1" t="s">
        <v>13</v>
      </c>
      <c r="D2834" s="1" t="s">
        <v>13</v>
      </c>
      <c r="E2834" s="1" t="s">
        <v>1311</v>
      </c>
      <c r="F2834" s="1" t="s">
        <v>13</v>
      </c>
      <c r="G2834" s="6" t="s">
        <v>13</v>
      </c>
      <c r="H2834" s="3">
        <v>0</v>
      </c>
      <c r="I2834" s="1" t="s">
        <v>13</v>
      </c>
      <c r="J2834" s="4">
        <f>TRUNC(SUMPRODUCT(J2830:J2833, V2830:V2833), 0)</f>
        <v>0</v>
      </c>
      <c r="K2834" s="1" t="s">
        <v>13</v>
      </c>
      <c r="L2834" s="5">
        <f>TRUNC(SUMPRODUCT(L2830:L2833, V2830:V2833), 0)</f>
        <v>0</v>
      </c>
      <c r="M2834" s="1" t="s">
        <v>13</v>
      </c>
      <c r="N2834" s="5">
        <f>TRUNC(SUMPRODUCT(N2830:N2833, V2830:V2833), 0)</f>
        <v>0</v>
      </c>
      <c r="O2834" s="1" t="s">
        <v>13</v>
      </c>
      <c r="P2834" s="5">
        <f>J2834+L2834+N2834</f>
        <v>0</v>
      </c>
      <c r="Q2834" s="1" t="s">
        <v>13</v>
      </c>
      <c r="S2834" t="s">
        <v>13</v>
      </c>
      <c r="T2834" t="s">
        <v>13</v>
      </c>
      <c r="U2834" t="s">
        <v>13</v>
      </c>
      <c r="V2834">
        <v>1</v>
      </c>
    </row>
    <row r="2835" spans="1:22" x14ac:dyDescent="0.2">
      <c r="A2835" s="1" t="s">
        <v>13</v>
      </c>
      <c r="B2835" s="6" t="s">
        <v>13</v>
      </c>
      <c r="C2835" s="1" t="s">
        <v>13</v>
      </c>
      <c r="D2835" s="1" t="s">
        <v>13</v>
      </c>
      <c r="E2835" s="1" t="s">
        <v>13</v>
      </c>
      <c r="F2835" s="1" t="s">
        <v>13</v>
      </c>
      <c r="G2835" s="6" t="s">
        <v>13</v>
      </c>
      <c r="H2835" s="3">
        <v>0</v>
      </c>
      <c r="I2835" s="1" t="s">
        <v>13</v>
      </c>
      <c r="J2835" s="1" t="s">
        <v>13</v>
      </c>
      <c r="K2835" s="1" t="s">
        <v>13</v>
      </c>
      <c r="L2835" s="1" t="s">
        <v>13</v>
      </c>
      <c r="M2835" s="1" t="s">
        <v>13</v>
      </c>
      <c r="N2835" s="1" t="s">
        <v>13</v>
      </c>
      <c r="O2835" s="1" t="s">
        <v>13</v>
      </c>
      <c r="P2835" s="1" t="s">
        <v>13</v>
      </c>
      <c r="Q2835" s="1" t="s">
        <v>13</v>
      </c>
      <c r="S2835" t="s">
        <v>13</v>
      </c>
      <c r="T2835" t="s">
        <v>13</v>
      </c>
      <c r="U2835" t="s">
        <v>13</v>
      </c>
      <c r="V2835">
        <v>1</v>
      </c>
    </row>
    <row r="2836" spans="1:22" x14ac:dyDescent="0.2">
      <c r="A2836" s="1" t="s">
        <v>935</v>
      </c>
      <c r="B2836" s="6" t="s">
        <v>13</v>
      </c>
      <c r="C2836" s="1" t="s">
        <v>13</v>
      </c>
      <c r="D2836" s="1" t="s">
        <v>13</v>
      </c>
      <c r="E2836" s="1" t="s">
        <v>936</v>
      </c>
      <c r="F2836" s="1" t="s">
        <v>13</v>
      </c>
      <c r="G2836" s="6" t="s">
        <v>93</v>
      </c>
      <c r="H2836" s="3">
        <v>0</v>
      </c>
      <c r="I2836" s="1" t="s">
        <v>13</v>
      </c>
      <c r="J2836" s="1" t="s">
        <v>13</v>
      </c>
      <c r="K2836" s="1" t="s">
        <v>13</v>
      </c>
      <c r="L2836" s="1" t="s">
        <v>13</v>
      </c>
      <c r="M2836" s="1" t="s">
        <v>13</v>
      </c>
      <c r="N2836" s="1" t="s">
        <v>13</v>
      </c>
      <c r="O2836" s="1" t="s">
        <v>13</v>
      </c>
      <c r="P2836" s="1" t="s">
        <v>13</v>
      </c>
      <c r="Q2836" s="1" t="s">
        <v>13</v>
      </c>
      <c r="S2836" t="s">
        <v>13</v>
      </c>
      <c r="T2836" t="s">
        <v>13</v>
      </c>
      <c r="U2836" t="s">
        <v>13</v>
      </c>
      <c r="V2836">
        <v>1</v>
      </c>
    </row>
    <row r="2837" spans="1:22" x14ac:dyDescent="0.2">
      <c r="A2837" s="1" t="s">
        <v>935</v>
      </c>
      <c r="B2837" s="6" t="s">
        <v>1312</v>
      </c>
      <c r="C2837" s="1" t="s">
        <v>1313</v>
      </c>
      <c r="D2837" s="1" t="s">
        <v>13</v>
      </c>
      <c r="E2837" s="1" t="s">
        <v>1314</v>
      </c>
      <c r="F2837" s="1" t="s">
        <v>1315</v>
      </c>
      <c r="G2837" s="6" t="s">
        <v>1316</v>
      </c>
      <c r="H2837" s="3">
        <v>7.0000000000000007E-2</v>
      </c>
      <c r="I2837" s="5">
        <v>0</v>
      </c>
      <c r="J2837" s="4">
        <f>TRUNC(H2837*I2837, 1)</f>
        <v>0</v>
      </c>
      <c r="K2837" s="4">
        <f>노무!E8</f>
        <v>0</v>
      </c>
      <c r="L2837" s="5">
        <f>TRUNC(H2837*K2837, 1)</f>
        <v>0</v>
      </c>
      <c r="M2837" s="4">
        <v>0</v>
      </c>
      <c r="N2837" s="5">
        <f>TRUNC(H2837*M2837, 1)</f>
        <v>0</v>
      </c>
      <c r="O2837" s="4">
        <f>I2837+K2837+M2837</f>
        <v>0</v>
      </c>
      <c r="P2837" s="5">
        <f>J2837+L2837+N2837</f>
        <v>0</v>
      </c>
      <c r="Q2837" s="1" t="s">
        <v>13</v>
      </c>
      <c r="S2837" t="s">
        <v>54</v>
      </c>
      <c r="T2837" t="s">
        <v>54</v>
      </c>
      <c r="U2837" t="s">
        <v>13</v>
      </c>
      <c r="V2837">
        <v>1</v>
      </c>
    </row>
    <row r="2838" spans="1:22" x14ac:dyDescent="0.2">
      <c r="A2838" s="1" t="s">
        <v>935</v>
      </c>
      <c r="B2838" s="6" t="s">
        <v>1312</v>
      </c>
      <c r="C2838" s="1" t="s">
        <v>1317</v>
      </c>
      <c r="D2838" s="1" t="s">
        <v>13</v>
      </c>
      <c r="E2838" s="1" t="s">
        <v>1318</v>
      </c>
      <c r="F2838" s="1" t="s">
        <v>1315</v>
      </c>
      <c r="G2838" s="6" t="s">
        <v>1316</v>
      </c>
      <c r="H2838" s="3">
        <v>0.03</v>
      </c>
      <c r="I2838" s="5">
        <v>0</v>
      </c>
      <c r="J2838" s="4">
        <f>TRUNC(H2838*I2838, 1)</f>
        <v>0</v>
      </c>
      <c r="K2838" s="4">
        <f>노무!E4</f>
        <v>0</v>
      </c>
      <c r="L2838" s="5">
        <f>TRUNC(H2838*K2838, 1)</f>
        <v>0</v>
      </c>
      <c r="M2838" s="4">
        <v>0</v>
      </c>
      <c r="N2838" s="5">
        <f>TRUNC(H2838*M2838, 1)</f>
        <v>0</v>
      </c>
      <c r="O2838" s="4">
        <f>I2838+K2838+M2838</f>
        <v>0</v>
      </c>
      <c r="P2838" s="5">
        <f>J2838+L2838+N2838</f>
        <v>0</v>
      </c>
      <c r="Q2838" s="1" t="s">
        <v>13</v>
      </c>
      <c r="S2838" t="s">
        <v>54</v>
      </c>
      <c r="T2838" t="s">
        <v>54</v>
      </c>
      <c r="U2838" t="s">
        <v>13</v>
      </c>
      <c r="V2838">
        <v>1</v>
      </c>
    </row>
    <row r="2839" spans="1:22" x14ac:dyDescent="0.2">
      <c r="A2839" s="1" t="s">
        <v>13</v>
      </c>
      <c r="B2839" s="6" t="s">
        <v>13</v>
      </c>
      <c r="C2839" s="1" t="s">
        <v>13</v>
      </c>
      <c r="D2839" s="1" t="s">
        <v>13</v>
      </c>
      <c r="E2839" s="1" t="s">
        <v>1311</v>
      </c>
      <c r="F2839" s="1" t="s">
        <v>13</v>
      </c>
      <c r="G2839" s="6" t="s">
        <v>13</v>
      </c>
      <c r="H2839" s="3">
        <v>0</v>
      </c>
      <c r="I2839" s="1" t="s">
        <v>13</v>
      </c>
      <c r="J2839" s="4">
        <f>TRUNC(SUMPRODUCT(J2837:J2838, V2837:V2838), 0)</f>
        <v>0</v>
      </c>
      <c r="K2839" s="1" t="s">
        <v>13</v>
      </c>
      <c r="L2839" s="5">
        <f>TRUNC(SUMPRODUCT(L2837:L2838, V2837:V2838), 0)</f>
        <v>0</v>
      </c>
      <c r="M2839" s="1" t="s">
        <v>13</v>
      </c>
      <c r="N2839" s="5">
        <f>TRUNC(SUMPRODUCT(N2837:N2838, V2837:V2838), 0)</f>
        <v>0</v>
      </c>
      <c r="O2839" s="1" t="s">
        <v>13</v>
      </c>
      <c r="P2839" s="5">
        <f>J2839+L2839+N2839</f>
        <v>0</v>
      </c>
      <c r="Q2839" s="1" t="s">
        <v>13</v>
      </c>
      <c r="S2839" t="s">
        <v>13</v>
      </c>
      <c r="T2839" t="s">
        <v>13</v>
      </c>
      <c r="U2839" t="s">
        <v>13</v>
      </c>
      <c r="V2839">
        <v>1</v>
      </c>
    </row>
    <row r="2840" spans="1:22" x14ac:dyDescent="0.2">
      <c r="A2840" s="1" t="s">
        <v>13</v>
      </c>
      <c r="B2840" s="6" t="s">
        <v>13</v>
      </c>
      <c r="C2840" s="1" t="s">
        <v>13</v>
      </c>
      <c r="D2840" s="1" t="s">
        <v>13</v>
      </c>
      <c r="E2840" s="1" t="s">
        <v>13</v>
      </c>
      <c r="F2840" s="1" t="s">
        <v>13</v>
      </c>
      <c r="G2840" s="6" t="s">
        <v>13</v>
      </c>
      <c r="H2840" s="3">
        <v>0</v>
      </c>
      <c r="I2840" s="1" t="s">
        <v>13</v>
      </c>
      <c r="J2840" s="1" t="s">
        <v>13</v>
      </c>
      <c r="K2840" s="1" t="s">
        <v>13</v>
      </c>
      <c r="L2840" s="1" t="s">
        <v>13</v>
      </c>
      <c r="M2840" s="1" t="s">
        <v>13</v>
      </c>
      <c r="N2840" s="1" t="s">
        <v>13</v>
      </c>
      <c r="O2840" s="1" t="s">
        <v>13</v>
      </c>
      <c r="P2840" s="1" t="s">
        <v>13</v>
      </c>
      <c r="Q2840" s="1" t="s">
        <v>13</v>
      </c>
      <c r="S2840" t="s">
        <v>13</v>
      </c>
      <c r="T2840" t="s">
        <v>13</v>
      </c>
      <c r="U2840" t="s">
        <v>13</v>
      </c>
      <c r="V2840">
        <v>1</v>
      </c>
    </row>
    <row r="2841" spans="1:22" x14ac:dyDescent="0.2">
      <c r="A2841" s="1" t="s">
        <v>937</v>
      </c>
      <c r="B2841" s="6" t="s">
        <v>13</v>
      </c>
      <c r="C2841" s="1" t="s">
        <v>13</v>
      </c>
      <c r="D2841" s="1" t="s">
        <v>13</v>
      </c>
      <c r="E2841" s="1" t="s">
        <v>938</v>
      </c>
      <c r="F2841" s="1" t="s">
        <v>939</v>
      </c>
      <c r="G2841" s="6" t="s">
        <v>260</v>
      </c>
      <c r="H2841" s="3">
        <v>0</v>
      </c>
      <c r="I2841" s="1" t="s">
        <v>13</v>
      </c>
      <c r="J2841" s="1" t="s">
        <v>13</v>
      </c>
      <c r="K2841" s="1" t="s">
        <v>13</v>
      </c>
      <c r="L2841" s="1" t="s">
        <v>13</v>
      </c>
      <c r="M2841" s="1" t="s">
        <v>13</v>
      </c>
      <c r="N2841" s="1" t="s">
        <v>13</v>
      </c>
      <c r="O2841" s="1" t="s">
        <v>13</v>
      </c>
      <c r="P2841" s="1" t="s">
        <v>13</v>
      </c>
      <c r="Q2841" s="1" t="s">
        <v>13</v>
      </c>
      <c r="S2841" t="s">
        <v>13</v>
      </c>
      <c r="T2841" t="s">
        <v>13</v>
      </c>
      <c r="U2841" t="s">
        <v>13</v>
      </c>
      <c r="V2841">
        <v>1</v>
      </c>
    </row>
    <row r="2842" spans="1:22" x14ac:dyDescent="0.2">
      <c r="A2842" s="1" t="s">
        <v>937</v>
      </c>
      <c r="B2842" s="6" t="s">
        <v>1312</v>
      </c>
      <c r="C2842" s="1" t="s">
        <v>1355</v>
      </c>
      <c r="D2842" s="1" t="s">
        <v>13</v>
      </c>
      <c r="E2842" s="1" t="s">
        <v>1356</v>
      </c>
      <c r="F2842" s="1" t="s">
        <v>1315</v>
      </c>
      <c r="G2842" s="6" t="s">
        <v>1316</v>
      </c>
      <c r="H2842" s="3">
        <v>0.13</v>
      </c>
      <c r="I2842" s="5">
        <v>0</v>
      </c>
      <c r="J2842" s="4">
        <f>TRUNC(H2842*I2842, 1)</f>
        <v>0</v>
      </c>
      <c r="K2842" s="4">
        <f>노무!E5</f>
        <v>0</v>
      </c>
      <c r="L2842" s="5">
        <f>TRUNC(H2842*K2842, 1)</f>
        <v>0</v>
      </c>
      <c r="M2842" s="4">
        <v>0</v>
      </c>
      <c r="N2842" s="5">
        <f>TRUNC(H2842*M2842, 1)</f>
        <v>0</v>
      </c>
      <c r="O2842" s="4">
        <f>I2842+K2842+M2842</f>
        <v>0</v>
      </c>
      <c r="P2842" s="5">
        <f>J2842+L2842+N2842</f>
        <v>0</v>
      </c>
      <c r="Q2842" s="1" t="s">
        <v>13</v>
      </c>
      <c r="S2842" t="s">
        <v>54</v>
      </c>
      <c r="T2842" t="s">
        <v>54</v>
      </c>
      <c r="U2842" t="s">
        <v>13</v>
      </c>
      <c r="V2842">
        <v>1</v>
      </c>
    </row>
    <row r="2843" spans="1:22" x14ac:dyDescent="0.2">
      <c r="A2843" s="1" t="s">
        <v>937</v>
      </c>
      <c r="B2843" s="6" t="s">
        <v>1312</v>
      </c>
      <c r="C2843" s="1" t="s">
        <v>1317</v>
      </c>
      <c r="D2843" s="1" t="s">
        <v>13</v>
      </c>
      <c r="E2843" s="1" t="s">
        <v>1318</v>
      </c>
      <c r="F2843" s="1" t="s">
        <v>1315</v>
      </c>
      <c r="G2843" s="6" t="s">
        <v>1316</v>
      </c>
      <c r="H2843" s="3">
        <v>0.17</v>
      </c>
      <c r="I2843" s="5">
        <v>0</v>
      </c>
      <c r="J2843" s="4">
        <f>TRUNC(H2843*I2843, 1)</f>
        <v>0</v>
      </c>
      <c r="K2843" s="4">
        <f>노무!E4</f>
        <v>0</v>
      </c>
      <c r="L2843" s="5">
        <f>TRUNC(H2843*K2843, 1)</f>
        <v>0</v>
      </c>
      <c r="M2843" s="4">
        <v>0</v>
      </c>
      <c r="N2843" s="5">
        <f>TRUNC(H2843*M2843, 1)</f>
        <v>0</v>
      </c>
      <c r="O2843" s="4">
        <f>I2843+K2843+M2843</f>
        <v>0</v>
      </c>
      <c r="P2843" s="5">
        <f>J2843+L2843+N2843</f>
        <v>0</v>
      </c>
      <c r="Q2843" s="1" t="s">
        <v>13</v>
      </c>
      <c r="S2843" t="s">
        <v>54</v>
      </c>
      <c r="T2843" t="s">
        <v>54</v>
      </c>
      <c r="U2843" t="s">
        <v>13</v>
      </c>
      <c r="V2843">
        <v>1</v>
      </c>
    </row>
    <row r="2844" spans="1:22" x14ac:dyDescent="0.2">
      <c r="A2844" s="1" t="s">
        <v>13</v>
      </c>
      <c r="B2844" s="6" t="s">
        <v>13</v>
      </c>
      <c r="C2844" s="1" t="s">
        <v>13</v>
      </c>
      <c r="D2844" s="1" t="s">
        <v>13</v>
      </c>
      <c r="E2844" s="1" t="s">
        <v>1311</v>
      </c>
      <c r="F2844" s="1" t="s">
        <v>13</v>
      </c>
      <c r="G2844" s="6" t="s">
        <v>13</v>
      </c>
      <c r="H2844" s="3">
        <v>0</v>
      </c>
      <c r="I2844" s="1" t="s">
        <v>13</v>
      </c>
      <c r="J2844" s="4">
        <f>TRUNC(SUMPRODUCT(J2842:J2843, V2842:V2843), 0)</f>
        <v>0</v>
      </c>
      <c r="K2844" s="1" t="s">
        <v>13</v>
      </c>
      <c r="L2844" s="5">
        <f>TRUNC(SUMPRODUCT(L2842:L2843, V2842:V2843), 0)</f>
        <v>0</v>
      </c>
      <c r="M2844" s="1" t="s">
        <v>13</v>
      </c>
      <c r="N2844" s="5">
        <f>TRUNC(SUMPRODUCT(N2842:N2843, V2842:V2843), 0)</f>
        <v>0</v>
      </c>
      <c r="O2844" s="1" t="s">
        <v>13</v>
      </c>
      <c r="P2844" s="5">
        <f>J2844+L2844+N2844</f>
        <v>0</v>
      </c>
      <c r="Q2844" s="1" t="s">
        <v>13</v>
      </c>
      <c r="S2844" t="s">
        <v>13</v>
      </c>
      <c r="T2844" t="s">
        <v>13</v>
      </c>
      <c r="U2844" t="s">
        <v>13</v>
      </c>
      <c r="V2844">
        <v>1</v>
      </c>
    </row>
    <row r="2845" spans="1:22" x14ac:dyDescent="0.2">
      <c r="A2845" s="1" t="s">
        <v>13</v>
      </c>
      <c r="B2845" s="6" t="s">
        <v>13</v>
      </c>
      <c r="C2845" s="1" t="s">
        <v>13</v>
      </c>
      <c r="D2845" s="1" t="s">
        <v>13</v>
      </c>
      <c r="E2845" s="1" t="s">
        <v>13</v>
      </c>
      <c r="F2845" s="1" t="s">
        <v>13</v>
      </c>
      <c r="G2845" s="6" t="s">
        <v>13</v>
      </c>
      <c r="H2845" s="3">
        <v>0</v>
      </c>
      <c r="I2845" s="1" t="s">
        <v>13</v>
      </c>
      <c r="J2845" s="1" t="s">
        <v>13</v>
      </c>
      <c r="K2845" s="1" t="s">
        <v>13</v>
      </c>
      <c r="L2845" s="1" t="s">
        <v>13</v>
      </c>
      <c r="M2845" s="1" t="s">
        <v>13</v>
      </c>
      <c r="N2845" s="1" t="s">
        <v>13</v>
      </c>
      <c r="O2845" s="1" t="s">
        <v>13</v>
      </c>
      <c r="P2845" s="1" t="s">
        <v>13</v>
      </c>
      <c r="Q2845" s="1" t="s">
        <v>13</v>
      </c>
      <c r="S2845" t="s">
        <v>13</v>
      </c>
      <c r="T2845" t="s">
        <v>13</v>
      </c>
      <c r="U2845" t="s">
        <v>13</v>
      </c>
      <c r="V2845">
        <v>1</v>
      </c>
    </row>
    <row r="2846" spans="1:22" x14ac:dyDescent="0.2">
      <c r="A2846" s="1" t="s">
        <v>940</v>
      </c>
      <c r="B2846" s="6" t="s">
        <v>13</v>
      </c>
      <c r="C2846" s="1" t="s">
        <v>13</v>
      </c>
      <c r="D2846" s="1" t="s">
        <v>13</v>
      </c>
      <c r="E2846" s="1" t="s">
        <v>938</v>
      </c>
      <c r="F2846" s="1" t="s">
        <v>941</v>
      </c>
      <c r="G2846" s="6" t="s">
        <v>260</v>
      </c>
      <c r="H2846" s="3">
        <v>0</v>
      </c>
      <c r="I2846" s="1" t="s">
        <v>13</v>
      </c>
      <c r="J2846" s="1" t="s">
        <v>13</v>
      </c>
      <c r="K2846" s="1" t="s">
        <v>13</v>
      </c>
      <c r="L2846" s="1" t="s">
        <v>13</v>
      </c>
      <c r="M2846" s="1" t="s">
        <v>13</v>
      </c>
      <c r="N2846" s="1" t="s">
        <v>13</v>
      </c>
      <c r="O2846" s="1" t="s">
        <v>13</v>
      </c>
      <c r="P2846" s="1" t="s">
        <v>13</v>
      </c>
      <c r="Q2846" s="1" t="s">
        <v>13</v>
      </c>
      <c r="S2846" t="s">
        <v>13</v>
      </c>
      <c r="T2846" t="s">
        <v>13</v>
      </c>
      <c r="U2846" t="s">
        <v>13</v>
      </c>
      <c r="V2846">
        <v>1</v>
      </c>
    </row>
    <row r="2847" spans="1:22" x14ac:dyDescent="0.2">
      <c r="A2847" s="1" t="s">
        <v>940</v>
      </c>
      <c r="B2847" s="6" t="s">
        <v>1312</v>
      </c>
      <c r="C2847" s="1" t="s">
        <v>1355</v>
      </c>
      <c r="D2847" s="1" t="s">
        <v>13</v>
      </c>
      <c r="E2847" s="1" t="s">
        <v>1356</v>
      </c>
      <c r="F2847" s="1" t="s">
        <v>1315</v>
      </c>
      <c r="G2847" s="6" t="s">
        <v>1316</v>
      </c>
      <c r="H2847" s="3">
        <v>0.14000000000000001</v>
      </c>
      <c r="I2847" s="5">
        <v>0</v>
      </c>
      <c r="J2847" s="4">
        <f>TRUNC(H2847*I2847, 1)</f>
        <v>0</v>
      </c>
      <c r="K2847" s="4">
        <f>노무!E5</f>
        <v>0</v>
      </c>
      <c r="L2847" s="5">
        <f>TRUNC(H2847*K2847, 1)</f>
        <v>0</v>
      </c>
      <c r="M2847" s="4">
        <v>0</v>
      </c>
      <c r="N2847" s="5">
        <f>TRUNC(H2847*M2847, 1)</f>
        <v>0</v>
      </c>
      <c r="O2847" s="4">
        <f>I2847+K2847+M2847</f>
        <v>0</v>
      </c>
      <c r="P2847" s="5">
        <f>J2847+L2847+N2847</f>
        <v>0</v>
      </c>
      <c r="Q2847" s="1" t="s">
        <v>13</v>
      </c>
      <c r="S2847" t="s">
        <v>54</v>
      </c>
      <c r="T2847" t="s">
        <v>54</v>
      </c>
      <c r="U2847" t="s">
        <v>13</v>
      </c>
      <c r="V2847">
        <v>1</v>
      </c>
    </row>
    <row r="2848" spans="1:22" x14ac:dyDescent="0.2">
      <c r="A2848" s="1" t="s">
        <v>940</v>
      </c>
      <c r="B2848" s="6" t="s">
        <v>1312</v>
      </c>
      <c r="C2848" s="1" t="s">
        <v>1317</v>
      </c>
      <c r="D2848" s="1" t="s">
        <v>13</v>
      </c>
      <c r="E2848" s="1" t="s">
        <v>1318</v>
      </c>
      <c r="F2848" s="1" t="s">
        <v>1315</v>
      </c>
      <c r="G2848" s="6" t="s">
        <v>1316</v>
      </c>
      <c r="H2848" s="3">
        <v>0.25</v>
      </c>
      <c r="I2848" s="5">
        <v>0</v>
      </c>
      <c r="J2848" s="4">
        <f>TRUNC(H2848*I2848, 1)</f>
        <v>0</v>
      </c>
      <c r="K2848" s="4">
        <f>노무!E4</f>
        <v>0</v>
      </c>
      <c r="L2848" s="5">
        <f>TRUNC(H2848*K2848, 1)</f>
        <v>0</v>
      </c>
      <c r="M2848" s="4">
        <v>0</v>
      </c>
      <c r="N2848" s="5">
        <f>TRUNC(H2848*M2848, 1)</f>
        <v>0</v>
      </c>
      <c r="O2848" s="4">
        <f>I2848+K2848+M2848</f>
        <v>0</v>
      </c>
      <c r="P2848" s="5">
        <f>J2848+L2848+N2848</f>
        <v>0</v>
      </c>
      <c r="Q2848" s="1" t="s">
        <v>13</v>
      </c>
      <c r="S2848" t="s">
        <v>54</v>
      </c>
      <c r="T2848" t="s">
        <v>54</v>
      </c>
      <c r="U2848" t="s">
        <v>13</v>
      </c>
      <c r="V2848">
        <v>1</v>
      </c>
    </row>
    <row r="2849" spans="1:22" x14ac:dyDescent="0.2">
      <c r="A2849" s="1" t="s">
        <v>13</v>
      </c>
      <c r="B2849" s="6" t="s">
        <v>13</v>
      </c>
      <c r="C2849" s="1" t="s">
        <v>13</v>
      </c>
      <c r="D2849" s="1" t="s">
        <v>13</v>
      </c>
      <c r="E2849" s="1" t="s">
        <v>1311</v>
      </c>
      <c r="F2849" s="1" t="s">
        <v>13</v>
      </c>
      <c r="G2849" s="6" t="s">
        <v>13</v>
      </c>
      <c r="H2849" s="3">
        <v>0</v>
      </c>
      <c r="I2849" s="1" t="s">
        <v>13</v>
      </c>
      <c r="J2849" s="4">
        <f>TRUNC(SUMPRODUCT(J2847:J2848, V2847:V2848), 0)</f>
        <v>0</v>
      </c>
      <c r="K2849" s="1" t="s">
        <v>13</v>
      </c>
      <c r="L2849" s="5">
        <f>TRUNC(SUMPRODUCT(L2847:L2848, V2847:V2848), 0)</f>
        <v>0</v>
      </c>
      <c r="M2849" s="1" t="s">
        <v>13</v>
      </c>
      <c r="N2849" s="5">
        <f>TRUNC(SUMPRODUCT(N2847:N2848, V2847:V2848), 0)</f>
        <v>0</v>
      </c>
      <c r="O2849" s="1" t="s">
        <v>13</v>
      </c>
      <c r="P2849" s="5">
        <f>J2849+L2849+N2849</f>
        <v>0</v>
      </c>
      <c r="Q2849" s="1" t="s">
        <v>13</v>
      </c>
      <c r="S2849" t="s">
        <v>13</v>
      </c>
      <c r="T2849" t="s">
        <v>13</v>
      </c>
      <c r="U2849" t="s">
        <v>13</v>
      </c>
      <c r="V2849">
        <v>1</v>
      </c>
    </row>
    <row r="2850" spans="1:22" x14ac:dyDescent="0.2">
      <c r="A2850" s="1" t="s">
        <v>13</v>
      </c>
      <c r="B2850" s="6" t="s">
        <v>13</v>
      </c>
      <c r="C2850" s="1" t="s">
        <v>13</v>
      </c>
      <c r="D2850" s="1" t="s">
        <v>13</v>
      </c>
      <c r="E2850" s="1" t="s">
        <v>13</v>
      </c>
      <c r="F2850" s="1" t="s">
        <v>13</v>
      </c>
      <c r="G2850" s="6" t="s">
        <v>13</v>
      </c>
      <c r="H2850" s="3">
        <v>0</v>
      </c>
      <c r="I2850" s="1" t="s">
        <v>13</v>
      </c>
      <c r="J2850" s="1" t="s">
        <v>13</v>
      </c>
      <c r="K2850" s="1" t="s">
        <v>13</v>
      </c>
      <c r="L2850" s="1" t="s">
        <v>13</v>
      </c>
      <c r="M2850" s="1" t="s">
        <v>13</v>
      </c>
      <c r="N2850" s="1" t="s">
        <v>13</v>
      </c>
      <c r="O2850" s="1" t="s">
        <v>13</v>
      </c>
      <c r="P2850" s="1" t="s">
        <v>13</v>
      </c>
      <c r="Q2850" s="1" t="s">
        <v>13</v>
      </c>
      <c r="S2850" t="s">
        <v>13</v>
      </c>
      <c r="T2850" t="s">
        <v>13</v>
      </c>
      <c r="U2850" t="s">
        <v>13</v>
      </c>
      <c r="V2850">
        <v>1</v>
      </c>
    </row>
    <row r="2851" spans="1:22" x14ac:dyDescent="0.2">
      <c r="A2851" s="1" t="s">
        <v>942</v>
      </c>
      <c r="B2851" s="6" t="s">
        <v>13</v>
      </c>
      <c r="C2851" s="1" t="s">
        <v>13</v>
      </c>
      <c r="D2851" s="1" t="s">
        <v>13</v>
      </c>
      <c r="E2851" s="1" t="s">
        <v>938</v>
      </c>
      <c r="F2851" s="1" t="s">
        <v>943</v>
      </c>
      <c r="G2851" s="6" t="s">
        <v>260</v>
      </c>
      <c r="H2851" s="3">
        <v>0</v>
      </c>
      <c r="I2851" s="1" t="s">
        <v>13</v>
      </c>
      <c r="J2851" s="1" t="s">
        <v>13</v>
      </c>
      <c r="K2851" s="1" t="s">
        <v>13</v>
      </c>
      <c r="L2851" s="1" t="s">
        <v>13</v>
      </c>
      <c r="M2851" s="1" t="s">
        <v>13</v>
      </c>
      <c r="N2851" s="1" t="s">
        <v>13</v>
      </c>
      <c r="O2851" s="1" t="s">
        <v>13</v>
      </c>
      <c r="P2851" s="1" t="s">
        <v>13</v>
      </c>
      <c r="Q2851" s="1" t="s">
        <v>13</v>
      </c>
      <c r="S2851" t="s">
        <v>13</v>
      </c>
      <c r="T2851" t="s">
        <v>13</v>
      </c>
      <c r="U2851" t="s">
        <v>13</v>
      </c>
      <c r="V2851">
        <v>1</v>
      </c>
    </row>
    <row r="2852" spans="1:22" x14ac:dyDescent="0.2">
      <c r="A2852" s="1" t="s">
        <v>942</v>
      </c>
      <c r="B2852" s="6" t="s">
        <v>1312</v>
      </c>
      <c r="C2852" s="1" t="s">
        <v>1355</v>
      </c>
      <c r="D2852" s="1" t="s">
        <v>13</v>
      </c>
      <c r="E2852" s="1" t="s">
        <v>1356</v>
      </c>
      <c r="F2852" s="1" t="s">
        <v>1315</v>
      </c>
      <c r="G2852" s="6" t="s">
        <v>1316</v>
      </c>
      <c r="H2852" s="3">
        <v>0.15</v>
      </c>
      <c r="I2852" s="5">
        <v>0</v>
      </c>
      <c r="J2852" s="4">
        <f>TRUNC(H2852*I2852, 1)</f>
        <v>0</v>
      </c>
      <c r="K2852" s="4">
        <f>노무!E5</f>
        <v>0</v>
      </c>
      <c r="L2852" s="5">
        <f>TRUNC(H2852*K2852, 1)</f>
        <v>0</v>
      </c>
      <c r="M2852" s="4">
        <v>0</v>
      </c>
      <c r="N2852" s="5">
        <f>TRUNC(H2852*M2852, 1)</f>
        <v>0</v>
      </c>
      <c r="O2852" s="4">
        <f>I2852+K2852+M2852</f>
        <v>0</v>
      </c>
      <c r="P2852" s="5">
        <f>J2852+L2852+N2852</f>
        <v>0</v>
      </c>
      <c r="Q2852" s="1" t="s">
        <v>13</v>
      </c>
      <c r="S2852" t="s">
        <v>54</v>
      </c>
      <c r="T2852" t="s">
        <v>54</v>
      </c>
      <c r="U2852" t="s">
        <v>13</v>
      </c>
      <c r="V2852">
        <v>1</v>
      </c>
    </row>
    <row r="2853" spans="1:22" x14ac:dyDescent="0.2">
      <c r="A2853" s="1" t="s">
        <v>942</v>
      </c>
      <c r="B2853" s="6" t="s">
        <v>1312</v>
      </c>
      <c r="C2853" s="1" t="s">
        <v>1317</v>
      </c>
      <c r="D2853" s="1" t="s">
        <v>13</v>
      </c>
      <c r="E2853" s="1" t="s">
        <v>1318</v>
      </c>
      <c r="F2853" s="1" t="s">
        <v>1315</v>
      </c>
      <c r="G2853" s="6" t="s">
        <v>1316</v>
      </c>
      <c r="H2853" s="3">
        <v>0.3</v>
      </c>
      <c r="I2853" s="5">
        <v>0</v>
      </c>
      <c r="J2853" s="4">
        <f>TRUNC(H2853*I2853, 1)</f>
        <v>0</v>
      </c>
      <c r="K2853" s="4">
        <f>노무!E4</f>
        <v>0</v>
      </c>
      <c r="L2853" s="5">
        <f>TRUNC(H2853*K2853, 1)</f>
        <v>0</v>
      </c>
      <c r="M2853" s="4">
        <v>0</v>
      </c>
      <c r="N2853" s="5">
        <f>TRUNC(H2853*M2853, 1)</f>
        <v>0</v>
      </c>
      <c r="O2853" s="4">
        <f>I2853+K2853+M2853</f>
        <v>0</v>
      </c>
      <c r="P2853" s="5">
        <f>J2853+L2853+N2853</f>
        <v>0</v>
      </c>
      <c r="Q2853" s="1" t="s">
        <v>13</v>
      </c>
      <c r="S2853" t="s">
        <v>54</v>
      </c>
      <c r="T2853" t="s">
        <v>54</v>
      </c>
      <c r="U2853" t="s">
        <v>13</v>
      </c>
      <c r="V2853">
        <v>1</v>
      </c>
    </row>
    <row r="2854" spans="1:22" x14ac:dyDescent="0.2">
      <c r="A2854" s="1" t="s">
        <v>13</v>
      </c>
      <c r="B2854" s="6" t="s">
        <v>13</v>
      </c>
      <c r="C2854" s="1" t="s">
        <v>13</v>
      </c>
      <c r="D2854" s="1" t="s">
        <v>13</v>
      </c>
      <c r="E2854" s="1" t="s">
        <v>1311</v>
      </c>
      <c r="F2854" s="1" t="s">
        <v>13</v>
      </c>
      <c r="G2854" s="6" t="s">
        <v>13</v>
      </c>
      <c r="H2854" s="3">
        <v>0</v>
      </c>
      <c r="I2854" s="1" t="s">
        <v>13</v>
      </c>
      <c r="J2854" s="4">
        <f>TRUNC(SUMPRODUCT(J2852:J2853, V2852:V2853), 0)</f>
        <v>0</v>
      </c>
      <c r="K2854" s="1" t="s">
        <v>13</v>
      </c>
      <c r="L2854" s="5">
        <f>TRUNC(SUMPRODUCT(L2852:L2853, V2852:V2853), 0)</f>
        <v>0</v>
      </c>
      <c r="M2854" s="1" t="s">
        <v>13</v>
      </c>
      <c r="N2854" s="5">
        <f>TRUNC(SUMPRODUCT(N2852:N2853, V2852:V2853), 0)</f>
        <v>0</v>
      </c>
      <c r="O2854" s="1" t="s">
        <v>13</v>
      </c>
      <c r="P2854" s="5">
        <f>J2854+L2854+N2854</f>
        <v>0</v>
      </c>
      <c r="Q2854" s="1" t="s">
        <v>13</v>
      </c>
      <c r="S2854" t="s">
        <v>13</v>
      </c>
      <c r="T2854" t="s">
        <v>13</v>
      </c>
      <c r="U2854" t="s">
        <v>13</v>
      </c>
      <c r="V2854">
        <v>1</v>
      </c>
    </row>
    <row r="2855" spans="1:22" x14ac:dyDescent="0.2">
      <c r="A2855" s="1" t="s">
        <v>13</v>
      </c>
      <c r="B2855" s="6" t="s">
        <v>13</v>
      </c>
      <c r="C2855" s="1" t="s">
        <v>13</v>
      </c>
      <c r="D2855" s="1" t="s">
        <v>13</v>
      </c>
      <c r="E2855" s="1" t="s">
        <v>13</v>
      </c>
      <c r="F2855" s="1" t="s">
        <v>13</v>
      </c>
      <c r="G2855" s="6" t="s">
        <v>13</v>
      </c>
      <c r="H2855" s="3">
        <v>0</v>
      </c>
      <c r="I2855" s="1" t="s">
        <v>13</v>
      </c>
      <c r="J2855" s="1" t="s">
        <v>13</v>
      </c>
      <c r="K2855" s="1" t="s">
        <v>13</v>
      </c>
      <c r="L2855" s="1" t="s">
        <v>13</v>
      </c>
      <c r="M2855" s="1" t="s">
        <v>13</v>
      </c>
      <c r="N2855" s="1" t="s">
        <v>13</v>
      </c>
      <c r="O2855" s="1" t="s">
        <v>13</v>
      </c>
      <c r="P2855" s="1" t="s">
        <v>13</v>
      </c>
      <c r="Q2855" s="1" t="s">
        <v>13</v>
      </c>
      <c r="S2855" t="s">
        <v>13</v>
      </c>
      <c r="T2855" t="s">
        <v>13</v>
      </c>
      <c r="U2855" t="s">
        <v>13</v>
      </c>
      <c r="V2855">
        <v>1</v>
      </c>
    </row>
    <row r="2856" spans="1:22" x14ac:dyDescent="0.2">
      <c r="A2856" s="1" t="s">
        <v>944</v>
      </c>
      <c r="B2856" s="6" t="s">
        <v>13</v>
      </c>
      <c r="C2856" s="1" t="s">
        <v>13</v>
      </c>
      <c r="D2856" s="1" t="s">
        <v>13</v>
      </c>
      <c r="E2856" s="1" t="s">
        <v>938</v>
      </c>
      <c r="F2856" s="1" t="s">
        <v>945</v>
      </c>
      <c r="G2856" s="6" t="s">
        <v>260</v>
      </c>
      <c r="H2856" s="3">
        <v>0</v>
      </c>
      <c r="I2856" s="1" t="s">
        <v>13</v>
      </c>
      <c r="J2856" s="1" t="s">
        <v>13</v>
      </c>
      <c r="K2856" s="1" t="s">
        <v>13</v>
      </c>
      <c r="L2856" s="1" t="s">
        <v>13</v>
      </c>
      <c r="M2856" s="1" t="s">
        <v>13</v>
      </c>
      <c r="N2856" s="1" t="s">
        <v>13</v>
      </c>
      <c r="O2856" s="1" t="s">
        <v>13</v>
      </c>
      <c r="P2856" s="1" t="s">
        <v>13</v>
      </c>
      <c r="Q2856" s="1" t="s">
        <v>13</v>
      </c>
      <c r="S2856" t="s">
        <v>13</v>
      </c>
      <c r="T2856" t="s">
        <v>13</v>
      </c>
      <c r="U2856" t="s">
        <v>13</v>
      </c>
      <c r="V2856">
        <v>1</v>
      </c>
    </row>
    <row r="2857" spans="1:22" x14ac:dyDescent="0.2">
      <c r="A2857" s="1" t="s">
        <v>944</v>
      </c>
      <c r="B2857" s="6" t="s">
        <v>1312</v>
      </c>
      <c r="C2857" s="1" t="s">
        <v>1355</v>
      </c>
      <c r="D2857" s="1" t="s">
        <v>13</v>
      </c>
      <c r="E2857" s="1" t="s">
        <v>1356</v>
      </c>
      <c r="F2857" s="1" t="s">
        <v>1315</v>
      </c>
      <c r="G2857" s="6" t="s">
        <v>1316</v>
      </c>
      <c r="H2857" s="3">
        <v>0.17</v>
      </c>
      <c r="I2857" s="5">
        <v>0</v>
      </c>
      <c r="J2857" s="4">
        <f>TRUNC(H2857*I2857, 1)</f>
        <v>0</v>
      </c>
      <c r="K2857" s="4">
        <f>노무!E5</f>
        <v>0</v>
      </c>
      <c r="L2857" s="5">
        <f>TRUNC(H2857*K2857, 1)</f>
        <v>0</v>
      </c>
      <c r="M2857" s="4">
        <v>0</v>
      </c>
      <c r="N2857" s="5">
        <f>TRUNC(H2857*M2857, 1)</f>
        <v>0</v>
      </c>
      <c r="O2857" s="4">
        <f>I2857+K2857+M2857</f>
        <v>0</v>
      </c>
      <c r="P2857" s="5">
        <f>J2857+L2857+N2857</f>
        <v>0</v>
      </c>
      <c r="Q2857" s="1" t="s">
        <v>13</v>
      </c>
      <c r="S2857" t="s">
        <v>54</v>
      </c>
      <c r="T2857" t="s">
        <v>54</v>
      </c>
      <c r="U2857" t="s">
        <v>13</v>
      </c>
      <c r="V2857">
        <v>1</v>
      </c>
    </row>
    <row r="2858" spans="1:22" x14ac:dyDescent="0.2">
      <c r="A2858" s="1" t="s">
        <v>944</v>
      </c>
      <c r="B2858" s="6" t="s">
        <v>1312</v>
      </c>
      <c r="C2858" s="1" t="s">
        <v>1317</v>
      </c>
      <c r="D2858" s="1" t="s">
        <v>13</v>
      </c>
      <c r="E2858" s="1" t="s">
        <v>1318</v>
      </c>
      <c r="F2858" s="1" t="s">
        <v>1315</v>
      </c>
      <c r="G2858" s="6" t="s">
        <v>1316</v>
      </c>
      <c r="H2858" s="3">
        <v>0.4</v>
      </c>
      <c r="I2858" s="5">
        <v>0</v>
      </c>
      <c r="J2858" s="4">
        <f>TRUNC(H2858*I2858, 1)</f>
        <v>0</v>
      </c>
      <c r="K2858" s="4">
        <f>노무!E4</f>
        <v>0</v>
      </c>
      <c r="L2858" s="5">
        <f>TRUNC(H2858*K2858, 1)</f>
        <v>0</v>
      </c>
      <c r="M2858" s="4">
        <v>0</v>
      </c>
      <c r="N2858" s="5">
        <f>TRUNC(H2858*M2858, 1)</f>
        <v>0</v>
      </c>
      <c r="O2858" s="4">
        <f>I2858+K2858+M2858</f>
        <v>0</v>
      </c>
      <c r="P2858" s="5">
        <f>J2858+L2858+N2858</f>
        <v>0</v>
      </c>
      <c r="Q2858" s="1" t="s">
        <v>13</v>
      </c>
      <c r="S2858" t="s">
        <v>54</v>
      </c>
      <c r="T2858" t="s">
        <v>54</v>
      </c>
      <c r="U2858" t="s">
        <v>13</v>
      </c>
      <c r="V2858">
        <v>1</v>
      </c>
    </row>
    <row r="2859" spans="1:22" x14ac:dyDescent="0.2">
      <c r="A2859" s="1" t="s">
        <v>13</v>
      </c>
      <c r="B2859" s="6" t="s">
        <v>13</v>
      </c>
      <c r="C2859" s="1" t="s">
        <v>13</v>
      </c>
      <c r="D2859" s="1" t="s">
        <v>13</v>
      </c>
      <c r="E2859" s="1" t="s">
        <v>1311</v>
      </c>
      <c r="F2859" s="1" t="s">
        <v>13</v>
      </c>
      <c r="G2859" s="6" t="s">
        <v>13</v>
      </c>
      <c r="H2859" s="3">
        <v>0</v>
      </c>
      <c r="I2859" s="1" t="s">
        <v>13</v>
      </c>
      <c r="J2859" s="4">
        <f>TRUNC(SUMPRODUCT(J2857:J2858, V2857:V2858), 0)</f>
        <v>0</v>
      </c>
      <c r="K2859" s="1" t="s">
        <v>13</v>
      </c>
      <c r="L2859" s="5">
        <f>TRUNC(SUMPRODUCT(L2857:L2858, V2857:V2858), 0)</f>
        <v>0</v>
      </c>
      <c r="M2859" s="1" t="s">
        <v>13</v>
      </c>
      <c r="N2859" s="5">
        <f>TRUNC(SUMPRODUCT(N2857:N2858, V2857:V2858), 0)</f>
        <v>0</v>
      </c>
      <c r="O2859" s="1" t="s">
        <v>13</v>
      </c>
      <c r="P2859" s="5">
        <f>J2859+L2859+N2859</f>
        <v>0</v>
      </c>
      <c r="Q2859" s="1" t="s">
        <v>13</v>
      </c>
      <c r="S2859" t="s">
        <v>13</v>
      </c>
      <c r="T2859" t="s">
        <v>13</v>
      </c>
      <c r="U2859" t="s">
        <v>13</v>
      </c>
      <c r="V2859">
        <v>1</v>
      </c>
    </row>
    <row r="2860" spans="1:22" x14ac:dyDescent="0.2">
      <c r="A2860" s="1" t="s">
        <v>13</v>
      </c>
      <c r="B2860" s="6" t="s">
        <v>13</v>
      </c>
      <c r="C2860" s="1" t="s">
        <v>13</v>
      </c>
      <c r="D2860" s="1" t="s">
        <v>13</v>
      </c>
      <c r="E2860" s="1" t="s">
        <v>13</v>
      </c>
      <c r="F2860" s="1" t="s">
        <v>13</v>
      </c>
      <c r="G2860" s="6" t="s">
        <v>13</v>
      </c>
      <c r="H2860" s="3">
        <v>0</v>
      </c>
      <c r="I2860" s="1" t="s">
        <v>13</v>
      </c>
      <c r="J2860" s="1" t="s">
        <v>13</v>
      </c>
      <c r="K2860" s="1" t="s">
        <v>13</v>
      </c>
      <c r="L2860" s="1" t="s">
        <v>13</v>
      </c>
      <c r="M2860" s="1" t="s">
        <v>13</v>
      </c>
      <c r="N2860" s="1" t="s">
        <v>13</v>
      </c>
      <c r="O2860" s="1" t="s">
        <v>13</v>
      </c>
      <c r="P2860" s="1" t="s">
        <v>13</v>
      </c>
      <c r="Q2860" s="1" t="s">
        <v>13</v>
      </c>
      <c r="S2860" t="s">
        <v>13</v>
      </c>
      <c r="T2860" t="s">
        <v>13</v>
      </c>
      <c r="U2860" t="s">
        <v>13</v>
      </c>
      <c r="V2860">
        <v>1</v>
      </c>
    </row>
    <row r="2861" spans="1:22" x14ac:dyDescent="0.2">
      <c r="A2861" s="1" t="s">
        <v>946</v>
      </c>
      <c r="B2861" s="6" t="s">
        <v>13</v>
      </c>
      <c r="C2861" s="1" t="s">
        <v>13</v>
      </c>
      <c r="D2861" s="1" t="s">
        <v>13</v>
      </c>
      <c r="E2861" s="1" t="s">
        <v>938</v>
      </c>
      <c r="F2861" s="1" t="s">
        <v>947</v>
      </c>
      <c r="G2861" s="6" t="s">
        <v>260</v>
      </c>
      <c r="H2861" s="3">
        <v>0</v>
      </c>
      <c r="I2861" s="1" t="s">
        <v>13</v>
      </c>
      <c r="J2861" s="1" t="s">
        <v>13</v>
      </c>
      <c r="K2861" s="1" t="s">
        <v>13</v>
      </c>
      <c r="L2861" s="1" t="s">
        <v>13</v>
      </c>
      <c r="M2861" s="1" t="s">
        <v>13</v>
      </c>
      <c r="N2861" s="1" t="s">
        <v>13</v>
      </c>
      <c r="O2861" s="1" t="s">
        <v>13</v>
      </c>
      <c r="P2861" s="1" t="s">
        <v>13</v>
      </c>
      <c r="Q2861" s="1" t="s">
        <v>13</v>
      </c>
      <c r="S2861" t="s">
        <v>13</v>
      </c>
      <c r="T2861" t="s">
        <v>13</v>
      </c>
      <c r="U2861" t="s">
        <v>13</v>
      </c>
      <c r="V2861">
        <v>1</v>
      </c>
    </row>
    <row r="2862" spans="1:22" x14ac:dyDescent="0.2">
      <c r="A2862" s="1" t="s">
        <v>946</v>
      </c>
      <c r="B2862" s="6" t="s">
        <v>1312</v>
      </c>
      <c r="C2862" s="1" t="s">
        <v>1355</v>
      </c>
      <c r="D2862" s="1" t="s">
        <v>13</v>
      </c>
      <c r="E2862" s="1" t="s">
        <v>1356</v>
      </c>
      <c r="F2862" s="1" t="s">
        <v>1315</v>
      </c>
      <c r="G2862" s="6" t="s">
        <v>1316</v>
      </c>
      <c r="H2862" s="3">
        <v>0.21</v>
      </c>
      <c r="I2862" s="5">
        <v>0</v>
      </c>
      <c r="J2862" s="4">
        <f>TRUNC(H2862*I2862, 1)</f>
        <v>0</v>
      </c>
      <c r="K2862" s="4">
        <f>노무!E5</f>
        <v>0</v>
      </c>
      <c r="L2862" s="5">
        <f>TRUNC(H2862*K2862, 1)</f>
        <v>0</v>
      </c>
      <c r="M2862" s="4">
        <v>0</v>
      </c>
      <c r="N2862" s="5">
        <f>TRUNC(H2862*M2862, 1)</f>
        <v>0</v>
      </c>
      <c r="O2862" s="4">
        <f>I2862+K2862+M2862</f>
        <v>0</v>
      </c>
      <c r="P2862" s="5">
        <f>J2862+L2862+N2862</f>
        <v>0</v>
      </c>
      <c r="Q2862" s="1" t="s">
        <v>13</v>
      </c>
      <c r="S2862" t="s">
        <v>54</v>
      </c>
      <c r="T2862" t="s">
        <v>54</v>
      </c>
      <c r="U2862" t="s">
        <v>13</v>
      </c>
      <c r="V2862">
        <v>1</v>
      </c>
    </row>
    <row r="2863" spans="1:22" x14ac:dyDescent="0.2">
      <c r="A2863" s="1" t="s">
        <v>946</v>
      </c>
      <c r="B2863" s="6" t="s">
        <v>1312</v>
      </c>
      <c r="C2863" s="1" t="s">
        <v>1317</v>
      </c>
      <c r="D2863" s="1" t="s">
        <v>13</v>
      </c>
      <c r="E2863" s="1" t="s">
        <v>1318</v>
      </c>
      <c r="F2863" s="1" t="s">
        <v>1315</v>
      </c>
      <c r="G2863" s="6" t="s">
        <v>1316</v>
      </c>
      <c r="H2863" s="3">
        <v>0.5</v>
      </c>
      <c r="I2863" s="5">
        <v>0</v>
      </c>
      <c r="J2863" s="4">
        <f>TRUNC(H2863*I2863, 1)</f>
        <v>0</v>
      </c>
      <c r="K2863" s="4">
        <f>노무!E4</f>
        <v>0</v>
      </c>
      <c r="L2863" s="5">
        <f>TRUNC(H2863*K2863, 1)</f>
        <v>0</v>
      </c>
      <c r="M2863" s="4">
        <v>0</v>
      </c>
      <c r="N2863" s="5">
        <f>TRUNC(H2863*M2863, 1)</f>
        <v>0</v>
      </c>
      <c r="O2863" s="4">
        <f>I2863+K2863+M2863</f>
        <v>0</v>
      </c>
      <c r="P2863" s="5">
        <f>J2863+L2863+N2863</f>
        <v>0</v>
      </c>
      <c r="Q2863" s="1" t="s">
        <v>13</v>
      </c>
      <c r="S2863" t="s">
        <v>54</v>
      </c>
      <c r="T2863" t="s">
        <v>54</v>
      </c>
      <c r="U2863" t="s">
        <v>13</v>
      </c>
      <c r="V2863">
        <v>1</v>
      </c>
    </row>
    <row r="2864" spans="1:22" x14ac:dyDescent="0.2">
      <c r="A2864" s="1" t="s">
        <v>13</v>
      </c>
      <c r="B2864" s="6" t="s">
        <v>13</v>
      </c>
      <c r="C2864" s="1" t="s">
        <v>13</v>
      </c>
      <c r="D2864" s="1" t="s">
        <v>13</v>
      </c>
      <c r="E2864" s="1" t="s">
        <v>1311</v>
      </c>
      <c r="F2864" s="1" t="s">
        <v>13</v>
      </c>
      <c r="G2864" s="6" t="s">
        <v>13</v>
      </c>
      <c r="H2864" s="3">
        <v>0</v>
      </c>
      <c r="I2864" s="1" t="s">
        <v>13</v>
      </c>
      <c r="J2864" s="4">
        <f>TRUNC(SUMPRODUCT(J2862:J2863, V2862:V2863), 0)</f>
        <v>0</v>
      </c>
      <c r="K2864" s="1" t="s">
        <v>13</v>
      </c>
      <c r="L2864" s="5">
        <f>TRUNC(SUMPRODUCT(L2862:L2863, V2862:V2863), 0)</f>
        <v>0</v>
      </c>
      <c r="M2864" s="1" t="s">
        <v>13</v>
      </c>
      <c r="N2864" s="5">
        <f>TRUNC(SUMPRODUCT(N2862:N2863, V2862:V2863), 0)</f>
        <v>0</v>
      </c>
      <c r="O2864" s="1" t="s">
        <v>13</v>
      </c>
      <c r="P2864" s="5">
        <f>J2864+L2864+N2864</f>
        <v>0</v>
      </c>
      <c r="Q2864" s="1" t="s">
        <v>13</v>
      </c>
      <c r="S2864" t="s">
        <v>13</v>
      </c>
      <c r="T2864" t="s">
        <v>13</v>
      </c>
      <c r="U2864" t="s">
        <v>13</v>
      </c>
      <c r="V2864">
        <v>1</v>
      </c>
    </row>
    <row r="2865" spans="1:22" x14ac:dyDescent="0.2">
      <c r="A2865" s="1" t="s">
        <v>13</v>
      </c>
      <c r="B2865" s="6" t="s">
        <v>13</v>
      </c>
      <c r="C2865" s="1" t="s">
        <v>13</v>
      </c>
      <c r="D2865" s="1" t="s">
        <v>13</v>
      </c>
      <c r="E2865" s="1" t="s">
        <v>13</v>
      </c>
      <c r="F2865" s="1" t="s">
        <v>13</v>
      </c>
      <c r="G2865" s="6" t="s">
        <v>13</v>
      </c>
      <c r="H2865" s="3">
        <v>0</v>
      </c>
      <c r="I2865" s="1" t="s">
        <v>13</v>
      </c>
      <c r="J2865" s="1" t="s">
        <v>13</v>
      </c>
      <c r="K2865" s="1" t="s">
        <v>13</v>
      </c>
      <c r="L2865" s="1" t="s">
        <v>13</v>
      </c>
      <c r="M2865" s="1" t="s">
        <v>13</v>
      </c>
      <c r="N2865" s="1" t="s">
        <v>13</v>
      </c>
      <c r="O2865" s="1" t="s">
        <v>13</v>
      </c>
      <c r="P2865" s="1" t="s">
        <v>13</v>
      </c>
      <c r="Q2865" s="1" t="s">
        <v>13</v>
      </c>
      <c r="S2865" t="s">
        <v>13</v>
      </c>
      <c r="T2865" t="s">
        <v>13</v>
      </c>
      <c r="U2865" t="s">
        <v>13</v>
      </c>
      <c r="V2865">
        <v>1</v>
      </c>
    </row>
    <row r="2866" spans="1:22" x14ac:dyDescent="0.2">
      <c r="A2866" s="1" t="s">
        <v>948</v>
      </c>
      <c r="B2866" s="6" t="s">
        <v>13</v>
      </c>
      <c r="C2866" s="1" t="s">
        <v>13</v>
      </c>
      <c r="D2866" s="1" t="s">
        <v>13</v>
      </c>
      <c r="E2866" s="1" t="s">
        <v>949</v>
      </c>
      <c r="F2866" s="1" t="s">
        <v>950</v>
      </c>
      <c r="G2866" s="6" t="s">
        <v>260</v>
      </c>
      <c r="H2866" s="3">
        <v>0</v>
      </c>
      <c r="I2866" s="1" t="s">
        <v>13</v>
      </c>
      <c r="J2866" s="1" t="s">
        <v>13</v>
      </c>
      <c r="K2866" s="1" t="s">
        <v>13</v>
      </c>
      <c r="L2866" s="1" t="s">
        <v>13</v>
      </c>
      <c r="M2866" s="1" t="s">
        <v>13</v>
      </c>
      <c r="N2866" s="1" t="s">
        <v>13</v>
      </c>
      <c r="O2866" s="1" t="s">
        <v>13</v>
      </c>
      <c r="P2866" s="1" t="s">
        <v>13</v>
      </c>
      <c r="Q2866" s="1" t="s">
        <v>13</v>
      </c>
      <c r="S2866" t="s">
        <v>13</v>
      </c>
      <c r="T2866" t="s">
        <v>13</v>
      </c>
      <c r="U2866" t="s">
        <v>13</v>
      </c>
      <c r="V2866">
        <v>1</v>
      </c>
    </row>
    <row r="2867" spans="1:22" x14ac:dyDescent="0.2">
      <c r="A2867" s="1" t="s">
        <v>948</v>
      </c>
      <c r="B2867" s="6" t="s">
        <v>1312</v>
      </c>
      <c r="C2867" s="1" t="s">
        <v>1355</v>
      </c>
      <c r="D2867" s="1" t="s">
        <v>13</v>
      </c>
      <c r="E2867" s="1" t="s">
        <v>1356</v>
      </c>
      <c r="F2867" s="1" t="s">
        <v>1315</v>
      </c>
      <c r="G2867" s="6" t="s">
        <v>1316</v>
      </c>
      <c r="H2867" s="3">
        <v>0.23</v>
      </c>
      <c r="I2867" s="5">
        <v>0</v>
      </c>
      <c r="J2867" s="4">
        <f>TRUNC(H2867*I2867, 1)</f>
        <v>0</v>
      </c>
      <c r="K2867" s="4">
        <f>노무!E5</f>
        <v>0</v>
      </c>
      <c r="L2867" s="5">
        <f>TRUNC(H2867*K2867, 1)</f>
        <v>0</v>
      </c>
      <c r="M2867" s="4">
        <v>0</v>
      </c>
      <c r="N2867" s="5">
        <f>TRUNC(H2867*M2867, 1)</f>
        <v>0</v>
      </c>
      <c r="O2867" s="4">
        <f>I2867+K2867+M2867</f>
        <v>0</v>
      </c>
      <c r="P2867" s="5">
        <f>J2867+L2867+N2867</f>
        <v>0</v>
      </c>
      <c r="Q2867" s="1" t="s">
        <v>13</v>
      </c>
      <c r="S2867" t="s">
        <v>54</v>
      </c>
      <c r="T2867" t="s">
        <v>54</v>
      </c>
      <c r="U2867" t="s">
        <v>13</v>
      </c>
      <c r="V2867">
        <v>1</v>
      </c>
    </row>
    <row r="2868" spans="1:22" x14ac:dyDescent="0.2">
      <c r="A2868" s="1" t="s">
        <v>948</v>
      </c>
      <c r="B2868" s="6" t="s">
        <v>1312</v>
      </c>
      <c r="C2868" s="1" t="s">
        <v>1317</v>
      </c>
      <c r="D2868" s="1" t="s">
        <v>13</v>
      </c>
      <c r="E2868" s="1" t="s">
        <v>1318</v>
      </c>
      <c r="F2868" s="1" t="s">
        <v>1315</v>
      </c>
      <c r="G2868" s="6" t="s">
        <v>1316</v>
      </c>
      <c r="H2868" s="3">
        <v>0.39</v>
      </c>
      <c r="I2868" s="5">
        <v>0</v>
      </c>
      <c r="J2868" s="4">
        <f>TRUNC(H2868*I2868, 1)</f>
        <v>0</v>
      </c>
      <c r="K2868" s="4">
        <f>노무!E4</f>
        <v>0</v>
      </c>
      <c r="L2868" s="5">
        <f>TRUNC(H2868*K2868, 1)</f>
        <v>0</v>
      </c>
      <c r="M2868" s="4">
        <v>0</v>
      </c>
      <c r="N2868" s="5">
        <f>TRUNC(H2868*M2868, 1)</f>
        <v>0</v>
      </c>
      <c r="O2868" s="4">
        <f>I2868+K2868+M2868</f>
        <v>0</v>
      </c>
      <c r="P2868" s="5">
        <f>J2868+L2868+N2868</f>
        <v>0</v>
      </c>
      <c r="Q2868" s="1" t="s">
        <v>13</v>
      </c>
      <c r="S2868" t="s">
        <v>54</v>
      </c>
      <c r="T2868" t="s">
        <v>54</v>
      </c>
      <c r="U2868" t="s">
        <v>13</v>
      </c>
      <c r="V2868">
        <v>1</v>
      </c>
    </row>
    <row r="2869" spans="1:22" x14ac:dyDescent="0.2">
      <c r="A2869" s="1" t="s">
        <v>13</v>
      </c>
      <c r="B2869" s="6" t="s">
        <v>13</v>
      </c>
      <c r="C2869" s="1" t="s">
        <v>13</v>
      </c>
      <c r="D2869" s="1" t="s">
        <v>13</v>
      </c>
      <c r="E2869" s="1" t="s">
        <v>1311</v>
      </c>
      <c r="F2869" s="1" t="s">
        <v>13</v>
      </c>
      <c r="G2869" s="6" t="s">
        <v>13</v>
      </c>
      <c r="H2869" s="3">
        <v>0</v>
      </c>
      <c r="I2869" s="1" t="s">
        <v>13</v>
      </c>
      <c r="J2869" s="4">
        <f>TRUNC(SUMPRODUCT(J2867:J2868, V2867:V2868), 0)</f>
        <v>0</v>
      </c>
      <c r="K2869" s="1" t="s">
        <v>13</v>
      </c>
      <c r="L2869" s="5">
        <f>TRUNC(SUMPRODUCT(L2867:L2868, V2867:V2868), 0)</f>
        <v>0</v>
      </c>
      <c r="M2869" s="1" t="s">
        <v>13</v>
      </c>
      <c r="N2869" s="5">
        <f>TRUNC(SUMPRODUCT(N2867:N2868, V2867:V2868), 0)</f>
        <v>0</v>
      </c>
      <c r="O2869" s="1" t="s">
        <v>13</v>
      </c>
      <c r="P2869" s="5">
        <f>J2869+L2869+N2869</f>
        <v>0</v>
      </c>
      <c r="Q2869" s="1" t="s">
        <v>13</v>
      </c>
      <c r="S2869" t="s">
        <v>13</v>
      </c>
      <c r="T2869" t="s">
        <v>13</v>
      </c>
      <c r="U2869" t="s">
        <v>13</v>
      </c>
      <c r="V2869">
        <v>1</v>
      </c>
    </row>
    <row r="2870" spans="1:22" x14ac:dyDescent="0.2">
      <c r="A2870" s="1" t="s">
        <v>13</v>
      </c>
      <c r="B2870" s="6" t="s">
        <v>13</v>
      </c>
      <c r="C2870" s="1" t="s">
        <v>13</v>
      </c>
      <c r="D2870" s="1" t="s">
        <v>13</v>
      </c>
      <c r="E2870" s="1" t="s">
        <v>13</v>
      </c>
      <c r="F2870" s="1" t="s">
        <v>13</v>
      </c>
      <c r="G2870" s="6" t="s">
        <v>13</v>
      </c>
      <c r="H2870" s="3">
        <v>0</v>
      </c>
      <c r="I2870" s="1" t="s">
        <v>13</v>
      </c>
      <c r="J2870" s="1" t="s">
        <v>13</v>
      </c>
      <c r="K2870" s="1" t="s">
        <v>13</v>
      </c>
      <c r="L2870" s="1" t="s">
        <v>13</v>
      </c>
      <c r="M2870" s="1" t="s">
        <v>13</v>
      </c>
      <c r="N2870" s="1" t="s">
        <v>13</v>
      </c>
      <c r="O2870" s="1" t="s">
        <v>13</v>
      </c>
      <c r="P2870" s="1" t="s">
        <v>13</v>
      </c>
      <c r="Q2870" s="1" t="s">
        <v>13</v>
      </c>
      <c r="S2870" t="s">
        <v>13</v>
      </c>
      <c r="T2870" t="s">
        <v>13</v>
      </c>
      <c r="U2870" t="s">
        <v>13</v>
      </c>
      <c r="V2870">
        <v>1</v>
      </c>
    </row>
    <row r="2871" spans="1:22" x14ac:dyDescent="0.2">
      <c r="A2871" s="1" t="s">
        <v>951</v>
      </c>
      <c r="B2871" s="6" t="s">
        <v>13</v>
      </c>
      <c r="C2871" s="1" t="s">
        <v>13</v>
      </c>
      <c r="D2871" s="1" t="s">
        <v>13</v>
      </c>
      <c r="E2871" s="1" t="s">
        <v>949</v>
      </c>
      <c r="F2871" s="1" t="s">
        <v>952</v>
      </c>
      <c r="G2871" s="6" t="s">
        <v>260</v>
      </c>
      <c r="H2871" s="3">
        <v>0</v>
      </c>
      <c r="I2871" s="1" t="s">
        <v>13</v>
      </c>
      <c r="J2871" s="1" t="s">
        <v>13</v>
      </c>
      <c r="K2871" s="1" t="s">
        <v>13</v>
      </c>
      <c r="L2871" s="1" t="s">
        <v>13</v>
      </c>
      <c r="M2871" s="1" t="s">
        <v>13</v>
      </c>
      <c r="N2871" s="1" t="s">
        <v>13</v>
      </c>
      <c r="O2871" s="1" t="s">
        <v>13</v>
      </c>
      <c r="P2871" s="1" t="s">
        <v>13</v>
      </c>
      <c r="Q2871" s="1" t="s">
        <v>13</v>
      </c>
      <c r="S2871" t="s">
        <v>13</v>
      </c>
      <c r="T2871" t="s">
        <v>13</v>
      </c>
      <c r="U2871" t="s">
        <v>13</v>
      </c>
      <c r="V2871">
        <v>1</v>
      </c>
    </row>
    <row r="2872" spans="1:22" x14ac:dyDescent="0.2">
      <c r="A2872" s="1" t="s">
        <v>951</v>
      </c>
      <c r="B2872" s="6" t="s">
        <v>1312</v>
      </c>
      <c r="C2872" s="1" t="s">
        <v>1355</v>
      </c>
      <c r="D2872" s="1" t="s">
        <v>13</v>
      </c>
      <c r="E2872" s="1" t="s">
        <v>1356</v>
      </c>
      <c r="F2872" s="1" t="s">
        <v>1315</v>
      </c>
      <c r="G2872" s="6" t="s">
        <v>1316</v>
      </c>
      <c r="H2872" s="3">
        <v>0.26</v>
      </c>
      <c r="I2872" s="5">
        <v>0</v>
      </c>
      <c r="J2872" s="4">
        <f>TRUNC(H2872*I2872, 1)</f>
        <v>0</v>
      </c>
      <c r="K2872" s="4">
        <f>노무!E5</f>
        <v>0</v>
      </c>
      <c r="L2872" s="5">
        <f>TRUNC(H2872*K2872, 1)</f>
        <v>0</v>
      </c>
      <c r="M2872" s="4">
        <v>0</v>
      </c>
      <c r="N2872" s="5">
        <f>TRUNC(H2872*M2872, 1)</f>
        <v>0</v>
      </c>
      <c r="O2872" s="4">
        <f>I2872+K2872+M2872</f>
        <v>0</v>
      </c>
      <c r="P2872" s="5">
        <f>J2872+L2872+N2872</f>
        <v>0</v>
      </c>
      <c r="Q2872" s="1" t="s">
        <v>13</v>
      </c>
      <c r="S2872" t="s">
        <v>54</v>
      </c>
      <c r="T2872" t="s">
        <v>54</v>
      </c>
      <c r="U2872" t="s">
        <v>13</v>
      </c>
      <c r="V2872">
        <v>1</v>
      </c>
    </row>
    <row r="2873" spans="1:22" x14ac:dyDescent="0.2">
      <c r="A2873" s="1" t="s">
        <v>951</v>
      </c>
      <c r="B2873" s="6" t="s">
        <v>1312</v>
      </c>
      <c r="C2873" s="1" t="s">
        <v>1317</v>
      </c>
      <c r="D2873" s="1" t="s">
        <v>13</v>
      </c>
      <c r="E2873" s="1" t="s">
        <v>1318</v>
      </c>
      <c r="F2873" s="1" t="s">
        <v>1315</v>
      </c>
      <c r="G2873" s="6" t="s">
        <v>1316</v>
      </c>
      <c r="H2873" s="3">
        <v>0.47</v>
      </c>
      <c r="I2873" s="5">
        <v>0</v>
      </c>
      <c r="J2873" s="4">
        <f>TRUNC(H2873*I2873, 1)</f>
        <v>0</v>
      </c>
      <c r="K2873" s="4">
        <f>노무!E4</f>
        <v>0</v>
      </c>
      <c r="L2873" s="5">
        <f>TRUNC(H2873*K2873, 1)</f>
        <v>0</v>
      </c>
      <c r="M2873" s="4">
        <v>0</v>
      </c>
      <c r="N2873" s="5">
        <f>TRUNC(H2873*M2873, 1)</f>
        <v>0</v>
      </c>
      <c r="O2873" s="4">
        <f>I2873+K2873+M2873</f>
        <v>0</v>
      </c>
      <c r="P2873" s="5">
        <f>J2873+L2873+N2873</f>
        <v>0</v>
      </c>
      <c r="Q2873" s="1" t="s">
        <v>13</v>
      </c>
      <c r="S2873" t="s">
        <v>54</v>
      </c>
      <c r="T2873" t="s">
        <v>54</v>
      </c>
      <c r="U2873" t="s">
        <v>13</v>
      </c>
      <c r="V2873">
        <v>1</v>
      </c>
    </row>
    <row r="2874" spans="1:22" x14ac:dyDescent="0.2">
      <c r="A2874" s="1" t="s">
        <v>13</v>
      </c>
      <c r="B2874" s="6" t="s">
        <v>13</v>
      </c>
      <c r="C2874" s="1" t="s">
        <v>13</v>
      </c>
      <c r="D2874" s="1" t="s">
        <v>13</v>
      </c>
      <c r="E2874" s="1" t="s">
        <v>1311</v>
      </c>
      <c r="F2874" s="1" t="s">
        <v>13</v>
      </c>
      <c r="G2874" s="6" t="s">
        <v>13</v>
      </c>
      <c r="H2874" s="3">
        <v>0</v>
      </c>
      <c r="I2874" s="1" t="s">
        <v>13</v>
      </c>
      <c r="J2874" s="4">
        <f>TRUNC(SUMPRODUCT(J2872:J2873, V2872:V2873), 0)</f>
        <v>0</v>
      </c>
      <c r="K2874" s="1" t="s">
        <v>13</v>
      </c>
      <c r="L2874" s="5">
        <f>TRUNC(SUMPRODUCT(L2872:L2873, V2872:V2873), 0)</f>
        <v>0</v>
      </c>
      <c r="M2874" s="1" t="s">
        <v>13</v>
      </c>
      <c r="N2874" s="5">
        <f>TRUNC(SUMPRODUCT(N2872:N2873, V2872:V2873), 0)</f>
        <v>0</v>
      </c>
      <c r="O2874" s="1" t="s">
        <v>13</v>
      </c>
      <c r="P2874" s="5">
        <f>J2874+L2874+N2874</f>
        <v>0</v>
      </c>
      <c r="Q2874" s="1" t="s">
        <v>13</v>
      </c>
      <c r="S2874" t="s">
        <v>13</v>
      </c>
      <c r="T2874" t="s">
        <v>13</v>
      </c>
      <c r="U2874" t="s">
        <v>13</v>
      </c>
      <c r="V2874">
        <v>1</v>
      </c>
    </row>
    <row r="2875" spans="1:22" x14ac:dyDescent="0.2">
      <c r="A2875" s="1" t="s">
        <v>13</v>
      </c>
      <c r="B2875" s="6" t="s">
        <v>13</v>
      </c>
      <c r="C2875" s="1" t="s">
        <v>13</v>
      </c>
      <c r="D2875" s="1" t="s">
        <v>13</v>
      </c>
      <c r="E2875" s="1" t="s">
        <v>13</v>
      </c>
      <c r="F2875" s="1" t="s">
        <v>13</v>
      </c>
      <c r="G2875" s="6" t="s">
        <v>13</v>
      </c>
      <c r="H2875" s="3">
        <v>0</v>
      </c>
      <c r="I2875" s="1" t="s">
        <v>13</v>
      </c>
      <c r="J2875" s="1" t="s">
        <v>13</v>
      </c>
      <c r="K2875" s="1" t="s">
        <v>13</v>
      </c>
      <c r="L2875" s="1" t="s">
        <v>13</v>
      </c>
      <c r="M2875" s="1" t="s">
        <v>13</v>
      </c>
      <c r="N2875" s="1" t="s">
        <v>13</v>
      </c>
      <c r="O2875" s="1" t="s">
        <v>13</v>
      </c>
      <c r="P2875" s="1" t="s">
        <v>13</v>
      </c>
      <c r="Q2875" s="1" t="s">
        <v>13</v>
      </c>
      <c r="S2875" t="s">
        <v>13</v>
      </c>
      <c r="T2875" t="s">
        <v>13</v>
      </c>
      <c r="U2875" t="s">
        <v>13</v>
      </c>
      <c r="V2875">
        <v>1</v>
      </c>
    </row>
    <row r="2876" spans="1:22" x14ac:dyDescent="0.2">
      <c r="A2876" s="1" t="s">
        <v>953</v>
      </c>
      <c r="B2876" s="6" t="s">
        <v>13</v>
      </c>
      <c r="C2876" s="1" t="s">
        <v>13</v>
      </c>
      <c r="D2876" s="1" t="s">
        <v>13</v>
      </c>
      <c r="E2876" s="1" t="s">
        <v>949</v>
      </c>
      <c r="F2876" s="1" t="s">
        <v>954</v>
      </c>
      <c r="G2876" s="6" t="s">
        <v>260</v>
      </c>
      <c r="H2876" s="3">
        <v>0</v>
      </c>
      <c r="I2876" s="1" t="s">
        <v>13</v>
      </c>
      <c r="J2876" s="1" t="s">
        <v>13</v>
      </c>
      <c r="K2876" s="1" t="s">
        <v>13</v>
      </c>
      <c r="L2876" s="1" t="s">
        <v>13</v>
      </c>
      <c r="M2876" s="1" t="s">
        <v>13</v>
      </c>
      <c r="N2876" s="1" t="s">
        <v>13</v>
      </c>
      <c r="O2876" s="1" t="s">
        <v>13</v>
      </c>
      <c r="P2876" s="1" t="s">
        <v>13</v>
      </c>
      <c r="Q2876" s="1" t="s">
        <v>13</v>
      </c>
      <c r="S2876" t="s">
        <v>13</v>
      </c>
      <c r="T2876" t="s">
        <v>13</v>
      </c>
      <c r="U2876" t="s">
        <v>13</v>
      </c>
      <c r="V2876">
        <v>1</v>
      </c>
    </row>
    <row r="2877" spans="1:22" x14ac:dyDescent="0.2">
      <c r="A2877" s="1" t="s">
        <v>953</v>
      </c>
      <c r="B2877" s="6" t="s">
        <v>1312</v>
      </c>
      <c r="C2877" s="1" t="s">
        <v>1355</v>
      </c>
      <c r="D2877" s="1" t="s">
        <v>13</v>
      </c>
      <c r="E2877" s="1" t="s">
        <v>1356</v>
      </c>
      <c r="F2877" s="1" t="s">
        <v>1315</v>
      </c>
      <c r="G2877" s="6" t="s">
        <v>1316</v>
      </c>
      <c r="H2877" s="3">
        <v>0.31</v>
      </c>
      <c r="I2877" s="5">
        <v>0</v>
      </c>
      <c r="J2877" s="4">
        <f>TRUNC(H2877*I2877, 1)</f>
        <v>0</v>
      </c>
      <c r="K2877" s="4">
        <f>노무!E5</f>
        <v>0</v>
      </c>
      <c r="L2877" s="5">
        <f>TRUNC(H2877*K2877, 1)</f>
        <v>0</v>
      </c>
      <c r="M2877" s="4">
        <v>0</v>
      </c>
      <c r="N2877" s="5">
        <f>TRUNC(H2877*M2877, 1)</f>
        <v>0</v>
      </c>
      <c r="O2877" s="4">
        <f>I2877+K2877+M2877</f>
        <v>0</v>
      </c>
      <c r="P2877" s="5">
        <f>J2877+L2877+N2877</f>
        <v>0</v>
      </c>
      <c r="Q2877" s="1" t="s">
        <v>13</v>
      </c>
      <c r="S2877" t="s">
        <v>54</v>
      </c>
      <c r="T2877" t="s">
        <v>54</v>
      </c>
      <c r="U2877" t="s">
        <v>13</v>
      </c>
      <c r="V2877">
        <v>1</v>
      </c>
    </row>
    <row r="2878" spans="1:22" x14ac:dyDescent="0.2">
      <c r="A2878" s="1" t="s">
        <v>953</v>
      </c>
      <c r="B2878" s="6" t="s">
        <v>1312</v>
      </c>
      <c r="C2878" s="1" t="s">
        <v>1317</v>
      </c>
      <c r="D2878" s="1" t="s">
        <v>13</v>
      </c>
      <c r="E2878" s="1" t="s">
        <v>1318</v>
      </c>
      <c r="F2878" s="1" t="s">
        <v>1315</v>
      </c>
      <c r="G2878" s="6" t="s">
        <v>1316</v>
      </c>
      <c r="H2878" s="3">
        <v>0.63</v>
      </c>
      <c r="I2878" s="5">
        <v>0</v>
      </c>
      <c r="J2878" s="4">
        <f>TRUNC(H2878*I2878, 1)</f>
        <v>0</v>
      </c>
      <c r="K2878" s="4">
        <f>노무!E4</f>
        <v>0</v>
      </c>
      <c r="L2878" s="5">
        <f>TRUNC(H2878*K2878, 1)</f>
        <v>0</v>
      </c>
      <c r="M2878" s="4">
        <v>0</v>
      </c>
      <c r="N2878" s="5">
        <f>TRUNC(H2878*M2878, 1)</f>
        <v>0</v>
      </c>
      <c r="O2878" s="4">
        <f>I2878+K2878+M2878</f>
        <v>0</v>
      </c>
      <c r="P2878" s="5">
        <f>J2878+L2878+N2878</f>
        <v>0</v>
      </c>
      <c r="Q2878" s="1" t="s">
        <v>13</v>
      </c>
      <c r="S2878" t="s">
        <v>54</v>
      </c>
      <c r="T2878" t="s">
        <v>54</v>
      </c>
      <c r="U2878" t="s">
        <v>13</v>
      </c>
      <c r="V2878">
        <v>1</v>
      </c>
    </row>
    <row r="2879" spans="1:22" x14ac:dyDescent="0.2">
      <c r="A2879" s="1" t="s">
        <v>13</v>
      </c>
      <c r="B2879" s="6" t="s">
        <v>13</v>
      </c>
      <c r="C2879" s="1" t="s">
        <v>13</v>
      </c>
      <c r="D2879" s="1" t="s">
        <v>13</v>
      </c>
      <c r="E2879" s="1" t="s">
        <v>1311</v>
      </c>
      <c r="F2879" s="1" t="s">
        <v>13</v>
      </c>
      <c r="G2879" s="6" t="s">
        <v>13</v>
      </c>
      <c r="H2879" s="3">
        <v>0</v>
      </c>
      <c r="I2879" s="1" t="s">
        <v>13</v>
      </c>
      <c r="J2879" s="4">
        <f>TRUNC(SUMPRODUCT(J2877:J2878, V2877:V2878), 0)</f>
        <v>0</v>
      </c>
      <c r="K2879" s="1" t="s">
        <v>13</v>
      </c>
      <c r="L2879" s="5">
        <f>TRUNC(SUMPRODUCT(L2877:L2878, V2877:V2878), 0)</f>
        <v>0</v>
      </c>
      <c r="M2879" s="1" t="s">
        <v>13</v>
      </c>
      <c r="N2879" s="5">
        <f>TRUNC(SUMPRODUCT(N2877:N2878, V2877:V2878), 0)</f>
        <v>0</v>
      </c>
      <c r="O2879" s="1" t="s">
        <v>13</v>
      </c>
      <c r="P2879" s="5">
        <f>J2879+L2879+N2879</f>
        <v>0</v>
      </c>
      <c r="Q2879" s="1" t="s">
        <v>13</v>
      </c>
      <c r="S2879" t="s">
        <v>13</v>
      </c>
      <c r="T2879" t="s">
        <v>13</v>
      </c>
      <c r="U2879" t="s">
        <v>13</v>
      </c>
      <c r="V2879">
        <v>1</v>
      </c>
    </row>
    <row r="2880" spans="1:22" x14ac:dyDescent="0.2">
      <c r="A2880" s="1" t="s">
        <v>13</v>
      </c>
      <c r="B2880" s="6" t="s">
        <v>13</v>
      </c>
      <c r="C2880" s="1" t="s">
        <v>13</v>
      </c>
      <c r="D2880" s="1" t="s">
        <v>13</v>
      </c>
      <c r="E2880" s="1" t="s">
        <v>13</v>
      </c>
      <c r="F2880" s="1" t="s">
        <v>13</v>
      </c>
      <c r="G2880" s="6" t="s">
        <v>13</v>
      </c>
      <c r="H2880" s="3">
        <v>0</v>
      </c>
      <c r="I2880" s="1" t="s">
        <v>13</v>
      </c>
      <c r="J2880" s="1" t="s">
        <v>13</v>
      </c>
      <c r="K2880" s="1" t="s">
        <v>13</v>
      </c>
      <c r="L2880" s="1" t="s">
        <v>13</v>
      </c>
      <c r="M2880" s="1" t="s">
        <v>13</v>
      </c>
      <c r="N2880" s="1" t="s">
        <v>13</v>
      </c>
      <c r="O2880" s="1" t="s">
        <v>13</v>
      </c>
      <c r="P2880" s="1" t="s">
        <v>13</v>
      </c>
      <c r="Q2880" s="1" t="s">
        <v>13</v>
      </c>
      <c r="S2880" t="s">
        <v>13</v>
      </c>
      <c r="T2880" t="s">
        <v>13</v>
      </c>
      <c r="U2880" t="s">
        <v>13</v>
      </c>
      <c r="V2880">
        <v>1</v>
      </c>
    </row>
    <row r="2881" spans="1:22" x14ac:dyDescent="0.2">
      <c r="A2881" s="1" t="s">
        <v>955</v>
      </c>
      <c r="B2881" s="6" t="s">
        <v>13</v>
      </c>
      <c r="C2881" s="1" t="s">
        <v>13</v>
      </c>
      <c r="D2881" s="1" t="s">
        <v>13</v>
      </c>
      <c r="E2881" s="1" t="s">
        <v>949</v>
      </c>
      <c r="F2881" s="1" t="s">
        <v>956</v>
      </c>
      <c r="G2881" s="6" t="s">
        <v>260</v>
      </c>
      <c r="H2881" s="3">
        <v>0</v>
      </c>
      <c r="I2881" s="1" t="s">
        <v>13</v>
      </c>
      <c r="J2881" s="1" t="s">
        <v>13</v>
      </c>
      <c r="K2881" s="1" t="s">
        <v>13</v>
      </c>
      <c r="L2881" s="1" t="s">
        <v>13</v>
      </c>
      <c r="M2881" s="1" t="s">
        <v>13</v>
      </c>
      <c r="N2881" s="1" t="s">
        <v>13</v>
      </c>
      <c r="O2881" s="1" t="s">
        <v>13</v>
      </c>
      <c r="P2881" s="1" t="s">
        <v>13</v>
      </c>
      <c r="Q2881" s="1" t="s">
        <v>13</v>
      </c>
      <c r="S2881" t="s">
        <v>13</v>
      </c>
      <c r="T2881" t="s">
        <v>13</v>
      </c>
      <c r="U2881" t="s">
        <v>13</v>
      </c>
      <c r="V2881">
        <v>1</v>
      </c>
    </row>
    <row r="2882" spans="1:22" x14ac:dyDescent="0.2">
      <c r="A2882" s="1" t="s">
        <v>955</v>
      </c>
      <c r="B2882" s="6" t="s">
        <v>1312</v>
      </c>
      <c r="C2882" s="1" t="s">
        <v>1355</v>
      </c>
      <c r="D2882" s="1" t="s">
        <v>13</v>
      </c>
      <c r="E2882" s="1" t="s">
        <v>1356</v>
      </c>
      <c r="F2882" s="1" t="s">
        <v>1315</v>
      </c>
      <c r="G2882" s="6" t="s">
        <v>1316</v>
      </c>
      <c r="H2882" s="3">
        <v>0.37</v>
      </c>
      <c r="I2882" s="5">
        <v>0</v>
      </c>
      <c r="J2882" s="4">
        <f>TRUNC(H2882*I2882, 1)</f>
        <v>0</v>
      </c>
      <c r="K2882" s="4">
        <f>노무!E5</f>
        <v>0</v>
      </c>
      <c r="L2882" s="5">
        <f>TRUNC(H2882*K2882, 1)</f>
        <v>0</v>
      </c>
      <c r="M2882" s="4">
        <v>0</v>
      </c>
      <c r="N2882" s="5">
        <f>TRUNC(H2882*M2882, 1)</f>
        <v>0</v>
      </c>
      <c r="O2882" s="4">
        <f>I2882+K2882+M2882</f>
        <v>0</v>
      </c>
      <c r="P2882" s="5">
        <f>J2882+L2882+N2882</f>
        <v>0</v>
      </c>
      <c r="Q2882" s="1" t="s">
        <v>13</v>
      </c>
      <c r="S2882" t="s">
        <v>54</v>
      </c>
      <c r="T2882" t="s">
        <v>54</v>
      </c>
      <c r="U2882" t="s">
        <v>13</v>
      </c>
      <c r="V2882">
        <v>1</v>
      </c>
    </row>
    <row r="2883" spans="1:22" x14ac:dyDescent="0.2">
      <c r="A2883" s="1" t="s">
        <v>955</v>
      </c>
      <c r="B2883" s="6" t="s">
        <v>1312</v>
      </c>
      <c r="C2883" s="1" t="s">
        <v>1317</v>
      </c>
      <c r="D2883" s="1" t="s">
        <v>13</v>
      </c>
      <c r="E2883" s="1" t="s">
        <v>1318</v>
      </c>
      <c r="F2883" s="1" t="s">
        <v>1315</v>
      </c>
      <c r="G2883" s="6" t="s">
        <v>1316</v>
      </c>
      <c r="H2883" s="3">
        <v>0.8</v>
      </c>
      <c r="I2883" s="5">
        <v>0</v>
      </c>
      <c r="J2883" s="4">
        <f>TRUNC(H2883*I2883, 1)</f>
        <v>0</v>
      </c>
      <c r="K2883" s="4">
        <f>노무!E4</f>
        <v>0</v>
      </c>
      <c r="L2883" s="5">
        <f>TRUNC(H2883*K2883, 1)</f>
        <v>0</v>
      </c>
      <c r="M2883" s="4">
        <v>0</v>
      </c>
      <c r="N2883" s="5">
        <f>TRUNC(H2883*M2883, 1)</f>
        <v>0</v>
      </c>
      <c r="O2883" s="4">
        <f>I2883+K2883+M2883</f>
        <v>0</v>
      </c>
      <c r="P2883" s="5">
        <f>J2883+L2883+N2883</f>
        <v>0</v>
      </c>
      <c r="Q2883" s="1" t="s">
        <v>13</v>
      </c>
      <c r="S2883" t="s">
        <v>54</v>
      </c>
      <c r="T2883" t="s">
        <v>54</v>
      </c>
      <c r="U2883" t="s">
        <v>13</v>
      </c>
      <c r="V2883">
        <v>1</v>
      </c>
    </row>
    <row r="2884" spans="1:22" x14ac:dyDescent="0.2">
      <c r="A2884" s="1" t="s">
        <v>13</v>
      </c>
      <c r="B2884" s="6" t="s">
        <v>13</v>
      </c>
      <c r="C2884" s="1" t="s">
        <v>13</v>
      </c>
      <c r="D2884" s="1" t="s">
        <v>13</v>
      </c>
      <c r="E2884" s="1" t="s">
        <v>1311</v>
      </c>
      <c r="F2884" s="1" t="s">
        <v>13</v>
      </c>
      <c r="G2884" s="6" t="s">
        <v>13</v>
      </c>
      <c r="H2884" s="3">
        <v>0</v>
      </c>
      <c r="I2884" s="1" t="s">
        <v>13</v>
      </c>
      <c r="J2884" s="4">
        <f>TRUNC(SUMPRODUCT(J2882:J2883, V2882:V2883), 0)</f>
        <v>0</v>
      </c>
      <c r="K2884" s="1" t="s">
        <v>13</v>
      </c>
      <c r="L2884" s="5">
        <f>TRUNC(SUMPRODUCT(L2882:L2883, V2882:V2883), 0)</f>
        <v>0</v>
      </c>
      <c r="M2884" s="1" t="s">
        <v>13</v>
      </c>
      <c r="N2884" s="5">
        <f>TRUNC(SUMPRODUCT(N2882:N2883, V2882:V2883), 0)</f>
        <v>0</v>
      </c>
      <c r="O2884" s="1" t="s">
        <v>13</v>
      </c>
      <c r="P2884" s="5">
        <f>J2884+L2884+N2884</f>
        <v>0</v>
      </c>
      <c r="Q2884" s="1" t="s">
        <v>13</v>
      </c>
      <c r="S2884" t="s">
        <v>13</v>
      </c>
      <c r="T2884" t="s">
        <v>13</v>
      </c>
      <c r="U2884" t="s">
        <v>13</v>
      </c>
      <c r="V2884">
        <v>1</v>
      </c>
    </row>
    <row r="2885" spans="1:22" x14ac:dyDescent="0.2">
      <c r="A2885" s="1" t="s">
        <v>13</v>
      </c>
      <c r="B2885" s="6" t="s">
        <v>13</v>
      </c>
      <c r="C2885" s="1" t="s">
        <v>13</v>
      </c>
      <c r="D2885" s="1" t="s">
        <v>13</v>
      </c>
      <c r="E2885" s="1" t="s">
        <v>13</v>
      </c>
      <c r="F2885" s="1" t="s">
        <v>13</v>
      </c>
      <c r="G2885" s="6" t="s">
        <v>13</v>
      </c>
      <c r="H2885" s="3">
        <v>0</v>
      </c>
      <c r="I2885" s="1" t="s">
        <v>13</v>
      </c>
      <c r="J2885" s="1" t="s">
        <v>13</v>
      </c>
      <c r="K2885" s="1" t="s">
        <v>13</v>
      </c>
      <c r="L2885" s="1" t="s">
        <v>13</v>
      </c>
      <c r="M2885" s="1" t="s">
        <v>13</v>
      </c>
      <c r="N2885" s="1" t="s">
        <v>13</v>
      </c>
      <c r="O2885" s="1" t="s">
        <v>13</v>
      </c>
      <c r="P2885" s="1" t="s">
        <v>13</v>
      </c>
      <c r="Q2885" s="1" t="s">
        <v>13</v>
      </c>
      <c r="S2885" t="s">
        <v>13</v>
      </c>
      <c r="T2885" t="s">
        <v>13</v>
      </c>
      <c r="U2885" t="s">
        <v>13</v>
      </c>
      <c r="V2885">
        <v>1</v>
      </c>
    </row>
    <row r="2886" spans="1:22" x14ac:dyDescent="0.2">
      <c r="A2886" s="1" t="s">
        <v>957</v>
      </c>
      <c r="B2886" s="6" t="s">
        <v>13</v>
      </c>
      <c r="C2886" s="1" t="s">
        <v>13</v>
      </c>
      <c r="D2886" s="1" t="s">
        <v>13</v>
      </c>
      <c r="E2886" s="1" t="s">
        <v>949</v>
      </c>
      <c r="F2886" s="1" t="s">
        <v>958</v>
      </c>
      <c r="G2886" s="6" t="s">
        <v>260</v>
      </c>
      <c r="H2886" s="3">
        <v>0</v>
      </c>
      <c r="I2886" s="1" t="s">
        <v>13</v>
      </c>
      <c r="J2886" s="1" t="s">
        <v>13</v>
      </c>
      <c r="K2886" s="1" t="s">
        <v>13</v>
      </c>
      <c r="L2886" s="1" t="s">
        <v>13</v>
      </c>
      <c r="M2886" s="1" t="s">
        <v>13</v>
      </c>
      <c r="N2886" s="1" t="s">
        <v>13</v>
      </c>
      <c r="O2886" s="1" t="s">
        <v>13</v>
      </c>
      <c r="P2886" s="1" t="s">
        <v>13</v>
      </c>
      <c r="Q2886" s="1" t="s">
        <v>13</v>
      </c>
      <c r="S2886" t="s">
        <v>13</v>
      </c>
      <c r="T2886" t="s">
        <v>13</v>
      </c>
      <c r="U2886" t="s">
        <v>13</v>
      </c>
      <c r="V2886">
        <v>1</v>
      </c>
    </row>
    <row r="2887" spans="1:22" x14ac:dyDescent="0.2">
      <c r="A2887" s="1" t="s">
        <v>957</v>
      </c>
      <c r="B2887" s="6" t="s">
        <v>1312</v>
      </c>
      <c r="C2887" s="1" t="s">
        <v>1355</v>
      </c>
      <c r="D2887" s="1" t="s">
        <v>13</v>
      </c>
      <c r="E2887" s="1" t="s">
        <v>1356</v>
      </c>
      <c r="F2887" s="1" t="s">
        <v>1315</v>
      </c>
      <c r="G2887" s="6" t="s">
        <v>1316</v>
      </c>
      <c r="H2887" s="3">
        <v>0.42</v>
      </c>
      <c r="I2887" s="5">
        <v>0</v>
      </c>
      <c r="J2887" s="4">
        <f>TRUNC(H2887*I2887, 1)</f>
        <v>0</v>
      </c>
      <c r="K2887" s="4">
        <f>노무!E5</f>
        <v>0</v>
      </c>
      <c r="L2887" s="5">
        <f>TRUNC(H2887*K2887, 1)</f>
        <v>0</v>
      </c>
      <c r="M2887" s="4">
        <v>0</v>
      </c>
      <c r="N2887" s="5">
        <f>TRUNC(H2887*M2887, 1)</f>
        <v>0</v>
      </c>
      <c r="O2887" s="4">
        <f>I2887+K2887+M2887</f>
        <v>0</v>
      </c>
      <c r="P2887" s="5">
        <f>J2887+L2887+N2887</f>
        <v>0</v>
      </c>
      <c r="Q2887" s="1" t="s">
        <v>13</v>
      </c>
      <c r="S2887" t="s">
        <v>54</v>
      </c>
      <c r="T2887" t="s">
        <v>54</v>
      </c>
      <c r="U2887" t="s">
        <v>13</v>
      </c>
      <c r="V2887">
        <v>1</v>
      </c>
    </row>
    <row r="2888" spans="1:22" x14ac:dyDescent="0.2">
      <c r="A2888" s="1" t="s">
        <v>957</v>
      </c>
      <c r="B2888" s="6" t="s">
        <v>1312</v>
      </c>
      <c r="C2888" s="1" t="s">
        <v>1317</v>
      </c>
      <c r="D2888" s="1" t="s">
        <v>13</v>
      </c>
      <c r="E2888" s="1" t="s">
        <v>1318</v>
      </c>
      <c r="F2888" s="1" t="s">
        <v>1315</v>
      </c>
      <c r="G2888" s="6" t="s">
        <v>1316</v>
      </c>
      <c r="H2888" s="3">
        <v>0.97</v>
      </c>
      <c r="I2888" s="5">
        <v>0</v>
      </c>
      <c r="J2888" s="4">
        <f>TRUNC(H2888*I2888, 1)</f>
        <v>0</v>
      </c>
      <c r="K2888" s="4">
        <f>노무!E4</f>
        <v>0</v>
      </c>
      <c r="L2888" s="5">
        <f>TRUNC(H2888*K2888, 1)</f>
        <v>0</v>
      </c>
      <c r="M2888" s="4">
        <v>0</v>
      </c>
      <c r="N2888" s="5">
        <f>TRUNC(H2888*M2888, 1)</f>
        <v>0</v>
      </c>
      <c r="O2888" s="4">
        <f>I2888+K2888+M2888</f>
        <v>0</v>
      </c>
      <c r="P2888" s="5">
        <f>J2888+L2888+N2888</f>
        <v>0</v>
      </c>
      <c r="Q2888" s="1" t="s">
        <v>13</v>
      </c>
      <c r="S2888" t="s">
        <v>54</v>
      </c>
      <c r="T2888" t="s">
        <v>54</v>
      </c>
      <c r="U2888" t="s">
        <v>13</v>
      </c>
      <c r="V2888">
        <v>1</v>
      </c>
    </row>
    <row r="2889" spans="1:22" x14ac:dyDescent="0.2">
      <c r="A2889" s="1" t="s">
        <v>13</v>
      </c>
      <c r="B2889" s="6" t="s">
        <v>13</v>
      </c>
      <c r="C2889" s="1" t="s">
        <v>13</v>
      </c>
      <c r="D2889" s="1" t="s">
        <v>13</v>
      </c>
      <c r="E2889" s="1" t="s">
        <v>1311</v>
      </c>
      <c r="F2889" s="1" t="s">
        <v>13</v>
      </c>
      <c r="G2889" s="6" t="s">
        <v>13</v>
      </c>
      <c r="H2889" s="3">
        <v>0</v>
      </c>
      <c r="I2889" s="1" t="s">
        <v>13</v>
      </c>
      <c r="J2889" s="4">
        <f>TRUNC(SUMPRODUCT(J2887:J2888, V2887:V2888), 0)</f>
        <v>0</v>
      </c>
      <c r="K2889" s="1" t="s">
        <v>13</v>
      </c>
      <c r="L2889" s="5">
        <f>TRUNC(SUMPRODUCT(L2887:L2888, V2887:V2888), 0)</f>
        <v>0</v>
      </c>
      <c r="M2889" s="1" t="s">
        <v>13</v>
      </c>
      <c r="N2889" s="5">
        <f>TRUNC(SUMPRODUCT(N2887:N2888, V2887:V2888), 0)</f>
        <v>0</v>
      </c>
      <c r="O2889" s="1" t="s">
        <v>13</v>
      </c>
      <c r="P2889" s="5">
        <f>J2889+L2889+N2889</f>
        <v>0</v>
      </c>
      <c r="Q2889" s="1" t="s">
        <v>13</v>
      </c>
      <c r="S2889" t="s">
        <v>13</v>
      </c>
      <c r="T2889" t="s">
        <v>13</v>
      </c>
      <c r="U2889" t="s">
        <v>13</v>
      </c>
      <c r="V2889">
        <v>1</v>
      </c>
    </row>
    <row r="2890" spans="1:22" x14ac:dyDescent="0.2">
      <c r="A2890" s="1" t="s">
        <v>13</v>
      </c>
      <c r="B2890" s="6" t="s">
        <v>13</v>
      </c>
      <c r="C2890" s="1" t="s">
        <v>13</v>
      </c>
      <c r="D2890" s="1" t="s">
        <v>13</v>
      </c>
      <c r="E2890" s="1" t="s">
        <v>13</v>
      </c>
      <c r="F2890" s="1" t="s">
        <v>13</v>
      </c>
      <c r="G2890" s="6" t="s">
        <v>13</v>
      </c>
      <c r="H2890" s="3">
        <v>0</v>
      </c>
      <c r="I2890" s="1" t="s">
        <v>13</v>
      </c>
      <c r="J2890" s="1" t="s">
        <v>13</v>
      </c>
      <c r="K2890" s="1" t="s">
        <v>13</v>
      </c>
      <c r="L2890" s="1" t="s">
        <v>13</v>
      </c>
      <c r="M2890" s="1" t="s">
        <v>13</v>
      </c>
      <c r="N2890" s="1" t="s">
        <v>13</v>
      </c>
      <c r="O2890" s="1" t="s">
        <v>13</v>
      </c>
      <c r="P2890" s="1" t="s">
        <v>13</v>
      </c>
      <c r="Q2890" s="1" t="s">
        <v>13</v>
      </c>
      <c r="S2890" t="s">
        <v>13</v>
      </c>
      <c r="T2890" t="s">
        <v>13</v>
      </c>
      <c r="U2890" t="s">
        <v>13</v>
      </c>
      <c r="V2890">
        <v>1</v>
      </c>
    </row>
    <row r="2891" spans="1:22" x14ac:dyDescent="0.2">
      <c r="A2891" s="1" t="s">
        <v>959</v>
      </c>
      <c r="B2891" s="6" t="s">
        <v>13</v>
      </c>
      <c r="C2891" s="1" t="s">
        <v>13</v>
      </c>
      <c r="D2891" s="1" t="s">
        <v>13</v>
      </c>
      <c r="E2891" s="1" t="s">
        <v>960</v>
      </c>
      <c r="F2891" s="1" t="s">
        <v>961</v>
      </c>
      <c r="G2891" s="6" t="s">
        <v>93</v>
      </c>
      <c r="H2891" s="3">
        <v>0</v>
      </c>
      <c r="I2891" s="1" t="s">
        <v>13</v>
      </c>
      <c r="J2891" s="1" t="s">
        <v>13</v>
      </c>
      <c r="K2891" s="1" t="s">
        <v>13</v>
      </c>
      <c r="L2891" s="1" t="s">
        <v>13</v>
      </c>
      <c r="M2891" s="1" t="s">
        <v>13</v>
      </c>
      <c r="N2891" s="1" t="s">
        <v>13</v>
      </c>
      <c r="O2891" s="1" t="s">
        <v>13</v>
      </c>
      <c r="P2891" s="1" t="s">
        <v>13</v>
      </c>
      <c r="Q2891" s="1" t="s">
        <v>13</v>
      </c>
      <c r="S2891" t="s">
        <v>13</v>
      </c>
      <c r="T2891" t="s">
        <v>13</v>
      </c>
      <c r="U2891" t="s">
        <v>13</v>
      </c>
      <c r="V2891">
        <v>1</v>
      </c>
    </row>
    <row r="2892" spans="1:22" x14ac:dyDescent="0.2">
      <c r="A2892" s="1" t="s">
        <v>959</v>
      </c>
      <c r="B2892" s="6" t="s">
        <v>1312</v>
      </c>
      <c r="C2892" s="1" t="s">
        <v>1352</v>
      </c>
      <c r="D2892" s="1" t="s">
        <v>13</v>
      </c>
      <c r="E2892" s="1" t="s">
        <v>1353</v>
      </c>
      <c r="F2892" s="1" t="s">
        <v>1315</v>
      </c>
      <c r="G2892" s="6" t="s">
        <v>1316</v>
      </c>
      <c r="H2892" s="3">
        <v>0.19900000000000001</v>
      </c>
      <c r="I2892" s="5">
        <v>0</v>
      </c>
      <c r="J2892" s="4">
        <f>TRUNC(H2892*I2892, 1)</f>
        <v>0</v>
      </c>
      <c r="K2892" s="4">
        <f>노무!E7</f>
        <v>0</v>
      </c>
      <c r="L2892" s="5">
        <f>TRUNC(H2892*K2892, 1)</f>
        <v>0</v>
      </c>
      <c r="M2892" s="4">
        <v>0</v>
      </c>
      <c r="N2892" s="5">
        <f>TRUNC(H2892*M2892, 1)</f>
        <v>0</v>
      </c>
      <c r="O2892" s="4">
        <f t="shared" ref="O2892:P2894" si="385">I2892+K2892+M2892</f>
        <v>0</v>
      </c>
      <c r="P2892" s="5">
        <f t="shared" si="385"/>
        <v>0</v>
      </c>
      <c r="Q2892" s="1" t="s">
        <v>13</v>
      </c>
      <c r="S2892" t="s">
        <v>54</v>
      </c>
      <c r="T2892" t="s">
        <v>54</v>
      </c>
      <c r="U2892" t="s">
        <v>13</v>
      </c>
      <c r="V2892">
        <v>1</v>
      </c>
    </row>
    <row r="2893" spans="1:22" x14ac:dyDescent="0.2">
      <c r="A2893" s="1" t="s">
        <v>959</v>
      </c>
      <c r="B2893" s="6" t="s">
        <v>1312</v>
      </c>
      <c r="C2893" s="1" t="s">
        <v>1317</v>
      </c>
      <c r="D2893" s="1" t="s">
        <v>13</v>
      </c>
      <c r="E2893" s="1" t="s">
        <v>1318</v>
      </c>
      <c r="F2893" s="1" t="s">
        <v>1315</v>
      </c>
      <c r="G2893" s="6" t="s">
        <v>1316</v>
      </c>
      <c r="H2893" s="3">
        <v>9.0999999999999998E-2</v>
      </c>
      <c r="I2893" s="5">
        <v>0</v>
      </c>
      <c r="J2893" s="4">
        <f>TRUNC(H2893*I2893, 1)</f>
        <v>0</v>
      </c>
      <c r="K2893" s="4">
        <f>노무!E4</f>
        <v>0</v>
      </c>
      <c r="L2893" s="5">
        <f>TRUNC(H2893*K2893, 1)</f>
        <v>0</v>
      </c>
      <c r="M2893" s="4">
        <v>0</v>
      </c>
      <c r="N2893" s="5">
        <f>TRUNC(H2893*M2893, 1)</f>
        <v>0</v>
      </c>
      <c r="O2893" s="4">
        <f t="shared" si="385"/>
        <v>0</v>
      </c>
      <c r="P2893" s="5">
        <f t="shared" si="385"/>
        <v>0</v>
      </c>
      <c r="Q2893" s="1" t="s">
        <v>13</v>
      </c>
      <c r="S2893" t="s">
        <v>54</v>
      </c>
      <c r="T2893" t="s">
        <v>54</v>
      </c>
      <c r="U2893" t="s">
        <v>13</v>
      </c>
      <c r="V2893">
        <v>1</v>
      </c>
    </row>
    <row r="2894" spans="1:22" x14ac:dyDescent="0.2">
      <c r="A2894" s="1" t="s">
        <v>959</v>
      </c>
      <c r="B2894" s="6" t="s">
        <v>1331</v>
      </c>
      <c r="C2894" s="1" t="s">
        <v>1530</v>
      </c>
      <c r="D2894" s="1" t="s">
        <v>13</v>
      </c>
      <c r="E2894" s="1" t="s">
        <v>1392</v>
      </c>
      <c r="F2894" s="1" t="s">
        <v>1531</v>
      </c>
      <c r="G2894" s="6" t="s">
        <v>1335</v>
      </c>
      <c r="H2894" s="3">
        <v>0.13200000000000001</v>
      </c>
      <c r="I2894" s="4">
        <f>기계경비!H25</f>
        <v>0</v>
      </c>
      <c r="J2894" s="4">
        <f>TRUNC(H2894*I2894, 1)</f>
        <v>0</v>
      </c>
      <c r="K2894" s="4">
        <f>기계경비!I25</f>
        <v>0</v>
      </c>
      <c r="L2894" s="5">
        <f>TRUNC(H2894*K2894, 1)</f>
        <v>0</v>
      </c>
      <c r="M2894" s="4">
        <f>기계경비!J25</f>
        <v>0</v>
      </c>
      <c r="N2894" s="5">
        <f>TRUNC(H2894*M2894, 1)</f>
        <v>0</v>
      </c>
      <c r="O2894" s="4">
        <f t="shared" si="385"/>
        <v>0</v>
      </c>
      <c r="P2894" s="5">
        <f t="shared" si="385"/>
        <v>0</v>
      </c>
      <c r="Q2894" s="1" t="s">
        <v>13</v>
      </c>
      <c r="S2894" t="s">
        <v>54</v>
      </c>
      <c r="T2894" t="s">
        <v>54</v>
      </c>
      <c r="U2894" t="s">
        <v>13</v>
      </c>
      <c r="V2894">
        <v>1</v>
      </c>
    </row>
    <row r="2895" spans="1:22" x14ac:dyDescent="0.2">
      <c r="A2895" s="1" t="s">
        <v>13</v>
      </c>
      <c r="B2895" s="6" t="s">
        <v>13</v>
      </c>
      <c r="C2895" s="1" t="s">
        <v>13</v>
      </c>
      <c r="D2895" s="1" t="s">
        <v>13</v>
      </c>
      <c r="E2895" s="1" t="s">
        <v>1311</v>
      </c>
      <c r="F2895" s="1" t="s">
        <v>13</v>
      </c>
      <c r="G2895" s="6" t="s">
        <v>13</v>
      </c>
      <c r="H2895" s="3">
        <v>0</v>
      </c>
      <c r="I2895" s="1" t="s">
        <v>13</v>
      </c>
      <c r="J2895" s="4">
        <f>TRUNC(SUMPRODUCT(J2892:J2894, V2892:V2894), 0)</f>
        <v>0</v>
      </c>
      <c r="K2895" s="1" t="s">
        <v>13</v>
      </c>
      <c r="L2895" s="5">
        <f>TRUNC(SUMPRODUCT(L2892:L2894, V2892:V2894), 0)</f>
        <v>0</v>
      </c>
      <c r="M2895" s="1" t="s">
        <v>13</v>
      </c>
      <c r="N2895" s="5">
        <f>TRUNC(SUMPRODUCT(N2892:N2894, V2892:V2894), 0)</f>
        <v>0</v>
      </c>
      <c r="O2895" s="1" t="s">
        <v>13</v>
      </c>
      <c r="P2895" s="5">
        <f>J2895+L2895+N2895</f>
        <v>0</v>
      </c>
      <c r="Q2895" s="1" t="s">
        <v>13</v>
      </c>
      <c r="S2895" t="s">
        <v>13</v>
      </c>
      <c r="T2895" t="s">
        <v>13</v>
      </c>
      <c r="U2895" t="s">
        <v>13</v>
      </c>
      <c r="V2895">
        <v>1</v>
      </c>
    </row>
    <row r="2896" spans="1:22" x14ac:dyDescent="0.2">
      <c r="A2896" s="1" t="s">
        <v>13</v>
      </c>
      <c r="B2896" s="6" t="s">
        <v>13</v>
      </c>
      <c r="C2896" s="1" t="s">
        <v>13</v>
      </c>
      <c r="D2896" s="1" t="s">
        <v>13</v>
      </c>
      <c r="E2896" s="1" t="s">
        <v>13</v>
      </c>
      <c r="F2896" s="1" t="s">
        <v>13</v>
      </c>
      <c r="G2896" s="6" t="s">
        <v>13</v>
      </c>
      <c r="H2896" s="3">
        <v>0</v>
      </c>
      <c r="I2896" s="1" t="s">
        <v>13</v>
      </c>
      <c r="J2896" s="1" t="s">
        <v>13</v>
      </c>
      <c r="K2896" s="1" t="s">
        <v>13</v>
      </c>
      <c r="L2896" s="1" t="s">
        <v>13</v>
      </c>
      <c r="M2896" s="1" t="s">
        <v>13</v>
      </c>
      <c r="N2896" s="1" t="s">
        <v>13</v>
      </c>
      <c r="O2896" s="1" t="s">
        <v>13</v>
      </c>
      <c r="P2896" s="1" t="s">
        <v>13</v>
      </c>
      <c r="Q2896" s="1" t="s">
        <v>13</v>
      </c>
      <c r="S2896" t="s">
        <v>13</v>
      </c>
      <c r="T2896" t="s">
        <v>13</v>
      </c>
      <c r="U2896" t="s">
        <v>13</v>
      </c>
      <c r="V2896">
        <v>1</v>
      </c>
    </row>
    <row r="2897" spans="1:22" x14ac:dyDescent="0.2">
      <c r="A2897" s="1" t="s">
        <v>962</v>
      </c>
      <c r="B2897" s="6" t="s">
        <v>13</v>
      </c>
      <c r="C2897" s="1" t="s">
        <v>13</v>
      </c>
      <c r="D2897" s="1" t="s">
        <v>13</v>
      </c>
      <c r="E2897" s="1" t="s">
        <v>960</v>
      </c>
      <c r="F2897" s="1" t="s">
        <v>963</v>
      </c>
      <c r="G2897" s="6" t="s">
        <v>93</v>
      </c>
      <c r="H2897" s="3">
        <v>0</v>
      </c>
      <c r="I2897" s="1" t="s">
        <v>13</v>
      </c>
      <c r="J2897" s="1" t="s">
        <v>13</v>
      </c>
      <c r="K2897" s="1" t="s">
        <v>13</v>
      </c>
      <c r="L2897" s="1" t="s">
        <v>13</v>
      </c>
      <c r="M2897" s="1" t="s">
        <v>13</v>
      </c>
      <c r="N2897" s="1" t="s">
        <v>13</v>
      </c>
      <c r="O2897" s="1" t="s">
        <v>13</v>
      </c>
      <c r="P2897" s="1" t="s">
        <v>13</v>
      </c>
      <c r="Q2897" s="1" t="s">
        <v>13</v>
      </c>
      <c r="S2897" t="s">
        <v>13</v>
      </c>
      <c r="T2897" t="s">
        <v>13</v>
      </c>
      <c r="U2897" t="s">
        <v>13</v>
      </c>
      <c r="V2897">
        <v>1</v>
      </c>
    </row>
    <row r="2898" spans="1:22" x14ac:dyDescent="0.2">
      <c r="A2898" s="1" t="s">
        <v>962</v>
      </c>
      <c r="B2898" s="6" t="s">
        <v>1312</v>
      </c>
      <c r="C2898" s="1" t="s">
        <v>1352</v>
      </c>
      <c r="D2898" s="1" t="s">
        <v>13</v>
      </c>
      <c r="E2898" s="1" t="s">
        <v>1353</v>
      </c>
      <c r="F2898" s="1" t="s">
        <v>1315</v>
      </c>
      <c r="G2898" s="6" t="s">
        <v>1316</v>
      </c>
      <c r="H2898" s="3">
        <v>0.154</v>
      </c>
      <c r="I2898" s="5">
        <v>0</v>
      </c>
      <c r="J2898" s="4">
        <f>TRUNC(H2898*I2898, 1)</f>
        <v>0</v>
      </c>
      <c r="K2898" s="4">
        <f>노무!E7</f>
        <v>0</v>
      </c>
      <c r="L2898" s="5">
        <f>TRUNC(H2898*K2898, 1)</f>
        <v>0</v>
      </c>
      <c r="M2898" s="4">
        <v>0</v>
      </c>
      <c r="N2898" s="5">
        <f>TRUNC(H2898*M2898, 1)</f>
        <v>0</v>
      </c>
      <c r="O2898" s="4">
        <f t="shared" ref="O2898:P2900" si="386">I2898+K2898+M2898</f>
        <v>0</v>
      </c>
      <c r="P2898" s="5">
        <f t="shared" si="386"/>
        <v>0</v>
      </c>
      <c r="Q2898" s="1" t="s">
        <v>13</v>
      </c>
      <c r="S2898" t="s">
        <v>54</v>
      </c>
      <c r="T2898" t="s">
        <v>54</v>
      </c>
      <c r="U2898" t="s">
        <v>13</v>
      </c>
      <c r="V2898">
        <v>1</v>
      </c>
    </row>
    <row r="2899" spans="1:22" x14ac:dyDescent="0.2">
      <c r="A2899" s="1" t="s">
        <v>962</v>
      </c>
      <c r="B2899" s="6" t="s">
        <v>1312</v>
      </c>
      <c r="C2899" s="1" t="s">
        <v>1317</v>
      </c>
      <c r="D2899" s="1" t="s">
        <v>13</v>
      </c>
      <c r="E2899" s="1" t="s">
        <v>1318</v>
      </c>
      <c r="F2899" s="1" t="s">
        <v>1315</v>
      </c>
      <c r="G2899" s="6" t="s">
        <v>1316</v>
      </c>
      <c r="H2899" s="3">
        <v>6.4000000000000001E-2</v>
      </c>
      <c r="I2899" s="5">
        <v>0</v>
      </c>
      <c r="J2899" s="4">
        <f>TRUNC(H2899*I2899, 1)</f>
        <v>0</v>
      </c>
      <c r="K2899" s="4">
        <f>노무!E4</f>
        <v>0</v>
      </c>
      <c r="L2899" s="5">
        <f>TRUNC(H2899*K2899, 1)</f>
        <v>0</v>
      </c>
      <c r="M2899" s="4">
        <v>0</v>
      </c>
      <c r="N2899" s="5">
        <f>TRUNC(H2899*M2899, 1)</f>
        <v>0</v>
      </c>
      <c r="O2899" s="4">
        <f t="shared" si="386"/>
        <v>0</v>
      </c>
      <c r="P2899" s="5">
        <f t="shared" si="386"/>
        <v>0</v>
      </c>
      <c r="Q2899" s="1" t="s">
        <v>13</v>
      </c>
      <c r="S2899" t="s">
        <v>54</v>
      </c>
      <c r="T2899" t="s">
        <v>54</v>
      </c>
      <c r="U2899" t="s">
        <v>13</v>
      </c>
      <c r="V2899">
        <v>1</v>
      </c>
    </row>
    <row r="2900" spans="1:22" x14ac:dyDescent="0.2">
      <c r="A2900" s="1" t="s">
        <v>962</v>
      </c>
      <c r="B2900" s="6" t="s">
        <v>1331</v>
      </c>
      <c r="C2900" s="1" t="s">
        <v>1534</v>
      </c>
      <c r="D2900" s="1" t="s">
        <v>13</v>
      </c>
      <c r="E2900" s="1" t="s">
        <v>1392</v>
      </c>
      <c r="F2900" s="1" t="s">
        <v>1535</v>
      </c>
      <c r="G2900" s="6" t="s">
        <v>1335</v>
      </c>
      <c r="H2900" s="3">
        <v>0.17</v>
      </c>
      <c r="I2900" s="4">
        <f>기계경비!H27</f>
        <v>0</v>
      </c>
      <c r="J2900" s="4">
        <f>TRUNC(H2900*I2900, 1)</f>
        <v>0</v>
      </c>
      <c r="K2900" s="4">
        <f>기계경비!I27</f>
        <v>0</v>
      </c>
      <c r="L2900" s="5">
        <f>TRUNC(H2900*K2900, 1)</f>
        <v>0</v>
      </c>
      <c r="M2900" s="4">
        <f>기계경비!J27</f>
        <v>0</v>
      </c>
      <c r="N2900" s="5">
        <f>TRUNC(H2900*M2900, 1)</f>
        <v>0</v>
      </c>
      <c r="O2900" s="4">
        <f t="shared" si="386"/>
        <v>0</v>
      </c>
      <c r="P2900" s="5">
        <f t="shared" si="386"/>
        <v>0</v>
      </c>
      <c r="Q2900" s="1" t="s">
        <v>13</v>
      </c>
      <c r="S2900" t="s">
        <v>54</v>
      </c>
      <c r="T2900" t="s">
        <v>54</v>
      </c>
      <c r="U2900" t="s">
        <v>13</v>
      </c>
      <c r="V2900">
        <v>1</v>
      </c>
    </row>
    <row r="2901" spans="1:22" x14ac:dyDescent="0.2">
      <c r="A2901" s="1" t="s">
        <v>13</v>
      </c>
      <c r="B2901" s="6" t="s">
        <v>13</v>
      </c>
      <c r="C2901" s="1" t="s">
        <v>13</v>
      </c>
      <c r="D2901" s="1" t="s">
        <v>13</v>
      </c>
      <c r="E2901" s="1" t="s">
        <v>1311</v>
      </c>
      <c r="F2901" s="1" t="s">
        <v>13</v>
      </c>
      <c r="G2901" s="6" t="s">
        <v>13</v>
      </c>
      <c r="H2901" s="3">
        <v>0</v>
      </c>
      <c r="I2901" s="1" t="s">
        <v>13</v>
      </c>
      <c r="J2901" s="4">
        <f>TRUNC(SUMPRODUCT(J2898:J2900, V2898:V2900), 0)</f>
        <v>0</v>
      </c>
      <c r="K2901" s="1" t="s">
        <v>13</v>
      </c>
      <c r="L2901" s="5">
        <f>TRUNC(SUMPRODUCT(L2898:L2900, V2898:V2900), 0)</f>
        <v>0</v>
      </c>
      <c r="M2901" s="1" t="s">
        <v>13</v>
      </c>
      <c r="N2901" s="5">
        <f>TRUNC(SUMPRODUCT(N2898:N2900, V2898:V2900), 0)</f>
        <v>0</v>
      </c>
      <c r="O2901" s="1" t="s">
        <v>13</v>
      </c>
      <c r="P2901" s="5">
        <f>J2901+L2901+N2901</f>
        <v>0</v>
      </c>
      <c r="Q2901" s="1" t="s">
        <v>13</v>
      </c>
      <c r="S2901" t="s">
        <v>13</v>
      </c>
      <c r="T2901" t="s">
        <v>13</v>
      </c>
      <c r="U2901" t="s">
        <v>13</v>
      </c>
      <c r="V2901">
        <v>1</v>
      </c>
    </row>
    <row r="2902" spans="1:22" x14ac:dyDescent="0.2">
      <c r="A2902" s="1" t="s">
        <v>13</v>
      </c>
      <c r="B2902" s="6" t="s">
        <v>13</v>
      </c>
      <c r="C2902" s="1" t="s">
        <v>13</v>
      </c>
      <c r="D2902" s="1" t="s">
        <v>13</v>
      </c>
      <c r="E2902" s="1" t="s">
        <v>13</v>
      </c>
      <c r="F2902" s="1" t="s">
        <v>13</v>
      </c>
      <c r="G2902" s="6" t="s">
        <v>13</v>
      </c>
      <c r="H2902" s="3">
        <v>0</v>
      </c>
      <c r="I2902" s="1" t="s">
        <v>13</v>
      </c>
      <c r="J2902" s="1" t="s">
        <v>13</v>
      </c>
      <c r="K2902" s="1" t="s">
        <v>13</v>
      </c>
      <c r="L2902" s="1" t="s">
        <v>13</v>
      </c>
      <c r="M2902" s="1" t="s">
        <v>13</v>
      </c>
      <c r="N2902" s="1" t="s">
        <v>13</v>
      </c>
      <c r="O2902" s="1" t="s">
        <v>13</v>
      </c>
      <c r="P2902" s="1" t="s">
        <v>13</v>
      </c>
      <c r="Q2902" s="1" t="s">
        <v>13</v>
      </c>
      <c r="S2902" t="s">
        <v>13</v>
      </c>
      <c r="T2902" t="s">
        <v>13</v>
      </c>
      <c r="U2902" t="s">
        <v>13</v>
      </c>
      <c r="V2902">
        <v>1</v>
      </c>
    </row>
    <row r="2903" spans="1:22" x14ac:dyDescent="0.2">
      <c r="A2903" s="1" t="s">
        <v>964</v>
      </c>
      <c r="B2903" s="6" t="s">
        <v>13</v>
      </c>
      <c r="C2903" s="1" t="s">
        <v>13</v>
      </c>
      <c r="D2903" s="1" t="s">
        <v>13</v>
      </c>
      <c r="E2903" s="1" t="s">
        <v>960</v>
      </c>
      <c r="F2903" s="1" t="s">
        <v>965</v>
      </c>
      <c r="G2903" s="6" t="s">
        <v>93</v>
      </c>
      <c r="H2903" s="3">
        <v>0</v>
      </c>
      <c r="I2903" s="1" t="s">
        <v>13</v>
      </c>
      <c r="J2903" s="1" t="s">
        <v>13</v>
      </c>
      <c r="K2903" s="1" t="s">
        <v>13</v>
      </c>
      <c r="L2903" s="1" t="s">
        <v>13</v>
      </c>
      <c r="M2903" s="1" t="s">
        <v>13</v>
      </c>
      <c r="N2903" s="1" t="s">
        <v>13</v>
      </c>
      <c r="O2903" s="1" t="s">
        <v>13</v>
      </c>
      <c r="P2903" s="1" t="s">
        <v>13</v>
      </c>
      <c r="Q2903" s="1" t="s">
        <v>13</v>
      </c>
      <c r="S2903" t="s">
        <v>13</v>
      </c>
      <c r="T2903" t="s">
        <v>13</v>
      </c>
      <c r="U2903" t="s">
        <v>13</v>
      </c>
      <c r="V2903">
        <v>1</v>
      </c>
    </row>
    <row r="2904" spans="1:22" x14ac:dyDescent="0.2">
      <c r="A2904" s="1" t="s">
        <v>964</v>
      </c>
      <c r="B2904" s="6" t="s">
        <v>1312</v>
      </c>
      <c r="C2904" s="1" t="s">
        <v>1362</v>
      </c>
      <c r="D2904" s="1" t="s">
        <v>13</v>
      </c>
      <c r="E2904" s="1" t="s">
        <v>1363</v>
      </c>
      <c r="F2904" s="1" t="s">
        <v>1315</v>
      </c>
      <c r="G2904" s="6" t="s">
        <v>1316</v>
      </c>
      <c r="H2904" s="3">
        <v>3.4000000000000002E-2</v>
      </c>
      <c r="I2904" s="5">
        <v>0</v>
      </c>
      <c r="J2904" s="4">
        <f>TRUNC(H2904*I2904, 1)</f>
        <v>0</v>
      </c>
      <c r="K2904" s="4">
        <f>노무!E28</f>
        <v>0</v>
      </c>
      <c r="L2904" s="5">
        <f>TRUNC(H2904*K2904, 1)</f>
        <v>0</v>
      </c>
      <c r="M2904" s="4">
        <v>0</v>
      </c>
      <c r="N2904" s="5">
        <f>TRUNC(H2904*M2904, 1)</f>
        <v>0</v>
      </c>
      <c r="O2904" s="4">
        <f>I2904+K2904+M2904</f>
        <v>0</v>
      </c>
      <c r="P2904" s="5">
        <f>J2904+L2904+N2904</f>
        <v>0</v>
      </c>
      <c r="Q2904" s="1" t="s">
        <v>13</v>
      </c>
      <c r="S2904" t="s">
        <v>54</v>
      </c>
      <c r="T2904" t="s">
        <v>54</v>
      </c>
      <c r="U2904" t="s">
        <v>13</v>
      </c>
      <c r="V2904">
        <v>1</v>
      </c>
    </row>
    <row r="2905" spans="1:22" x14ac:dyDescent="0.2">
      <c r="A2905" s="1" t="s">
        <v>964</v>
      </c>
      <c r="B2905" s="6" t="s">
        <v>1312</v>
      </c>
      <c r="C2905" s="1" t="s">
        <v>1317</v>
      </c>
      <c r="D2905" s="1" t="s">
        <v>13</v>
      </c>
      <c r="E2905" s="1" t="s">
        <v>1318</v>
      </c>
      <c r="F2905" s="1" t="s">
        <v>1315</v>
      </c>
      <c r="G2905" s="6" t="s">
        <v>1316</v>
      </c>
      <c r="H2905" s="3">
        <v>7.2999999999999995E-2</v>
      </c>
      <c r="I2905" s="5">
        <v>0</v>
      </c>
      <c r="J2905" s="4">
        <f>TRUNC(H2905*I2905, 1)</f>
        <v>0</v>
      </c>
      <c r="K2905" s="4">
        <f>노무!E4</f>
        <v>0</v>
      </c>
      <c r="L2905" s="5">
        <f>TRUNC(H2905*K2905, 1)</f>
        <v>0</v>
      </c>
      <c r="M2905" s="4">
        <v>0</v>
      </c>
      <c r="N2905" s="5">
        <f>TRUNC(H2905*M2905, 1)</f>
        <v>0</v>
      </c>
      <c r="O2905" s="4">
        <f>I2905+K2905+M2905</f>
        <v>0</v>
      </c>
      <c r="P2905" s="5">
        <f>J2905+L2905+N2905</f>
        <v>0</v>
      </c>
      <c r="Q2905" s="1" t="s">
        <v>13</v>
      </c>
      <c r="S2905" t="s">
        <v>54</v>
      </c>
      <c r="T2905" t="s">
        <v>54</v>
      </c>
      <c r="U2905" t="s">
        <v>13</v>
      </c>
      <c r="V2905">
        <v>1</v>
      </c>
    </row>
    <row r="2906" spans="1:22" x14ac:dyDescent="0.2">
      <c r="A2906" s="1" t="s">
        <v>13</v>
      </c>
      <c r="B2906" s="6" t="s">
        <v>13</v>
      </c>
      <c r="C2906" s="1" t="s">
        <v>13</v>
      </c>
      <c r="D2906" s="1" t="s">
        <v>13</v>
      </c>
      <c r="E2906" s="1" t="s">
        <v>1311</v>
      </c>
      <c r="F2906" s="1" t="s">
        <v>13</v>
      </c>
      <c r="G2906" s="6" t="s">
        <v>13</v>
      </c>
      <c r="H2906" s="3">
        <v>0</v>
      </c>
      <c r="I2906" s="1" t="s">
        <v>13</v>
      </c>
      <c r="J2906" s="4">
        <f>TRUNC(SUMPRODUCT(J2904:J2905, V2904:V2905), 0)</f>
        <v>0</v>
      </c>
      <c r="K2906" s="1" t="s">
        <v>13</v>
      </c>
      <c r="L2906" s="5">
        <f>TRUNC(SUMPRODUCT(L2904:L2905, V2904:V2905), 0)</f>
        <v>0</v>
      </c>
      <c r="M2906" s="1" t="s">
        <v>13</v>
      </c>
      <c r="N2906" s="5">
        <f>TRUNC(SUMPRODUCT(N2904:N2905, V2904:V2905), 0)</f>
        <v>0</v>
      </c>
      <c r="O2906" s="1" t="s">
        <v>13</v>
      </c>
      <c r="P2906" s="5">
        <f>J2906+L2906+N2906</f>
        <v>0</v>
      </c>
      <c r="Q2906" s="1" t="s">
        <v>13</v>
      </c>
      <c r="S2906" t="s">
        <v>13</v>
      </c>
      <c r="T2906" t="s">
        <v>13</v>
      </c>
      <c r="U2906" t="s">
        <v>13</v>
      </c>
      <c r="V2906">
        <v>1</v>
      </c>
    </row>
    <row r="2907" spans="1:22" x14ac:dyDescent="0.2">
      <c r="A2907" s="1" t="s">
        <v>13</v>
      </c>
      <c r="B2907" s="6" t="s">
        <v>13</v>
      </c>
      <c r="C2907" s="1" t="s">
        <v>13</v>
      </c>
      <c r="D2907" s="1" t="s">
        <v>13</v>
      </c>
      <c r="E2907" s="1" t="s">
        <v>13</v>
      </c>
      <c r="F2907" s="1" t="s">
        <v>13</v>
      </c>
      <c r="G2907" s="6" t="s">
        <v>13</v>
      </c>
      <c r="H2907" s="3">
        <v>0</v>
      </c>
      <c r="I2907" s="1" t="s">
        <v>13</v>
      </c>
      <c r="J2907" s="1" t="s">
        <v>13</v>
      </c>
      <c r="K2907" s="1" t="s">
        <v>13</v>
      </c>
      <c r="L2907" s="1" t="s">
        <v>13</v>
      </c>
      <c r="M2907" s="1" t="s">
        <v>13</v>
      </c>
      <c r="N2907" s="1" t="s">
        <v>13</v>
      </c>
      <c r="O2907" s="1" t="s">
        <v>13</v>
      </c>
      <c r="P2907" s="1" t="s">
        <v>13</v>
      </c>
      <c r="Q2907" s="1" t="s">
        <v>13</v>
      </c>
      <c r="S2907" t="s">
        <v>13</v>
      </c>
      <c r="T2907" t="s">
        <v>13</v>
      </c>
      <c r="U2907" t="s">
        <v>13</v>
      </c>
      <c r="V2907">
        <v>1</v>
      </c>
    </row>
    <row r="2908" spans="1:22" x14ac:dyDescent="0.2">
      <c r="A2908" s="1" t="s">
        <v>966</v>
      </c>
      <c r="B2908" s="6" t="s">
        <v>13</v>
      </c>
      <c r="C2908" s="1" t="s">
        <v>13</v>
      </c>
      <c r="D2908" s="1" t="s">
        <v>13</v>
      </c>
      <c r="E2908" s="1" t="s">
        <v>960</v>
      </c>
      <c r="F2908" s="1" t="s">
        <v>967</v>
      </c>
      <c r="G2908" s="6" t="s">
        <v>306</v>
      </c>
      <c r="H2908" s="3">
        <v>0</v>
      </c>
      <c r="I2908" s="1" t="s">
        <v>13</v>
      </c>
      <c r="J2908" s="1" t="s">
        <v>13</v>
      </c>
      <c r="K2908" s="1" t="s">
        <v>13</v>
      </c>
      <c r="L2908" s="1" t="s">
        <v>13</v>
      </c>
      <c r="M2908" s="1" t="s">
        <v>13</v>
      </c>
      <c r="N2908" s="1" t="s">
        <v>13</v>
      </c>
      <c r="O2908" s="1" t="s">
        <v>13</v>
      </c>
      <c r="P2908" s="1" t="s">
        <v>13</v>
      </c>
      <c r="Q2908" s="1" t="s">
        <v>13</v>
      </c>
      <c r="S2908" t="s">
        <v>13</v>
      </c>
      <c r="T2908" t="s">
        <v>13</v>
      </c>
      <c r="U2908" t="s">
        <v>13</v>
      </c>
      <c r="V2908">
        <v>1</v>
      </c>
    </row>
    <row r="2909" spans="1:22" x14ac:dyDescent="0.2">
      <c r="A2909" s="1" t="s">
        <v>966</v>
      </c>
      <c r="B2909" s="6" t="s">
        <v>1312</v>
      </c>
      <c r="C2909" s="1" t="s">
        <v>1412</v>
      </c>
      <c r="D2909" s="1" t="s">
        <v>13</v>
      </c>
      <c r="E2909" s="1" t="s">
        <v>1413</v>
      </c>
      <c r="F2909" s="1" t="s">
        <v>1315</v>
      </c>
      <c r="G2909" s="6" t="s">
        <v>1316</v>
      </c>
      <c r="H2909" s="3">
        <v>0.88700000000000001</v>
      </c>
      <c r="I2909" s="5">
        <v>0</v>
      </c>
      <c r="J2909" s="4">
        <f>TRUNC(H2909*I2909, 1)</f>
        <v>0</v>
      </c>
      <c r="K2909" s="4">
        <f>노무!E9</f>
        <v>0</v>
      </c>
      <c r="L2909" s="5">
        <f>TRUNC(H2909*K2909, 1)</f>
        <v>0</v>
      </c>
      <c r="M2909" s="4">
        <v>0</v>
      </c>
      <c r="N2909" s="5">
        <f>TRUNC(H2909*M2909, 1)</f>
        <v>0</v>
      </c>
      <c r="O2909" s="4">
        <f>I2909+K2909+M2909</f>
        <v>0</v>
      </c>
      <c r="P2909" s="5">
        <f>J2909+L2909+N2909</f>
        <v>0</v>
      </c>
      <c r="Q2909" s="1" t="s">
        <v>13</v>
      </c>
      <c r="S2909" t="s">
        <v>54</v>
      </c>
      <c r="T2909" t="s">
        <v>54</v>
      </c>
      <c r="U2909" t="s">
        <v>13</v>
      </c>
      <c r="V2909">
        <v>1</v>
      </c>
    </row>
    <row r="2910" spans="1:22" x14ac:dyDescent="0.2">
      <c r="A2910" s="1" t="s">
        <v>966</v>
      </c>
      <c r="B2910" s="6" t="s">
        <v>1312</v>
      </c>
      <c r="C2910" s="1" t="s">
        <v>1546</v>
      </c>
      <c r="D2910" s="1" t="s">
        <v>13</v>
      </c>
      <c r="E2910" s="1" t="s">
        <v>1547</v>
      </c>
      <c r="F2910" s="1" t="s">
        <v>1315</v>
      </c>
      <c r="G2910" s="6" t="s">
        <v>1316</v>
      </c>
      <c r="H2910" s="3">
        <v>0.125</v>
      </c>
      <c r="I2910" s="5">
        <v>0</v>
      </c>
      <c r="J2910" s="4">
        <f>TRUNC(H2910*I2910, 1)</f>
        <v>0</v>
      </c>
      <c r="K2910" s="4">
        <f>노무!E13</f>
        <v>0</v>
      </c>
      <c r="L2910" s="5">
        <f>TRUNC(H2910*K2910, 1)</f>
        <v>0</v>
      </c>
      <c r="M2910" s="4">
        <v>0</v>
      </c>
      <c r="N2910" s="5">
        <f>TRUNC(H2910*M2910, 1)</f>
        <v>0</v>
      </c>
      <c r="O2910" s="4">
        <f>I2910+K2910+M2910</f>
        <v>0</v>
      </c>
      <c r="P2910" s="5">
        <f>J2910+L2910+N2910</f>
        <v>0</v>
      </c>
      <c r="Q2910" s="1" t="s">
        <v>13</v>
      </c>
      <c r="S2910" t="s">
        <v>54</v>
      </c>
      <c r="T2910" t="s">
        <v>54</v>
      </c>
      <c r="U2910" t="s">
        <v>13</v>
      </c>
      <c r="V2910">
        <v>1</v>
      </c>
    </row>
    <row r="2911" spans="1:22" x14ac:dyDescent="0.2">
      <c r="A2911" s="1" t="s">
        <v>13</v>
      </c>
      <c r="B2911" s="6" t="s">
        <v>13</v>
      </c>
      <c r="C2911" s="1" t="s">
        <v>13</v>
      </c>
      <c r="D2911" s="1" t="s">
        <v>13</v>
      </c>
      <c r="E2911" s="1" t="s">
        <v>1311</v>
      </c>
      <c r="F2911" s="1" t="s">
        <v>13</v>
      </c>
      <c r="G2911" s="6" t="s">
        <v>13</v>
      </c>
      <c r="H2911" s="3">
        <v>0</v>
      </c>
      <c r="I2911" s="1" t="s">
        <v>13</v>
      </c>
      <c r="J2911" s="4">
        <f>TRUNC(SUMPRODUCT(J2909:J2910, V2909:V2910), 0)</f>
        <v>0</v>
      </c>
      <c r="K2911" s="1" t="s">
        <v>13</v>
      </c>
      <c r="L2911" s="5">
        <f>TRUNC(SUMPRODUCT(L2909:L2910, V2909:V2910), 0)</f>
        <v>0</v>
      </c>
      <c r="M2911" s="1" t="s">
        <v>13</v>
      </c>
      <c r="N2911" s="5">
        <f>TRUNC(SUMPRODUCT(N2909:N2910, V2909:V2910), 0)</f>
        <v>0</v>
      </c>
      <c r="O2911" s="1" t="s">
        <v>13</v>
      </c>
      <c r="P2911" s="5">
        <f>J2911+L2911+N2911</f>
        <v>0</v>
      </c>
      <c r="Q2911" s="1" t="s">
        <v>13</v>
      </c>
      <c r="S2911" t="s">
        <v>13</v>
      </c>
      <c r="T2911" t="s">
        <v>13</v>
      </c>
      <c r="U2911" t="s">
        <v>13</v>
      </c>
      <c r="V2911">
        <v>1</v>
      </c>
    </row>
    <row r="2912" spans="1:22" x14ac:dyDescent="0.2">
      <c r="A2912" s="1" t="s">
        <v>13</v>
      </c>
      <c r="B2912" s="6" t="s">
        <v>13</v>
      </c>
      <c r="C2912" s="1" t="s">
        <v>13</v>
      </c>
      <c r="D2912" s="1" t="s">
        <v>13</v>
      </c>
      <c r="E2912" s="1" t="s">
        <v>13</v>
      </c>
      <c r="F2912" s="1" t="s">
        <v>13</v>
      </c>
      <c r="G2912" s="6" t="s">
        <v>13</v>
      </c>
      <c r="H2912" s="3">
        <v>0</v>
      </c>
      <c r="I2912" s="1" t="s">
        <v>13</v>
      </c>
      <c r="J2912" s="1" t="s">
        <v>13</v>
      </c>
      <c r="K2912" s="1" t="s">
        <v>13</v>
      </c>
      <c r="L2912" s="1" t="s">
        <v>13</v>
      </c>
      <c r="M2912" s="1" t="s">
        <v>13</v>
      </c>
      <c r="N2912" s="1" t="s">
        <v>13</v>
      </c>
      <c r="O2912" s="1" t="s">
        <v>13</v>
      </c>
      <c r="P2912" s="1" t="s">
        <v>13</v>
      </c>
      <c r="Q2912" s="1" t="s">
        <v>13</v>
      </c>
      <c r="S2912" t="s">
        <v>13</v>
      </c>
      <c r="T2912" t="s">
        <v>13</v>
      </c>
      <c r="U2912" t="s">
        <v>13</v>
      </c>
      <c r="V2912">
        <v>1</v>
      </c>
    </row>
    <row r="2913" spans="1:22" x14ac:dyDescent="0.2">
      <c r="A2913" s="1" t="s">
        <v>968</v>
      </c>
      <c r="B2913" s="6" t="s">
        <v>13</v>
      </c>
      <c r="C2913" s="1" t="s">
        <v>13</v>
      </c>
      <c r="D2913" s="1" t="s">
        <v>13</v>
      </c>
      <c r="E2913" s="1" t="s">
        <v>969</v>
      </c>
      <c r="F2913" s="1" t="s">
        <v>970</v>
      </c>
      <c r="G2913" s="6" t="s">
        <v>306</v>
      </c>
      <c r="H2913" s="3">
        <v>0</v>
      </c>
      <c r="I2913" s="1" t="s">
        <v>13</v>
      </c>
      <c r="J2913" s="1" t="s">
        <v>13</v>
      </c>
      <c r="K2913" s="1" t="s">
        <v>13</v>
      </c>
      <c r="L2913" s="1" t="s">
        <v>13</v>
      </c>
      <c r="M2913" s="1" t="s">
        <v>13</v>
      </c>
      <c r="N2913" s="1" t="s">
        <v>13</v>
      </c>
      <c r="O2913" s="1" t="s">
        <v>13</v>
      </c>
      <c r="P2913" s="1" t="s">
        <v>13</v>
      </c>
      <c r="Q2913" s="1" t="s">
        <v>13</v>
      </c>
      <c r="S2913" t="s">
        <v>13</v>
      </c>
      <c r="T2913" t="s">
        <v>13</v>
      </c>
      <c r="U2913" t="s">
        <v>13</v>
      </c>
      <c r="V2913">
        <v>1</v>
      </c>
    </row>
    <row r="2914" spans="1:22" x14ac:dyDescent="0.2">
      <c r="A2914" s="1" t="s">
        <v>968</v>
      </c>
      <c r="B2914" s="6" t="s">
        <v>1312</v>
      </c>
      <c r="C2914" s="1" t="s">
        <v>1412</v>
      </c>
      <c r="D2914" s="1" t="s">
        <v>13</v>
      </c>
      <c r="E2914" s="1" t="s">
        <v>1413</v>
      </c>
      <c r="F2914" s="1" t="s">
        <v>1315</v>
      </c>
      <c r="G2914" s="6" t="s">
        <v>1316</v>
      </c>
      <c r="H2914" s="3">
        <v>1.07</v>
      </c>
      <c r="I2914" s="5">
        <v>0</v>
      </c>
      <c r="J2914" s="4">
        <f>TRUNC(H2914*I2914, 1)</f>
        <v>0</v>
      </c>
      <c r="K2914" s="4">
        <f>노무!E9</f>
        <v>0</v>
      </c>
      <c r="L2914" s="5">
        <f>TRUNC(H2914*K2914, 1)</f>
        <v>0</v>
      </c>
      <c r="M2914" s="4">
        <v>0</v>
      </c>
      <c r="N2914" s="5">
        <f>TRUNC(H2914*M2914, 1)</f>
        <v>0</v>
      </c>
      <c r="O2914" s="4">
        <f t="shared" ref="O2914:P2916" si="387">I2914+K2914+M2914</f>
        <v>0</v>
      </c>
      <c r="P2914" s="5">
        <f t="shared" si="387"/>
        <v>0</v>
      </c>
      <c r="Q2914" s="1" t="s">
        <v>13</v>
      </c>
      <c r="S2914" t="s">
        <v>54</v>
      </c>
      <c r="T2914" t="s">
        <v>54</v>
      </c>
      <c r="U2914" t="s">
        <v>13</v>
      </c>
      <c r="V2914">
        <v>1</v>
      </c>
    </row>
    <row r="2915" spans="1:22" x14ac:dyDescent="0.2">
      <c r="A2915" s="1" t="s">
        <v>968</v>
      </c>
      <c r="B2915" s="6" t="s">
        <v>1312</v>
      </c>
      <c r="C2915" s="1" t="s">
        <v>1317</v>
      </c>
      <c r="D2915" s="1" t="s">
        <v>13</v>
      </c>
      <c r="E2915" s="1" t="s">
        <v>1318</v>
      </c>
      <c r="F2915" s="1" t="s">
        <v>1315</v>
      </c>
      <c r="G2915" s="6" t="s">
        <v>1316</v>
      </c>
      <c r="H2915" s="3">
        <v>0.35</v>
      </c>
      <c r="I2915" s="5">
        <v>0</v>
      </c>
      <c r="J2915" s="4">
        <f>TRUNC(H2915*I2915, 1)</f>
        <v>0</v>
      </c>
      <c r="K2915" s="4">
        <f>노무!E4</f>
        <v>0</v>
      </c>
      <c r="L2915" s="5">
        <f>TRUNC(H2915*K2915, 1)</f>
        <v>0</v>
      </c>
      <c r="M2915" s="4">
        <v>0</v>
      </c>
      <c r="N2915" s="5">
        <f>TRUNC(H2915*M2915, 1)</f>
        <v>0</v>
      </c>
      <c r="O2915" s="4">
        <f t="shared" si="387"/>
        <v>0</v>
      </c>
      <c r="P2915" s="5">
        <f t="shared" si="387"/>
        <v>0</v>
      </c>
      <c r="Q2915" s="1" t="s">
        <v>13</v>
      </c>
      <c r="S2915" t="s">
        <v>54</v>
      </c>
      <c r="T2915" t="s">
        <v>54</v>
      </c>
      <c r="U2915" t="s">
        <v>13</v>
      </c>
      <c r="V2915">
        <v>1</v>
      </c>
    </row>
    <row r="2916" spans="1:22" x14ac:dyDescent="0.2">
      <c r="A2916" s="1" t="s">
        <v>968</v>
      </c>
      <c r="B2916" s="6" t="s">
        <v>1306</v>
      </c>
      <c r="C2916" s="1" t="s">
        <v>1307</v>
      </c>
      <c r="D2916" s="1" t="s">
        <v>13</v>
      </c>
      <c r="E2916" s="1" t="s">
        <v>1319</v>
      </c>
      <c r="F2916" s="1" t="s">
        <v>1330</v>
      </c>
      <c r="G2916" s="6" t="s">
        <v>1310</v>
      </c>
      <c r="H2916" s="3">
        <v>1</v>
      </c>
      <c r="I2916" s="4">
        <f>TRUNC((L2914+L2915)*2*0.01, 1)</f>
        <v>0</v>
      </c>
      <c r="J2916" s="4">
        <f>TRUNC(H2916*I2916, 1)</f>
        <v>0</v>
      </c>
      <c r="K2916" s="4">
        <v>0</v>
      </c>
      <c r="L2916" s="5">
        <f>TRUNC(H2916*K2916, 1)</f>
        <v>0</v>
      </c>
      <c r="M2916" s="4">
        <v>0</v>
      </c>
      <c r="N2916" s="5">
        <f>TRUNC(H2916*M2916, 1)</f>
        <v>0</v>
      </c>
      <c r="O2916" s="4">
        <f t="shared" si="387"/>
        <v>0</v>
      </c>
      <c r="P2916" s="5">
        <f t="shared" si="387"/>
        <v>0</v>
      </c>
      <c r="Q2916" s="1" t="s">
        <v>13</v>
      </c>
      <c r="S2916" t="s">
        <v>54</v>
      </c>
      <c r="T2916" t="s">
        <v>54</v>
      </c>
      <c r="U2916">
        <v>2</v>
      </c>
      <c r="V2916">
        <v>1</v>
      </c>
    </row>
    <row r="2917" spans="1:22" x14ac:dyDescent="0.2">
      <c r="A2917" s="1" t="s">
        <v>13</v>
      </c>
      <c r="B2917" s="6" t="s">
        <v>13</v>
      </c>
      <c r="C2917" s="1" t="s">
        <v>13</v>
      </c>
      <c r="D2917" s="1" t="s">
        <v>13</v>
      </c>
      <c r="E2917" s="1" t="s">
        <v>1311</v>
      </c>
      <c r="F2917" s="1" t="s">
        <v>13</v>
      </c>
      <c r="G2917" s="6" t="s">
        <v>13</v>
      </c>
      <c r="H2917" s="3">
        <v>0</v>
      </c>
      <c r="I2917" s="1" t="s">
        <v>13</v>
      </c>
      <c r="J2917" s="4">
        <f>TRUNC(SUMPRODUCT(J2914:J2916, V2914:V2916), 0)</f>
        <v>0</v>
      </c>
      <c r="K2917" s="1" t="s">
        <v>13</v>
      </c>
      <c r="L2917" s="5">
        <f>TRUNC(SUMPRODUCT(L2914:L2916, V2914:V2916), 0)</f>
        <v>0</v>
      </c>
      <c r="M2917" s="1" t="s">
        <v>13</v>
      </c>
      <c r="N2917" s="5">
        <f>TRUNC(SUMPRODUCT(N2914:N2916, V2914:V2916), 0)</f>
        <v>0</v>
      </c>
      <c r="O2917" s="1" t="s">
        <v>13</v>
      </c>
      <c r="P2917" s="5">
        <f>J2917+L2917+N2917</f>
        <v>0</v>
      </c>
      <c r="Q2917" s="1" t="s">
        <v>13</v>
      </c>
      <c r="S2917" t="s">
        <v>13</v>
      </c>
      <c r="T2917" t="s">
        <v>13</v>
      </c>
      <c r="U2917" t="s">
        <v>13</v>
      </c>
      <c r="V2917">
        <v>1</v>
      </c>
    </row>
    <row r="2918" spans="1:22" x14ac:dyDescent="0.2">
      <c r="A2918" s="1" t="s">
        <v>13</v>
      </c>
      <c r="B2918" s="6" t="s">
        <v>13</v>
      </c>
      <c r="C2918" s="1" t="s">
        <v>13</v>
      </c>
      <c r="D2918" s="1" t="s">
        <v>13</v>
      </c>
      <c r="E2918" s="1" t="s">
        <v>13</v>
      </c>
      <c r="F2918" s="1" t="s">
        <v>13</v>
      </c>
      <c r="G2918" s="6" t="s">
        <v>13</v>
      </c>
      <c r="H2918" s="3">
        <v>0</v>
      </c>
      <c r="I2918" s="1" t="s">
        <v>13</v>
      </c>
      <c r="J2918" s="1" t="s">
        <v>13</v>
      </c>
      <c r="K2918" s="1" t="s">
        <v>13</v>
      </c>
      <c r="L2918" s="1" t="s">
        <v>13</v>
      </c>
      <c r="M2918" s="1" t="s">
        <v>13</v>
      </c>
      <c r="N2918" s="1" t="s">
        <v>13</v>
      </c>
      <c r="O2918" s="1" t="s">
        <v>13</v>
      </c>
      <c r="P2918" s="1" t="s">
        <v>13</v>
      </c>
      <c r="Q2918" s="1" t="s">
        <v>13</v>
      </c>
      <c r="S2918" t="s">
        <v>13</v>
      </c>
      <c r="T2918" t="s">
        <v>13</v>
      </c>
      <c r="U2918" t="s">
        <v>13</v>
      </c>
      <c r="V2918">
        <v>1</v>
      </c>
    </row>
    <row r="2919" spans="1:22" x14ac:dyDescent="0.2">
      <c r="A2919" s="1" t="s">
        <v>971</v>
      </c>
      <c r="B2919" s="6" t="s">
        <v>13</v>
      </c>
      <c r="C2919" s="1" t="s">
        <v>13</v>
      </c>
      <c r="D2919" s="1" t="s">
        <v>13</v>
      </c>
      <c r="E2919" s="1" t="s">
        <v>969</v>
      </c>
      <c r="F2919" s="1" t="s">
        <v>756</v>
      </c>
      <c r="G2919" s="6" t="s">
        <v>306</v>
      </c>
      <c r="H2919" s="3">
        <v>0</v>
      </c>
      <c r="I2919" s="1" t="s">
        <v>13</v>
      </c>
      <c r="J2919" s="1" t="s">
        <v>13</v>
      </c>
      <c r="K2919" s="1" t="s">
        <v>13</v>
      </c>
      <c r="L2919" s="1" t="s">
        <v>13</v>
      </c>
      <c r="M2919" s="1" t="s">
        <v>13</v>
      </c>
      <c r="N2919" s="1" t="s">
        <v>13</v>
      </c>
      <c r="O2919" s="1" t="s">
        <v>13</v>
      </c>
      <c r="P2919" s="1" t="s">
        <v>13</v>
      </c>
      <c r="Q2919" s="1" t="s">
        <v>13</v>
      </c>
      <c r="S2919" t="s">
        <v>13</v>
      </c>
      <c r="T2919" t="s">
        <v>13</v>
      </c>
      <c r="U2919" t="s">
        <v>13</v>
      </c>
      <c r="V2919">
        <v>1</v>
      </c>
    </row>
    <row r="2920" spans="1:22" x14ac:dyDescent="0.2">
      <c r="A2920" s="1" t="s">
        <v>971</v>
      </c>
      <c r="B2920" s="6" t="s">
        <v>1312</v>
      </c>
      <c r="C2920" s="1" t="s">
        <v>1412</v>
      </c>
      <c r="D2920" s="1" t="s">
        <v>13</v>
      </c>
      <c r="E2920" s="1" t="s">
        <v>1413</v>
      </c>
      <c r="F2920" s="1" t="s">
        <v>1315</v>
      </c>
      <c r="G2920" s="6" t="s">
        <v>1316</v>
      </c>
      <c r="H2920" s="3">
        <v>1.24</v>
      </c>
      <c r="I2920" s="5">
        <v>0</v>
      </c>
      <c r="J2920" s="4">
        <f>TRUNC(H2920*I2920, 1)</f>
        <v>0</v>
      </c>
      <c r="K2920" s="4">
        <f>노무!E9</f>
        <v>0</v>
      </c>
      <c r="L2920" s="5">
        <f>TRUNC(H2920*K2920, 1)</f>
        <v>0</v>
      </c>
      <c r="M2920" s="4">
        <v>0</v>
      </c>
      <c r="N2920" s="5">
        <f>TRUNC(H2920*M2920, 1)</f>
        <v>0</v>
      </c>
      <c r="O2920" s="4">
        <f t="shared" ref="O2920:P2922" si="388">I2920+K2920+M2920</f>
        <v>0</v>
      </c>
      <c r="P2920" s="5">
        <f t="shared" si="388"/>
        <v>0</v>
      </c>
      <c r="Q2920" s="1" t="s">
        <v>13</v>
      </c>
      <c r="S2920" t="s">
        <v>54</v>
      </c>
      <c r="T2920" t="s">
        <v>54</v>
      </c>
      <c r="U2920" t="s">
        <v>13</v>
      </c>
      <c r="V2920">
        <v>1</v>
      </c>
    </row>
    <row r="2921" spans="1:22" x14ac:dyDescent="0.2">
      <c r="A2921" s="1" t="s">
        <v>971</v>
      </c>
      <c r="B2921" s="6" t="s">
        <v>1312</v>
      </c>
      <c r="C2921" s="1" t="s">
        <v>1317</v>
      </c>
      <c r="D2921" s="1" t="s">
        <v>13</v>
      </c>
      <c r="E2921" s="1" t="s">
        <v>1318</v>
      </c>
      <c r="F2921" s="1" t="s">
        <v>1315</v>
      </c>
      <c r="G2921" s="6" t="s">
        <v>1316</v>
      </c>
      <c r="H2921" s="3">
        <v>0.45</v>
      </c>
      <c r="I2921" s="5">
        <v>0</v>
      </c>
      <c r="J2921" s="4">
        <f>TRUNC(H2921*I2921, 1)</f>
        <v>0</v>
      </c>
      <c r="K2921" s="4">
        <f>노무!E4</f>
        <v>0</v>
      </c>
      <c r="L2921" s="5">
        <f>TRUNC(H2921*K2921, 1)</f>
        <v>0</v>
      </c>
      <c r="M2921" s="4">
        <v>0</v>
      </c>
      <c r="N2921" s="5">
        <f>TRUNC(H2921*M2921, 1)</f>
        <v>0</v>
      </c>
      <c r="O2921" s="4">
        <f t="shared" si="388"/>
        <v>0</v>
      </c>
      <c r="P2921" s="5">
        <f t="shared" si="388"/>
        <v>0</v>
      </c>
      <c r="Q2921" s="1" t="s">
        <v>13</v>
      </c>
      <c r="S2921" t="s">
        <v>54</v>
      </c>
      <c r="T2921" t="s">
        <v>54</v>
      </c>
      <c r="U2921" t="s">
        <v>13</v>
      </c>
      <c r="V2921">
        <v>1</v>
      </c>
    </row>
    <row r="2922" spans="1:22" x14ac:dyDescent="0.2">
      <c r="A2922" s="1" t="s">
        <v>971</v>
      </c>
      <c r="B2922" s="6" t="s">
        <v>1306</v>
      </c>
      <c r="C2922" s="1" t="s">
        <v>1307</v>
      </c>
      <c r="D2922" s="1" t="s">
        <v>13</v>
      </c>
      <c r="E2922" s="1" t="s">
        <v>1319</v>
      </c>
      <c r="F2922" s="1" t="s">
        <v>1330</v>
      </c>
      <c r="G2922" s="6" t="s">
        <v>1310</v>
      </c>
      <c r="H2922" s="3">
        <v>1</v>
      </c>
      <c r="I2922" s="4">
        <f>TRUNC((L2920+L2921)*2*0.01, 1)</f>
        <v>0</v>
      </c>
      <c r="J2922" s="4">
        <f>TRUNC(H2922*I2922, 1)</f>
        <v>0</v>
      </c>
      <c r="K2922" s="4">
        <v>0</v>
      </c>
      <c r="L2922" s="5">
        <f>TRUNC(H2922*K2922, 1)</f>
        <v>0</v>
      </c>
      <c r="M2922" s="4">
        <v>0</v>
      </c>
      <c r="N2922" s="5">
        <f>TRUNC(H2922*M2922, 1)</f>
        <v>0</v>
      </c>
      <c r="O2922" s="4">
        <f t="shared" si="388"/>
        <v>0</v>
      </c>
      <c r="P2922" s="5">
        <f t="shared" si="388"/>
        <v>0</v>
      </c>
      <c r="Q2922" s="1" t="s">
        <v>13</v>
      </c>
      <c r="S2922" t="s">
        <v>54</v>
      </c>
      <c r="T2922" t="s">
        <v>54</v>
      </c>
      <c r="U2922">
        <v>2</v>
      </c>
      <c r="V2922">
        <v>1</v>
      </c>
    </row>
    <row r="2923" spans="1:22" x14ac:dyDescent="0.2">
      <c r="A2923" s="1" t="s">
        <v>13</v>
      </c>
      <c r="B2923" s="6" t="s">
        <v>13</v>
      </c>
      <c r="C2923" s="1" t="s">
        <v>13</v>
      </c>
      <c r="D2923" s="1" t="s">
        <v>13</v>
      </c>
      <c r="E2923" s="1" t="s">
        <v>1311</v>
      </c>
      <c r="F2923" s="1" t="s">
        <v>13</v>
      </c>
      <c r="G2923" s="6" t="s">
        <v>13</v>
      </c>
      <c r="H2923" s="3">
        <v>0</v>
      </c>
      <c r="I2923" s="1" t="s">
        <v>13</v>
      </c>
      <c r="J2923" s="4">
        <f>TRUNC(SUMPRODUCT(J2920:J2922, V2920:V2922), 0)</f>
        <v>0</v>
      </c>
      <c r="K2923" s="1" t="s">
        <v>13</v>
      </c>
      <c r="L2923" s="5">
        <f>TRUNC(SUMPRODUCT(L2920:L2922, V2920:V2922), 0)</f>
        <v>0</v>
      </c>
      <c r="M2923" s="1" t="s">
        <v>13</v>
      </c>
      <c r="N2923" s="5">
        <f>TRUNC(SUMPRODUCT(N2920:N2922, V2920:V2922), 0)</f>
        <v>0</v>
      </c>
      <c r="O2923" s="1" t="s">
        <v>13</v>
      </c>
      <c r="P2923" s="5">
        <f>J2923+L2923+N2923</f>
        <v>0</v>
      </c>
      <c r="Q2923" s="1" t="s">
        <v>13</v>
      </c>
      <c r="S2923" t="s">
        <v>13</v>
      </c>
      <c r="T2923" t="s">
        <v>13</v>
      </c>
      <c r="U2923" t="s">
        <v>13</v>
      </c>
      <c r="V2923">
        <v>1</v>
      </c>
    </row>
    <row r="2924" spans="1:22" x14ac:dyDescent="0.2">
      <c r="A2924" s="1" t="s">
        <v>13</v>
      </c>
      <c r="B2924" s="6" t="s">
        <v>13</v>
      </c>
      <c r="C2924" s="1" t="s">
        <v>13</v>
      </c>
      <c r="D2924" s="1" t="s">
        <v>13</v>
      </c>
      <c r="E2924" s="1" t="s">
        <v>13</v>
      </c>
      <c r="F2924" s="1" t="s">
        <v>13</v>
      </c>
      <c r="G2924" s="6" t="s">
        <v>13</v>
      </c>
      <c r="H2924" s="3">
        <v>0</v>
      </c>
      <c r="I2924" s="1" t="s">
        <v>13</v>
      </c>
      <c r="J2924" s="1" t="s">
        <v>13</v>
      </c>
      <c r="K2924" s="1" t="s">
        <v>13</v>
      </c>
      <c r="L2924" s="1" t="s">
        <v>13</v>
      </c>
      <c r="M2924" s="1" t="s">
        <v>13</v>
      </c>
      <c r="N2924" s="1" t="s">
        <v>13</v>
      </c>
      <c r="O2924" s="1" t="s">
        <v>13</v>
      </c>
      <c r="P2924" s="1" t="s">
        <v>13</v>
      </c>
      <c r="Q2924" s="1" t="s">
        <v>13</v>
      </c>
      <c r="S2924" t="s">
        <v>13</v>
      </c>
      <c r="T2924" t="s">
        <v>13</v>
      </c>
      <c r="U2924" t="s">
        <v>13</v>
      </c>
      <c r="V2924">
        <v>1</v>
      </c>
    </row>
    <row r="2925" spans="1:22" x14ac:dyDescent="0.2">
      <c r="A2925" s="1" t="s">
        <v>972</v>
      </c>
      <c r="B2925" s="6" t="s">
        <v>13</v>
      </c>
      <c r="C2925" s="1" t="s">
        <v>13</v>
      </c>
      <c r="D2925" s="1" t="s">
        <v>13</v>
      </c>
      <c r="E2925" s="1" t="s">
        <v>969</v>
      </c>
      <c r="F2925" s="1" t="s">
        <v>973</v>
      </c>
      <c r="G2925" s="6" t="s">
        <v>306</v>
      </c>
      <c r="H2925" s="3">
        <v>0</v>
      </c>
      <c r="I2925" s="1" t="s">
        <v>13</v>
      </c>
      <c r="J2925" s="1" t="s">
        <v>13</v>
      </c>
      <c r="K2925" s="1" t="s">
        <v>13</v>
      </c>
      <c r="L2925" s="1" t="s">
        <v>13</v>
      </c>
      <c r="M2925" s="1" t="s">
        <v>13</v>
      </c>
      <c r="N2925" s="1" t="s">
        <v>13</v>
      </c>
      <c r="O2925" s="1" t="s">
        <v>13</v>
      </c>
      <c r="P2925" s="1" t="s">
        <v>13</v>
      </c>
      <c r="Q2925" s="1" t="s">
        <v>13</v>
      </c>
      <c r="S2925" t="s">
        <v>13</v>
      </c>
      <c r="T2925" t="s">
        <v>13</v>
      </c>
      <c r="U2925" t="s">
        <v>13</v>
      </c>
      <c r="V2925">
        <v>1</v>
      </c>
    </row>
    <row r="2926" spans="1:22" x14ac:dyDescent="0.2">
      <c r="A2926" s="1" t="s">
        <v>972</v>
      </c>
      <c r="B2926" s="6" t="s">
        <v>1312</v>
      </c>
      <c r="C2926" s="1" t="s">
        <v>1412</v>
      </c>
      <c r="D2926" s="1" t="s">
        <v>13</v>
      </c>
      <c r="E2926" s="1" t="s">
        <v>1413</v>
      </c>
      <c r="F2926" s="1" t="s">
        <v>1315</v>
      </c>
      <c r="G2926" s="6" t="s">
        <v>1316</v>
      </c>
      <c r="H2926" s="3">
        <v>1.51</v>
      </c>
      <c r="I2926" s="5">
        <v>0</v>
      </c>
      <c r="J2926" s="4">
        <f>TRUNC(H2926*I2926, 1)</f>
        <v>0</v>
      </c>
      <c r="K2926" s="4">
        <f>노무!E9</f>
        <v>0</v>
      </c>
      <c r="L2926" s="5">
        <f>TRUNC(H2926*K2926, 1)</f>
        <v>0</v>
      </c>
      <c r="M2926" s="4">
        <v>0</v>
      </c>
      <c r="N2926" s="5">
        <f>TRUNC(H2926*M2926, 1)</f>
        <v>0</v>
      </c>
      <c r="O2926" s="4">
        <f t="shared" ref="O2926:P2928" si="389">I2926+K2926+M2926</f>
        <v>0</v>
      </c>
      <c r="P2926" s="5">
        <f t="shared" si="389"/>
        <v>0</v>
      </c>
      <c r="Q2926" s="1" t="s">
        <v>13</v>
      </c>
      <c r="S2926" t="s">
        <v>54</v>
      </c>
      <c r="T2926" t="s">
        <v>54</v>
      </c>
      <c r="U2926" t="s">
        <v>13</v>
      </c>
      <c r="V2926">
        <v>1</v>
      </c>
    </row>
    <row r="2927" spans="1:22" x14ac:dyDescent="0.2">
      <c r="A2927" s="1" t="s">
        <v>972</v>
      </c>
      <c r="B2927" s="6" t="s">
        <v>1312</v>
      </c>
      <c r="C2927" s="1" t="s">
        <v>1317</v>
      </c>
      <c r="D2927" s="1" t="s">
        <v>13</v>
      </c>
      <c r="E2927" s="1" t="s">
        <v>1318</v>
      </c>
      <c r="F2927" s="1" t="s">
        <v>1315</v>
      </c>
      <c r="G2927" s="6" t="s">
        <v>1316</v>
      </c>
      <c r="H2927" s="3">
        <v>0.5</v>
      </c>
      <c r="I2927" s="5">
        <v>0</v>
      </c>
      <c r="J2927" s="4">
        <f>TRUNC(H2927*I2927, 1)</f>
        <v>0</v>
      </c>
      <c r="K2927" s="4">
        <f>노무!E4</f>
        <v>0</v>
      </c>
      <c r="L2927" s="5">
        <f>TRUNC(H2927*K2927, 1)</f>
        <v>0</v>
      </c>
      <c r="M2927" s="4">
        <v>0</v>
      </c>
      <c r="N2927" s="5">
        <f>TRUNC(H2927*M2927, 1)</f>
        <v>0</v>
      </c>
      <c r="O2927" s="4">
        <f t="shared" si="389"/>
        <v>0</v>
      </c>
      <c r="P2927" s="5">
        <f t="shared" si="389"/>
        <v>0</v>
      </c>
      <c r="Q2927" s="1" t="s">
        <v>13</v>
      </c>
      <c r="S2927" t="s">
        <v>54</v>
      </c>
      <c r="T2927" t="s">
        <v>54</v>
      </c>
      <c r="U2927" t="s">
        <v>13</v>
      </c>
      <c r="V2927">
        <v>1</v>
      </c>
    </row>
    <row r="2928" spans="1:22" x14ac:dyDescent="0.2">
      <c r="A2928" s="1" t="s">
        <v>972</v>
      </c>
      <c r="B2928" s="6" t="s">
        <v>1306</v>
      </c>
      <c r="C2928" s="1" t="s">
        <v>1307</v>
      </c>
      <c r="D2928" s="1" t="s">
        <v>13</v>
      </c>
      <c r="E2928" s="1" t="s">
        <v>1319</v>
      </c>
      <c r="F2928" s="1" t="s">
        <v>1330</v>
      </c>
      <c r="G2928" s="6" t="s">
        <v>1310</v>
      </c>
      <c r="H2928" s="3">
        <v>1</v>
      </c>
      <c r="I2928" s="4">
        <f>TRUNC((L2926+L2927)*2*0.01, 1)</f>
        <v>0</v>
      </c>
      <c r="J2928" s="4">
        <f>TRUNC(H2928*I2928, 1)</f>
        <v>0</v>
      </c>
      <c r="K2928" s="4">
        <v>0</v>
      </c>
      <c r="L2928" s="5">
        <f>TRUNC(H2928*K2928, 1)</f>
        <v>0</v>
      </c>
      <c r="M2928" s="4">
        <v>0</v>
      </c>
      <c r="N2928" s="5">
        <f>TRUNC(H2928*M2928, 1)</f>
        <v>0</v>
      </c>
      <c r="O2928" s="4">
        <f t="shared" si="389"/>
        <v>0</v>
      </c>
      <c r="P2928" s="5">
        <f t="shared" si="389"/>
        <v>0</v>
      </c>
      <c r="Q2928" s="1" t="s">
        <v>13</v>
      </c>
      <c r="S2928" t="s">
        <v>54</v>
      </c>
      <c r="T2928" t="s">
        <v>54</v>
      </c>
      <c r="U2928">
        <v>2</v>
      </c>
      <c r="V2928">
        <v>1</v>
      </c>
    </row>
    <row r="2929" spans="1:22" x14ac:dyDescent="0.2">
      <c r="A2929" s="1" t="s">
        <v>13</v>
      </c>
      <c r="B2929" s="6" t="s">
        <v>13</v>
      </c>
      <c r="C2929" s="1" t="s">
        <v>13</v>
      </c>
      <c r="D2929" s="1" t="s">
        <v>13</v>
      </c>
      <c r="E2929" s="1" t="s">
        <v>1311</v>
      </c>
      <c r="F2929" s="1" t="s">
        <v>13</v>
      </c>
      <c r="G2929" s="6" t="s">
        <v>13</v>
      </c>
      <c r="H2929" s="3">
        <v>0</v>
      </c>
      <c r="I2929" s="1" t="s">
        <v>13</v>
      </c>
      <c r="J2929" s="4">
        <f>TRUNC(SUMPRODUCT(J2926:J2928, V2926:V2928), 0)</f>
        <v>0</v>
      </c>
      <c r="K2929" s="1" t="s">
        <v>13</v>
      </c>
      <c r="L2929" s="5">
        <f>TRUNC(SUMPRODUCT(L2926:L2928, V2926:V2928), 0)</f>
        <v>0</v>
      </c>
      <c r="M2929" s="1" t="s">
        <v>13</v>
      </c>
      <c r="N2929" s="5">
        <f>TRUNC(SUMPRODUCT(N2926:N2928, V2926:V2928), 0)</f>
        <v>0</v>
      </c>
      <c r="O2929" s="1" t="s">
        <v>13</v>
      </c>
      <c r="P2929" s="5">
        <f>J2929+L2929+N2929</f>
        <v>0</v>
      </c>
      <c r="Q2929" s="1" t="s">
        <v>13</v>
      </c>
      <c r="S2929" t="s">
        <v>13</v>
      </c>
      <c r="T2929" t="s">
        <v>13</v>
      </c>
      <c r="U2929" t="s">
        <v>13</v>
      </c>
      <c r="V2929">
        <v>1</v>
      </c>
    </row>
    <row r="2930" spans="1:22" x14ac:dyDescent="0.2">
      <c r="A2930" s="1" t="s">
        <v>13</v>
      </c>
      <c r="B2930" s="6" t="s">
        <v>13</v>
      </c>
      <c r="C2930" s="1" t="s">
        <v>13</v>
      </c>
      <c r="D2930" s="1" t="s">
        <v>13</v>
      </c>
      <c r="E2930" s="1" t="s">
        <v>13</v>
      </c>
      <c r="F2930" s="1" t="s">
        <v>13</v>
      </c>
      <c r="G2930" s="6" t="s">
        <v>13</v>
      </c>
      <c r="H2930" s="3">
        <v>0</v>
      </c>
      <c r="I2930" s="1" t="s">
        <v>13</v>
      </c>
      <c r="J2930" s="1" t="s">
        <v>13</v>
      </c>
      <c r="K2930" s="1" t="s">
        <v>13</v>
      </c>
      <c r="L2930" s="1" t="s">
        <v>13</v>
      </c>
      <c r="M2930" s="1" t="s">
        <v>13</v>
      </c>
      <c r="N2930" s="1" t="s">
        <v>13</v>
      </c>
      <c r="O2930" s="1" t="s">
        <v>13</v>
      </c>
      <c r="P2930" s="1" t="s">
        <v>13</v>
      </c>
      <c r="Q2930" s="1" t="s">
        <v>13</v>
      </c>
      <c r="S2930" t="s">
        <v>13</v>
      </c>
      <c r="T2930" t="s">
        <v>13</v>
      </c>
      <c r="U2930" t="s">
        <v>13</v>
      </c>
      <c r="V2930">
        <v>1</v>
      </c>
    </row>
    <row r="2931" spans="1:22" x14ac:dyDescent="0.2">
      <c r="A2931" s="1" t="s">
        <v>974</v>
      </c>
      <c r="B2931" s="6" t="s">
        <v>13</v>
      </c>
      <c r="C2931" s="1" t="s">
        <v>13</v>
      </c>
      <c r="D2931" s="1" t="s">
        <v>13</v>
      </c>
      <c r="E2931" s="1" t="s">
        <v>969</v>
      </c>
      <c r="F2931" s="1" t="s">
        <v>975</v>
      </c>
      <c r="G2931" s="6" t="s">
        <v>306</v>
      </c>
      <c r="H2931" s="3">
        <v>0</v>
      </c>
      <c r="I2931" s="1" t="s">
        <v>13</v>
      </c>
      <c r="J2931" s="1" t="s">
        <v>13</v>
      </c>
      <c r="K2931" s="1" t="s">
        <v>13</v>
      </c>
      <c r="L2931" s="1" t="s">
        <v>13</v>
      </c>
      <c r="M2931" s="1" t="s">
        <v>13</v>
      </c>
      <c r="N2931" s="1" t="s">
        <v>13</v>
      </c>
      <c r="O2931" s="1" t="s">
        <v>13</v>
      </c>
      <c r="P2931" s="1" t="s">
        <v>13</v>
      </c>
      <c r="Q2931" s="1" t="s">
        <v>13</v>
      </c>
      <c r="S2931" t="s">
        <v>13</v>
      </c>
      <c r="T2931" t="s">
        <v>13</v>
      </c>
      <c r="U2931" t="s">
        <v>13</v>
      </c>
      <c r="V2931">
        <v>1</v>
      </c>
    </row>
    <row r="2932" spans="1:22" x14ac:dyDescent="0.2">
      <c r="A2932" s="1" t="s">
        <v>974</v>
      </c>
      <c r="B2932" s="6" t="s">
        <v>1312</v>
      </c>
      <c r="C2932" s="1" t="s">
        <v>1412</v>
      </c>
      <c r="D2932" s="1" t="s">
        <v>13</v>
      </c>
      <c r="E2932" s="1" t="s">
        <v>1413</v>
      </c>
      <c r="F2932" s="1" t="s">
        <v>1315</v>
      </c>
      <c r="G2932" s="6" t="s">
        <v>1316</v>
      </c>
      <c r="H2932" s="3">
        <v>1.69</v>
      </c>
      <c r="I2932" s="5">
        <v>0</v>
      </c>
      <c r="J2932" s="4">
        <f>TRUNC(H2932*I2932, 1)</f>
        <v>0</v>
      </c>
      <c r="K2932" s="4">
        <f>노무!E9</f>
        <v>0</v>
      </c>
      <c r="L2932" s="5">
        <f>TRUNC(H2932*K2932, 1)</f>
        <v>0</v>
      </c>
      <c r="M2932" s="4">
        <v>0</v>
      </c>
      <c r="N2932" s="5">
        <f>TRUNC(H2932*M2932, 1)</f>
        <v>0</v>
      </c>
      <c r="O2932" s="4">
        <f t="shared" ref="O2932:P2934" si="390">I2932+K2932+M2932</f>
        <v>0</v>
      </c>
      <c r="P2932" s="5">
        <f t="shared" si="390"/>
        <v>0</v>
      </c>
      <c r="Q2932" s="1" t="s">
        <v>13</v>
      </c>
      <c r="S2932" t="s">
        <v>54</v>
      </c>
      <c r="T2932" t="s">
        <v>54</v>
      </c>
      <c r="U2932" t="s">
        <v>13</v>
      </c>
      <c r="V2932">
        <v>1</v>
      </c>
    </row>
    <row r="2933" spans="1:22" x14ac:dyDescent="0.2">
      <c r="A2933" s="1" t="s">
        <v>974</v>
      </c>
      <c r="B2933" s="6" t="s">
        <v>1312</v>
      </c>
      <c r="C2933" s="1" t="s">
        <v>1317</v>
      </c>
      <c r="D2933" s="1" t="s">
        <v>13</v>
      </c>
      <c r="E2933" s="1" t="s">
        <v>1318</v>
      </c>
      <c r="F2933" s="1" t="s">
        <v>1315</v>
      </c>
      <c r="G2933" s="6" t="s">
        <v>1316</v>
      </c>
      <c r="H2933" s="3">
        <v>0.6</v>
      </c>
      <c r="I2933" s="5">
        <v>0</v>
      </c>
      <c r="J2933" s="4">
        <f>TRUNC(H2933*I2933, 1)</f>
        <v>0</v>
      </c>
      <c r="K2933" s="4">
        <f>노무!E4</f>
        <v>0</v>
      </c>
      <c r="L2933" s="5">
        <f>TRUNC(H2933*K2933, 1)</f>
        <v>0</v>
      </c>
      <c r="M2933" s="4">
        <v>0</v>
      </c>
      <c r="N2933" s="5">
        <f>TRUNC(H2933*M2933, 1)</f>
        <v>0</v>
      </c>
      <c r="O2933" s="4">
        <f t="shared" si="390"/>
        <v>0</v>
      </c>
      <c r="P2933" s="5">
        <f t="shared" si="390"/>
        <v>0</v>
      </c>
      <c r="Q2933" s="1" t="s">
        <v>13</v>
      </c>
      <c r="S2933" t="s">
        <v>54</v>
      </c>
      <c r="T2933" t="s">
        <v>54</v>
      </c>
      <c r="U2933" t="s">
        <v>13</v>
      </c>
      <c r="V2933">
        <v>1</v>
      </c>
    </row>
    <row r="2934" spans="1:22" x14ac:dyDescent="0.2">
      <c r="A2934" s="1" t="s">
        <v>974</v>
      </c>
      <c r="B2934" s="6" t="s">
        <v>1306</v>
      </c>
      <c r="C2934" s="1" t="s">
        <v>1307</v>
      </c>
      <c r="D2934" s="1" t="s">
        <v>13</v>
      </c>
      <c r="E2934" s="1" t="s">
        <v>1319</v>
      </c>
      <c r="F2934" s="1" t="s">
        <v>1330</v>
      </c>
      <c r="G2934" s="6" t="s">
        <v>1310</v>
      </c>
      <c r="H2934" s="3">
        <v>1</v>
      </c>
      <c r="I2934" s="4">
        <f>TRUNC((L2932+L2933)*2*0.01, 1)</f>
        <v>0</v>
      </c>
      <c r="J2934" s="4">
        <f>TRUNC(H2934*I2934, 1)</f>
        <v>0</v>
      </c>
      <c r="K2934" s="4">
        <v>0</v>
      </c>
      <c r="L2934" s="5">
        <f>TRUNC(H2934*K2934, 1)</f>
        <v>0</v>
      </c>
      <c r="M2934" s="4">
        <v>0</v>
      </c>
      <c r="N2934" s="5">
        <f>TRUNC(H2934*M2934, 1)</f>
        <v>0</v>
      </c>
      <c r="O2934" s="4">
        <f t="shared" si="390"/>
        <v>0</v>
      </c>
      <c r="P2934" s="5">
        <f t="shared" si="390"/>
        <v>0</v>
      </c>
      <c r="Q2934" s="1" t="s">
        <v>13</v>
      </c>
      <c r="S2934" t="s">
        <v>54</v>
      </c>
      <c r="T2934" t="s">
        <v>54</v>
      </c>
      <c r="U2934">
        <v>2</v>
      </c>
      <c r="V2934">
        <v>1</v>
      </c>
    </row>
    <row r="2935" spans="1:22" x14ac:dyDescent="0.2">
      <c r="A2935" s="1" t="s">
        <v>13</v>
      </c>
      <c r="B2935" s="6" t="s">
        <v>13</v>
      </c>
      <c r="C2935" s="1" t="s">
        <v>13</v>
      </c>
      <c r="D2935" s="1" t="s">
        <v>13</v>
      </c>
      <c r="E2935" s="1" t="s">
        <v>1311</v>
      </c>
      <c r="F2935" s="1" t="s">
        <v>13</v>
      </c>
      <c r="G2935" s="6" t="s">
        <v>13</v>
      </c>
      <c r="H2935" s="3">
        <v>0</v>
      </c>
      <c r="I2935" s="1" t="s">
        <v>13</v>
      </c>
      <c r="J2935" s="4">
        <f>TRUNC(SUMPRODUCT(J2932:J2934, V2932:V2934), 0)</f>
        <v>0</v>
      </c>
      <c r="K2935" s="1" t="s">
        <v>13</v>
      </c>
      <c r="L2935" s="5">
        <f>TRUNC(SUMPRODUCT(L2932:L2934, V2932:V2934), 0)</f>
        <v>0</v>
      </c>
      <c r="M2935" s="1" t="s">
        <v>13</v>
      </c>
      <c r="N2935" s="5">
        <f>TRUNC(SUMPRODUCT(N2932:N2934, V2932:V2934), 0)</f>
        <v>0</v>
      </c>
      <c r="O2935" s="1" t="s">
        <v>13</v>
      </c>
      <c r="P2935" s="5">
        <f>J2935+L2935+N2935</f>
        <v>0</v>
      </c>
      <c r="Q2935" s="1" t="s">
        <v>13</v>
      </c>
      <c r="S2935" t="s">
        <v>13</v>
      </c>
      <c r="T2935" t="s">
        <v>13</v>
      </c>
      <c r="U2935" t="s">
        <v>13</v>
      </c>
      <c r="V2935">
        <v>1</v>
      </c>
    </row>
    <row r="2936" spans="1:22" x14ac:dyDescent="0.2">
      <c r="A2936" s="1" t="s">
        <v>13</v>
      </c>
      <c r="B2936" s="6" t="s">
        <v>13</v>
      </c>
      <c r="C2936" s="1" t="s">
        <v>13</v>
      </c>
      <c r="D2936" s="1" t="s">
        <v>13</v>
      </c>
      <c r="E2936" s="1" t="s">
        <v>13</v>
      </c>
      <c r="F2936" s="1" t="s">
        <v>13</v>
      </c>
      <c r="G2936" s="6" t="s">
        <v>13</v>
      </c>
      <c r="H2936" s="3">
        <v>0</v>
      </c>
      <c r="I2936" s="1" t="s">
        <v>13</v>
      </c>
      <c r="J2936" s="1" t="s">
        <v>13</v>
      </c>
      <c r="K2936" s="1" t="s">
        <v>13</v>
      </c>
      <c r="L2936" s="1" t="s">
        <v>13</v>
      </c>
      <c r="M2936" s="1" t="s">
        <v>13</v>
      </c>
      <c r="N2936" s="1" t="s">
        <v>13</v>
      </c>
      <c r="O2936" s="1" t="s">
        <v>13</v>
      </c>
      <c r="P2936" s="1" t="s">
        <v>13</v>
      </c>
      <c r="Q2936" s="1" t="s">
        <v>13</v>
      </c>
      <c r="S2936" t="s">
        <v>13</v>
      </c>
      <c r="T2936" t="s">
        <v>13</v>
      </c>
      <c r="U2936" t="s">
        <v>13</v>
      </c>
      <c r="V2936">
        <v>1</v>
      </c>
    </row>
    <row r="2937" spans="1:22" x14ac:dyDescent="0.2">
      <c r="A2937" s="1" t="s">
        <v>976</v>
      </c>
      <c r="B2937" s="6" t="s">
        <v>13</v>
      </c>
      <c r="C2937" s="1" t="s">
        <v>13</v>
      </c>
      <c r="D2937" s="1" t="s">
        <v>13</v>
      </c>
      <c r="E2937" s="1" t="s">
        <v>977</v>
      </c>
      <c r="F2937" s="1" t="s">
        <v>970</v>
      </c>
      <c r="G2937" s="6" t="s">
        <v>306</v>
      </c>
      <c r="H2937" s="3">
        <v>0</v>
      </c>
      <c r="I2937" s="1" t="s">
        <v>13</v>
      </c>
      <c r="J2937" s="1" t="s">
        <v>13</v>
      </c>
      <c r="K2937" s="1" t="s">
        <v>13</v>
      </c>
      <c r="L2937" s="1" t="s">
        <v>13</v>
      </c>
      <c r="M2937" s="1" t="s">
        <v>13</v>
      </c>
      <c r="N2937" s="1" t="s">
        <v>13</v>
      </c>
      <c r="O2937" s="1" t="s">
        <v>13</v>
      </c>
      <c r="P2937" s="1" t="s">
        <v>13</v>
      </c>
      <c r="Q2937" s="1" t="s">
        <v>13</v>
      </c>
      <c r="S2937" t="s">
        <v>13</v>
      </c>
      <c r="T2937" t="s">
        <v>13</v>
      </c>
      <c r="U2937" t="s">
        <v>13</v>
      </c>
      <c r="V2937">
        <v>1</v>
      </c>
    </row>
    <row r="2938" spans="1:22" x14ac:dyDescent="0.2">
      <c r="A2938" s="1" t="s">
        <v>976</v>
      </c>
      <c r="B2938" s="6" t="s">
        <v>1312</v>
      </c>
      <c r="C2938" s="1" t="s">
        <v>1412</v>
      </c>
      <c r="D2938" s="1" t="s">
        <v>13</v>
      </c>
      <c r="E2938" s="1" t="s">
        <v>1413</v>
      </c>
      <c r="F2938" s="1" t="s">
        <v>1315</v>
      </c>
      <c r="G2938" s="6" t="s">
        <v>1316</v>
      </c>
      <c r="H2938" s="3">
        <v>1.69</v>
      </c>
      <c r="I2938" s="5">
        <v>0</v>
      </c>
      <c r="J2938" s="4">
        <f>TRUNC(H2938*I2938, 1)</f>
        <v>0</v>
      </c>
      <c r="K2938" s="4">
        <f>노무!E9</f>
        <v>0</v>
      </c>
      <c r="L2938" s="5">
        <f>TRUNC(H2938*K2938, 1)</f>
        <v>0</v>
      </c>
      <c r="M2938" s="4">
        <v>0</v>
      </c>
      <c r="N2938" s="5">
        <f>TRUNC(H2938*M2938, 1)</f>
        <v>0</v>
      </c>
      <c r="O2938" s="4">
        <f>I2938+K2938+M2938</f>
        <v>0</v>
      </c>
      <c r="P2938" s="5">
        <f>J2938+L2938+N2938</f>
        <v>0</v>
      </c>
      <c r="Q2938" s="1" t="s">
        <v>13</v>
      </c>
      <c r="S2938" t="s">
        <v>54</v>
      </c>
      <c r="T2938" t="s">
        <v>54</v>
      </c>
      <c r="U2938" t="s">
        <v>13</v>
      </c>
      <c r="V2938">
        <v>1</v>
      </c>
    </row>
    <row r="2939" spans="1:22" x14ac:dyDescent="0.2">
      <c r="A2939" s="1" t="s">
        <v>976</v>
      </c>
      <c r="B2939" s="6" t="s">
        <v>1312</v>
      </c>
      <c r="C2939" s="1" t="s">
        <v>1317</v>
      </c>
      <c r="D2939" s="1" t="s">
        <v>13</v>
      </c>
      <c r="E2939" s="1" t="s">
        <v>1318</v>
      </c>
      <c r="F2939" s="1" t="s">
        <v>1315</v>
      </c>
      <c r="G2939" s="6" t="s">
        <v>1316</v>
      </c>
      <c r="H2939" s="3">
        <v>0.69</v>
      </c>
      <c r="I2939" s="5">
        <v>0</v>
      </c>
      <c r="J2939" s="4">
        <f>TRUNC(H2939*I2939, 1)</f>
        <v>0</v>
      </c>
      <c r="K2939" s="4">
        <f>노무!E4</f>
        <v>0</v>
      </c>
      <c r="L2939" s="5">
        <f>TRUNC(H2939*K2939, 1)</f>
        <v>0</v>
      </c>
      <c r="M2939" s="4">
        <v>0</v>
      </c>
      <c r="N2939" s="5">
        <f>TRUNC(H2939*M2939, 1)</f>
        <v>0</v>
      </c>
      <c r="O2939" s="4">
        <f>I2939+K2939+M2939</f>
        <v>0</v>
      </c>
      <c r="P2939" s="5">
        <f>J2939+L2939+N2939</f>
        <v>0</v>
      </c>
      <c r="Q2939" s="1" t="s">
        <v>13</v>
      </c>
      <c r="S2939" t="s">
        <v>54</v>
      </c>
      <c r="T2939" t="s">
        <v>54</v>
      </c>
      <c r="U2939" t="s">
        <v>13</v>
      </c>
      <c r="V2939">
        <v>1</v>
      </c>
    </row>
    <row r="2940" spans="1:22" x14ac:dyDescent="0.2">
      <c r="A2940" s="1" t="s">
        <v>13</v>
      </c>
      <c r="B2940" s="6" t="s">
        <v>13</v>
      </c>
      <c r="C2940" s="1" t="s">
        <v>13</v>
      </c>
      <c r="D2940" s="1" t="s">
        <v>13</v>
      </c>
      <c r="E2940" s="1" t="s">
        <v>1311</v>
      </c>
      <c r="F2940" s="1" t="s">
        <v>13</v>
      </c>
      <c r="G2940" s="6" t="s">
        <v>13</v>
      </c>
      <c r="H2940" s="3">
        <v>0</v>
      </c>
      <c r="I2940" s="1" t="s">
        <v>13</v>
      </c>
      <c r="J2940" s="4">
        <f>TRUNC(SUMPRODUCT(J2938:J2939, V2938:V2939), 0)</f>
        <v>0</v>
      </c>
      <c r="K2940" s="1" t="s">
        <v>13</v>
      </c>
      <c r="L2940" s="5">
        <f>TRUNC(SUMPRODUCT(L2938:L2939, V2938:V2939), 0)</f>
        <v>0</v>
      </c>
      <c r="M2940" s="1" t="s">
        <v>13</v>
      </c>
      <c r="N2940" s="5">
        <f>TRUNC(SUMPRODUCT(N2938:N2939, V2938:V2939), 0)</f>
        <v>0</v>
      </c>
      <c r="O2940" s="1" t="s">
        <v>13</v>
      </c>
      <c r="P2940" s="5">
        <f>J2940+L2940+N2940</f>
        <v>0</v>
      </c>
      <c r="Q2940" s="1" t="s">
        <v>13</v>
      </c>
      <c r="S2940" t="s">
        <v>13</v>
      </c>
      <c r="T2940" t="s">
        <v>13</v>
      </c>
      <c r="U2940" t="s">
        <v>13</v>
      </c>
      <c r="V2940">
        <v>1</v>
      </c>
    </row>
    <row r="2941" spans="1:22" x14ac:dyDescent="0.2">
      <c r="A2941" s="1" t="s">
        <v>13</v>
      </c>
      <c r="B2941" s="6" t="s">
        <v>13</v>
      </c>
      <c r="C2941" s="1" t="s">
        <v>13</v>
      </c>
      <c r="D2941" s="1" t="s">
        <v>13</v>
      </c>
      <c r="E2941" s="1" t="s">
        <v>13</v>
      </c>
      <c r="F2941" s="1" t="s">
        <v>13</v>
      </c>
      <c r="G2941" s="6" t="s">
        <v>13</v>
      </c>
      <c r="H2941" s="3">
        <v>0</v>
      </c>
      <c r="I2941" s="1" t="s">
        <v>13</v>
      </c>
      <c r="J2941" s="1" t="s">
        <v>13</v>
      </c>
      <c r="K2941" s="1" t="s">
        <v>13</v>
      </c>
      <c r="L2941" s="1" t="s">
        <v>13</v>
      </c>
      <c r="M2941" s="1" t="s">
        <v>13</v>
      </c>
      <c r="N2941" s="1" t="s">
        <v>13</v>
      </c>
      <c r="O2941" s="1" t="s">
        <v>13</v>
      </c>
      <c r="P2941" s="1" t="s">
        <v>13</v>
      </c>
      <c r="Q2941" s="1" t="s">
        <v>13</v>
      </c>
      <c r="S2941" t="s">
        <v>13</v>
      </c>
      <c r="T2941" t="s">
        <v>13</v>
      </c>
      <c r="U2941" t="s">
        <v>13</v>
      </c>
      <c r="V2941">
        <v>1</v>
      </c>
    </row>
    <row r="2942" spans="1:22" x14ac:dyDescent="0.2">
      <c r="A2942" s="1" t="s">
        <v>978</v>
      </c>
      <c r="B2942" s="6" t="s">
        <v>13</v>
      </c>
      <c r="C2942" s="1" t="s">
        <v>13</v>
      </c>
      <c r="D2942" s="1" t="s">
        <v>13</v>
      </c>
      <c r="E2942" s="1" t="s">
        <v>977</v>
      </c>
      <c r="F2942" s="1" t="s">
        <v>756</v>
      </c>
      <c r="G2942" s="6" t="s">
        <v>306</v>
      </c>
      <c r="H2942" s="3">
        <v>0</v>
      </c>
      <c r="I2942" s="1" t="s">
        <v>13</v>
      </c>
      <c r="J2942" s="1" t="s">
        <v>13</v>
      </c>
      <c r="K2942" s="1" t="s">
        <v>13</v>
      </c>
      <c r="L2942" s="1" t="s">
        <v>13</v>
      </c>
      <c r="M2942" s="1" t="s">
        <v>13</v>
      </c>
      <c r="N2942" s="1" t="s">
        <v>13</v>
      </c>
      <c r="O2942" s="1" t="s">
        <v>13</v>
      </c>
      <c r="P2942" s="1" t="s">
        <v>13</v>
      </c>
      <c r="Q2942" s="1" t="s">
        <v>13</v>
      </c>
      <c r="S2942" t="s">
        <v>13</v>
      </c>
      <c r="T2942" t="s">
        <v>13</v>
      </c>
      <c r="U2942" t="s">
        <v>13</v>
      </c>
      <c r="V2942">
        <v>1</v>
      </c>
    </row>
    <row r="2943" spans="1:22" x14ac:dyDescent="0.2">
      <c r="A2943" s="1" t="s">
        <v>978</v>
      </c>
      <c r="B2943" s="6" t="s">
        <v>1312</v>
      </c>
      <c r="C2943" s="1" t="s">
        <v>1412</v>
      </c>
      <c r="D2943" s="1" t="s">
        <v>13</v>
      </c>
      <c r="E2943" s="1" t="s">
        <v>1413</v>
      </c>
      <c r="F2943" s="1" t="s">
        <v>1315</v>
      </c>
      <c r="G2943" s="6" t="s">
        <v>1316</v>
      </c>
      <c r="H2943" s="3">
        <v>1.84</v>
      </c>
      <c r="I2943" s="5">
        <v>0</v>
      </c>
      <c r="J2943" s="4">
        <f>TRUNC(H2943*I2943, 1)</f>
        <v>0</v>
      </c>
      <c r="K2943" s="4">
        <f>노무!E9</f>
        <v>0</v>
      </c>
      <c r="L2943" s="5">
        <f>TRUNC(H2943*K2943, 1)</f>
        <v>0</v>
      </c>
      <c r="M2943" s="4">
        <v>0</v>
      </c>
      <c r="N2943" s="5">
        <f>TRUNC(H2943*M2943, 1)</f>
        <v>0</v>
      </c>
      <c r="O2943" s="4">
        <f>I2943+K2943+M2943</f>
        <v>0</v>
      </c>
      <c r="P2943" s="5">
        <f>J2943+L2943+N2943</f>
        <v>0</v>
      </c>
      <c r="Q2943" s="1" t="s">
        <v>13</v>
      </c>
      <c r="S2943" t="s">
        <v>54</v>
      </c>
      <c r="T2943" t="s">
        <v>54</v>
      </c>
      <c r="U2943" t="s">
        <v>13</v>
      </c>
      <c r="V2943">
        <v>1</v>
      </c>
    </row>
    <row r="2944" spans="1:22" x14ac:dyDescent="0.2">
      <c r="A2944" s="1" t="s">
        <v>978</v>
      </c>
      <c r="B2944" s="6" t="s">
        <v>1312</v>
      </c>
      <c r="C2944" s="1" t="s">
        <v>1317</v>
      </c>
      <c r="D2944" s="1" t="s">
        <v>13</v>
      </c>
      <c r="E2944" s="1" t="s">
        <v>1318</v>
      </c>
      <c r="F2944" s="1" t="s">
        <v>1315</v>
      </c>
      <c r="G2944" s="6" t="s">
        <v>1316</v>
      </c>
      <c r="H2944" s="3">
        <v>0.75</v>
      </c>
      <c r="I2944" s="5">
        <v>0</v>
      </c>
      <c r="J2944" s="4">
        <f>TRUNC(H2944*I2944, 1)</f>
        <v>0</v>
      </c>
      <c r="K2944" s="4">
        <f>노무!E4</f>
        <v>0</v>
      </c>
      <c r="L2944" s="5">
        <f>TRUNC(H2944*K2944, 1)</f>
        <v>0</v>
      </c>
      <c r="M2944" s="4">
        <v>0</v>
      </c>
      <c r="N2944" s="5">
        <f>TRUNC(H2944*M2944, 1)</f>
        <v>0</v>
      </c>
      <c r="O2944" s="4">
        <f>I2944+K2944+M2944</f>
        <v>0</v>
      </c>
      <c r="P2944" s="5">
        <f>J2944+L2944+N2944</f>
        <v>0</v>
      </c>
      <c r="Q2944" s="1" t="s">
        <v>13</v>
      </c>
      <c r="S2944" t="s">
        <v>54</v>
      </c>
      <c r="T2944" t="s">
        <v>54</v>
      </c>
      <c r="U2944" t="s">
        <v>13</v>
      </c>
      <c r="V2944">
        <v>1</v>
      </c>
    </row>
    <row r="2945" spans="1:22" x14ac:dyDescent="0.2">
      <c r="A2945" s="1" t="s">
        <v>13</v>
      </c>
      <c r="B2945" s="6" t="s">
        <v>13</v>
      </c>
      <c r="C2945" s="1" t="s">
        <v>13</v>
      </c>
      <c r="D2945" s="1" t="s">
        <v>13</v>
      </c>
      <c r="E2945" s="1" t="s">
        <v>1311</v>
      </c>
      <c r="F2945" s="1" t="s">
        <v>13</v>
      </c>
      <c r="G2945" s="6" t="s">
        <v>13</v>
      </c>
      <c r="H2945" s="3">
        <v>0</v>
      </c>
      <c r="I2945" s="1" t="s">
        <v>13</v>
      </c>
      <c r="J2945" s="4">
        <f>TRUNC(SUMPRODUCT(J2943:J2944, V2943:V2944), 0)</f>
        <v>0</v>
      </c>
      <c r="K2945" s="1" t="s">
        <v>13</v>
      </c>
      <c r="L2945" s="5">
        <f>TRUNC(SUMPRODUCT(L2943:L2944, V2943:V2944), 0)</f>
        <v>0</v>
      </c>
      <c r="M2945" s="1" t="s">
        <v>13</v>
      </c>
      <c r="N2945" s="5">
        <f>TRUNC(SUMPRODUCT(N2943:N2944, V2943:V2944), 0)</f>
        <v>0</v>
      </c>
      <c r="O2945" s="1" t="s">
        <v>13</v>
      </c>
      <c r="P2945" s="5">
        <f>J2945+L2945+N2945</f>
        <v>0</v>
      </c>
      <c r="Q2945" s="1" t="s">
        <v>13</v>
      </c>
      <c r="S2945" t="s">
        <v>13</v>
      </c>
      <c r="T2945" t="s">
        <v>13</v>
      </c>
      <c r="U2945" t="s">
        <v>13</v>
      </c>
      <c r="V2945">
        <v>1</v>
      </c>
    </row>
    <row r="2946" spans="1:22" x14ac:dyDescent="0.2">
      <c r="A2946" s="1" t="s">
        <v>13</v>
      </c>
      <c r="B2946" s="6" t="s">
        <v>13</v>
      </c>
      <c r="C2946" s="1" t="s">
        <v>13</v>
      </c>
      <c r="D2946" s="1" t="s">
        <v>13</v>
      </c>
      <c r="E2946" s="1" t="s">
        <v>13</v>
      </c>
      <c r="F2946" s="1" t="s">
        <v>13</v>
      </c>
      <c r="G2946" s="6" t="s">
        <v>13</v>
      </c>
      <c r="H2946" s="3">
        <v>0</v>
      </c>
      <c r="I2946" s="1" t="s">
        <v>13</v>
      </c>
      <c r="J2946" s="1" t="s">
        <v>13</v>
      </c>
      <c r="K2946" s="1" t="s">
        <v>13</v>
      </c>
      <c r="L2946" s="1" t="s">
        <v>13</v>
      </c>
      <c r="M2946" s="1" t="s">
        <v>13</v>
      </c>
      <c r="N2946" s="1" t="s">
        <v>13</v>
      </c>
      <c r="O2946" s="1" t="s">
        <v>13</v>
      </c>
      <c r="P2946" s="1" t="s">
        <v>13</v>
      </c>
      <c r="Q2946" s="1" t="s">
        <v>13</v>
      </c>
      <c r="S2946" t="s">
        <v>13</v>
      </c>
      <c r="T2946" t="s">
        <v>13</v>
      </c>
      <c r="U2946" t="s">
        <v>13</v>
      </c>
      <c r="V2946">
        <v>1</v>
      </c>
    </row>
    <row r="2947" spans="1:22" x14ac:dyDescent="0.2">
      <c r="A2947" s="1" t="s">
        <v>979</v>
      </c>
      <c r="B2947" s="6" t="s">
        <v>13</v>
      </c>
      <c r="C2947" s="1" t="s">
        <v>13</v>
      </c>
      <c r="D2947" s="1" t="s">
        <v>13</v>
      </c>
      <c r="E2947" s="1" t="s">
        <v>977</v>
      </c>
      <c r="F2947" s="1" t="s">
        <v>973</v>
      </c>
      <c r="G2947" s="6" t="s">
        <v>306</v>
      </c>
      <c r="H2947" s="3">
        <v>0</v>
      </c>
      <c r="I2947" s="1" t="s">
        <v>13</v>
      </c>
      <c r="J2947" s="1" t="s">
        <v>13</v>
      </c>
      <c r="K2947" s="1" t="s">
        <v>13</v>
      </c>
      <c r="L2947" s="1" t="s">
        <v>13</v>
      </c>
      <c r="M2947" s="1" t="s">
        <v>13</v>
      </c>
      <c r="N2947" s="1" t="s">
        <v>13</v>
      </c>
      <c r="O2947" s="1" t="s">
        <v>13</v>
      </c>
      <c r="P2947" s="1" t="s">
        <v>13</v>
      </c>
      <c r="Q2947" s="1" t="s">
        <v>13</v>
      </c>
      <c r="S2947" t="s">
        <v>13</v>
      </c>
      <c r="T2947" t="s">
        <v>13</v>
      </c>
      <c r="U2947" t="s">
        <v>13</v>
      </c>
      <c r="V2947">
        <v>1</v>
      </c>
    </row>
    <row r="2948" spans="1:22" x14ac:dyDescent="0.2">
      <c r="A2948" s="1" t="s">
        <v>979</v>
      </c>
      <c r="B2948" s="6" t="s">
        <v>1312</v>
      </c>
      <c r="C2948" s="1" t="s">
        <v>1412</v>
      </c>
      <c r="D2948" s="1" t="s">
        <v>13</v>
      </c>
      <c r="E2948" s="1" t="s">
        <v>1413</v>
      </c>
      <c r="F2948" s="1" t="s">
        <v>1315</v>
      </c>
      <c r="G2948" s="6" t="s">
        <v>1316</v>
      </c>
      <c r="H2948" s="3">
        <v>1.92</v>
      </c>
      <c r="I2948" s="5">
        <v>0</v>
      </c>
      <c r="J2948" s="4">
        <f>TRUNC(H2948*I2948, 1)</f>
        <v>0</v>
      </c>
      <c r="K2948" s="4">
        <f>노무!E9</f>
        <v>0</v>
      </c>
      <c r="L2948" s="5">
        <f>TRUNC(H2948*K2948, 1)</f>
        <v>0</v>
      </c>
      <c r="M2948" s="4">
        <v>0</v>
      </c>
      <c r="N2948" s="5">
        <f>TRUNC(H2948*M2948, 1)</f>
        <v>0</v>
      </c>
      <c r="O2948" s="4">
        <f>I2948+K2948+M2948</f>
        <v>0</v>
      </c>
      <c r="P2948" s="5">
        <f>J2948+L2948+N2948</f>
        <v>0</v>
      </c>
      <c r="Q2948" s="1" t="s">
        <v>13</v>
      </c>
      <c r="S2948" t="s">
        <v>54</v>
      </c>
      <c r="T2948" t="s">
        <v>54</v>
      </c>
      <c r="U2948" t="s">
        <v>13</v>
      </c>
      <c r="V2948">
        <v>1</v>
      </c>
    </row>
    <row r="2949" spans="1:22" x14ac:dyDescent="0.2">
      <c r="A2949" s="1" t="s">
        <v>979</v>
      </c>
      <c r="B2949" s="6" t="s">
        <v>1312</v>
      </c>
      <c r="C2949" s="1" t="s">
        <v>1317</v>
      </c>
      <c r="D2949" s="1" t="s">
        <v>13</v>
      </c>
      <c r="E2949" s="1" t="s">
        <v>1318</v>
      </c>
      <c r="F2949" s="1" t="s">
        <v>1315</v>
      </c>
      <c r="G2949" s="6" t="s">
        <v>1316</v>
      </c>
      <c r="H2949" s="3">
        <v>0.8</v>
      </c>
      <c r="I2949" s="5">
        <v>0</v>
      </c>
      <c r="J2949" s="4">
        <f>TRUNC(H2949*I2949, 1)</f>
        <v>0</v>
      </c>
      <c r="K2949" s="4">
        <f>노무!E4</f>
        <v>0</v>
      </c>
      <c r="L2949" s="5">
        <f>TRUNC(H2949*K2949, 1)</f>
        <v>0</v>
      </c>
      <c r="M2949" s="4">
        <v>0</v>
      </c>
      <c r="N2949" s="5">
        <f>TRUNC(H2949*M2949, 1)</f>
        <v>0</v>
      </c>
      <c r="O2949" s="4">
        <f>I2949+K2949+M2949</f>
        <v>0</v>
      </c>
      <c r="P2949" s="5">
        <f>J2949+L2949+N2949</f>
        <v>0</v>
      </c>
      <c r="Q2949" s="1" t="s">
        <v>13</v>
      </c>
      <c r="S2949" t="s">
        <v>54</v>
      </c>
      <c r="T2949" t="s">
        <v>54</v>
      </c>
      <c r="U2949" t="s">
        <v>13</v>
      </c>
      <c r="V2949">
        <v>1</v>
      </c>
    </row>
    <row r="2950" spans="1:22" x14ac:dyDescent="0.2">
      <c r="A2950" s="1" t="s">
        <v>13</v>
      </c>
      <c r="B2950" s="6" t="s">
        <v>13</v>
      </c>
      <c r="C2950" s="1" t="s">
        <v>13</v>
      </c>
      <c r="D2950" s="1" t="s">
        <v>13</v>
      </c>
      <c r="E2950" s="1" t="s">
        <v>1311</v>
      </c>
      <c r="F2950" s="1" t="s">
        <v>13</v>
      </c>
      <c r="G2950" s="6" t="s">
        <v>13</v>
      </c>
      <c r="H2950" s="3">
        <v>0</v>
      </c>
      <c r="I2950" s="1" t="s">
        <v>13</v>
      </c>
      <c r="J2950" s="4">
        <f>TRUNC(SUMPRODUCT(J2948:J2949, V2948:V2949), 0)</f>
        <v>0</v>
      </c>
      <c r="K2950" s="1" t="s">
        <v>13</v>
      </c>
      <c r="L2950" s="5">
        <f>TRUNC(SUMPRODUCT(L2948:L2949, V2948:V2949), 0)</f>
        <v>0</v>
      </c>
      <c r="M2950" s="1" t="s">
        <v>13</v>
      </c>
      <c r="N2950" s="5">
        <f>TRUNC(SUMPRODUCT(N2948:N2949, V2948:V2949), 0)</f>
        <v>0</v>
      </c>
      <c r="O2950" s="1" t="s">
        <v>13</v>
      </c>
      <c r="P2950" s="5">
        <f>J2950+L2950+N2950</f>
        <v>0</v>
      </c>
      <c r="Q2950" s="1" t="s">
        <v>13</v>
      </c>
      <c r="S2950" t="s">
        <v>13</v>
      </c>
      <c r="T2950" t="s">
        <v>13</v>
      </c>
      <c r="U2950" t="s">
        <v>13</v>
      </c>
      <c r="V2950">
        <v>1</v>
      </c>
    </row>
    <row r="2951" spans="1:22" x14ac:dyDescent="0.2">
      <c r="A2951" s="1" t="s">
        <v>13</v>
      </c>
      <c r="B2951" s="6" t="s">
        <v>13</v>
      </c>
      <c r="C2951" s="1" t="s">
        <v>13</v>
      </c>
      <c r="D2951" s="1" t="s">
        <v>13</v>
      </c>
      <c r="E2951" s="1" t="s">
        <v>13</v>
      </c>
      <c r="F2951" s="1" t="s">
        <v>13</v>
      </c>
      <c r="G2951" s="6" t="s">
        <v>13</v>
      </c>
      <c r="H2951" s="3">
        <v>0</v>
      </c>
      <c r="I2951" s="1" t="s">
        <v>13</v>
      </c>
      <c r="J2951" s="1" t="s">
        <v>13</v>
      </c>
      <c r="K2951" s="1" t="s">
        <v>13</v>
      </c>
      <c r="L2951" s="1" t="s">
        <v>13</v>
      </c>
      <c r="M2951" s="1" t="s">
        <v>13</v>
      </c>
      <c r="N2951" s="1" t="s">
        <v>13</v>
      </c>
      <c r="O2951" s="1" t="s">
        <v>13</v>
      </c>
      <c r="P2951" s="1" t="s">
        <v>13</v>
      </c>
      <c r="Q2951" s="1" t="s">
        <v>13</v>
      </c>
      <c r="S2951" t="s">
        <v>13</v>
      </c>
      <c r="T2951" t="s">
        <v>13</v>
      </c>
      <c r="U2951" t="s">
        <v>13</v>
      </c>
      <c r="V2951">
        <v>1</v>
      </c>
    </row>
    <row r="2952" spans="1:22" x14ac:dyDescent="0.2">
      <c r="A2952" s="1" t="s">
        <v>980</v>
      </c>
      <c r="B2952" s="6" t="s">
        <v>13</v>
      </c>
      <c r="C2952" s="1" t="s">
        <v>13</v>
      </c>
      <c r="D2952" s="1" t="s">
        <v>13</v>
      </c>
      <c r="E2952" s="1" t="s">
        <v>977</v>
      </c>
      <c r="F2952" s="1" t="s">
        <v>975</v>
      </c>
      <c r="G2952" s="6" t="s">
        <v>306</v>
      </c>
      <c r="H2952" s="3">
        <v>0</v>
      </c>
      <c r="I2952" s="1" t="s">
        <v>13</v>
      </c>
      <c r="J2952" s="1" t="s">
        <v>13</v>
      </c>
      <c r="K2952" s="1" t="s">
        <v>13</v>
      </c>
      <c r="L2952" s="1" t="s">
        <v>13</v>
      </c>
      <c r="M2952" s="1" t="s">
        <v>13</v>
      </c>
      <c r="N2952" s="1" t="s">
        <v>13</v>
      </c>
      <c r="O2952" s="1" t="s">
        <v>13</v>
      </c>
      <c r="P2952" s="1" t="s">
        <v>13</v>
      </c>
      <c r="Q2952" s="1" t="s">
        <v>13</v>
      </c>
      <c r="S2952" t="s">
        <v>13</v>
      </c>
      <c r="T2952" t="s">
        <v>13</v>
      </c>
      <c r="U2952" t="s">
        <v>13</v>
      </c>
      <c r="V2952">
        <v>1</v>
      </c>
    </row>
    <row r="2953" spans="1:22" x14ac:dyDescent="0.2">
      <c r="A2953" s="1" t="s">
        <v>980</v>
      </c>
      <c r="B2953" s="6" t="s">
        <v>1312</v>
      </c>
      <c r="C2953" s="1" t="s">
        <v>1412</v>
      </c>
      <c r="D2953" s="1" t="s">
        <v>13</v>
      </c>
      <c r="E2953" s="1" t="s">
        <v>1413</v>
      </c>
      <c r="F2953" s="1" t="s">
        <v>1315</v>
      </c>
      <c r="G2953" s="6" t="s">
        <v>1316</v>
      </c>
      <c r="H2953" s="3">
        <v>2.14</v>
      </c>
      <c r="I2953" s="5">
        <v>0</v>
      </c>
      <c r="J2953" s="4">
        <f>TRUNC(H2953*I2953, 1)</f>
        <v>0</v>
      </c>
      <c r="K2953" s="4">
        <f>노무!E9</f>
        <v>0</v>
      </c>
      <c r="L2953" s="5">
        <f>TRUNC(H2953*K2953, 1)</f>
        <v>0</v>
      </c>
      <c r="M2953" s="4">
        <v>0</v>
      </c>
      <c r="N2953" s="5">
        <f>TRUNC(H2953*M2953, 1)</f>
        <v>0</v>
      </c>
      <c r="O2953" s="4">
        <f>I2953+K2953+M2953</f>
        <v>0</v>
      </c>
      <c r="P2953" s="5">
        <f>J2953+L2953+N2953</f>
        <v>0</v>
      </c>
      <c r="Q2953" s="1" t="s">
        <v>13</v>
      </c>
      <c r="S2953" t="s">
        <v>54</v>
      </c>
      <c r="T2953" t="s">
        <v>54</v>
      </c>
      <c r="U2953" t="s">
        <v>13</v>
      </c>
      <c r="V2953">
        <v>1</v>
      </c>
    </row>
    <row r="2954" spans="1:22" x14ac:dyDescent="0.2">
      <c r="A2954" s="1" t="s">
        <v>980</v>
      </c>
      <c r="B2954" s="6" t="s">
        <v>1312</v>
      </c>
      <c r="C2954" s="1" t="s">
        <v>1317</v>
      </c>
      <c r="D2954" s="1" t="s">
        <v>13</v>
      </c>
      <c r="E2954" s="1" t="s">
        <v>1318</v>
      </c>
      <c r="F2954" s="1" t="s">
        <v>1315</v>
      </c>
      <c r="G2954" s="6" t="s">
        <v>1316</v>
      </c>
      <c r="H2954" s="3">
        <v>0.86</v>
      </c>
      <c r="I2954" s="5">
        <v>0</v>
      </c>
      <c r="J2954" s="4">
        <f>TRUNC(H2954*I2954, 1)</f>
        <v>0</v>
      </c>
      <c r="K2954" s="4">
        <f>노무!E4</f>
        <v>0</v>
      </c>
      <c r="L2954" s="5">
        <f>TRUNC(H2954*K2954, 1)</f>
        <v>0</v>
      </c>
      <c r="M2954" s="4">
        <v>0</v>
      </c>
      <c r="N2954" s="5">
        <f>TRUNC(H2954*M2954, 1)</f>
        <v>0</v>
      </c>
      <c r="O2954" s="4">
        <f>I2954+K2954+M2954</f>
        <v>0</v>
      </c>
      <c r="P2954" s="5">
        <f>J2954+L2954+N2954</f>
        <v>0</v>
      </c>
      <c r="Q2954" s="1" t="s">
        <v>13</v>
      </c>
      <c r="S2954" t="s">
        <v>54</v>
      </c>
      <c r="T2954" t="s">
        <v>54</v>
      </c>
      <c r="U2954" t="s">
        <v>13</v>
      </c>
      <c r="V2954">
        <v>1</v>
      </c>
    </row>
    <row r="2955" spans="1:22" x14ac:dyDescent="0.2">
      <c r="A2955" s="1" t="s">
        <v>13</v>
      </c>
      <c r="B2955" s="6" t="s">
        <v>13</v>
      </c>
      <c r="C2955" s="1" t="s">
        <v>13</v>
      </c>
      <c r="D2955" s="1" t="s">
        <v>13</v>
      </c>
      <c r="E2955" s="1" t="s">
        <v>1311</v>
      </c>
      <c r="F2955" s="1" t="s">
        <v>13</v>
      </c>
      <c r="G2955" s="6" t="s">
        <v>13</v>
      </c>
      <c r="H2955" s="3">
        <v>0</v>
      </c>
      <c r="I2955" s="1" t="s">
        <v>13</v>
      </c>
      <c r="J2955" s="4">
        <f>TRUNC(SUMPRODUCT(J2953:J2954, V2953:V2954), 0)</f>
        <v>0</v>
      </c>
      <c r="K2955" s="1" t="s">
        <v>13</v>
      </c>
      <c r="L2955" s="5">
        <f>TRUNC(SUMPRODUCT(L2953:L2954, V2953:V2954), 0)</f>
        <v>0</v>
      </c>
      <c r="M2955" s="1" t="s">
        <v>13</v>
      </c>
      <c r="N2955" s="5">
        <f>TRUNC(SUMPRODUCT(N2953:N2954, V2953:V2954), 0)</f>
        <v>0</v>
      </c>
      <c r="O2955" s="1" t="s">
        <v>13</v>
      </c>
      <c r="P2955" s="5">
        <f>J2955+L2955+N2955</f>
        <v>0</v>
      </c>
      <c r="Q2955" s="1" t="s">
        <v>13</v>
      </c>
      <c r="S2955" t="s">
        <v>13</v>
      </c>
      <c r="T2955" t="s">
        <v>13</v>
      </c>
      <c r="U2955" t="s">
        <v>13</v>
      </c>
      <c r="V2955">
        <v>1</v>
      </c>
    </row>
    <row r="2956" spans="1:22" x14ac:dyDescent="0.2">
      <c r="A2956" s="1" t="s">
        <v>13</v>
      </c>
      <c r="B2956" s="6" t="s">
        <v>13</v>
      </c>
      <c r="C2956" s="1" t="s">
        <v>13</v>
      </c>
      <c r="D2956" s="1" t="s">
        <v>13</v>
      </c>
      <c r="E2956" s="1" t="s">
        <v>13</v>
      </c>
      <c r="F2956" s="1" t="s">
        <v>13</v>
      </c>
      <c r="G2956" s="6" t="s">
        <v>13</v>
      </c>
      <c r="H2956" s="3">
        <v>0</v>
      </c>
      <c r="I2956" s="1" t="s">
        <v>13</v>
      </c>
      <c r="J2956" s="1" t="s">
        <v>13</v>
      </c>
      <c r="K2956" s="1" t="s">
        <v>13</v>
      </c>
      <c r="L2956" s="1" t="s">
        <v>13</v>
      </c>
      <c r="M2956" s="1" t="s">
        <v>13</v>
      </c>
      <c r="N2956" s="1" t="s">
        <v>13</v>
      </c>
      <c r="O2956" s="1" t="s">
        <v>13</v>
      </c>
      <c r="P2956" s="1" t="s">
        <v>13</v>
      </c>
      <c r="Q2956" s="1" t="s">
        <v>13</v>
      </c>
      <c r="S2956" t="s">
        <v>13</v>
      </c>
      <c r="T2956" t="s">
        <v>13</v>
      </c>
      <c r="U2956" t="s">
        <v>13</v>
      </c>
      <c r="V2956">
        <v>1</v>
      </c>
    </row>
    <row r="2957" spans="1:22" x14ac:dyDescent="0.2">
      <c r="A2957" s="1" t="s">
        <v>981</v>
      </c>
      <c r="B2957" s="6" t="s">
        <v>13</v>
      </c>
      <c r="C2957" s="1" t="s">
        <v>13</v>
      </c>
      <c r="D2957" s="1" t="s">
        <v>13</v>
      </c>
      <c r="E2957" s="1" t="s">
        <v>982</v>
      </c>
      <c r="F2957" s="1" t="s">
        <v>970</v>
      </c>
      <c r="G2957" s="6" t="s">
        <v>306</v>
      </c>
      <c r="H2957" s="3">
        <v>0</v>
      </c>
      <c r="I2957" s="1" t="s">
        <v>13</v>
      </c>
      <c r="J2957" s="1" t="s">
        <v>13</v>
      </c>
      <c r="K2957" s="1" t="s">
        <v>13</v>
      </c>
      <c r="L2957" s="1" t="s">
        <v>13</v>
      </c>
      <c r="M2957" s="1" t="s">
        <v>13</v>
      </c>
      <c r="N2957" s="1" t="s">
        <v>13</v>
      </c>
      <c r="O2957" s="1" t="s">
        <v>13</v>
      </c>
      <c r="P2957" s="1" t="s">
        <v>13</v>
      </c>
      <c r="Q2957" s="1" t="s">
        <v>13</v>
      </c>
      <c r="S2957" t="s">
        <v>13</v>
      </c>
      <c r="T2957" t="s">
        <v>13</v>
      </c>
      <c r="U2957" t="s">
        <v>13</v>
      </c>
      <c r="V2957">
        <v>1</v>
      </c>
    </row>
    <row r="2958" spans="1:22" x14ac:dyDescent="0.2">
      <c r="A2958" s="1" t="s">
        <v>981</v>
      </c>
      <c r="B2958" s="6" t="s">
        <v>1287</v>
      </c>
      <c r="C2958" s="1" t="s">
        <v>1548</v>
      </c>
      <c r="D2958" s="1" t="s">
        <v>13</v>
      </c>
      <c r="E2958" s="1" t="s">
        <v>1386</v>
      </c>
      <c r="F2958" s="1" t="s">
        <v>1549</v>
      </c>
      <c r="G2958" s="6" t="s">
        <v>1388</v>
      </c>
      <c r="H2958" s="3">
        <v>5</v>
      </c>
      <c r="I2958" s="4">
        <f>자재!E27</f>
        <v>0</v>
      </c>
      <c r="J2958" s="4">
        <f>TRUNC(H2958*I2958, 1)</f>
        <v>0</v>
      </c>
      <c r="K2958" s="4">
        <v>0</v>
      </c>
      <c r="L2958" s="5">
        <f>TRUNC(H2958*K2958, 1)</f>
        <v>0</v>
      </c>
      <c r="M2958" s="4">
        <v>0</v>
      </c>
      <c r="N2958" s="5">
        <f>TRUNC(H2958*M2958, 1)</f>
        <v>0</v>
      </c>
      <c r="O2958" s="4">
        <f t="shared" ref="O2958:P2960" si="391">I2958+K2958+M2958</f>
        <v>0</v>
      </c>
      <c r="P2958" s="5">
        <f t="shared" si="391"/>
        <v>0</v>
      </c>
      <c r="Q2958" s="1" t="s">
        <v>13</v>
      </c>
      <c r="S2958" t="s">
        <v>54</v>
      </c>
      <c r="T2958" t="s">
        <v>54</v>
      </c>
      <c r="U2958" t="s">
        <v>13</v>
      </c>
      <c r="V2958">
        <v>1</v>
      </c>
    </row>
    <row r="2959" spans="1:22" x14ac:dyDescent="0.2">
      <c r="A2959" s="1" t="s">
        <v>981</v>
      </c>
      <c r="B2959" s="6" t="s">
        <v>47</v>
      </c>
      <c r="C2959" s="1" t="s">
        <v>968</v>
      </c>
      <c r="D2959" s="1" t="s">
        <v>13</v>
      </c>
      <c r="E2959" s="1" t="s">
        <v>969</v>
      </c>
      <c r="F2959" s="1" t="s">
        <v>970</v>
      </c>
      <c r="G2959" s="6" t="s">
        <v>306</v>
      </c>
      <c r="H2959" s="3">
        <v>1</v>
      </c>
      <c r="I2959" s="4">
        <f>일위대가!F454</f>
        <v>0</v>
      </c>
      <c r="J2959" s="4">
        <f>TRUNC(H2959*I2959, 1)</f>
        <v>0</v>
      </c>
      <c r="K2959" s="4">
        <f>일위대가!G454</f>
        <v>0</v>
      </c>
      <c r="L2959" s="5">
        <f>TRUNC(H2959*K2959, 1)</f>
        <v>0</v>
      </c>
      <c r="M2959" s="4">
        <f>일위대가!H454</f>
        <v>0</v>
      </c>
      <c r="N2959" s="5">
        <f>TRUNC(H2959*M2959, 1)</f>
        <v>0</v>
      </c>
      <c r="O2959" s="4">
        <f t="shared" si="391"/>
        <v>0</v>
      </c>
      <c r="P2959" s="5">
        <f t="shared" si="391"/>
        <v>0</v>
      </c>
      <c r="Q2959" s="1" t="s">
        <v>13</v>
      </c>
      <c r="S2959" t="s">
        <v>54</v>
      </c>
      <c r="T2959" t="s">
        <v>54</v>
      </c>
      <c r="U2959" t="s">
        <v>13</v>
      </c>
      <c r="V2959">
        <v>1</v>
      </c>
    </row>
    <row r="2960" spans="1:22" x14ac:dyDescent="0.2">
      <c r="A2960" s="1" t="s">
        <v>981</v>
      </c>
      <c r="B2960" s="6" t="s">
        <v>47</v>
      </c>
      <c r="C2960" s="1" t="s">
        <v>976</v>
      </c>
      <c r="D2960" s="1" t="s">
        <v>13</v>
      </c>
      <c r="E2960" s="1" t="s">
        <v>977</v>
      </c>
      <c r="F2960" s="1" t="s">
        <v>970</v>
      </c>
      <c r="G2960" s="6" t="s">
        <v>306</v>
      </c>
      <c r="H2960" s="3">
        <v>1</v>
      </c>
      <c r="I2960" s="4">
        <f>일위대가!F458</f>
        <v>0</v>
      </c>
      <c r="J2960" s="4">
        <f>TRUNC(H2960*I2960, 1)</f>
        <v>0</v>
      </c>
      <c r="K2960" s="4">
        <f>일위대가!G458</f>
        <v>0</v>
      </c>
      <c r="L2960" s="5">
        <f>TRUNC(H2960*K2960, 1)</f>
        <v>0</v>
      </c>
      <c r="M2960" s="4">
        <f>일위대가!H458</f>
        <v>0</v>
      </c>
      <c r="N2960" s="5">
        <f>TRUNC(H2960*M2960, 1)</f>
        <v>0</v>
      </c>
      <c r="O2960" s="4">
        <f t="shared" si="391"/>
        <v>0</v>
      </c>
      <c r="P2960" s="5">
        <f t="shared" si="391"/>
        <v>0</v>
      </c>
      <c r="Q2960" s="1" t="s">
        <v>13</v>
      </c>
      <c r="S2960" t="s">
        <v>54</v>
      </c>
      <c r="T2960" t="s">
        <v>54</v>
      </c>
      <c r="U2960" t="s">
        <v>13</v>
      </c>
      <c r="V2960">
        <v>1</v>
      </c>
    </row>
    <row r="2961" spans="1:22" x14ac:dyDescent="0.2">
      <c r="A2961" s="1" t="s">
        <v>13</v>
      </c>
      <c r="B2961" s="6" t="s">
        <v>13</v>
      </c>
      <c r="C2961" s="1" t="s">
        <v>13</v>
      </c>
      <c r="D2961" s="1" t="s">
        <v>13</v>
      </c>
      <c r="E2961" s="1" t="s">
        <v>1311</v>
      </c>
      <c r="F2961" s="1" t="s">
        <v>13</v>
      </c>
      <c r="G2961" s="6" t="s">
        <v>13</v>
      </c>
      <c r="H2961" s="3">
        <v>0</v>
      </c>
      <c r="I2961" s="1" t="s">
        <v>13</v>
      </c>
      <c r="J2961" s="4">
        <f>TRUNC(SUMPRODUCT(J2958:J2960, V2958:V2960), 0)</f>
        <v>0</v>
      </c>
      <c r="K2961" s="1" t="s">
        <v>13</v>
      </c>
      <c r="L2961" s="5">
        <f>TRUNC(SUMPRODUCT(L2958:L2960, V2958:V2960), 0)</f>
        <v>0</v>
      </c>
      <c r="M2961" s="1" t="s">
        <v>13</v>
      </c>
      <c r="N2961" s="5">
        <f>TRUNC(SUMPRODUCT(N2958:N2960, V2958:V2960), 0)</f>
        <v>0</v>
      </c>
      <c r="O2961" s="1" t="s">
        <v>13</v>
      </c>
      <c r="P2961" s="5">
        <f>J2961+L2961+N2961</f>
        <v>0</v>
      </c>
      <c r="Q2961" s="1" t="s">
        <v>13</v>
      </c>
      <c r="S2961" t="s">
        <v>13</v>
      </c>
      <c r="T2961" t="s">
        <v>13</v>
      </c>
      <c r="U2961" t="s">
        <v>13</v>
      </c>
      <c r="V2961">
        <v>1</v>
      </c>
    </row>
    <row r="2962" spans="1:22" x14ac:dyDescent="0.2">
      <c r="A2962" s="1" t="s">
        <v>13</v>
      </c>
      <c r="B2962" s="6" t="s">
        <v>13</v>
      </c>
      <c r="C2962" s="1" t="s">
        <v>13</v>
      </c>
      <c r="D2962" s="1" t="s">
        <v>13</v>
      </c>
      <c r="E2962" s="1" t="s">
        <v>13</v>
      </c>
      <c r="F2962" s="1" t="s">
        <v>13</v>
      </c>
      <c r="G2962" s="6" t="s">
        <v>13</v>
      </c>
      <c r="H2962" s="3">
        <v>0</v>
      </c>
      <c r="I2962" s="1" t="s">
        <v>13</v>
      </c>
      <c r="J2962" s="1" t="s">
        <v>13</v>
      </c>
      <c r="K2962" s="1" t="s">
        <v>13</v>
      </c>
      <c r="L2962" s="1" t="s">
        <v>13</v>
      </c>
      <c r="M2962" s="1" t="s">
        <v>13</v>
      </c>
      <c r="N2962" s="1" t="s">
        <v>13</v>
      </c>
      <c r="O2962" s="1" t="s">
        <v>13</v>
      </c>
      <c r="P2962" s="1" t="s">
        <v>13</v>
      </c>
      <c r="Q2962" s="1" t="s">
        <v>13</v>
      </c>
      <c r="S2962" t="s">
        <v>13</v>
      </c>
      <c r="T2962" t="s">
        <v>13</v>
      </c>
      <c r="U2962" t="s">
        <v>13</v>
      </c>
      <c r="V2962">
        <v>1</v>
      </c>
    </row>
    <row r="2963" spans="1:22" x14ac:dyDescent="0.2">
      <c r="A2963" s="1" t="s">
        <v>983</v>
      </c>
      <c r="B2963" s="6" t="s">
        <v>13</v>
      </c>
      <c r="C2963" s="1" t="s">
        <v>13</v>
      </c>
      <c r="D2963" s="1" t="s">
        <v>13</v>
      </c>
      <c r="E2963" s="1" t="s">
        <v>982</v>
      </c>
      <c r="F2963" s="1" t="s">
        <v>756</v>
      </c>
      <c r="G2963" s="6" t="s">
        <v>306</v>
      </c>
      <c r="H2963" s="3">
        <v>0</v>
      </c>
      <c r="I2963" s="1" t="s">
        <v>13</v>
      </c>
      <c r="J2963" s="1" t="s">
        <v>13</v>
      </c>
      <c r="K2963" s="1" t="s">
        <v>13</v>
      </c>
      <c r="L2963" s="1" t="s">
        <v>13</v>
      </c>
      <c r="M2963" s="1" t="s">
        <v>13</v>
      </c>
      <c r="N2963" s="1" t="s">
        <v>13</v>
      </c>
      <c r="O2963" s="1" t="s">
        <v>13</v>
      </c>
      <c r="P2963" s="1" t="s">
        <v>13</v>
      </c>
      <c r="Q2963" s="1" t="s">
        <v>13</v>
      </c>
      <c r="S2963" t="s">
        <v>13</v>
      </c>
      <c r="T2963" t="s">
        <v>13</v>
      </c>
      <c r="U2963" t="s">
        <v>13</v>
      </c>
      <c r="V2963">
        <v>1</v>
      </c>
    </row>
    <row r="2964" spans="1:22" x14ac:dyDescent="0.2">
      <c r="A2964" s="1" t="s">
        <v>983</v>
      </c>
      <c r="B2964" s="6" t="s">
        <v>1287</v>
      </c>
      <c r="C2964" s="1" t="s">
        <v>1548</v>
      </c>
      <c r="D2964" s="1" t="s">
        <v>13</v>
      </c>
      <c r="E2964" s="1" t="s">
        <v>1386</v>
      </c>
      <c r="F2964" s="1" t="s">
        <v>1549</v>
      </c>
      <c r="G2964" s="6" t="s">
        <v>1388</v>
      </c>
      <c r="H2964" s="3">
        <v>6.5</v>
      </c>
      <c r="I2964" s="4">
        <f>자재!E27</f>
        <v>0</v>
      </c>
      <c r="J2964" s="4">
        <f>TRUNC(H2964*I2964, 1)</f>
        <v>0</v>
      </c>
      <c r="K2964" s="4">
        <v>0</v>
      </c>
      <c r="L2964" s="5">
        <f>TRUNC(H2964*K2964, 1)</f>
        <v>0</v>
      </c>
      <c r="M2964" s="4">
        <v>0</v>
      </c>
      <c r="N2964" s="5">
        <f>TRUNC(H2964*M2964, 1)</f>
        <v>0</v>
      </c>
      <c r="O2964" s="4">
        <f t="shared" ref="O2964:P2966" si="392">I2964+K2964+M2964</f>
        <v>0</v>
      </c>
      <c r="P2964" s="5">
        <f t="shared" si="392"/>
        <v>0</v>
      </c>
      <c r="Q2964" s="1" t="s">
        <v>13</v>
      </c>
      <c r="S2964" t="s">
        <v>54</v>
      </c>
      <c r="T2964" t="s">
        <v>54</v>
      </c>
      <c r="U2964" t="s">
        <v>13</v>
      </c>
      <c r="V2964">
        <v>1</v>
      </c>
    </row>
    <row r="2965" spans="1:22" x14ac:dyDescent="0.2">
      <c r="A2965" s="1" t="s">
        <v>983</v>
      </c>
      <c r="B2965" s="6" t="s">
        <v>47</v>
      </c>
      <c r="C2965" s="1" t="s">
        <v>971</v>
      </c>
      <c r="D2965" s="1" t="s">
        <v>13</v>
      </c>
      <c r="E2965" s="1" t="s">
        <v>969</v>
      </c>
      <c r="F2965" s="1" t="s">
        <v>756</v>
      </c>
      <c r="G2965" s="6" t="s">
        <v>306</v>
      </c>
      <c r="H2965" s="3">
        <v>1</v>
      </c>
      <c r="I2965" s="4">
        <f>일위대가!F455</f>
        <v>0</v>
      </c>
      <c r="J2965" s="4">
        <f>TRUNC(H2965*I2965, 1)</f>
        <v>0</v>
      </c>
      <c r="K2965" s="4">
        <f>일위대가!G455</f>
        <v>0</v>
      </c>
      <c r="L2965" s="5">
        <f>TRUNC(H2965*K2965, 1)</f>
        <v>0</v>
      </c>
      <c r="M2965" s="4">
        <f>일위대가!H455</f>
        <v>0</v>
      </c>
      <c r="N2965" s="5">
        <f>TRUNC(H2965*M2965, 1)</f>
        <v>0</v>
      </c>
      <c r="O2965" s="4">
        <f t="shared" si="392"/>
        <v>0</v>
      </c>
      <c r="P2965" s="5">
        <f t="shared" si="392"/>
        <v>0</v>
      </c>
      <c r="Q2965" s="1" t="s">
        <v>13</v>
      </c>
      <c r="S2965" t="s">
        <v>54</v>
      </c>
      <c r="T2965" t="s">
        <v>54</v>
      </c>
      <c r="U2965" t="s">
        <v>13</v>
      </c>
      <c r="V2965">
        <v>1</v>
      </c>
    </row>
    <row r="2966" spans="1:22" x14ac:dyDescent="0.2">
      <c r="A2966" s="1" t="s">
        <v>983</v>
      </c>
      <c r="B2966" s="6" t="s">
        <v>47</v>
      </c>
      <c r="C2966" s="1" t="s">
        <v>978</v>
      </c>
      <c r="D2966" s="1" t="s">
        <v>13</v>
      </c>
      <c r="E2966" s="1" t="s">
        <v>977</v>
      </c>
      <c r="F2966" s="1" t="s">
        <v>756</v>
      </c>
      <c r="G2966" s="6" t="s">
        <v>306</v>
      </c>
      <c r="H2966" s="3">
        <v>1</v>
      </c>
      <c r="I2966" s="4">
        <f>일위대가!F459</f>
        <v>0</v>
      </c>
      <c r="J2966" s="4">
        <f>TRUNC(H2966*I2966, 1)</f>
        <v>0</v>
      </c>
      <c r="K2966" s="4">
        <f>일위대가!G459</f>
        <v>0</v>
      </c>
      <c r="L2966" s="5">
        <f>TRUNC(H2966*K2966, 1)</f>
        <v>0</v>
      </c>
      <c r="M2966" s="4">
        <f>일위대가!H459</f>
        <v>0</v>
      </c>
      <c r="N2966" s="5">
        <f>TRUNC(H2966*M2966, 1)</f>
        <v>0</v>
      </c>
      <c r="O2966" s="4">
        <f t="shared" si="392"/>
        <v>0</v>
      </c>
      <c r="P2966" s="5">
        <f t="shared" si="392"/>
        <v>0</v>
      </c>
      <c r="Q2966" s="1" t="s">
        <v>13</v>
      </c>
      <c r="S2966" t="s">
        <v>54</v>
      </c>
      <c r="T2966" t="s">
        <v>54</v>
      </c>
      <c r="U2966" t="s">
        <v>13</v>
      </c>
      <c r="V2966">
        <v>1</v>
      </c>
    </row>
    <row r="2967" spans="1:22" x14ac:dyDescent="0.2">
      <c r="A2967" s="1" t="s">
        <v>13</v>
      </c>
      <c r="B2967" s="6" t="s">
        <v>13</v>
      </c>
      <c r="C2967" s="1" t="s">
        <v>13</v>
      </c>
      <c r="D2967" s="1" t="s">
        <v>13</v>
      </c>
      <c r="E2967" s="1" t="s">
        <v>1311</v>
      </c>
      <c r="F2967" s="1" t="s">
        <v>13</v>
      </c>
      <c r="G2967" s="6" t="s">
        <v>13</v>
      </c>
      <c r="H2967" s="3">
        <v>0</v>
      </c>
      <c r="I2967" s="1" t="s">
        <v>13</v>
      </c>
      <c r="J2967" s="4">
        <f>TRUNC(SUMPRODUCT(J2964:J2966, V2964:V2966), 0)</f>
        <v>0</v>
      </c>
      <c r="K2967" s="1" t="s">
        <v>13</v>
      </c>
      <c r="L2967" s="5">
        <f>TRUNC(SUMPRODUCT(L2964:L2966, V2964:V2966), 0)</f>
        <v>0</v>
      </c>
      <c r="M2967" s="1" t="s">
        <v>13</v>
      </c>
      <c r="N2967" s="5">
        <f>TRUNC(SUMPRODUCT(N2964:N2966, V2964:V2966), 0)</f>
        <v>0</v>
      </c>
      <c r="O2967" s="1" t="s">
        <v>13</v>
      </c>
      <c r="P2967" s="5">
        <f>J2967+L2967+N2967</f>
        <v>0</v>
      </c>
      <c r="Q2967" s="1" t="s">
        <v>13</v>
      </c>
      <c r="S2967" t="s">
        <v>13</v>
      </c>
      <c r="T2967" t="s">
        <v>13</v>
      </c>
      <c r="U2967" t="s">
        <v>13</v>
      </c>
      <c r="V2967">
        <v>1</v>
      </c>
    </row>
    <row r="2968" spans="1:22" x14ac:dyDescent="0.2">
      <c r="A2968" s="1" t="s">
        <v>13</v>
      </c>
      <c r="B2968" s="6" t="s">
        <v>13</v>
      </c>
      <c r="C2968" s="1" t="s">
        <v>13</v>
      </c>
      <c r="D2968" s="1" t="s">
        <v>13</v>
      </c>
      <c r="E2968" s="1" t="s">
        <v>13</v>
      </c>
      <c r="F2968" s="1" t="s">
        <v>13</v>
      </c>
      <c r="G2968" s="6" t="s">
        <v>13</v>
      </c>
      <c r="H2968" s="3">
        <v>0</v>
      </c>
      <c r="I2968" s="1" t="s">
        <v>13</v>
      </c>
      <c r="J2968" s="1" t="s">
        <v>13</v>
      </c>
      <c r="K2968" s="1" t="s">
        <v>13</v>
      </c>
      <c r="L2968" s="1" t="s">
        <v>13</v>
      </c>
      <c r="M2968" s="1" t="s">
        <v>13</v>
      </c>
      <c r="N2968" s="1" t="s">
        <v>13</v>
      </c>
      <c r="O2968" s="1" t="s">
        <v>13</v>
      </c>
      <c r="P2968" s="1" t="s">
        <v>13</v>
      </c>
      <c r="Q2968" s="1" t="s">
        <v>13</v>
      </c>
      <c r="S2968" t="s">
        <v>13</v>
      </c>
      <c r="T2968" t="s">
        <v>13</v>
      </c>
      <c r="U2968" t="s">
        <v>13</v>
      </c>
      <c r="V2968">
        <v>1</v>
      </c>
    </row>
    <row r="2969" spans="1:22" x14ac:dyDescent="0.2">
      <c r="A2969" s="1" t="s">
        <v>984</v>
      </c>
      <c r="B2969" s="6" t="s">
        <v>13</v>
      </c>
      <c r="C2969" s="1" t="s">
        <v>13</v>
      </c>
      <c r="D2969" s="1" t="s">
        <v>13</v>
      </c>
      <c r="E2969" s="1" t="s">
        <v>982</v>
      </c>
      <c r="F2969" s="1" t="s">
        <v>973</v>
      </c>
      <c r="G2969" s="6" t="s">
        <v>306</v>
      </c>
      <c r="H2969" s="3">
        <v>0</v>
      </c>
      <c r="I2969" s="1" t="s">
        <v>13</v>
      </c>
      <c r="J2969" s="1" t="s">
        <v>13</v>
      </c>
      <c r="K2969" s="1" t="s">
        <v>13</v>
      </c>
      <c r="L2969" s="1" t="s">
        <v>13</v>
      </c>
      <c r="M2969" s="1" t="s">
        <v>13</v>
      </c>
      <c r="N2969" s="1" t="s">
        <v>13</v>
      </c>
      <c r="O2969" s="1" t="s">
        <v>13</v>
      </c>
      <c r="P2969" s="1" t="s">
        <v>13</v>
      </c>
      <c r="Q2969" s="1" t="s">
        <v>13</v>
      </c>
      <c r="S2969" t="s">
        <v>13</v>
      </c>
      <c r="T2969" t="s">
        <v>13</v>
      </c>
      <c r="U2969" t="s">
        <v>13</v>
      </c>
      <c r="V2969">
        <v>1</v>
      </c>
    </row>
    <row r="2970" spans="1:22" x14ac:dyDescent="0.2">
      <c r="A2970" s="1" t="s">
        <v>984</v>
      </c>
      <c r="B2970" s="6" t="s">
        <v>1287</v>
      </c>
      <c r="C2970" s="1" t="s">
        <v>1548</v>
      </c>
      <c r="D2970" s="1" t="s">
        <v>13</v>
      </c>
      <c r="E2970" s="1" t="s">
        <v>1386</v>
      </c>
      <c r="F2970" s="1" t="s">
        <v>1549</v>
      </c>
      <c r="G2970" s="6" t="s">
        <v>1388</v>
      </c>
      <c r="H2970" s="3">
        <v>8</v>
      </c>
      <c r="I2970" s="4">
        <f>자재!E27</f>
        <v>0</v>
      </c>
      <c r="J2970" s="4">
        <f>TRUNC(H2970*I2970, 1)</f>
        <v>0</v>
      </c>
      <c r="K2970" s="4">
        <v>0</v>
      </c>
      <c r="L2970" s="5">
        <f>TRUNC(H2970*K2970, 1)</f>
        <v>0</v>
      </c>
      <c r="M2970" s="4">
        <v>0</v>
      </c>
      <c r="N2970" s="5">
        <f>TRUNC(H2970*M2970, 1)</f>
        <v>0</v>
      </c>
      <c r="O2970" s="4">
        <f t="shared" ref="O2970:P2972" si="393">I2970+K2970+M2970</f>
        <v>0</v>
      </c>
      <c r="P2970" s="5">
        <f t="shared" si="393"/>
        <v>0</v>
      </c>
      <c r="Q2970" s="1" t="s">
        <v>13</v>
      </c>
      <c r="S2970" t="s">
        <v>54</v>
      </c>
      <c r="T2970" t="s">
        <v>54</v>
      </c>
      <c r="U2970" t="s">
        <v>13</v>
      </c>
      <c r="V2970">
        <v>1</v>
      </c>
    </row>
    <row r="2971" spans="1:22" x14ac:dyDescent="0.2">
      <c r="A2971" s="1" t="s">
        <v>984</v>
      </c>
      <c r="B2971" s="6" t="s">
        <v>47</v>
      </c>
      <c r="C2971" s="1" t="s">
        <v>972</v>
      </c>
      <c r="D2971" s="1" t="s">
        <v>13</v>
      </c>
      <c r="E2971" s="1" t="s">
        <v>969</v>
      </c>
      <c r="F2971" s="1" t="s">
        <v>973</v>
      </c>
      <c r="G2971" s="6" t="s">
        <v>306</v>
      </c>
      <c r="H2971" s="3">
        <v>1</v>
      </c>
      <c r="I2971" s="4">
        <f>일위대가!F456</f>
        <v>0</v>
      </c>
      <c r="J2971" s="4">
        <f>TRUNC(H2971*I2971, 1)</f>
        <v>0</v>
      </c>
      <c r="K2971" s="4">
        <f>일위대가!G456</f>
        <v>0</v>
      </c>
      <c r="L2971" s="5">
        <f>TRUNC(H2971*K2971, 1)</f>
        <v>0</v>
      </c>
      <c r="M2971" s="4">
        <f>일위대가!H456</f>
        <v>0</v>
      </c>
      <c r="N2971" s="5">
        <f>TRUNC(H2971*M2971, 1)</f>
        <v>0</v>
      </c>
      <c r="O2971" s="4">
        <f t="shared" si="393"/>
        <v>0</v>
      </c>
      <c r="P2971" s="5">
        <f t="shared" si="393"/>
        <v>0</v>
      </c>
      <c r="Q2971" s="1" t="s">
        <v>13</v>
      </c>
      <c r="S2971" t="s">
        <v>54</v>
      </c>
      <c r="T2971" t="s">
        <v>54</v>
      </c>
      <c r="U2971" t="s">
        <v>13</v>
      </c>
      <c r="V2971">
        <v>1</v>
      </c>
    </row>
    <row r="2972" spans="1:22" x14ac:dyDescent="0.2">
      <c r="A2972" s="1" t="s">
        <v>984</v>
      </c>
      <c r="B2972" s="6" t="s">
        <v>47</v>
      </c>
      <c r="C2972" s="1" t="s">
        <v>979</v>
      </c>
      <c r="D2972" s="1" t="s">
        <v>13</v>
      </c>
      <c r="E2972" s="1" t="s">
        <v>977</v>
      </c>
      <c r="F2972" s="1" t="s">
        <v>973</v>
      </c>
      <c r="G2972" s="6" t="s">
        <v>306</v>
      </c>
      <c r="H2972" s="3">
        <v>1</v>
      </c>
      <c r="I2972" s="4">
        <f>일위대가!F460</f>
        <v>0</v>
      </c>
      <c r="J2972" s="4">
        <f>TRUNC(H2972*I2972, 1)</f>
        <v>0</v>
      </c>
      <c r="K2972" s="4">
        <f>일위대가!G460</f>
        <v>0</v>
      </c>
      <c r="L2972" s="5">
        <f>TRUNC(H2972*K2972, 1)</f>
        <v>0</v>
      </c>
      <c r="M2972" s="4">
        <f>일위대가!H460</f>
        <v>0</v>
      </c>
      <c r="N2972" s="5">
        <f>TRUNC(H2972*M2972, 1)</f>
        <v>0</v>
      </c>
      <c r="O2972" s="4">
        <f t="shared" si="393"/>
        <v>0</v>
      </c>
      <c r="P2972" s="5">
        <f t="shared" si="393"/>
        <v>0</v>
      </c>
      <c r="Q2972" s="1" t="s">
        <v>13</v>
      </c>
      <c r="S2972" t="s">
        <v>54</v>
      </c>
      <c r="T2972" t="s">
        <v>54</v>
      </c>
      <c r="U2972" t="s">
        <v>13</v>
      </c>
      <c r="V2972">
        <v>1</v>
      </c>
    </row>
    <row r="2973" spans="1:22" x14ac:dyDescent="0.2">
      <c r="A2973" s="1" t="s">
        <v>13</v>
      </c>
      <c r="B2973" s="6" t="s">
        <v>13</v>
      </c>
      <c r="C2973" s="1" t="s">
        <v>13</v>
      </c>
      <c r="D2973" s="1" t="s">
        <v>13</v>
      </c>
      <c r="E2973" s="1" t="s">
        <v>1311</v>
      </c>
      <c r="F2973" s="1" t="s">
        <v>13</v>
      </c>
      <c r="G2973" s="6" t="s">
        <v>13</v>
      </c>
      <c r="H2973" s="3">
        <v>0</v>
      </c>
      <c r="I2973" s="1" t="s">
        <v>13</v>
      </c>
      <c r="J2973" s="4">
        <f>TRUNC(SUMPRODUCT(J2970:J2972, V2970:V2972), 0)</f>
        <v>0</v>
      </c>
      <c r="K2973" s="1" t="s">
        <v>13</v>
      </c>
      <c r="L2973" s="5">
        <f>TRUNC(SUMPRODUCT(L2970:L2972, V2970:V2972), 0)</f>
        <v>0</v>
      </c>
      <c r="M2973" s="1" t="s">
        <v>13</v>
      </c>
      <c r="N2973" s="5">
        <f>TRUNC(SUMPRODUCT(N2970:N2972, V2970:V2972), 0)</f>
        <v>0</v>
      </c>
      <c r="O2973" s="1" t="s">
        <v>13</v>
      </c>
      <c r="P2973" s="5">
        <f>J2973+L2973+N2973</f>
        <v>0</v>
      </c>
      <c r="Q2973" s="1" t="s">
        <v>13</v>
      </c>
      <c r="S2973" t="s">
        <v>13</v>
      </c>
      <c r="T2973" t="s">
        <v>13</v>
      </c>
      <c r="U2973" t="s">
        <v>13</v>
      </c>
      <c r="V2973">
        <v>1</v>
      </c>
    </row>
    <row r="2974" spans="1:22" x14ac:dyDescent="0.2">
      <c r="A2974" s="1" t="s">
        <v>13</v>
      </c>
      <c r="B2974" s="6" t="s">
        <v>13</v>
      </c>
      <c r="C2974" s="1" t="s">
        <v>13</v>
      </c>
      <c r="D2974" s="1" t="s">
        <v>13</v>
      </c>
      <c r="E2974" s="1" t="s">
        <v>13</v>
      </c>
      <c r="F2974" s="1" t="s">
        <v>13</v>
      </c>
      <c r="G2974" s="6" t="s">
        <v>13</v>
      </c>
      <c r="H2974" s="3">
        <v>0</v>
      </c>
      <c r="I2974" s="1" t="s">
        <v>13</v>
      </c>
      <c r="J2974" s="1" t="s">
        <v>13</v>
      </c>
      <c r="K2974" s="1" t="s">
        <v>13</v>
      </c>
      <c r="L2974" s="1" t="s">
        <v>13</v>
      </c>
      <c r="M2974" s="1" t="s">
        <v>13</v>
      </c>
      <c r="N2974" s="1" t="s">
        <v>13</v>
      </c>
      <c r="O2974" s="1" t="s">
        <v>13</v>
      </c>
      <c r="P2974" s="1" t="s">
        <v>13</v>
      </c>
      <c r="Q2974" s="1" t="s">
        <v>13</v>
      </c>
      <c r="S2974" t="s">
        <v>13</v>
      </c>
      <c r="T2974" t="s">
        <v>13</v>
      </c>
      <c r="U2974" t="s">
        <v>13</v>
      </c>
      <c r="V2974">
        <v>1</v>
      </c>
    </row>
    <row r="2975" spans="1:22" x14ac:dyDescent="0.2">
      <c r="A2975" s="1" t="s">
        <v>985</v>
      </c>
      <c r="B2975" s="6" t="s">
        <v>13</v>
      </c>
      <c r="C2975" s="1" t="s">
        <v>13</v>
      </c>
      <c r="D2975" s="1" t="s">
        <v>13</v>
      </c>
      <c r="E2975" s="1" t="s">
        <v>982</v>
      </c>
      <c r="F2975" s="1" t="s">
        <v>975</v>
      </c>
      <c r="G2975" s="6" t="s">
        <v>306</v>
      </c>
      <c r="H2975" s="3">
        <v>0</v>
      </c>
      <c r="I2975" s="1" t="s">
        <v>13</v>
      </c>
      <c r="J2975" s="1" t="s">
        <v>13</v>
      </c>
      <c r="K2975" s="1" t="s">
        <v>13</v>
      </c>
      <c r="L2975" s="1" t="s">
        <v>13</v>
      </c>
      <c r="M2975" s="1" t="s">
        <v>13</v>
      </c>
      <c r="N2975" s="1" t="s">
        <v>13</v>
      </c>
      <c r="O2975" s="1" t="s">
        <v>13</v>
      </c>
      <c r="P2975" s="1" t="s">
        <v>13</v>
      </c>
      <c r="Q2975" s="1" t="s">
        <v>13</v>
      </c>
      <c r="S2975" t="s">
        <v>13</v>
      </c>
      <c r="T2975" t="s">
        <v>13</v>
      </c>
      <c r="U2975" t="s">
        <v>13</v>
      </c>
      <c r="V2975">
        <v>1</v>
      </c>
    </row>
    <row r="2976" spans="1:22" x14ac:dyDescent="0.2">
      <c r="A2976" s="1" t="s">
        <v>985</v>
      </c>
      <c r="B2976" s="6" t="s">
        <v>1287</v>
      </c>
      <c r="C2976" s="1" t="s">
        <v>1548</v>
      </c>
      <c r="D2976" s="1" t="s">
        <v>13</v>
      </c>
      <c r="E2976" s="1" t="s">
        <v>1386</v>
      </c>
      <c r="F2976" s="1" t="s">
        <v>1549</v>
      </c>
      <c r="G2976" s="6" t="s">
        <v>1388</v>
      </c>
      <c r="H2976" s="3">
        <v>8</v>
      </c>
      <c r="I2976" s="4">
        <f>자재!E27</f>
        <v>0</v>
      </c>
      <c r="J2976" s="4">
        <f>TRUNC(H2976*I2976, 1)</f>
        <v>0</v>
      </c>
      <c r="K2976" s="4">
        <v>0</v>
      </c>
      <c r="L2976" s="5">
        <f>TRUNC(H2976*K2976, 1)</f>
        <v>0</v>
      </c>
      <c r="M2976" s="4">
        <v>0</v>
      </c>
      <c r="N2976" s="5">
        <f>TRUNC(H2976*M2976, 1)</f>
        <v>0</v>
      </c>
      <c r="O2976" s="4">
        <f t="shared" ref="O2976:P2978" si="394">I2976+K2976+M2976</f>
        <v>0</v>
      </c>
      <c r="P2976" s="5">
        <f t="shared" si="394"/>
        <v>0</v>
      </c>
      <c r="Q2976" s="1" t="s">
        <v>13</v>
      </c>
      <c r="S2976" t="s">
        <v>54</v>
      </c>
      <c r="T2976" t="s">
        <v>54</v>
      </c>
      <c r="U2976" t="s">
        <v>13</v>
      </c>
      <c r="V2976">
        <v>1</v>
      </c>
    </row>
    <row r="2977" spans="1:22" x14ac:dyDescent="0.2">
      <c r="A2977" s="1" t="s">
        <v>985</v>
      </c>
      <c r="B2977" s="6" t="s">
        <v>47</v>
      </c>
      <c r="C2977" s="1" t="s">
        <v>974</v>
      </c>
      <c r="D2977" s="1" t="s">
        <v>13</v>
      </c>
      <c r="E2977" s="1" t="s">
        <v>969</v>
      </c>
      <c r="F2977" s="1" t="s">
        <v>975</v>
      </c>
      <c r="G2977" s="6" t="s">
        <v>306</v>
      </c>
      <c r="H2977" s="3">
        <v>1</v>
      </c>
      <c r="I2977" s="4">
        <f>일위대가!F457</f>
        <v>0</v>
      </c>
      <c r="J2977" s="4">
        <f>TRUNC(H2977*I2977, 1)</f>
        <v>0</v>
      </c>
      <c r="K2977" s="4">
        <f>일위대가!G457</f>
        <v>0</v>
      </c>
      <c r="L2977" s="5">
        <f>TRUNC(H2977*K2977, 1)</f>
        <v>0</v>
      </c>
      <c r="M2977" s="4">
        <f>일위대가!H457</f>
        <v>0</v>
      </c>
      <c r="N2977" s="5">
        <f>TRUNC(H2977*M2977, 1)</f>
        <v>0</v>
      </c>
      <c r="O2977" s="4">
        <f t="shared" si="394"/>
        <v>0</v>
      </c>
      <c r="P2977" s="5">
        <f t="shared" si="394"/>
        <v>0</v>
      </c>
      <c r="Q2977" s="1" t="s">
        <v>13</v>
      </c>
      <c r="S2977" t="s">
        <v>54</v>
      </c>
      <c r="T2977" t="s">
        <v>54</v>
      </c>
      <c r="U2977" t="s">
        <v>13</v>
      </c>
      <c r="V2977">
        <v>1</v>
      </c>
    </row>
    <row r="2978" spans="1:22" x14ac:dyDescent="0.2">
      <c r="A2978" s="1" t="s">
        <v>985</v>
      </c>
      <c r="B2978" s="6" t="s">
        <v>47</v>
      </c>
      <c r="C2978" s="1" t="s">
        <v>980</v>
      </c>
      <c r="D2978" s="1" t="s">
        <v>13</v>
      </c>
      <c r="E2978" s="1" t="s">
        <v>977</v>
      </c>
      <c r="F2978" s="1" t="s">
        <v>975</v>
      </c>
      <c r="G2978" s="6" t="s">
        <v>306</v>
      </c>
      <c r="H2978" s="3">
        <v>1</v>
      </c>
      <c r="I2978" s="4">
        <f>일위대가!F461</f>
        <v>0</v>
      </c>
      <c r="J2978" s="4">
        <f>TRUNC(H2978*I2978, 1)</f>
        <v>0</v>
      </c>
      <c r="K2978" s="4">
        <f>일위대가!G461</f>
        <v>0</v>
      </c>
      <c r="L2978" s="5">
        <f>TRUNC(H2978*K2978, 1)</f>
        <v>0</v>
      </c>
      <c r="M2978" s="4">
        <f>일위대가!H461</f>
        <v>0</v>
      </c>
      <c r="N2978" s="5">
        <f>TRUNC(H2978*M2978, 1)</f>
        <v>0</v>
      </c>
      <c r="O2978" s="4">
        <f t="shared" si="394"/>
        <v>0</v>
      </c>
      <c r="P2978" s="5">
        <f t="shared" si="394"/>
        <v>0</v>
      </c>
      <c r="Q2978" s="1" t="s">
        <v>13</v>
      </c>
      <c r="S2978" t="s">
        <v>54</v>
      </c>
      <c r="T2978" t="s">
        <v>54</v>
      </c>
      <c r="U2978" t="s">
        <v>13</v>
      </c>
      <c r="V2978">
        <v>1</v>
      </c>
    </row>
    <row r="2979" spans="1:22" x14ac:dyDescent="0.2">
      <c r="A2979" s="1" t="s">
        <v>13</v>
      </c>
      <c r="B2979" s="6" t="s">
        <v>13</v>
      </c>
      <c r="C2979" s="1" t="s">
        <v>13</v>
      </c>
      <c r="D2979" s="1" t="s">
        <v>13</v>
      </c>
      <c r="E2979" s="1" t="s">
        <v>1311</v>
      </c>
      <c r="F2979" s="1" t="s">
        <v>13</v>
      </c>
      <c r="G2979" s="6" t="s">
        <v>13</v>
      </c>
      <c r="H2979" s="3">
        <v>0</v>
      </c>
      <c r="I2979" s="1" t="s">
        <v>13</v>
      </c>
      <c r="J2979" s="4">
        <f>TRUNC(SUMPRODUCT(J2976:J2978, V2976:V2978), 0)</f>
        <v>0</v>
      </c>
      <c r="K2979" s="1" t="s">
        <v>13</v>
      </c>
      <c r="L2979" s="5">
        <f>TRUNC(SUMPRODUCT(L2976:L2978, V2976:V2978), 0)</f>
        <v>0</v>
      </c>
      <c r="M2979" s="1" t="s">
        <v>13</v>
      </c>
      <c r="N2979" s="5">
        <f>TRUNC(SUMPRODUCT(N2976:N2978, V2976:V2978), 0)</f>
        <v>0</v>
      </c>
      <c r="O2979" s="1" t="s">
        <v>13</v>
      </c>
      <c r="P2979" s="5">
        <f>J2979+L2979+N2979</f>
        <v>0</v>
      </c>
      <c r="Q2979" s="1" t="s">
        <v>13</v>
      </c>
      <c r="S2979" t="s">
        <v>13</v>
      </c>
      <c r="T2979" t="s">
        <v>13</v>
      </c>
      <c r="U2979" t="s">
        <v>13</v>
      </c>
      <c r="V2979">
        <v>1</v>
      </c>
    </row>
    <row r="2980" spans="1:22" x14ac:dyDescent="0.2">
      <c r="A2980" s="1" t="s">
        <v>13</v>
      </c>
      <c r="B2980" s="6" t="s">
        <v>13</v>
      </c>
      <c r="C2980" s="1" t="s">
        <v>13</v>
      </c>
      <c r="D2980" s="1" t="s">
        <v>13</v>
      </c>
      <c r="E2980" s="1" t="s">
        <v>13</v>
      </c>
      <c r="F2980" s="1" t="s">
        <v>13</v>
      </c>
      <c r="G2980" s="6" t="s">
        <v>13</v>
      </c>
      <c r="H2980" s="3">
        <v>0</v>
      </c>
      <c r="I2980" s="1" t="s">
        <v>13</v>
      </c>
      <c r="J2980" s="1" t="s">
        <v>13</v>
      </c>
      <c r="K2980" s="1" t="s">
        <v>13</v>
      </c>
      <c r="L2980" s="1" t="s">
        <v>13</v>
      </c>
      <c r="M2980" s="1" t="s">
        <v>13</v>
      </c>
      <c r="N2980" s="1" t="s">
        <v>13</v>
      </c>
      <c r="O2980" s="1" t="s">
        <v>13</v>
      </c>
      <c r="P2980" s="1" t="s">
        <v>13</v>
      </c>
      <c r="Q2980" s="1" t="s">
        <v>13</v>
      </c>
      <c r="S2980" t="s">
        <v>13</v>
      </c>
      <c r="T2980" t="s">
        <v>13</v>
      </c>
      <c r="U2980" t="s">
        <v>13</v>
      </c>
      <c r="V2980">
        <v>1</v>
      </c>
    </row>
    <row r="2981" spans="1:22" x14ac:dyDescent="0.2">
      <c r="A2981" s="1" t="s">
        <v>986</v>
      </c>
      <c r="B2981" s="6" t="s">
        <v>13</v>
      </c>
      <c r="C2981" s="1" t="s">
        <v>13</v>
      </c>
      <c r="D2981" s="1" t="s">
        <v>13</v>
      </c>
      <c r="E2981" s="1" t="s">
        <v>987</v>
      </c>
      <c r="F2981" s="1" t="s">
        <v>970</v>
      </c>
      <c r="G2981" s="6" t="s">
        <v>306</v>
      </c>
      <c r="H2981" s="3">
        <v>0</v>
      </c>
      <c r="I2981" s="1" t="s">
        <v>13</v>
      </c>
      <c r="J2981" s="1" t="s">
        <v>13</v>
      </c>
      <c r="K2981" s="1" t="s">
        <v>13</v>
      </c>
      <c r="L2981" s="1" t="s">
        <v>13</v>
      </c>
      <c r="M2981" s="1" t="s">
        <v>13</v>
      </c>
      <c r="N2981" s="1" t="s">
        <v>13</v>
      </c>
      <c r="O2981" s="1" t="s">
        <v>13</v>
      </c>
      <c r="P2981" s="1" t="s">
        <v>13</v>
      </c>
      <c r="Q2981" s="1" t="s">
        <v>13</v>
      </c>
      <c r="S2981" t="s">
        <v>13</v>
      </c>
      <c r="T2981" t="s">
        <v>13</v>
      </c>
      <c r="U2981" t="s">
        <v>13</v>
      </c>
      <c r="V2981">
        <v>1</v>
      </c>
    </row>
    <row r="2982" spans="1:22" x14ac:dyDescent="0.2">
      <c r="A2982" s="1" t="s">
        <v>986</v>
      </c>
      <c r="B2982" s="6" t="s">
        <v>1312</v>
      </c>
      <c r="C2982" s="1" t="s">
        <v>1412</v>
      </c>
      <c r="D2982" s="1" t="s">
        <v>13</v>
      </c>
      <c r="E2982" s="1" t="s">
        <v>1413</v>
      </c>
      <c r="F2982" s="1" t="s">
        <v>1315</v>
      </c>
      <c r="G2982" s="6" t="s">
        <v>1316</v>
      </c>
      <c r="H2982" s="3">
        <v>0.18</v>
      </c>
      <c r="I2982" s="5">
        <v>0</v>
      </c>
      <c r="J2982" s="4">
        <f>TRUNC(H2982*I2982, 1)</f>
        <v>0</v>
      </c>
      <c r="K2982" s="4">
        <f>노무!E9</f>
        <v>0</v>
      </c>
      <c r="L2982" s="5">
        <f>TRUNC(H2982*K2982, 1)</f>
        <v>0</v>
      </c>
      <c r="M2982" s="4">
        <v>0</v>
      </c>
      <c r="N2982" s="5">
        <f>TRUNC(H2982*M2982, 1)</f>
        <v>0</v>
      </c>
      <c r="O2982" s="4">
        <f t="shared" ref="O2982:P2985" si="395">I2982+K2982+M2982</f>
        <v>0</v>
      </c>
      <c r="P2982" s="5">
        <f t="shared" si="395"/>
        <v>0</v>
      </c>
      <c r="Q2982" s="1" t="s">
        <v>13</v>
      </c>
      <c r="S2982" t="s">
        <v>54</v>
      </c>
      <c r="T2982" t="s">
        <v>54</v>
      </c>
      <c r="U2982" t="s">
        <v>13</v>
      </c>
      <c r="V2982">
        <v>1</v>
      </c>
    </row>
    <row r="2983" spans="1:22" x14ac:dyDescent="0.2">
      <c r="A2983" s="1" t="s">
        <v>986</v>
      </c>
      <c r="B2983" s="6" t="s">
        <v>1312</v>
      </c>
      <c r="C2983" s="1" t="s">
        <v>1317</v>
      </c>
      <c r="D2983" s="1" t="s">
        <v>13</v>
      </c>
      <c r="E2983" s="1" t="s">
        <v>1318</v>
      </c>
      <c r="F2983" s="1" t="s">
        <v>1315</v>
      </c>
      <c r="G2983" s="6" t="s">
        <v>1316</v>
      </c>
      <c r="H2983" s="3">
        <v>0.03</v>
      </c>
      <c r="I2983" s="5">
        <v>0</v>
      </c>
      <c r="J2983" s="4">
        <f>TRUNC(H2983*I2983, 1)</f>
        <v>0</v>
      </c>
      <c r="K2983" s="4">
        <f>노무!E4</f>
        <v>0</v>
      </c>
      <c r="L2983" s="5">
        <f>TRUNC(H2983*K2983, 1)</f>
        <v>0</v>
      </c>
      <c r="M2983" s="4">
        <v>0</v>
      </c>
      <c r="N2983" s="5">
        <f>TRUNC(H2983*M2983, 1)</f>
        <v>0</v>
      </c>
      <c r="O2983" s="4">
        <f t="shared" si="395"/>
        <v>0</v>
      </c>
      <c r="P2983" s="5">
        <f t="shared" si="395"/>
        <v>0</v>
      </c>
      <c r="Q2983" s="1" t="s">
        <v>13</v>
      </c>
      <c r="S2983" t="s">
        <v>54</v>
      </c>
      <c r="T2983" t="s">
        <v>54</v>
      </c>
      <c r="U2983" t="s">
        <v>13</v>
      </c>
      <c r="V2983">
        <v>1</v>
      </c>
    </row>
    <row r="2984" spans="1:22" x14ac:dyDescent="0.2">
      <c r="A2984" s="1" t="s">
        <v>986</v>
      </c>
      <c r="B2984" s="6" t="s">
        <v>1306</v>
      </c>
      <c r="C2984" s="1" t="s">
        <v>1307</v>
      </c>
      <c r="D2984" s="1" t="s">
        <v>13</v>
      </c>
      <c r="E2984" s="1" t="s">
        <v>1550</v>
      </c>
      <c r="F2984" s="1" t="s">
        <v>1551</v>
      </c>
      <c r="G2984" s="6" t="s">
        <v>1310</v>
      </c>
      <c r="H2984" s="3">
        <v>1</v>
      </c>
      <c r="I2984" s="4">
        <f>TRUNC((L2982+L2983)*60*0.01, 1)</f>
        <v>0</v>
      </c>
      <c r="J2984" s="4">
        <f>TRUNC(H2984*I2984, 1)</f>
        <v>0</v>
      </c>
      <c r="K2984" s="4">
        <v>0</v>
      </c>
      <c r="L2984" s="5">
        <f>TRUNC(H2984*K2984, 1)</f>
        <v>0</v>
      </c>
      <c r="M2984" s="4">
        <v>0</v>
      </c>
      <c r="N2984" s="5">
        <f>TRUNC(H2984*M2984, 1)</f>
        <v>0</v>
      </c>
      <c r="O2984" s="4">
        <f t="shared" si="395"/>
        <v>0</v>
      </c>
      <c r="P2984" s="5">
        <f t="shared" si="395"/>
        <v>0</v>
      </c>
      <c r="Q2984" s="1" t="s">
        <v>13</v>
      </c>
      <c r="S2984" t="s">
        <v>54</v>
      </c>
      <c r="T2984" t="s">
        <v>54</v>
      </c>
      <c r="U2984">
        <v>60</v>
      </c>
      <c r="V2984">
        <v>1</v>
      </c>
    </row>
    <row r="2985" spans="1:22" x14ac:dyDescent="0.2">
      <c r="A2985" s="1" t="s">
        <v>986</v>
      </c>
      <c r="B2985" s="6" t="s">
        <v>1306</v>
      </c>
      <c r="C2985" s="1" t="s">
        <v>1321</v>
      </c>
      <c r="D2985" s="1" t="s">
        <v>13</v>
      </c>
      <c r="E2985" s="1" t="s">
        <v>1319</v>
      </c>
      <c r="F2985" s="1" t="s">
        <v>1330</v>
      </c>
      <c r="G2985" s="6" t="s">
        <v>1310</v>
      </c>
      <c r="H2985" s="3">
        <v>1</v>
      </c>
      <c r="I2985" s="5">
        <v>0</v>
      </c>
      <c r="J2985" s="4">
        <f>TRUNC(H2985*I2985, 1)</f>
        <v>0</v>
      </c>
      <c r="K2985" s="4">
        <v>0</v>
      </c>
      <c r="L2985" s="5">
        <f>TRUNC(H2985*K2985, 1)</f>
        <v>0</v>
      </c>
      <c r="M2985" s="4">
        <f>TRUNC((L2982+L2983)*2*0.01, 1)</f>
        <v>0</v>
      </c>
      <c r="N2985" s="5">
        <f>TRUNC(H2985*M2985, 1)</f>
        <v>0</v>
      </c>
      <c r="O2985" s="4">
        <f t="shared" si="395"/>
        <v>0</v>
      </c>
      <c r="P2985" s="5">
        <f t="shared" si="395"/>
        <v>0</v>
      </c>
      <c r="Q2985" s="1" t="s">
        <v>13</v>
      </c>
      <c r="S2985" t="s">
        <v>54</v>
      </c>
      <c r="T2985" t="s">
        <v>54</v>
      </c>
      <c r="U2985">
        <v>2</v>
      </c>
      <c r="V2985">
        <v>1</v>
      </c>
    </row>
    <row r="2986" spans="1:22" x14ac:dyDescent="0.2">
      <c r="A2986" s="1" t="s">
        <v>13</v>
      </c>
      <c r="B2986" s="6" t="s">
        <v>13</v>
      </c>
      <c r="C2986" s="1" t="s">
        <v>13</v>
      </c>
      <c r="D2986" s="1" t="s">
        <v>13</v>
      </c>
      <c r="E2986" s="1" t="s">
        <v>1311</v>
      </c>
      <c r="F2986" s="1" t="s">
        <v>13</v>
      </c>
      <c r="G2986" s="6" t="s">
        <v>13</v>
      </c>
      <c r="H2986" s="3">
        <v>0</v>
      </c>
      <c r="I2986" s="1" t="s">
        <v>13</v>
      </c>
      <c r="J2986" s="4">
        <f>TRUNC(SUMPRODUCT(J2982:J2985, V2982:V2985), 0)</f>
        <v>0</v>
      </c>
      <c r="K2986" s="1" t="s">
        <v>13</v>
      </c>
      <c r="L2986" s="5">
        <f>TRUNC(SUMPRODUCT(L2982:L2985, V2982:V2985), 0)</f>
        <v>0</v>
      </c>
      <c r="M2986" s="1" t="s">
        <v>13</v>
      </c>
      <c r="N2986" s="5">
        <f>TRUNC(SUMPRODUCT(N2982:N2985, V2982:V2985), 0)</f>
        <v>0</v>
      </c>
      <c r="O2986" s="1" t="s">
        <v>13</v>
      </c>
      <c r="P2986" s="5">
        <f>J2986+L2986+N2986</f>
        <v>0</v>
      </c>
      <c r="Q2986" s="1" t="s">
        <v>13</v>
      </c>
      <c r="S2986" t="s">
        <v>13</v>
      </c>
      <c r="T2986" t="s">
        <v>13</v>
      </c>
      <c r="U2986" t="s">
        <v>13</v>
      </c>
      <c r="V2986">
        <v>1</v>
      </c>
    </row>
    <row r="2987" spans="1:22" x14ac:dyDescent="0.2">
      <c r="A2987" s="1" t="s">
        <v>13</v>
      </c>
      <c r="B2987" s="6" t="s">
        <v>13</v>
      </c>
      <c r="C2987" s="1" t="s">
        <v>13</v>
      </c>
      <c r="D2987" s="1" t="s">
        <v>13</v>
      </c>
      <c r="E2987" s="1" t="s">
        <v>13</v>
      </c>
      <c r="F2987" s="1" t="s">
        <v>13</v>
      </c>
      <c r="G2987" s="6" t="s">
        <v>13</v>
      </c>
      <c r="H2987" s="3">
        <v>0</v>
      </c>
      <c r="I2987" s="1" t="s">
        <v>13</v>
      </c>
      <c r="J2987" s="1" t="s">
        <v>13</v>
      </c>
      <c r="K2987" s="1" t="s">
        <v>13</v>
      </c>
      <c r="L2987" s="1" t="s">
        <v>13</v>
      </c>
      <c r="M2987" s="1" t="s">
        <v>13</v>
      </c>
      <c r="N2987" s="1" t="s">
        <v>13</v>
      </c>
      <c r="O2987" s="1" t="s">
        <v>13</v>
      </c>
      <c r="P2987" s="1" t="s">
        <v>13</v>
      </c>
      <c r="Q2987" s="1" t="s">
        <v>13</v>
      </c>
      <c r="S2987" t="s">
        <v>13</v>
      </c>
      <c r="T2987" t="s">
        <v>13</v>
      </c>
      <c r="U2987" t="s">
        <v>13</v>
      </c>
      <c r="V2987">
        <v>1</v>
      </c>
    </row>
    <row r="2988" spans="1:22" x14ac:dyDescent="0.2">
      <c r="A2988" s="1" t="s">
        <v>988</v>
      </c>
      <c r="B2988" s="6" t="s">
        <v>13</v>
      </c>
      <c r="C2988" s="1" t="s">
        <v>13</v>
      </c>
      <c r="D2988" s="1" t="s">
        <v>13</v>
      </c>
      <c r="E2988" s="1" t="s">
        <v>987</v>
      </c>
      <c r="F2988" s="1" t="s">
        <v>756</v>
      </c>
      <c r="G2988" s="6" t="s">
        <v>306</v>
      </c>
      <c r="H2988" s="3">
        <v>0</v>
      </c>
      <c r="I2988" s="1" t="s">
        <v>13</v>
      </c>
      <c r="J2988" s="1" t="s">
        <v>13</v>
      </c>
      <c r="K2988" s="1" t="s">
        <v>13</v>
      </c>
      <c r="L2988" s="1" t="s">
        <v>13</v>
      </c>
      <c r="M2988" s="1" t="s">
        <v>13</v>
      </c>
      <c r="N2988" s="1" t="s">
        <v>13</v>
      </c>
      <c r="O2988" s="1" t="s">
        <v>13</v>
      </c>
      <c r="P2988" s="1" t="s">
        <v>13</v>
      </c>
      <c r="Q2988" s="1" t="s">
        <v>13</v>
      </c>
      <c r="S2988" t="s">
        <v>13</v>
      </c>
      <c r="T2988" t="s">
        <v>13</v>
      </c>
      <c r="U2988" t="s">
        <v>13</v>
      </c>
      <c r="V2988">
        <v>1</v>
      </c>
    </row>
    <row r="2989" spans="1:22" x14ac:dyDescent="0.2">
      <c r="A2989" s="1" t="s">
        <v>988</v>
      </c>
      <c r="B2989" s="6" t="s">
        <v>1312</v>
      </c>
      <c r="C2989" s="1" t="s">
        <v>1412</v>
      </c>
      <c r="D2989" s="1" t="s">
        <v>13</v>
      </c>
      <c r="E2989" s="1" t="s">
        <v>1413</v>
      </c>
      <c r="F2989" s="1" t="s">
        <v>1315</v>
      </c>
      <c r="G2989" s="6" t="s">
        <v>1316</v>
      </c>
      <c r="H2989" s="3">
        <v>0.23</v>
      </c>
      <c r="I2989" s="5">
        <v>0</v>
      </c>
      <c r="J2989" s="4">
        <f>TRUNC(H2989*I2989, 1)</f>
        <v>0</v>
      </c>
      <c r="K2989" s="4">
        <f>노무!E9</f>
        <v>0</v>
      </c>
      <c r="L2989" s="5">
        <f>TRUNC(H2989*K2989, 1)</f>
        <v>0</v>
      </c>
      <c r="M2989" s="4">
        <v>0</v>
      </c>
      <c r="N2989" s="5">
        <f>TRUNC(H2989*M2989, 1)</f>
        <v>0</v>
      </c>
      <c r="O2989" s="4">
        <f t="shared" ref="O2989:P2992" si="396">I2989+K2989+M2989</f>
        <v>0</v>
      </c>
      <c r="P2989" s="5">
        <f t="shared" si="396"/>
        <v>0</v>
      </c>
      <c r="Q2989" s="1" t="s">
        <v>13</v>
      </c>
      <c r="S2989" t="s">
        <v>54</v>
      </c>
      <c r="T2989" t="s">
        <v>54</v>
      </c>
      <c r="U2989" t="s">
        <v>13</v>
      </c>
      <c r="V2989">
        <v>1</v>
      </c>
    </row>
    <row r="2990" spans="1:22" x14ac:dyDescent="0.2">
      <c r="A2990" s="1" t="s">
        <v>988</v>
      </c>
      <c r="B2990" s="6" t="s">
        <v>1312</v>
      </c>
      <c r="C2990" s="1" t="s">
        <v>1317</v>
      </c>
      <c r="D2990" s="1" t="s">
        <v>13</v>
      </c>
      <c r="E2990" s="1" t="s">
        <v>1318</v>
      </c>
      <c r="F2990" s="1" t="s">
        <v>1315</v>
      </c>
      <c r="G2990" s="6" t="s">
        <v>1316</v>
      </c>
      <c r="H2990" s="3">
        <v>0.03</v>
      </c>
      <c r="I2990" s="5">
        <v>0</v>
      </c>
      <c r="J2990" s="4">
        <f>TRUNC(H2990*I2990, 1)</f>
        <v>0</v>
      </c>
      <c r="K2990" s="4">
        <f>노무!E4</f>
        <v>0</v>
      </c>
      <c r="L2990" s="5">
        <f>TRUNC(H2990*K2990, 1)</f>
        <v>0</v>
      </c>
      <c r="M2990" s="4">
        <v>0</v>
      </c>
      <c r="N2990" s="5">
        <f>TRUNC(H2990*M2990, 1)</f>
        <v>0</v>
      </c>
      <c r="O2990" s="4">
        <f t="shared" si="396"/>
        <v>0</v>
      </c>
      <c r="P2990" s="5">
        <f t="shared" si="396"/>
        <v>0</v>
      </c>
      <c r="Q2990" s="1" t="s">
        <v>13</v>
      </c>
      <c r="S2990" t="s">
        <v>54</v>
      </c>
      <c r="T2990" t="s">
        <v>54</v>
      </c>
      <c r="U2990" t="s">
        <v>13</v>
      </c>
      <c r="V2990">
        <v>1</v>
      </c>
    </row>
    <row r="2991" spans="1:22" x14ac:dyDescent="0.2">
      <c r="A2991" s="1" t="s">
        <v>988</v>
      </c>
      <c r="B2991" s="6" t="s">
        <v>1306</v>
      </c>
      <c r="C2991" s="1" t="s">
        <v>1307</v>
      </c>
      <c r="D2991" s="1" t="s">
        <v>13</v>
      </c>
      <c r="E2991" s="1" t="s">
        <v>1550</v>
      </c>
      <c r="F2991" s="1" t="s">
        <v>1551</v>
      </c>
      <c r="G2991" s="6" t="s">
        <v>1310</v>
      </c>
      <c r="H2991" s="3">
        <v>1</v>
      </c>
      <c r="I2991" s="4">
        <f>TRUNC((L2989+L2990)*60*0.01, 1)</f>
        <v>0</v>
      </c>
      <c r="J2991" s="4">
        <f>TRUNC(H2991*I2991, 1)</f>
        <v>0</v>
      </c>
      <c r="K2991" s="4">
        <v>0</v>
      </c>
      <c r="L2991" s="5">
        <f>TRUNC(H2991*K2991, 1)</f>
        <v>0</v>
      </c>
      <c r="M2991" s="4">
        <v>0</v>
      </c>
      <c r="N2991" s="5">
        <f>TRUNC(H2991*M2991, 1)</f>
        <v>0</v>
      </c>
      <c r="O2991" s="4">
        <f t="shared" si="396"/>
        <v>0</v>
      </c>
      <c r="P2991" s="5">
        <f t="shared" si="396"/>
        <v>0</v>
      </c>
      <c r="Q2991" s="1" t="s">
        <v>13</v>
      </c>
      <c r="S2991" t="s">
        <v>54</v>
      </c>
      <c r="T2991" t="s">
        <v>54</v>
      </c>
      <c r="U2991">
        <v>60</v>
      </c>
      <c r="V2991">
        <v>1</v>
      </c>
    </row>
    <row r="2992" spans="1:22" x14ac:dyDescent="0.2">
      <c r="A2992" s="1" t="s">
        <v>988</v>
      </c>
      <c r="B2992" s="6" t="s">
        <v>1306</v>
      </c>
      <c r="C2992" s="1" t="s">
        <v>1321</v>
      </c>
      <c r="D2992" s="1" t="s">
        <v>13</v>
      </c>
      <c r="E2992" s="1" t="s">
        <v>1319</v>
      </c>
      <c r="F2992" s="1" t="s">
        <v>1330</v>
      </c>
      <c r="G2992" s="6" t="s">
        <v>1310</v>
      </c>
      <c r="H2992" s="3">
        <v>1</v>
      </c>
      <c r="I2992" s="5">
        <v>0</v>
      </c>
      <c r="J2992" s="4">
        <f>TRUNC(H2992*I2992, 1)</f>
        <v>0</v>
      </c>
      <c r="K2992" s="4">
        <v>0</v>
      </c>
      <c r="L2992" s="5">
        <f>TRUNC(H2992*K2992, 1)</f>
        <v>0</v>
      </c>
      <c r="M2992" s="4">
        <f>TRUNC((L2989+L2990)*2*0.01, 1)</f>
        <v>0</v>
      </c>
      <c r="N2992" s="5">
        <f>TRUNC(H2992*M2992, 1)</f>
        <v>0</v>
      </c>
      <c r="O2992" s="4">
        <f t="shared" si="396"/>
        <v>0</v>
      </c>
      <c r="P2992" s="5">
        <f t="shared" si="396"/>
        <v>0</v>
      </c>
      <c r="Q2992" s="1" t="s">
        <v>13</v>
      </c>
      <c r="S2992" t="s">
        <v>54</v>
      </c>
      <c r="T2992" t="s">
        <v>54</v>
      </c>
      <c r="U2992">
        <v>2</v>
      </c>
      <c r="V2992">
        <v>1</v>
      </c>
    </row>
    <row r="2993" spans="1:22" x14ac:dyDescent="0.2">
      <c r="A2993" s="1" t="s">
        <v>13</v>
      </c>
      <c r="B2993" s="6" t="s">
        <v>13</v>
      </c>
      <c r="C2993" s="1" t="s">
        <v>13</v>
      </c>
      <c r="D2993" s="1" t="s">
        <v>13</v>
      </c>
      <c r="E2993" s="1" t="s">
        <v>1311</v>
      </c>
      <c r="F2993" s="1" t="s">
        <v>13</v>
      </c>
      <c r="G2993" s="6" t="s">
        <v>13</v>
      </c>
      <c r="H2993" s="3">
        <v>0</v>
      </c>
      <c r="I2993" s="1" t="s">
        <v>13</v>
      </c>
      <c r="J2993" s="4">
        <f>TRUNC(SUMPRODUCT(J2989:J2992, V2989:V2992), 0)</f>
        <v>0</v>
      </c>
      <c r="K2993" s="1" t="s">
        <v>13</v>
      </c>
      <c r="L2993" s="5">
        <f>TRUNC(SUMPRODUCT(L2989:L2992, V2989:V2992), 0)</f>
        <v>0</v>
      </c>
      <c r="M2993" s="1" t="s">
        <v>13</v>
      </c>
      <c r="N2993" s="5">
        <f>TRUNC(SUMPRODUCT(N2989:N2992, V2989:V2992), 0)</f>
        <v>0</v>
      </c>
      <c r="O2993" s="1" t="s">
        <v>13</v>
      </c>
      <c r="P2993" s="5">
        <f>J2993+L2993+N2993</f>
        <v>0</v>
      </c>
      <c r="Q2993" s="1" t="s">
        <v>13</v>
      </c>
      <c r="S2993" t="s">
        <v>13</v>
      </c>
      <c r="T2993" t="s">
        <v>13</v>
      </c>
      <c r="U2993" t="s">
        <v>13</v>
      </c>
      <c r="V2993">
        <v>1</v>
      </c>
    </row>
    <row r="2994" spans="1:22" x14ac:dyDescent="0.2">
      <c r="A2994" s="1" t="s">
        <v>13</v>
      </c>
      <c r="B2994" s="6" t="s">
        <v>13</v>
      </c>
      <c r="C2994" s="1" t="s">
        <v>13</v>
      </c>
      <c r="D2994" s="1" t="s">
        <v>13</v>
      </c>
      <c r="E2994" s="1" t="s">
        <v>13</v>
      </c>
      <c r="F2994" s="1" t="s">
        <v>13</v>
      </c>
      <c r="G2994" s="6" t="s">
        <v>13</v>
      </c>
      <c r="H2994" s="3">
        <v>0</v>
      </c>
      <c r="I2994" s="1" t="s">
        <v>13</v>
      </c>
      <c r="J2994" s="1" t="s">
        <v>13</v>
      </c>
      <c r="K2994" s="1" t="s">
        <v>13</v>
      </c>
      <c r="L2994" s="1" t="s">
        <v>13</v>
      </c>
      <c r="M2994" s="1" t="s">
        <v>13</v>
      </c>
      <c r="N2994" s="1" t="s">
        <v>13</v>
      </c>
      <c r="O2994" s="1" t="s">
        <v>13</v>
      </c>
      <c r="P2994" s="1" t="s">
        <v>13</v>
      </c>
      <c r="Q2994" s="1" t="s">
        <v>13</v>
      </c>
      <c r="S2994" t="s">
        <v>13</v>
      </c>
      <c r="T2994" t="s">
        <v>13</v>
      </c>
      <c r="U2994" t="s">
        <v>13</v>
      </c>
      <c r="V2994">
        <v>1</v>
      </c>
    </row>
    <row r="2995" spans="1:22" x14ac:dyDescent="0.2">
      <c r="A2995" s="1" t="s">
        <v>989</v>
      </c>
      <c r="B2995" s="6" t="s">
        <v>13</v>
      </c>
      <c r="C2995" s="1" t="s">
        <v>13</v>
      </c>
      <c r="D2995" s="1" t="s">
        <v>13</v>
      </c>
      <c r="E2995" s="1" t="s">
        <v>987</v>
      </c>
      <c r="F2995" s="1" t="s">
        <v>973</v>
      </c>
      <c r="G2995" s="6" t="s">
        <v>306</v>
      </c>
      <c r="H2995" s="3">
        <v>0</v>
      </c>
      <c r="I2995" s="1" t="s">
        <v>13</v>
      </c>
      <c r="J2995" s="1" t="s">
        <v>13</v>
      </c>
      <c r="K2995" s="1" t="s">
        <v>13</v>
      </c>
      <c r="L2995" s="1" t="s">
        <v>13</v>
      </c>
      <c r="M2995" s="1" t="s">
        <v>13</v>
      </c>
      <c r="N2995" s="1" t="s">
        <v>13</v>
      </c>
      <c r="O2995" s="1" t="s">
        <v>13</v>
      </c>
      <c r="P2995" s="1" t="s">
        <v>13</v>
      </c>
      <c r="Q2995" s="1" t="s">
        <v>13</v>
      </c>
      <c r="S2995" t="s">
        <v>13</v>
      </c>
      <c r="T2995" t="s">
        <v>13</v>
      </c>
      <c r="U2995" t="s">
        <v>13</v>
      </c>
      <c r="V2995">
        <v>1</v>
      </c>
    </row>
    <row r="2996" spans="1:22" x14ac:dyDescent="0.2">
      <c r="A2996" s="1" t="s">
        <v>989</v>
      </c>
      <c r="B2996" s="6" t="s">
        <v>1312</v>
      </c>
      <c r="C2996" s="1" t="s">
        <v>1412</v>
      </c>
      <c r="D2996" s="1" t="s">
        <v>13</v>
      </c>
      <c r="E2996" s="1" t="s">
        <v>1413</v>
      </c>
      <c r="F2996" s="1" t="s">
        <v>1315</v>
      </c>
      <c r="G2996" s="6" t="s">
        <v>1316</v>
      </c>
      <c r="H2996" s="3">
        <v>0.3</v>
      </c>
      <c r="I2996" s="5">
        <v>0</v>
      </c>
      <c r="J2996" s="4">
        <f>TRUNC(H2996*I2996, 1)</f>
        <v>0</v>
      </c>
      <c r="K2996" s="4">
        <f>노무!E9</f>
        <v>0</v>
      </c>
      <c r="L2996" s="5">
        <f>TRUNC(H2996*K2996, 1)</f>
        <v>0</v>
      </c>
      <c r="M2996" s="4">
        <v>0</v>
      </c>
      <c r="N2996" s="5">
        <f>TRUNC(H2996*M2996, 1)</f>
        <v>0</v>
      </c>
      <c r="O2996" s="4">
        <f t="shared" ref="O2996:P2999" si="397">I2996+K2996+M2996</f>
        <v>0</v>
      </c>
      <c r="P2996" s="5">
        <f t="shared" si="397"/>
        <v>0</v>
      </c>
      <c r="Q2996" s="1" t="s">
        <v>13</v>
      </c>
      <c r="S2996" t="s">
        <v>54</v>
      </c>
      <c r="T2996" t="s">
        <v>54</v>
      </c>
      <c r="U2996" t="s">
        <v>13</v>
      </c>
      <c r="V2996">
        <v>1</v>
      </c>
    </row>
    <row r="2997" spans="1:22" x14ac:dyDescent="0.2">
      <c r="A2997" s="1" t="s">
        <v>989</v>
      </c>
      <c r="B2997" s="6" t="s">
        <v>1312</v>
      </c>
      <c r="C2997" s="1" t="s">
        <v>1317</v>
      </c>
      <c r="D2997" s="1" t="s">
        <v>13</v>
      </c>
      <c r="E2997" s="1" t="s">
        <v>1318</v>
      </c>
      <c r="F2997" s="1" t="s">
        <v>1315</v>
      </c>
      <c r="G2997" s="6" t="s">
        <v>1316</v>
      </c>
      <c r="H2997" s="3">
        <v>0.04</v>
      </c>
      <c r="I2997" s="5">
        <v>0</v>
      </c>
      <c r="J2997" s="4">
        <f>TRUNC(H2997*I2997, 1)</f>
        <v>0</v>
      </c>
      <c r="K2997" s="4">
        <f>노무!E4</f>
        <v>0</v>
      </c>
      <c r="L2997" s="5">
        <f>TRUNC(H2997*K2997, 1)</f>
        <v>0</v>
      </c>
      <c r="M2997" s="4">
        <v>0</v>
      </c>
      <c r="N2997" s="5">
        <f>TRUNC(H2997*M2997, 1)</f>
        <v>0</v>
      </c>
      <c r="O2997" s="4">
        <f t="shared" si="397"/>
        <v>0</v>
      </c>
      <c r="P2997" s="5">
        <f t="shared" si="397"/>
        <v>0</v>
      </c>
      <c r="Q2997" s="1" t="s">
        <v>13</v>
      </c>
      <c r="S2997" t="s">
        <v>54</v>
      </c>
      <c r="T2997" t="s">
        <v>54</v>
      </c>
      <c r="U2997" t="s">
        <v>13</v>
      </c>
      <c r="V2997">
        <v>1</v>
      </c>
    </row>
    <row r="2998" spans="1:22" x14ac:dyDescent="0.2">
      <c r="A2998" s="1" t="s">
        <v>989</v>
      </c>
      <c r="B2998" s="6" t="s">
        <v>1306</v>
      </c>
      <c r="C2998" s="1" t="s">
        <v>1307</v>
      </c>
      <c r="D2998" s="1" t="s">
        <v>13</v>
      </c>
      <c r="E2998" s="1" t="s">
        <v>1550</v>
      </c>
      <c r="F2998" s="1" t="s">
        <v>1551</v>
      </c>
      <c r="G2998" s="6" t="s">
        <v>1310</v>
      </c>
      <c r="H2998" s="3">
        <v>1</v>
      </c>
      <c r="I2998" s="4">
        <f>TRUNC((L2996+L2997)*60*0.01, 1)</f>
        <v>0</v>
      </c>
      <c r="J2998" s="4">
        <f>TRUNC(H2998*I2998, 1)</f>
        <v>0</v>
      </c>
      <c r="K2998" s="4">
        <v>0</v>
      </c>
      <c r="L2998" s="5">
        <f>TRUNC(H2998*K2998, 1)</f>
        <v>0</v>
      </c>
      <c r="M2998" s="4">
        <v>0</v>
      </c>
      <c r="N2998" s="5">
        <f>TRUNC(H2998*M2998, 1)</f>
        <v>0</v>
      </c>
      <c r="O2998" s="4">
        <f t="shared" si="397"/>
        <v>0</v>
      </c>
      <c r="P2998" s="5">
        <f t="shared" si="397"/>
        <v>0</v>
      </c>
      <c r="Q2998" s="1" t="s">
        <v>13</v>
      </c>
      <c r="S2998" t="s">
        <v>54</v>
      </c>
      <c r="T2998" t="s">
        <v>54</v>
      </c>
      <c r="U2998">
        <v>60</v>
      </c>
      <c r="V2998">
        <v>1</v>
      </c>
    </row>
    <row r="2999" spans="1:22" x14ac:dyDescent="0.2">
      <c r="A2999" s="1" t="s">
        <v>989</v>
      </c>
      <c r="B2999" s="6" t="s">
        <v>1306</v>
      </c>
      <c r="C2999" s="1" t="s">
        <v>1321</v>
      </c>
      <c r="D2999" s="1" t="s">
        <v>13</v>
      </c>
      <c r="E2999" s="1" t="s">
        <v>1319</v>
      </c>
      <c r="F2999" s="1" t="s">
        <v>1330</v>
      </c>
      <c r="G2999" s="6" t="s">
        <v>1310</v>
      </c>
      <c r="H2999" s="3">
        <v>1</v>
      </c>
      <c r="I2999" s="5">
        <v>0</v>
      </c>
      <c r="J2999" s="4">
        <f>TRUNC(H2999*I2999, 1)</f>
        <v>0</v>
      </c>
      <c r="K2999" s="4">
        <v>0</v>
      </c>
      <c r="L2999" s="5">
        <f>TRUNC(H2999*K2999, 1)</f>
        <v>0</v>
      </c>
      <c r="M2999" s="4">
        <f>TRUNC((L2996+L2997)*2*0.01, 1)</f>
        <v>0</v>
      </c>
      <c r="N2999" s="5">
        <f>TRUNC(H2999*M2999, 1)</f>
        <v>0</v>
      </c>
      <c r="O2999" s="4">
        <f t="shared" si="397"/>
        <v>0</v>
      </c>
      <c r="P2999" s="5">
        <f t="shared" si="397"/>
        <v>0</v>
      </c>
      <c r="Q2999" s="1" t="s">
        <v>13</v>
      </c>
      <c r="S2999" t="s">
        <v>54</v>
      </c>
      <c r="T2999" t="s">
        <v>54</v>
      </c>
      <c r="U2999">
        <v>2</v>
      </c>
      <c r="V2999">
        <v>1</v>
      </c>
    </row>
    <row r="3000" spans="1:22" x14ac:dyDescent="0.2">
      <c r="A3000" s="1" t="s">
        <v>13</v>
      </c>
      <c r="B3000" s="6" t="s">
        <v>13</v>
      </c>
      <c r="C3000" s="1" t="s">
        <v>13</v>
      </c>
      <c r="D3000" s="1" t="s">
        <v>13</v>
      </c>
      <c r="E3000" s="1" t="s">
        <v>1311</v>
      </c>
      <c r="F3000" s="1" t="s">
        <v>13</v>
      </c>
      <c r="G3000" s="6" t="s">
        <v>13</v>
      </c>
      <c r="H3000" s="3">
        <v>0</v>
      </c>
      <c r="I3000" s="1" t="s">
        <v>13</v>
      </c>
      <c r="J3000" s="4">
        <f>TRUNC(SUMPRODUCT(J2996:J2999, V2996:V2999), 0)</f>
        <v>0</v>
      </c>
      <c r="K3000" s="1" t="s">
        <v>13</v>
      </c>
      <c r="L3000" s="5">
        <f>TRUNC(SUMPRODUCT(L2996:L2999, V2996:V2999), 0)</f>
        <v>0</v>
      </c>
      <c r="M3000" s="1" t="s">
        <v>13</v>
      </c>
      <c r="N3000" s="5">
        <f>TRUNC(SUMPRODUCT(N2996:N2999, V2996:V2999), 0)</f>
        <v>0</v>
      </c>
      <c r="O3000" s="1" t="s">
        <v>13</v>
      </c>
      <c r="P3000" s="5">
        <f>J3000+L3000+N3000</f>
        <v>0</v>
      </c>
      <c r="Q3000" s="1" t="s">
        <v>13</v>
      </c>
      <c r="S3000" t="s">
        <v>13</v>
      </c>
      <c r="T3000" t="s">
        <v>13</v>
      </c>
      <c r="U3000" t="s">
        <v>13</v>
      </c>
      <c r="V3000">
        <v>1</v>
      </c>
    </row>
    <row r="3001" spans="1:22" x14ac:dyDescent="0.2">
      <c r="A3001" s="1" t="s">
        <v>13</v>
      </c>
      <c r="B3001" s="6" t="s">
        <v>13</v>
      </c>
      <c r="C3001" s="1" t="s">
        <v>13</v>
      </c>
      <c r="D3001" s="1" t="s">
        <v>13</v>
      </c>
      <c r="E3001" s="1" t="s">
        <v>13</v>
      </c>
      <c r="F3001" s="1" t="s">
        <v>13</v>
      </c>
      <c r="G3001" s="6" t="s">
        <v>13</v>
      </c>
      <c r="H3001" s="3">
        <v>0</v>
      </c>
      <c r="I3001" s="1" t="s">
        <v>13</v>
      </c>
      <c r="J3001" s="1" t="s">
        <v>13</v>
      </c>
      <c r="K3001" s="1" t="s">
        <v>13</v>
      </c>
      <c r="L3001" s="1" t="s">
        <v>13</v>
      </c>
      <c r="M3001" s="1" t="s">
        <v>13</v>
      </c>
      <c r="N3001" s="1" t="s">
        <v>13</v>
      </c>
      <c r="O3001" s="1" t="s">
        <v>13</v>
      </c>
      <c r="P3001" s="1" t="s">
        <v>13</v>
      </c>
      <c r="Q3001" s="1" t="s">
        <v>13</v>
      </c>
      <c r="S3001" t="s">
        <v>13</v>
      </c>
      <c r="T3001" t="s">
        <v>13</v>
      </c>
      <c r="U3001" t="s">
        <v>13</v>
      </c>
      <c r="V3001">
        <v>1</v>
      </c>
    </row>
    <row r="3002" spans="1:22" x14ac:dyDescent="0.2">
      <c r="A3002" s="1" t="s">
        <v>990</v>
      </c>
      <c r="B3002" s="6" t="s">
        <v>13</v>
      </c>
      <c r="C3002" s="1" t="s">
        <v>13</v>
      </c>
      <c r="D3002" s="1" t="s">
        <v>13</v>
      </c>
      <c r="E3002" s="1" t="s">
        <v>987</v>
      </c>
      <c r="F3002" s="1" t="s">
        <v>975</v>
      </c>
      <c r="G3002" s="6" t="s">
        <v>306</v>
      </c>
      <c r="H3002" s="3">
        <v>0</v>
      </c>
      <c r="I3002" s="1" t="s">
        <v>13</v>
      </c>
      <c r="J3002" s="1" t="s">
        <v>13</v>
      </c>
      <c r="K3002" s="1" t="s">
        <v>13</v>
      </c>
      <c r="L3002" s="1" t="s">
        <v>13</v>
      </c>
      <c r="M3002" s="1" t="s">
        <v>13</v>
      </c>
      <c r="N3002" s="1" t="s">
        <v>13</v>
      </c>
      <c r="O3002" s="1" t="s">
        <v>13</v>
      </c>
      <c r="P3002" s="1" t="s">
        <v>13</v>
      </c>
      <c r="Q3002" s="1" t="s">
        <v>13</v>
      </c>
      <c r="S3002" t="s">
        <v>13</v>
      </c>
      <c r="T3002" t="s">
        <v>13</v>
      </c>
      <c r="U3002" t="s">
        <v>13</v>
      </c>
      <c r="V3002">
        <v>1</v>
      </c>
    </row>
    <row r="3003" spans="1:22" x14ac:dyDescent="0.2">
      <c r="A3003" s="1" t="s">
        <v>990</v>
      </c>
      <c r="B3003" s="6" t="s">
        <v>1312</v>
      </c>
      <c r="C3003" s="1" t="s">
        <v>1412</v>
      </c>
      <c r="D3003" s="1" t="s">
        <v>13</v>
      </c>
      <c r="E3003" s="1" t="s">
        <v>1413</v>
      </c>
      <c r="F3003" s="1" t="s">
        <v>1315</v>
      </c>
      <c r="G3003" s="6" t="s">
        <v>1316</v>
      </c>
      <c r="H3003" s="3">
        <v>0.38</v>
      </c>
      <c r="I3003" s="5">
        <v>0</v>
      </c>
      <c r="J3003" s="4">
        <f>TRUNC(H3003*I3003, 1)</f>
        <v>0</v>
      </c>
      <c r="K3003" s="4">
        <f>노무!E9</f>
        <v>0</v>
      </c>
      <c r="L3003" s="5">
        <f>TRUNC(H3003*K3003, 1)</f>
        <v>0</v>
      </c>
      <c r="M3003" s="4">
        <v>0</v>
      </c>
      <c r="N3003" s="5">
        <f>TRUNC(H3003*M3003, 1)</f>
        <v>0</v>
      </c>
      <c r="O3003" s="4">
        <f t="shared" ref="O3003:P3006" si="398">I3003+K3003+M3003</f>
        <v>0</v>
      </c>
      <c r="P3003" s="5">
        <f t="shared" si="398"/>
        <v>0</v>
      </c>
      <c r="Q3003" s="1" t="s">
        <v>13</v>
      </c>
      <c r="S3003" t="s">
        <v>54</v>
      </c>
      <c r="T3003" t="s">
        <v>54</v>
      </c>
      <c r="U3003" t="s">
        <v>13</v>
      </c>
      <c r="V3003">
        <v>1</v>
      </c>
    </row>
    <row r="3004" spans="1:22" x14ac:dyDescent="0.2">
      <c r="A3004" s="1" t="s">
        <v>990</v>
      </c>
      <c r="B3004" s="6" t="s">
        <v>1312</v>
      </c>
      <c r="C3004" s="1" t="s">
        <v>1317</v>
      </c>
      <c r="D3004" s="1" t="s">
        <v>13</v>
      </c>
      <c r="E3004" s="1" t="s">
        <v>1318</v>
      </c>
      <c r="F3004" s="1" t="s">
        <v>1315</v>
      </c>
      <c r="G3004" s="6" t="s">
        <v>1316</v>
      </c>
      <c r="H3004" s="3">
        <v>0.06</v>
      </c>
      <c r="I3004" s="5">
        <v>0</v>
      </c>
      <c r="J3004" s="4">
        <f>TRUNC(H3004*I3004, 1)</f>
        <v>0</v>
      </c>
      <c r="K3004" s="4">
        <f>노무!E4</f>
        <v>0</v>
      </c>
      <c r="L3004" s="5">
        <f>TRUNC(H3004*K3004, 1)</f>
        <v>0</v>
      </c>
      <c r="M3004" s="4">
        <v>0</v>
      </c>
      <c r="N3004" s="5">
        <f>TRUNC(H3004*M3004, 1)</f>
        <v>0</v>
      </c>
      <c r="O3004" s="4">
        <f t="shared" si="398"/>
        <v>0</v>
      </c>
      <c r="P3004" s="5">
        <f t="shared" si="398"/>
        <v>0</v>
      </c>
      <c r="Q3004" s="1" t="s">
        <v>13</v>
      </c>
      <c r="S3004" t="s">
        <v>54</v>
      </c>
      <c r="T3004" t="s">
        <v>54</v>
      </c>
      <c r="U3004" t="s">
        <v>13</v>
      </c>
      <c r="V3004">
        <v>1</v>
      </c>
    </row>
    <row r="3005" spans="1:22" x14ac:dyDescent="0.2">
      <c r="A3005" s="1" t="s">
        <v>990</v>
      </c>
      <c r="B3005" s="6" t="s">
        <v>1306</v>
      </c>
      <c r="C3005" s="1" t="s">
        <v>1307</v>
      </c>
      <c r="D3005" s="1" t="s">
        <v>13</v>
      </c>
      <c r="E3005" s="1" t="s">
        <v>1550</v>
      </c>
      <c r="F3005" s="1" t="s">
        <v>1551</v>
      </c>
      <c r="G3005" s="6" t="s">
        <v>1310</v>
      </c>
      <c r="H3005" s="3">
        <v>1</v>
      </c>
      <c r="I3005" s="4">
        <f>TRUNC((L3003+L3004)*60*0.01, 1)</f>
        <v>0</v>
      </c>
      <c r="J3005" s="4">
        <f>TRUNC(H3005*I3005, 1)</f>
        <v>0</v>
      </c>
      <c r="K3005" s="4">
        <v>0</v>
      </c>
      <c r="L3005" s="5">
        <f>TRUNC(H3005*K3005, 1)</f>
        <v>0</v>
      </c>
      <c r="M3005" s="4">
        <v>0</v>
      </c>
      <c r="N3005" s="5">
        <f>TRUNC(H3005*M3005, 1)</f>
        <v>0</v>
      </c>
      <c r="O3005" s="4">
        <f t="shared" si="398"/>
        <v>0</v>
      </c>
      <c r="P3005" s="5">
        <f t="shared" si="398"/>
        <v>0</v>
      </c>
      <c r="Q3005" s="1" t="s">
        <v>13</v>
      </c>
      <c r="S3005" t="s">
        <v>54</v>
      </c>
      <c r="T3005" t="s">
        <v>54</v>
      </c>
      <c r="U3005">
        <v>60</v>
      </c>
      <c r="V3005">
        <v>1</v>
      </c>
    </row>
    <row r="3006" spans="1:22" x14ac:dyDescent="0.2">
      <c r="A3006" s="1" t="s">
        <v>990</v>
      </c>
      <c r="B3006" s="6" t="s">
        <v>1306</v>
      </c>
      <c r="C3006" s="1" t="s">
        <v>1321</v>
      </c>
      <c r="D3006" s="1" t="s">
        <v>13</v>
      </c>
      <c r="E3006" s="1" t="s">
        <v>1319</v>
      </c>
      <c r="F3006" s="1" t="s">
        <v>1330</v>
      </c>
      <c r="G3006" s="6" t="s">
        <v>1310</v>
      </c>
      <c r="H3006" s="3">
        <v>1</v>
      </c>
      <c r="I3006" s="5">
        <v>0</v>
      </c>
      <c r="J3006" s="4">
        <f>TRUNC(H3006*I3006, 1)</f>
        <v>0</v>
      </c>
      <c r="K3006" s="4">
        <v>0</v>
      </c>
      <c r="L3006" s="5">
        <f>TRUNC(H3006*K3006, 1)</f>
        <v>0</v>
      </c>
      <c r="M3006" s="4">
        <f>TRUNC((L3003+L3004)*2*0.01, 1)</f>
        <v>0</v>
      </c>
      <c r="N3006" s="5">
        <f>TRUNC(H3006*M3006, 1)</f>
        <v>0</v>
      </c>
      <c r="O3006" s="4">
        <f t="shared" si="398"/>
        <v>0</v>
      </c>
      <c r="P3006" s="5">
        <f t="shared" si="398"/>
        <v>0</v>
      </c>
      <c r="Q3006" s="1" t="s">
        <v>13</v>
      </c>
      <c r="S3006" t="s">
        <v>54</v>
      </c>
      <c r="T3006" t="s">
        <v>54</v>
      </c>
      <c r="U3006">
        <v>2</v>
      </c>
      <c r="V3006">
        <v>1</v>
      </c>
    </row>
    <row r="3007" spans="1:22" x14ac:dyDescent="0.2">
      <c r="A3007" s="1" t="s">
        <v>13</v>
      </c>
      <c r="B3007" s="6" t="s">
        <v>13</v>
      </c>
      <c r="C3007" s="1" t="s">
        <v>13</v>
      </c>
      <c r="D3007" s="1" t="s">
        <v>13</v>
      </c>
      <c r="E3007" s="1" t="s">
        <v>1311</v>
      </c>
      <c r="F3007" s="1" t="s">
        <v>13</v>
      </c>
      <c r="G3007" s="6" t="s">
        <v>13</v>
      </c>
      <c r="H3007" s="3">
        <v>0</v>
      </c>
      <c r="I3007" s="1" t="s">
        <v>13</v>
      </c>
      <c r="J3007" s="4">
        <f>TRUNC(SUMPRODUCT(J3003:J3006, V3003:V3006), 0)</f>
        <v>0</v>
      </c>
      <c r="K3007" s="1" t="s">
        <v>13</v>
      </c>
      <c r="L3007" s="5">
        <f>TRUNC(SUMPRODUCT(L3003:L3006, V3003:V3006), 0)</f>
        <v>0</v>
      </c>
      <c r="M3007" s="1" t="s">
        <v>13</v>
      </c>
      <c r="N3007" s="5">
        <f>TRUNC(SUMPRODUCT(N3003:N3006, V3003:V3006), 0)</f>
        <v>0</v>
      </c>
      <c r="O3007" s="1" t="s">
        <v>13</v>
      </c>
      <c r="P3007" s="5">
        <f>J3007+L3007+N3007</f>
        <v>0</v>
      </c>
      <c r="Q3007" s="1" t="s">
        <v>13</v>
      </c>
      <c r="S3007" t="s">
        <v>13</v>
      </c>
      <c r="T3007" t="s">
        <v>13</v>
      </c>
      <c r="U3007" t="s">
        <v>13</v>
      </c>
      <c r="V3007">
        <v>1</v>
      </c>
    </row>
    <row r="3008" spans="1:22" x14ac:dyDescent="0.2">
      <c r="A3008" s="1" t="s">
        <v>13</v>
      </c>
      <c r="B3008" s="6" t="s">
        <v>13</v>
      </c>
      <c r="C3008" s="1" t="s">
        <v>13</v>
      </c>
      <c r="D3008" s="1" t="s">
        <v>13</v>
      </c>
      <c r="E3008" s="1" t="s">
        <v>13</v>
      </c>
      <c r="F3008" s="1" t="s">
        <v>13</v>
      </c>
      <c r="G3008" s="6" t="s">
        <v>13</v>
      </c>
      <c r="H3008" s="3">
        <v>0</v>
      </c>
      <c r="I3008" s="1" t="s">
        <v>13</v>
      </c>
      <c r="J3008" s="1" t="s">
        <v>13</v>
      </c>
      <c r="K3008" s="1" t="s">
        <v>13</v>
      </c>
      <c r="L3008" s="1" t="s">
        <v>13</v>
      </c>
      <c r="M3008" s="1" t="s">
        <v>13</v>
      </c>
      <c r="N3008" s="1" t="s">
        <v>13</v>
      </c>
      <c r="O3008" s="1" t="s">
        <v>13</v>
      </c>
      <c r="P3008" s="1" t="s">
        <v>13</v>
      </c>
      <c r="Q3008" s="1" t="s">
        <v>13</v>
      </c>
      <c r="S3008" t="s">
        <v>13</v>
      </c>
      <c r="T3008" t="s">
        <v>13</v>
      </c>
      <c r="U3008" t="s">
        <v>13</v>
      </c>
      <c r="V3008">
        <v>1</v>
      </c>
    </row>
    <row r="3009" spans="1:22" x14ac:dyDescent="0.2">
      <c r="A3009" s="1" t="s">
        <v>991</v>
      </c>
      <c r="B3009" s="6" t="s">
        <v>13</v>
      </c>
      <c r="C3009" s="1" t="s">
        <v>13</v>
      </c>
      <c r="D3009" s="1" t="s">
        <v>13</v>
      </c>
      <c r="E3009" s="1" t="s">
        <v>992</v>
      </c>
      <c r="F3009" s="1" t="s">
        <v>970</v>
      </c>
      <c r="G3009" s="6" t="s">
        <v>306</v>
      </c>
      <c r="H3009" s="3">
        <v>0</v>
      </c>
      <c r="I3009" s="1" t="s">
        <v>13</v>
      </c>
      <c r="J3009" s="1" t="s">
        <v>13</v>
      </c>
      <c r="K3009" s="1" t="s">
        <v>13</v>
      </c>
      <c r="L3009" s="1" t="s">
        <v>13</v>
      </c>
      <c r="M3009" s="1" t="s">
        <v>13</v>
      </c>
      <c r="N3009" s="1" t="s">
        <v>13</v>
      </c>
      <c r="O3009" s="1" t="s">
        <v>13</v>
      </c>
      <c r="P3009" s="1" t="s">
        <v>13</v>
      </c>
      <c r="Q3009" s="1" t="s">
        <v>13</v>
      </c>
      <c r="S3009" t="s">
        <v>13</v>
      </c>
      <c r="T3009" t="s">
        <v>13</v>
      </c>
      <c r="U3009" t="s">
        <v>13</v>
      </c>
      <c r="V3009">
        <v>1</v>
      </c>
    </row>
    <row r="3010" spans="1:22" x14ac:dyDescent="0.2">
      <c r="A3010" s="1" t="s">
        <v>991</v>
      </c>
      <c r="B3010" s="6" t="s">
        <v>1287</v>
      </c>
      <c r="C3010" s="1" t="s">
        <v>1548</v>
      </c>
      <c r="D3010" s="1" t="s">
        <v>13</v>
      </c>
      <c r="E3010" s="1" t="s">
        <v>1386</v>
      </c>
      <c r="F3010" s="1" t="s">
        <v>1549</v>
      </c>
      <c r="G3010" s="6" t="s">
        <v>1388</v>
      </c>
      <c r="H3010" s="3">
        <v>5</v>
      </c>
      <c r="I3010" s="4">
        <f>자재!E27</f>
        <v>0</v>
      </c>
      <c r="J3010" s="4">
        <f>TRUNC(H3010*I3010, 1)</f>
        <v>0</v>
      </c>
      <c r="K3010" s="4">
        <v>0</v>
      </c>
      <c r="L3010" s="5">
        <f>TRUNC(H3010*K3010, 1)</f>
        <v>0</v>
      </c>
      <c r="M3010" s="4">
        <v>0</v>
      </c>
      <c r="N3010" s="5">
        <f>TRUNC(H3010*M3010, 1)</f>
        <v>0</v>
      </c>
      <c r="O3010" s="4">
        <f t="shared" ref="O3010:P3012" si="399">I3010+K3010+M3010</f>
        <v>0</v>
      </c>
      <c r="P3010" s="5">
        <f t="shared" si="399"/>
        <v>0</v>
      </c>
      <c r="Q3010" s="1" t="s">
        <v>13</v>
      </c>
      <c r="S3010" t="s">
        <v>54</v>
      </c>
      <c r="T3010" t="s">
        <v>54</v>
      </c>
      <c r="U3010" t="s">
        <v>13</v>
      </c>
      <c r="V3010">
        <v>1</v>
      </c>
    </row>
    <row r="3011" spans="1:22" x14ac:dyDescent="0.2">
      <c r="A3011" s="1" t="s">
        <v>991</v>
      </c>
      <c r="B3011" s="6" t="s">
        <v>47</v>
      </c>
      <c r="C3011" s="1" t="s">
        <v>986</v>
      </c>
      <c r="D3011" s="1" t="s">
        <v>13</v>
      </c>
      <c r="E3011" s="1" t="s">
        <v>987</v>
      </c>
      <c r="F3011" s="1" t="s">
        <v>970</v>
      </c>
      <c r="G3011" s="6" t="s">
        <v>306</v>
      </c>
      <c r="H3011" s="3">
        <v>1</v>
      </c>
      <c r="I3011" s="4">
        <f>일위대가!F466</f>
        <v>0</v>
      </c>
      <c r="J3011" s="4">
        <f>TRUNC(H3011*I3011, 1)</f>
        <v>0</v>
      </c>
      <c r="K3011" s="4">
        <f>일위대가!G466</f>
        <v>0</v>
      </c>
      <c r="L3011" s="5">
        <f>TRUNC(H3011*K3011, 1)</f>
        <v>0</v>
      </c>
      <c r="M3011" s="4">
        <f>일위대가!H466</f>
        <v>0</v>
      </c>
      <c r="N3011" s="5">
        <f>TRUNC(H3011*M3011, 1)</f>
        <v>0</v>
      </c>
      <c r="O3011" s="4">
        <f t="shared" si="399"/>
        <v>0</v>
      </c>
      <c r="P3011" s="5">
        <f t="shared" si="399"/>
        <v>0</v>
      </c>
      <c r="Q3011" s="1" t="s">
        <v>13</v>
      </c>
      <c r="S3011" t="s">
        <v>54</v>
      </c>
      <c r="T3011" t="s">
        <v>54</v>
      </c>
      <c r="U3011" t="s">
        <v>13</v>
      </c>
      <c r="V3011">
        <v>1</v>
      </c>
    </row>
    <row r="3012" spans="1:22" x14ac:dyDescent="0.2">
      <c r="A3012" s="1" t="s">
        <v>991</v>
      </c>
      <c r="B3012" s="6" t="s">
        <v>47</v>
      </c>
      <c r="C3012" s="1" t="s">
        <v>976</v>
      </c>
      <c r="D3012" s="1" t="s">
        <v>13</v>
      </c>
      <c r="E3012" s="1" t="s">
        <v>977</v>
      </c>
      <c r="F3012" s="1" t="s">
        <v>970</v>
      </c>
      <c r="G3012" s="6" t="s">
        <v>306</v>
      </c>
      <c r="H3012" s="3">
        <v>1</v>
      </c>
      <c r="I3012" s="4">
        <f>일위대가!F458</f>
        <v>0</v>
      </c>
      <c r="J3012" s="4">
        <f>TRUNC(H3012*I3012, 1)</f>
        <v>0</v>
      </c>
      <c r="K3012" s="4">
        <f>일위대가!G458</f>
        <v>0</v>
      </c>
      <c r="L3012" s="5">
        <f>TRUNC(H3012*K3012, 1)</f>
        <v>0</v>
      </c>
      <c r="M3012" s="4">
        <f>일위대가!H458</f>
        <v>0</v>
      </c>
      <c r="N3012" s="5">
        <f>TRUNC(H3012*M3012, 1)</f>
        <v>0</v>
      </c>
      <c r="O3012" s="4">
        <f t="shared" si="399"/>
        <v>0</v>
      </c>
      <c r="P3012" s="5">
        <f t="shared" si="399"/>
        <v>0</v>
      </c>
      <c r="Q3012" s="1" t="s">
        <v>13</v>
      </c>
      <c r="S3012" t="s">
        <v>54</v>
      </c>
      <c r="T3012" t="s">
        <v>54</v>
      </c>
      <c r="U3012" t="s">
        <v>13</v>
      </c>
      <c r="V3012">
        <v>1</v>
      </c>
    </row>
    <row r="3013" spans="1:22" x14ac:dyDescent="0.2">
      <c r="A3013" s="1" t="s">
        <v>13</v>
      </c>
      <c r="B3013" s="6" t="s">
        <v>13</v>
      </c>
      <c r="C3013" s="1" t="s">
        <v>13</v>
      </c>
      <c r="D3013" s="1" t="s">
        <v>13</v>
      </c>
      <c r="E3013" s="1" t="s">
        <v>1311</v>
      </c>
      <c r="F3013" s="1" t="s">
        <v>13</v>
      </c>
      <c r="G3013" s="6" t="s">
        <v>13</v>
      </c>
      <c r="H3013" s="3">
        <v>0</v>
      </c>
      <c r="I3013" s="1" t="s">
        <v>13</v>
      </c>
      <c r="J3013" s="4">
        <f>TRUNC(SUMPRODUCT(J3010:J3012, V3010:V3012), 0)</f>
        <v>0</v>
      </c>
      <c r="K3013" s="1" t="s">
        <v>13</v>
      </c>
      <c r="L3013" s="5">
        <f>TRUNC(SUMPRODUCT(L3010:L3012, V3010:V3012), 0)</f>
        <v>0</v>
      </c>
      <c r="M3013" s="1" t="s">
        <v>13</v>
      </c>
      <c r="N3013" s="5">
        <f>TRUNC(SUMPRODUCT(N3010:N3012, V3010:V3012), 0)</f>
        <v>0</v>
      </c>
      <c r="O3013" s="1" t="s">
        <v>13</v>
      </c>
      <c r="P3013" s="5">
        <f>J3013+L3013+N3013</f>
        <v>0</v>
      </c>
      <c r="Q3013" s="1" t="s">
        <v>13</v>
      </c>
      <c r="S3013" t="s">
        <v>13</v>
      </c>
      <c r="T3013" t="s">
        <v>13</v>
      </c>
      <c r="U3013" t="s">
        <v>13</v>
      </c>
      <c r="V3013">
        <v>1</v>
      </c>
    </row>
    <row r="3014" spans="1:22" x14ac:dyDescent="0.2">
      <c r="A3014" s="1" t="s">
        <v>13</v>
      </c>
      <c r="B3014" s="6" t="s">
        <v>13</v>
      </c>
      <c r="C3014" s="1" t="s">
        <v>13</v>
      </c>
      <c r="D3014" s="1" t="s">
        <v>13</v>
      </c>
      <c r="E3014" s="1" t="s">
        <v>13</v>
      </c>
      <c r="F3014" s="1" t="s">
        <v>13</v>
      </c>
      <c r="G3014" s="6" t="s">
        <v>13</v>
      </c>
      <c r="H3014" s="3">
        <v>0</v>
      </c>
      <c r="I3014" s="1" t="s">
        <v>13</v>
      </c>
      <c r="J3014" s="1" t="s">
        <v>13</v>
      </c>
      <c r="K3014" s="1" t="s">
        <v>13</v>
      </c>
      <c r="L3014" s="1" t="s">
        <v>13</v>
      </c>
      <c r="M3014" s="1" t="s">
        <v>13</v>
      </c>
      <c r="N3014" s="1" t="s">
        <v>13</v>
      </c>
      <c r="O3014" s="1" t="s">
        <v>13</v>
      </c>
      <c r="P3014" s="1" t="s">
        <v>13</v>
      </c>
      <c r="Q3014" s="1" t="s">
        <v>13</v>
      </c>
      <c r="S3014" t="s">
        <v>13</v>
      </c>
      <c r="T3014" t="s">
        <v>13</v>
      </c>
      <c r="U3014" t="s">
        <v>13</v>
      </c>
      <c r="V3014">
        <v>1</v>
      </c>
    </row>
    <row r="3015" spans="1:22" x14ac:dyDescent="0.2">
      <c r="A3015" s="1" t="s">
        <v>993</v>
      </c>
      <c r="B3015" s="6" t="s">
        <v>13</v>
      </c>
      <c r="C3015" s="1" t="s">
        <v>13</v>
      </c>
      <c r="D3015" s="1" t="s">
        <v>13</v>
      </c>
      <c r="E3015" s="1" t="s">
        <v>992</v>
      </c>
      <c r="F3015" s="1" t="s">
        <v>756</v>
      </c>
      <c r="G3015" s="6" t="s">
        <v>306</v>
      </c>
      <c r="H3015" s="3">
        <v>0</v>
      </c>
      <c r="I3015" s="1" t="s">
        <v>13</v>
      </c>
      <c r="J3015" s="1" t="s">
        <v>13</v>
      </c>
      <c r="K3015" s="1" t="s">
        <v>13</v>
      </c>
      <c r="L3015" s="1" t="s">
        <v>13</v>
      </c>
      <c r="M3015" s="1" t="s">
        <v>13</v>
      </c>
      <c r="N3015" s="1" t="s">
        <v>13</v>
      </c>
      <c r="O3015" s="1" t="s">
        <v>13</v>
      </c>
      <c r="P3015" s="1" t="s">
        <v>13</v>
      </c>
      <c r="Q3015" s="1" t="s">
        <v>13</v>
      </c>
      <c r="S3015" t="s">
        <v>13</v>
      </c>
      <c r="T3015" t="s">
        <v>13</v>
      </c>
      <c r="U3015" t="s">
        <v>13</v>
      </c>
      <c r="V3015">
        <v>1</v>
      </c>
    </row>
    <row r="3016" spans="1:22" x14ac:dyDescent="0.2">
      <c r="A3016" s="1" t="s">
        <v>993</v>
      </c>
      <c r="B3016" s="6" t="s">
        <v>1287</v>
      </c>
      <c r="C3016" s="1" t="s">
        <v>1548</v>
      </c>
      <c r="D3016" s="1" t="s">
        <v>13</v>
      </c>
      <c r="E3016" s="1" t="s">
        <v>1386</v>
      </c>
      <c r="F3016" s="1" t="s">
        <v>1549</v>
      </c>
      <c r="G3016" s="6" t="s">
        <v>1388</v>
      </c>
      <c r="H3016" s="3">
        <v>6.5</v>
      </c>
      <c r="I3016" s="4">
        <f>자재!E27</f>
        <v>0</v>
      </c>
      <c r="J3016" s="4">
        <f>TRUNC(H3016*I3016, 1)</f>
        <v>0</v>
      </c>
      <c r="K3016" s="4">
        <v>0</v>
      </c>
      <c r="L3016" s="5">
        <f>TRUNC(H3016*K3016, 1)</f>
        <v>0</v>
      </c>
      <c r="M3016" s="4">
        <v>0</v>
      </c>
      <c r="N3016" s="5">
        <f>TRUNC(H3016*M3016, 1)</f>
        <v>0</v>
      </c>
      <c r="O3016" s="4">
        <f t="shared" ref="O3016:P3018" si="400">I3016+K3016+M3016</f>
        <v>0</v>
      </c>
      <c r="P3016" s="5">
        <f t="shared" si="400"/>
        <v>0</v>
      </c>
      <c r="Q3016" s="1" t="s">
        <v>13</v>
      </c>
      <c r="S3016" t="s">
        <v>54</v>
      </c>
      <c r="T3016" t="s">
        <v>54</v>
      </c>
      <c r="U3016" t="s">
        <v>13</v>
      </c>
      <c r="V3016">
        <v>1</v>
      </c>
    </row>
    <row r="3017" spans="1:22" x14ac:dyDescent="0.2">
      <c r="A3017" s="1" t="s">
        <v>993</v>
      </c>
      <c r="B3017" s="6" t="s">
        <v>47</v>
      </c>
      <c r="C3017" s="1" t="s">
        <v>988</v>
      </c>
      <c r="D3017" s="1" t="s">
        <v>13</v>
      </c>
      <c r="E3017" s="1" t="s">
        <v>987</v>
      </c>
      <c r="F3017" s="1" t="s">
        <v>756</v>
      </c>
      <c r="G3017" s="6" t="s">
        <v>306</v>
      </c>
      <c r="H3017" s="3">
        <v>1</v>
      </c>
      <c r="I3017" s="4">
        <f>일위대가!F467</f>
        <v>0</v>
      </c>
      <c r="J3017" s="4">
        <f>TRUNC(H3017*I3017, 1)</f>
        <v>0</v>
      </c>
      <c r="K3017" s="4">
        <f>일위대가!G467</f>
        <v>0</v>
      </c>
      <c r="L3017" s="5">
        <f>TRUNC(H3017*K3017, 1)</f>
        <v>0</v>
      </c>
      <c r="M3017" s="4">
        <f>일위대가!H467</f>
        <v>0</v>
      </c>
      <c r="N3017" s="5">
        <f>TRUNC(H3017*M3017, 1)</f>
        <v>0</v>
      </c>
      <c r="O3017" s="4">
        <f t="shared" si="400"/>
        <v>0</v>
      </c>
      <c r="P3017" s="5">
        <f t="shared" si="400"/>
        <v>0</v>
      </c>
      <c r="Q3017" s="1" t="s">
        <v>13</v>
      </c>
      <c r="S3017" t="s">
        <v>54</v>
      </c>
      <c r="T3017" t="s">
        <v>54</v>
      </c>
      <c r="U3017" t="s">
        <v>13</v>
      </c>
      <c r="V3017">
        <v>1</v>
      </c>
    </row>
    <row r="3018" spans="1:22" x14ac:dyDescent="0.2">
      <c r="A3018" s="1" t="s">
        <v>993</v>
      </c>
      <c r="B3018" s="6" t="s">
        <v>47</v>
      </c>
      <c r="C3018" s="1" t="s">
        <v>978</v>
      </c>
      <c r="D3018" s="1" t="s">
        <v>13</v>
      </c>
      <c r="E3018" s="1" t="s">
        <v>977</v>
      </c>
      <c r="F3018" s="1" t="s">
        <v>756</v>
      </c>
      <c r="G3018" s="6" t="s">
        <v>306</v>
      </c>
      <c r="H3018" s="3">
        <v>1</v>
      </c>
      <c r="I3018" s="4">
        <f>일위대가!F459</f>
        <v>0</v>
      </c>
      <c r="J3018" s="4">
        <f>TRUNC(H3018*I3018, 1)</f>
        <v>0</v>
      </c>
      <c r="K3018" s="4">
        <f>일위대가!G459</f>
        <v>0</v>
      </c>
      <c r="L3018" s="5">
        <f>TRUNC(H3018*K3018, 1)</f>
        <v>0</v>
      </c>
      <c r="M3018" s="4">
        <f>일위대가!H459</f>
        <v>0</v>
      </c>
      <c r="N3018" s="5">
        <f>TRUNC(H3018*M3018, 1)</f>
        <v>0</v>
      </c>
      <c r="O3018" s="4">
        <f t="shared" si="400"/>
        <v>0</v>
      </c>
      <c r="P3018" s="5">
        <f t="shared" si="400"/>
        <v>0</v>
      </c>
      <c r="Q3018" s="1" t="s">
        <v>13</v>
      </c>
      <c r="S3018" t="s">
        <v>54</v>
      </c>
      <c r="T3018" t="s">
        <v>54</v>
      </c>
      <c r="U3018" t="s">
        <v>13</v>
      </c>
      <c r="V3018">
        <v>1</v>
      </c>
    </row>
    <row r="3019" spans="1:22" x14ac:dyDescent="0.2">
      <c r="A3019" s="1" t="s">
        <v>13</v>
      </c>
      <c r="B3019" s="6" t="s">
        <v>13</v>
      </c>
      <c r="C3019" s="1" t="s">
        <v>13</v>
      </c>
      <c r="D3019" s="1" t="s">
        <v>13</v>
      </c>
      <c r="E3019" s="1" t="s">
        <v>1311</v>
      </c>
      <c r="F3019" s="1" t="s">
        <v>13</v>
      </c>
      <c r="G3019" s="6" t="s">
        <v>13</v>
      </c>
      <c r="H3019" s="3">
        <v>0</v>
      </c>
      <c r="I3019" s="1" t="s">
        <v>13</v>
      </c>
      <c r="J3019" s="4">
        <f>TRUNC(SUMPRODUCT(J3016:J3018, V3016:V3018), 0)</f>
        <v>0</v>
      </c>
      <c r="K3019" s="1" t="s">
        <v>13</v>
      </c>
      <c r="L3019" s="5">
        <f>TRUNC(SUMPRODUCT(L3016:L3018, V3016:V3018), 0)</f>
        <v>0</v>
      </c>
      <c r="M3019" s="1" t="s">
        <v>13</v>
      </c>
      <c r="N3019" s="5">
        <f>TRUNC(SUMPRODUCT(N3016:N3018, V3016:V3018), 0)</f>
        <v>0</v>
      </c>
      <c r="O3019" s="1" t="s">
        <v>13</v>
      </c>
      <c r="P3019" s="5">
        <f>J3019+L3019+N3019</f>
        <v>0</v>
      </c>
      <c r="Q3019" s="1" t="s">
        <v>13</v>
      </c>
      <c r="S3019" t="s">
        <v>13</v>
      </c>
      <c r="T3019" t="s">
        <v>13</v>
      </c>
      <c r="U3019" t="s">
        <v>13</v>
      </c>
      <c r="V3019">
        <v>1</v>
      </c>
    </row>
    <row r="3020" spans="1:22" x14ac:dyDescent="0.2">
      <c r="A3020" s="1" t="s">
        <v>13</v>
      </c>
      <c r="B3020" s="6" t="s">
        <v>13</v>
      </c>
      <c r="C3020" s="1" t="s">
        <v>13</v>
      </c>
      <c r="D3020" s="1" t="s">
        <v>13</v>
      </c>
      <c r="E3020" s="1" t="s">
        <v>13</v>
      </c>
      <c r="F3020" s="1" t="s">
        <v>13</v>
      </c>
      <c r="G3020" s="6" t="s">
        <v>13</v>
      </c>
      <c r="H3020" s="3">
        <v>0</v>
      </c>
      <c r="I3020" s="1" t="s">
        <v>13</v>
      </c>
      <c r="J3020" s="1" t="s">
        <v>13</v>
      </c>
      <c r="K3020" s="1" t="s">
        <v>13</v>
      </c>
      <c r="L3020" s="1" t="s">
        <v>13</v>
      </c>
      <c r="M3020" s="1" t="s">
        <v>13</v>
      </c>
      <c r="N3020" s="1" t="s">
        <v>13</v>
      </c>
      <c r="O3020" s="1" t="s">
        <v>13</v>
      </c>
      <c r="P3020" s="1" t="s">
        <v>13</v>
      </c>
      <c r="Q3020" s="1" t="s">
        <v>13</v>
      </c>
      <c r="S3020" t="s">
        <v>13</v>
      </c>
      <c r="T3020" t="s">
        <v>13</v>
      </c>
      <c r="U3020" t="s">
        <v>13</v>
      </c>
      <c r="V3020">
        <v>1</v>
      </c>
    </row>
    <row r="3021" spans="1:22" x14ac:dyDescent="0.2">
      <c r="A3021" s="1" t="s">
        <v>994</v>
      </c>
      <c r="B3021" s="6" t="s">
        <v>13</v>
      </c>
      <c r="C3021" s="1" t="s">
        <v>13</v>
      </c>
      <c r="D3021" s="1" t="s">
        <v>13</v>
      </c>
      <c r="E3021" s="1" t="s">
        <v>992</v>
      </c>
      <c r="F3021" s="1" t="s">
        <v>973</v>
      </c>
      <c r="G3021" s="6" t="s">
        <v>306</v>
      </c>
      <c r="H3021" s="3">
        <v>0</v>
      </c>
      <c r="I3021" s="1" t="s">
        <v>13</v>
      </c>
      <c r="J3021" s="1" t="s">
        <v>13</v>
      </c>
      <c r="K3021" s="1" t="s">
        <v>13</v>
      </c>
      <c r="L3021" s="1" t="s">
        <v>13</v>
      </c>
      <c r="M3021" s="1" t="s">
        <v>13</v>
      </c>
      <c r="N3021" s="1" t="s">
        <v>13</v>
      </c>
      <c r="O3021" s="1" t="s">
        <v>13</v>
      </c>
      <c r="P3021" s="1" t="s">
        <v>13</v>
      </c>
      <c r="Q3021" s="1" t="s">
        <v>13</v>
      </c>
      <c r="S3021" t="s">
        <v>13</v>
      </c>
      <c r="T3021" t="s">
        <v>13</v>
      </c>
      <c r="U3021" t="s">
        <v>13</v>
      </c>
      <c r="V3021">
        <v>1</v>
      </c>
    </row>
    <row r="3022" spans="1:22" x14ac:dyDescent="0.2">
      <c r="A3022" s="1" t="s">
        <v>994</v>
      </c>
      <c r="B3022" s="6" t="s">
        <v>1287</v>
      </c>
      <c r="C3022" s="1" t="s">
        <v>1548</v>
      </c>
      <c r="D3022" s="1" t="s">
        <v>13</v>
      </c>
      <c r="E3022" s="1" t="s">
        <v>1386</v>
      </c>
      <c r="F3022" s="1" t="s">
        <v>1549</v>
      </c>
      <c r="G3022" s="6" t="s">
        <v>1388</v>
      </c>
      <c r="H3022" s="3">
        <v>8</v>
      </c>
      <c r="I3022" s="4">
        <f>자재!E27</f>
        <v>0</v>
      </c>
      <c r="J3022" s="4">
        <f>TRUNC(H3022*I3022, 1)</f>
        <v>0</v>
      </c>
      <c r="K3022" s="4">
        <v>0</v>
      </c>
      <c r="L3022" s="5">
        <f>TRUNC(H3022*K3022, 1)</f>
        <v>0</v>
      </c>
      <c r="M3022" s="4">
        <v>0</v>
      </c>
      <c r="N3022" s="5">
        <f>TRUNC(H3022*M3022, 1)</f>
        <v>0</v>
      </c>
      <c r="O3022" s="4">
        <f t="shared" ref="O3022:P3024" si="401">I3022+K3022+M3022</f>
        <v>0</v>
      </c>
      <c r="P3022" s="5">
        <f t="shared" si="401"/>
        <v>0</v>
      </c>
      <c r="Q3022" s="1" t="s">
        <v>13</v>
      </c>
      <c r="S3022" t="s">
        <v>54</v>
      </c>
      <c r="T3022" t="s">
        <v>54</v>
      </c>
      <c r="U3022" t="s">
        <v>13</v>
      </c>
      <c r="V3022">
        <v>1</v>
      </c>
    </row>
    <row r="3023" spans="1:22" x14ac:dyDescent="0.2">
      <c r="A3023" s="1" t="s">
        <v>994</v>
      </c>
      <c r="B3023" s="6" t="s">
        <v>47</v>
      </c>
      <c r="C3023" s="1" t="s">
        <v>989</v>
      </c>
      <c r="D3023" s="1" t="s">
        <v>13</v>
      </c>
      <c r="E3023" s="1" t="s">
        <v>987</v>
      </c>
      <c r="F3023" s="1" t="s">
        <v>973</v>
      </c>
      <c r="G3023" s="6" t="s">
        <v>306</v>
      </c>
      <c r="H3023" s="3">
        <v>1</v>
      </c>
      <c r="I3023" s="4">
        <f>일위대가!F468</f>
        <v>0</v>
      </c>
      <c r="J3023" s="4">
        <f>TRUNC(H3023*I3023, 1)</f>
        <v>0</v>
      </c>
      <c r="K3023" s="4">
        <f>일위대가!G468</f>
        <v>0</v>
      </c>
      <c r="L3023" s="5">
        <f>TRUNC(H3023*K3023, 1)</f>
        <v>0</v>
      </c>
      <c r="M3023" s="4">
        <f>일위대가!H468</f>
        <v>0</v>
      </c>
      <c r="N3023" s="5">
        <f>TRUNC(H3023*M3023, 1)</f>
        <v>0</v>
      </c>
      <c r="O3023" s="4">
        <f t="shared" si="401"/>
        <v>0</v>
      </c>
      <c r="P3023" s="5">
        <f t="shared" si="401"/>
        <v>0</v>
      </c>
      <c r="Q3023" s="1" t="s">
        <v>13</v>
      </c>
      <c r="S3023" t="s">
        <v>54</v>
      </c>
      <c r="T3023" t="s">
        <v>54</v>
      </c>
      <c r="U3023" t="s">
        <v>13</v>
      </c>
      <c r="V3023">
        <v>1</v>
      </c>
    </row>
    <row r="3024" spans="1:22" x14ac:dyDescent="0.2">
      <c r="A3024" s="1" t="s">
        <v>994</v>
      </c>
      <c r="B3024" s="6" t="s">
        <v>47</v>
      </c>
      <c r="C3024" s="1" t="s">
        <v>979</v>
      </c>
      <c r="D3024" s="1" t="s">
        <v>13</v>
      </c>
      <c r="E3024" s="1" t="s">
        <v>977</v>
      </c>
      <c r="F3024" s="1" t="s">
        <v>973</v>
      </c>
      <c r="G3024" s="6" t="s">
        <v>306</v>
      </c>
      <c r="H3024" s="3">
        <v>1</v>
      </c>
      <c r="I3024" s="4">
        <f>일위대가!F460</f>
        <v>0</v>
      </c>
      <c r="J3024" s="4">
        <f>TRUNC(H3024*I3024, 1)</f>
        <v>0</v>
      </c>
      <c r="K3024" s="4">
        <f>일위대가!G460</f>
        <v>0</v>
      </c>
      <c r="L3024" s="5">
        <f>TRUNC(H3024*K3024, 1)</f>
        <v>0</v>
      </c>
      <c r="M3024" s="4">
        <f>일위대가!H460</f>
        <v>0</v>
      </c>
      <c r="N3024" s="5">
        <f>TRUNC(H3024*M3024, 1)</f>
        <v>0</v>
      </c>
      <c r="O3024" s="4">
        <f t="shared" si="401"/>
        <v>0</v>
      </c>
      <c r="P3024" s="5">
        <f t="shared" si="401"/>
        <v>0</v>
      </c>
      <c r="Q3024" s="1" t="s">
        <v>13</v>
      </c>
      <c r="S3024" t="s">
        <v>54</v>
      </c>
      <c r="T3024" t="s">
        <v>54</v>
      </c>
      <c r="U3024" t="s">
        <v>13</v>
      </c>
      <c r="V3024">
        <v>1</v>
      </c>
    </row>
    <row r="3025" spans="1:22" x14ac:dyDescent="0.2">
      <c r="A3025" s="1" t="s">
        <v>13</v>
      </c>
      <c r="B3025" s="6" t="s">
        <v>13</v>
      </c>
      <c r="C3025" s="1" t="s">
        <v>13</v>
      </c>
      <c r="D3025" s="1" t="s">
        <v>13</v>
      </c>
      <c r="E3025" s="1" t="s">
        <v>1311</v>
      </c>
      <c r="F3025" s="1" t="s">
        <v>13</v>
      </c>
      <c r="G3025" s="6" t="s">
        <v>13</v>
      </c>
      <c r="H3025" s="3">
        <v>0</v>
      </c>
      <c r="I3025" s="1" t="s">
        <v>13</v>
      </c>
      <c r="J3025" s="4">
        <f>TRUNC(SUMPRODUCT(J3022:J3024, V3022:V3024), 0)</f>
        <v>0</v>
      </c>
      <c r="K3025" s="1" t="s">
        <v>13</v>
      </c>
      <c r="L3025" s="5">
        <f>TRUNC(SUMPRODUCT(L3022:L3024, V3022:V3024), 0)</f>
        <v>0</v>
      </c>
      <c r="M3025" s="1" t="s">
        <v>13</v>
      </c>
      <c r="N3025" s="5">
        <f>TRUNC(SUMPRODUCT(N3022:N3024, V3022:V3024), 0)</f>
        <v>0</v>
      </c>
      <c r="O3025" s="1" t="s">
        <v>13</v>
      </c>
      <c r="P3025" s="5">
        <f>J3025+L3025+N3025</f>
        <v>0</v>
      </c>
      <c r="Q3025" s="1" t="s">
        <v>13</v>
      </c>
      <c r="S3025" t="s">
        <v>13</v>
      </c>
      <c r="T3025" t="s">
        <v>13</v>
      </c>
      <c r="U3025" t="s">
        <v>13</v>
      </c>
      <c r="V3025">
        <v>1</v>
      </c>
    </row>
    <row r="3026" spans="1:22" x14ac:dyDescent="0.2">
      <c r="A3026" s="1" t="s">
        <v>13</v>
      </c>
      <c r="B3026" s="6" t="s">
        <v>13</v>
      </c>
      <c r="C3026" s="1" t="s">
        <v>13</v>
      </c>
      <c r="D3026" s="1" t="s">
        <v>13</v>
      </c>
      <c r="E3026" s="1" t="s">
        <v>13</v>
      </c>
      <c r="F3026" s="1" t="s">
        <v>13</v>
      </c>
      <c r="G3026" s="6" t="s">
        <v>13</v>
      </c>
      <c r="H3026" s="3">
        <v>0</v>
      </c>
      <c r="I3026" s="1" t="s">
        <v>13</v>
      </c>
      <c r="J3026" s="1" t="s">
        <v>13</v>
      </c>
      <c r="K3026" s="1" t="s">
        <v>13</v>
      </c>
      <c r="L3026" s="1" t="s">
        <v>13</v>
      </c>
      <c r="M3026" s="1" t="s">
        <v>13</v>
      </c>
      <c r="N3026" s="1" t="s">
        <v>13</v>
      </c>
      <c r="O3026" s="1" t="s">
        <v>13</v>
      </c>
      <c r="P3026" s="1" t="s">
        <v>13</v>
      </c>
      <c r="Q3026" s="1" t="s">
        <v>13</v>
      </c>
      <c r="S3026" t="s">
        <v>13</v>
      </c>
      <c r="T3026" t="s">
        <v>13</v>
      </c>
      <c r="U3026" t="s">
        <v>13</v>
      </c>
      <c r="V3026">
        <v>1</v>
      </c>
    </row>
    <row r="3027" spans="1:22" x14ac:dyDescent="0.2">
      <c r="A3027" s="1" t="s">
        <v>995</v>
      </c>
      <c r="B3027" s="6" t="s">
        <v>13</v>
      </c>
      <c r="C3027" s="1" t="s">
        <v>13</v>
      </c>
      <c r="D3027" s="1" t="s">
        <v>13</v>
      </c>
      <c r="E3027" s="1" t="s">
        <v>992</v>
      </c>
      <c r="F3027" s="1" t="s">
        <v>975</v>
      </c>
      <c r="G3027" s="6" t="s">
        <v>306</v>
      </c>
      <c r="H3027" s="3">
        <v>0</v>
      </c>
      <c r="I3027" s="1" t="s">
        <v>13</v>
      </c>
      <c r="J3027" s="1" t="s">
        <v>13</v>
      </c>
      <c r="K3027" s="1" t="s">
        <v>13</v>
      </c>
      <c r="L3027" s="1" t="s">
        <v>13</v>
      </c>
      <c r="M3027" s="1" t="s">
        <v>13</v>
      </c>
      <c r="N3027" s="1" t="s">
        <v>13</v>
      </c>
      <c r="O3027" s="1" t="s">
        <v>13</v>
      </c>
      <c r="P3027" s="1" t="s">
        <v>13</v>
      </c>
      <c r="Q3027" s="1" t="s">
        <v>13</v>
      </c>
      <c r="S3027" t="s">
        <v>13</v>
      </c>
      <c r="T3027" t="s">
        <v>13</v>
      </c>
      <c r="U3027" t="s">
        <v>13</v>
      </c>
      <c r="V3027">
        <v>1</v>
      </c>
    </row>
    <row r="3028" spans="1:22" x14ac:dyDescent="0.2">
      <c r="A3028" s="1" t="s">
        <v>995</v>
      </c>
      <c r="B3028" s="6" t="s">
        <v>1287</v>
      </c>
      <c r="C3028" s="1" t="s">
        <v>1548</v>
      </c>
      <c r="D3028" s="1" t="s">
        <v>13</v>
      </c>
      <c r="E3028" s="1" t="s">
        <v>1386</v>
      </c>
      <c r="F3028" s="1" t="s">
        <v>1549</v>
      </c>
      <c r="G3028" s="6" t="s">
        <v>1388</v>
      </c>
      <c r="H3028" s="3">
        <v>8</v>
      </c>
      <c r="I3028" s="4">
        <f>자재!E27</f>
        <v>0</v>
      </c>
      <c r="J3028" s="4">
        <f>TRUNC(H3028*I3028, 1)</f>
        <v>0</v>
      </c>
      <c r="K3028" s="4">
        <v>0</v>
      </c>
      <c r="L3028" s="5">
        <f>TRUNC(H3028*K3028, 1)</f>
        <v>0</v>
      </c>
      <c r="M3028" s="4">
        <v>0</v>
      </c>
      <c r="N3028" s="5">
        <f>TRUNC(H3028*M3028, 1)</f>
        <v>0</v>
      </c>
      <c r="O3028" s="4">
        <f t="shared" ref="O3028:P3030" si="402">I3028+K3028+M3028</f>
        <v>0</v>
      </c>
      <c r="P3028" s="5">
        <f t="shared" si="402"/>
        <v>0</v>
      </c>
      <c r="Q3028" s="1" t="s">
        <v>13</v>
      </c>
      <c r="S3028" t="s">
        <v>54</v>
      </c>
      <c r="T3028" t="s">
        <v>54</v>
      </c>
      <c r="U3028" t="s">
        <v>13</v>
      </c>
      <c r="V3028">
        <v>1</v>
      </c>
    </row>
    <row r="3029" spans="1:22" x14ac:dyDescent="0.2">
      <c r="A3029" s="1" t="s">
        <v>995</v>
      </c>
      <c r="B3029" s="6" t="s">
        <v>47</v>
      </c>
      <c r="C3029" s="1" t="s">
        <v>990</v>
      </c>
      <c r="D3029" s="1" t="s">
        <v>13</v>
      </c>
      <c r="E3029" s="1" t="s">
        <v>987</v>
      </c>
      <c r="F3029" s="1" t="s">
        <v>975</v>
      </c>
      <c r="G3029" s="6" t="s">
        <v>306</v>
      </c>
      <c r="H3029" s="3">
        <v>1</v>
      </c>
      <c r="I3029" s="4">
        <f>일위대가!F469</f>
        <v>0</v>
      </c>
      <c r="J3029" s="4">
        <f>TRUNC(H3029*I3029, 1)</f>
        <v>0</v>
      </c>
      <c r="K3029" s="4">
        <f>일위대가!G469</f>
        <v>0</v>
      </c>
      <c r="L3029" s="5">
        <f>TRUNC(H3029*K3029, 1)</f>
        <v>0</v>
      </c>
      <c r="M3029" s="4">
        <f>일위대가!H469</f>
        <v>0</v>
      </c>
      <c r="N3029" s="5">
        <f>TRUNC(H3029*M3029, 1)</f>
        <v>0</v>
      </c>
      <c r="O3029" s="4">
        <f t="shared" si="402"/>
        <v>0</v>
      </c>
      <c r="P3029" s="5">
        <f t="shared" si="402"/>
        <v>0</v>
      </c>
      <c r="Q3029" s="1" t="s">
        <v>13</v>
      </c>
      <c r="S3029" t="s">
        <v>54</v>
      </c>
      <c r="T3029" t="s">
        <v>54</v>
      </c>
      <c r="U3029" t="s">
        <v>13</v>
      </c>
      <c r="V3029">
        <v>1</v>
      </c>
    </row>
    <row r="3030" spans="1:22" x14ac:dyDescent="0.2">
      <c r="A3030" s="1" t="s">
        <v>995</v>
      </c>
      <c r="B3030" s="6" t="s">
        <v>47</v>
      </c>
      <c r="C3030" s="1" t="s">
        <v>980</v>
      </c>
      <c r="D3030" s="1" t="s">
        <v>13</v>
      </c>
      <c r="E3030" s="1" t="s">
        <v>977</v>
      </c>
      <c r="F3030" s="1" t="s">
        <v>975</v>
      </c>
      <c r="G3030" s="6" t="s">
        <v>306</v>
      </c>
      <c r="H3030" s="3">
        <v>1</v>
      </c>
      <c r="I3030" s="4">
        <f>일위대가!F461</f>
        <v>0</v>
      </c>
      <c r="J3030" s="4">
        <f>TRUNC(H3030*I3030, 1)</f>
        <v>0</v>
      </c>
      <c r="K3030" s="4">
        <f>일위대가!G461</f>
        <v>0</v>
      </c>
      <c r="L3030" s="5">
        <f>TRUNC(H3030*K3030, 1)</f>
        <v>0</v>
      </c>
      <c r="M3030" s="4">
        <f>일위대가!H461</f>
        <v>0</v>
      </c>
      <c r="N3030" s="5">
        <f>TRUNC(H3030*M3030, 1)</f>
        <v>0</v>
      </c>
      <c r="O3030" s="4">
        <f t="shared" si="402"/>
        <v>0</v>
      </c>
      <c r="P3030" s="5">
        <f t="shared" si="402"/>
        <v>0</v>
      </c>
      <c r="Q3030" s="1" t="s">
        <v>13</v>
      </c>
      <c r="S3030" t="s">
        <v>54</v>
      </c>
      <c r="T3030" t="s">
        <v>54</v>
      </c>
      <c r="U3030" t="s">
        <v>13</v>
      </c>
      <c r="V3030">
        <v>1</v>
      </c>
    </row>
    <row r="3031" spans="1:22" x14ac:dyDescent="0.2">
      <c r="A3031" s="1" t="s">
        <v>13</v>
      </c>
      <c r="B3031" s="6" t="s">
        <v>13</v>
      </c>
      <c r="C3031" s="1" t="s">
        <v>13</v>
      </c>
      <c r="D3031" s="1" t="s">
        <v>13</v>
      </c>
      <c r="E3031" s="1" t="s">
        <v>1311</v>
      </c>
      <c r="F3031" s="1" t="s">
        <v>13</v>
      </c>
      <c r="G3031" s="6" t="s">
        <v>13</v>
      </c>
      <c r="H3031" s="3">
        <v>0</v>
      </c>
      <c r="I3031" s="1" t="s">
        <v>13</v>
      </c>
      <c r="J3031" s="4">
        <f>TRUNC(SUMPRODUCT(J3028:J3030, V3028:V3030), 0)</f>
        <v>0</v>
      </c>
      <c r="K3031" s="1" t="s">
        <v>13</v>
      </c>
      <c r="L3031" s="5">
        <f>TRUNC(SUMPRODUCT(L3028:L3030, V3028:V3030), 0)</f>
        <v>0</v>
      </c>
      <c r="M3031" s="1" t="s">
        <v>13</v>
      </c>
      <c r="N3031" s="5">
        <f>TRUNC(SUMPRODUCT(N3028:N3030, V3028:V3030), 0)</f>
        <v>0</v>
      </c>
      <c r="O3031" s="1" t="s">
        <v>13</v>
      </c>
      <c r="P3031" s="5">
        <f>J3031+L3031+N3031</f>
        <v>0</v>
      </c>
      <c r="Q3031" s="1" t="s">
        <v>13</v>
      </c>
      <c r="S3031" t="s">
        <v>13</v>
      </c>
      <c r="T3031" t="s">
        <v>13</v>
      </c>
      <c r="U3031" t="s">
        <v>13</v>
      </c>
      <c r="V3031">
        <v>1</v>
      </c>
    </row>
    <row r="3032" spans="1:22" x14ac:dyDescent="0.2">
      <c r="A3032" s="1" t="s">
        <v>13</v>
      </c>
      <c r="B3032" s="6" t="s">
        <v>13</v>
      </c>
      <c r="C3032" s="1" t="s">
        <v>13</v>
      </c>
      <c r="D3032" s="1" t="s">
        <v>13</v>
      </c>
      <c r="E3032" s="1" t="s">
        <v>13</v>
      </c>
      <c r="F3032" s="1" t="s">
        <v>13</v>
      </c>
      <c r="G3032" s="6" t="s">
        <v>13</v>
      </c>
      <c r="H3032" s="3">
        <v>0</v>
      </c>
      <c r="I3032" s="1" t="s">
        <v>13</v>
      </c>
      <c r="J3032" s="1" t="s">
        <v>13</v>
      </c>
      <c r="K3032" s="1" t="s">
        <v>13</v>
      </c>
      <c r="L3032" s="1" t="s">
        <v>13</v>
      </c>
      <c r="M3032" s="1" t="s">
        <v>13</v>
      </c>
      <c r="N3032" s="1" t="s">
        <v>13</v>
      </c>
      <c r="O3032" s="1" t="s">
        <v>13</v>
      </c>
      <c r="P3032" s="1" t="s">
        <v>13</v>
      </c>
      <c r="Q3032" s="1" t="s">
        <v>13</v>
      </c>
      <c r="S3032" t="s">
        <v>13</v>
      </c>
      <c r="T3032" t="s">
        <v>13</v>
      </c>
      <c r="U3032" t="s">
        <v>13</v>
      </c>
      <c r="V3032">
        <v>1</v>
      </c>
    </row>
    <row r="3033" spans="1:22" x14ac:dyDescent="0.2">
      <c r="A3033" s="1" t="s">
        <v>996</v>
      </c>
      <c r="B3033" s="6" t="s">
        <v>13</v>
      </c>
      <c r="C3033" s="1" t="s">
        <v>13</v>
      </c>
      <c r="D3033" s="1" t="s">
        <v>13</v>
      </c>
      <c r="E3033" s="1" t="s">
        <v>997</v>
      </c>
      <c r="F3033" s="1" t="s">
        <v>998</v>
      </c>
      <c r="G3033" s="6" t="s">
        <v>51</v>
      </c>
      <c r="H3033" s="3">
        <v>0</v>
      </c>
      <c r="I3033" s="1" t="s">
        <v>13</v>
      </c>
      <c r="J3033" s="1" t="s">
        <v>13</v>
      </c>
      <c r="K3033" s="1" t="s">
        <v>13</v>
      </c>
      <c r="L3033" s="1" t="s">
        <v>13</v>
      </c>
      <c r="M3033" s="1" t="s">
        <v>13</v>
      </c>
      <c r="N3033" s="1" t="s">
        <v>13</v>
      </c>
      <c r="O3033" s="1" t="s">
        <v>13</v>
      </c>
      <c r="P3033" s="1" t="s">
        <v>13</v>
      </c>
      <c r="Q3033" s="1" t="s">
        <v>13</v>
      </c>
      <c r="S3033" t="s">
        <v>13</v>
      </c>
      <c r="T3033" t="s">
        <v>13</v>
      </c>
      <c r="U3033" t="s">
        <v>13</v>
      </c>
      <c r="V3033">
        <v>1</v>
      </c>
    </row>
    <row r="3034" spans="1:22" x14ac:dyDescent="0.2">
      <c r="A3034" s="1" t="s">
        <v>996</v>
      </c>
      <c r="B3034" s="6" t="s">
        <v>1287</v>
      </c>
      <c r="C3034" s="1" t="s">
        <v>1552</v>
      </c>
      <c r="D3034" s="1" t="s">
        <v>13</v>
      </c>
      <c r="E3034" s="1" t="s">
        <v>1437</v>
      </c>
      <c r="F3034" s="1" t="s">
        <v>1553</v>
      </c>
      <c r="G3034" s="6" t="s">
        <v>1441</v>
      </c>
      <c r="H3034" s="3">
        <v>133</v>
      </c>
      <c r="I3034" s="4">
        <f>자재!E12</f>
        <v>0</v>
      </c>
      <c r="J3034" s="4">
        <f t="shared" ref="J3034:J3039" si="403">TRUNC(H3034*I3034, 1)</f>
        <v>0</v>
      </c>
      <c r="K3034" s="4">
        <v>0</v>
      </c>
      <c r="L3034" s="5">
        <f t="shared" ref="L3034:L3039" si="404">TRUNC(H3034*K3034, 1)</f>
        <v>0</v>
      </c>
      <c r="M3034" s="4">
        <v>0</v>
      </c>
      <c r="N3034" s="5">
        <f t="shared" ref="N3034:N3039" si="405">TRUNC(H3034*M3034, 1)</f>
        <v>0</v>
      </c>
      <c r="O3034" s="4">
        <f t="shared" ref="O3034:P3039" si="406">I3034+K3034+M3034</f>
        <v>0</v>
      </c>
      <c r="P3034" s="5">
        <f t="shared" si="406"/>
        <v>0</v>
      </c>
      <c r="Q3034" s="1" t="s">
        <v>13</v>
      </c>
      <c r="S3034" t="s">
        <v>54</v>
      </c>
      <c r="T3034" t="s">
        <v>54</v>
      </c>
      <c r="U3034" t="s">
        <v>13</v>
      </c>
      <c r="V3034">
        <v>1</v>
      </c>
    </row>
    <row r="3035" spans="1:22" x14ac:dyDescent="0.2">
      <c r="A3035" s="1" t="s">
        <v>996</v>
      </c>
      <c r="B3035" s="6" t="s">
        <v>1287</v>
      </c>
      <c r="C3035" s="1" t="s">
        <v>1554</v>
      </c>
      <c r="D3035" s="1" t="s">
        <v>13</v>
      </c>
      <c r="E3035" s="1" t="s">
        <v>1440</v>
      </c>
      <c r="F3035" s="1" t="s">
        <v>1555</v>
      </c>
      <c r="G3035" s="6" t="s">
        <v>1441</v>
      </c>
      <c r="H3035" s="3">
        <v>744</v>
      </c>
      <c r="I3035" s="4">
        <f>자재!E6</f>
        <v>0</v>
      </c>
      <c r="J3035" s="4">
        <f t="shared" si="403"/>
        <v>0</v>
      </c>
      <c r="K3035" s="4">
        <v>0</v>
      </c>
      <c r="L3035" s="5">
        <f t="shared" si="404"/>
        <v>0</v>
      </c>
      <c r="M3035" s="4">
        <v>0</v>
      </c>
      <c r="N3035" s="5">
        <f t="shared" si="405"/>
        <v>0</v>
      </c>
      <c r="O3035" s="4">
        <f t="shared" si="406"/>
        <v>0</v>
      </c>
      <c r="P3035" s="5">
        <f t="shared" si="406"/>
        <v>0</v>
      </c>
      <c r="Q3035" s="1" t="s">
        <v>1556</v>
      </c>
      <c r="S3035" t="s">
        <v>54</v>
      </c>
      <c r="T3035" t="s">
        <v>54</v>
      </c>
      <c r="U3035" t="s">
        <v>13</v>
      </c>
      <c r="V3035">
        <v>1</v>
      </c>
    </row>
    <row r="3036" spans="1:22" x14ac:dyDescent="0.2">
      <c r="A3036" s="1" t="s">
        <v>996</v>
      </c>
      <c r="B3036" s="6" t="s">
        <v>1312</v>
      </c>
      <c r="C3036" s="1" t="s">
        <v>1328</v>
      </c>
      <c r="D3036" s="1" t="s">
        <v>13</v>
      </c>
      <c r="E3036" s="1" t="s">
        <v>1329</v>
      </c>
      <c r="F3036" s="1" t="s">
        <v>1315</v>
      </c>
      <c r="G3036" s="6" t="s">
        <v>1316</v>
      </c>
      <c r="H3036" s="3">
        <v>0.06</v>
      </c>
      <c r="I3036" s="5">
        <v>0</v>
      </c>
      <c r="J3036" s="4">
        <f t="shared" si="403"/>
        <v>0</v>
      </c>
      <c r="K3036" s="4">
        <f>노무!E12</f>
        <v>0</v>
      </c>
      <c r="L3036" s="5">
        <f t="shared" si="404"/>
        <v>0</v>
      </c>
      <c r="M3036" s="4">
        <v>0</v>
      </c>
      <c r="N3036" s="5">
        <f t="shared" si="405"/>
        <v>0</v>
      </c>
      <c r="O3036" s="4">
        <f t="shared" si="406"/>
        <v>0</v>
      </c>
      <c r="P3036" s="5">
        <f t="shared" si="406"/>
        <v>0</v>
      </c>
      <c r="Q3036" s="1" t="s">
        <v>13</v>
      </c>
      <c r="S3036" t="s">
        <v>54</v>
      </c>
      <c r="T3036" t="s">
        <v>54</v>
      </c>
      <c r="U3036" t="s">
        <v>13</v>
      </c>
      <c r="V3036">
        <v>1</v>
      </c>
    </row>
    <row r="3037" spans="1:22" x14ac:dyDescent="0.2">
      <c r="A3037" s="1" t="s">
        <v>996</v>
      </c>
      <c r="B3037" s="6" t="s">
        <v>1312</v>
      </c>
      <c r="C3037" s="1" t="s">
        <v>1557</v>
      </c>
      <c r="D3037" s="1" t="s">
        <v>13</v>
      </c>
      <c r="E3037" s="1" t="s">
        <v>1558</v>
      </c>
      <c r="F3037" s="1" t="s">
        <v>1315</v>
      </c>
      <c r="G3037" s="6" t="s">
        <v>1316</v>
      </c>
      <c r="H3037" s="3">
        <v>0.15</v>
      </c>
      <c r="I3037" s="5">
        <v>0</v>
      </c>
      <c r="J3037" s="4">
        <f t="shared" si="403"/>
        <v>0</v>
      </c>
      <c r="K3037" s="4">
        <f>노무!E20</f>
        <v>0</v>
      </c>
      <c r="L3037" s="5">
        <f t="shared" si="404"/>
        <v>0</v>
      </c>
      <c r="M3037" s="4">
        <v>0</v>
      </c>
      <c r="N3037" s="5">
        <f t="shared" si="405"/>
        <v>0</v>
      </c>
      <c r="O3037" s="4">
        <f t="shared" si="406"/>
        <v>0</v>
      </c>
      <c r="P3037" s="5">
        <f t="shared" si="406"/>
        <v>0</v>
      </c>
      <c r="Q3037" s="1" t="s">
        <v>13</v>
      </c>
      <c r="S3037" t="s">
        <v>54</v>
      </c>
      <c r="T3037" t="s">
        <v>54</v>
      </c>
      <c r="U3037" t="s">
        <v>13</v>
      </c>
      <c r="V3037">
        <v>1</v>
      </c>
    </row>
    <row r="3038" spans="1:22" x14ac:dyDescent="0.2">
      <c r="A3038" s="1" t="s">
        <v>996</v>
      </c>
      <c r="B3038" s="6" t="s">
        <v>1312</v>
      </c>
      <c r="C3038" s="1" t="s">
        <v>1412</v>
      </c>
      <c r="D3038" s="1" t="s">
        <v>13</v>
      </c>
      <c r="E3038" s="1" t="s">
        <v>1413</v>
      </c>
      <c r="F3038" s="1" t="s">
        <v>1315</v>
      </c>
      <c r="G3038" s="6" t="s">
        <v>1316</v>
      </c>
      <c r="H3038" s="3">
        <v>0.09</v>
      </c>
      <c r="I3038" s="5">
        <v>0</v>
      </c>
      <c r="J3038" s="4">
        <f t="shared" si="403"/>
        <v>0</v>
      </c>
      <c r="K3038" s="4">
        <f>노무!E9</f>
        <v>0</v>
      </c>
      <c r="L3038" s="5">
        <f t="shared" si="404"/>
        <v>0</v>
      </c>
      <c r="M3038" s="4">
        <v>0</v>
      </c>
      <c r="N3038" s="5">
        <f t="shared" si="405"/>
        <v>0</v>
      </c>
      <c r="O3038" s="4">
        <f t="shared" si="406"/>
        <v>0</v>
      </c>
      <c r="P3038" s="5">
        <f t="shared" si="406"/>
        <v>0</v>
      </c>
      <c r="Q3038" s="1" t="s">
        <v>13</v>
      </c>
      <c r="S3038" t="s">
        <v>54</v>
      </c>
      <c r="T3038" t="s">
        <v>54</v>
      </c>
      <c r="U3038" t="s">
        <v>13</v>
      </c>
      <c r="V3038">
        <v>1</v>
      </c>
    </row>
    <row r="3039" spans="1:22" x14ac:dyDescent="0.2">
      <c r="A3039" s="1" t="s">
        <v>996</v>
      </c>
      <c r="B3039" s="6" t="s">
        <v>1312</v>
      </c>
      <c r="C3039" s="1" t="s">
        <v>1559</v>
      </c>
      <c r="D3039" s="1" t="s">
        <v>13</v>
      </c>
      <c r="E3039" s="1" t="s">
        <v>1560</v>
      </c>
      <c r="F3039" s="1" t="s">
        <v>1315</v>
      </c>
      <c r="G3039" s="6" t="s">
        <v>1316</v>
      </c>
      <c r="H3039" s="3">
        <v>0.11</v>
      </c>
      <c r="I3039" s="5">
        <v>0</v>
      </c>
      <c r="J3039" s="4">
        <f t="shared" si="403"/>
        <v>0</v>
      </c>
      <c r="K3039" s="4">
        <f>노무!E6</f>
        <v>0</v>
      </c>
      <c r="L3039" s="5">
        <f t="shared" si="404"/>
        <v>0</v>
      </c>
      <c r="M3039" s="4">
        <v>0</v>
      </c>
      <c r="N3039" s="5">
        <f t="shared" si="405"/>
        <v>0</v>
      </c>
      <c r="O3039" s="4">
        <f t="shared" si="406"/>
        <v>0</v>
      </c>
      <c r="P3039" s="5">
        <f t="shared" si="406"/>
        <v>0</v>
      </c>
      <c r="Q3039" s="1" t="s">
        <v>13</v>
      </c>
      <c r="S3039" t="s">
        <v>54</v>
      </c>
      <c r="T3039" t="s">
        <v>54</v>
      </c>
      <c r="U3039" t="s">
        <v>13</v>
      </c>
      <c r="V3039">
        <v>1</v>
      </c>
    </row>
    <row r="3040" spans="1:22" x14ac:dyDescent="0.2">
      <c r="A3040" s="1" t="s">
        <v>13</v>
      </c>
      <c r="B3040" s="6" t="s">
        <v>13</v>
      </c>
      <c r="C3040" s="1" t="s">
        <v>13</v>
      </c>
      <c r="D3040" s="1" t="s">
        <v>13</v>
      </c>
      <c r="E3040" s="1" t="s">
        <v>1311</v>
      </c>
      <c r="F3040" s="1" t="s">
        <v>13</v>
      </c>
      <c r="G3040" s="6" t="s">
        <v>13</v>
      </c>
      <c r="H3040" s="3">
        <v>0</v>
      </c>
      <c r="I3040" s="1" t="s">
        <v>13</v>
      </c>
      <c r="J3040" s="4">
        <f>TRUNC(SUMPRODUCT(J3034:J3039, V3034:V3039), 0)</f>
        <v>0</v>
      </c>
      <c r="K3040" s="1" t="s">
        <v>13</v>
      </c>
      <c r="L3040" s="5">
        <f>TRUNC(SUMPRODUCT(L3034:L3039, V3034:V3039), 0)</f>
        <v>0</v>
      </c>
      <c r="M3040" s="1" t="s">
        <v>13</v>
      </c>
      <c r="N3040" s="5">
        <f>TRUNC(SUMPRODUCT(N3034:N3039, V3034:V3039), 0)</f>
        <v>0</v>
      </c>
      <c r="O3040" s="1" t="s">
        <v>13</v>
      </c>
      <c r="P3040" s="5">
        <f>J3040+L3040+N3040</f>
        <v>0</v>
      </c>
      <c r="Q3040" s="1" t="s">
        <v>13</v>
      </c>
      <c r="S3040" t="s">
        <v>13</v>
      </c>
      <c r="T3040" t="s">
        <v>13</v>
      </c>
      <c r="U3040" t="s">
        <v>13</v>
      </c>
      <c r="V3040">
        <v>1</v>
      </c>
    </row>
    <row r="3041" spans="1:22" x14ac:dyDescent="0.2">
      <c r="A3041" s="1" t="s">
        <v>13</v>
      </c>
      <c r="B3041" s="6" t="s">
        <v>13</v>
      </c>
      <c r="C3041" s="1" t="s">
        <v>13</v>
      </c>
      <c r="D3041" s="1" t="s">
        <v>13</v>
      </c>
      <c r="E3041" s="1" t="s">
        <v>13</v>
      </c>
      <c r="F3041" s="1" t="s">
        <v>13</v>
      </c>
      <c r="G3041" s="6" t="s">
        <v>13</v>
      </c>
      <c r="H3041" s="3">
        <v>0</v>
      </c>
      <c r="I3041" s="1" t="s">
        <v>13</v>
      </c>
      <c r="J3041" s="1" t="s">
        <v>13</v>
      </c>
      <c r="K3041" s="1" t="s">
        <v>13</v>
      </c>
      <c r="L3041" s="1" t="s">
        <v>13</v>
      </c>
      <c r="M3041" s="1" t="s">
        <v>13</v>
      </c>
      <c r="N3041" s="1" t="s">
        <v>13</v>
      </c>
      <c r="O3041" s="1" t="s">
        <v>13</v>
      </c>
      <c r="P3041" s="1" t="s">
        <v>13</v>
      </c>
      <c r="Q3041" s="1" t="s">
        <v>13</v>
      </c>
      <c r="S3041" t="s">
        <v>13</v>
      </c>
      <c r="T3041" t="s">
        <v>13</v>
      </c>
      <c r="U3041" t="s">
        <v>13</v>
      </c>
      <c r="V3041">
        <v>1</v>
      </c>
    </row>
    <row r="3042" spans="1:22" x14ac:dyDescent="0.2">
      <c r="A3042" s="1" t="s">
        <v>999</v>
      </c>
      <c r="B3042" s="6" t="s">
        <v>13</v>
      </c>
      <c r="C3042" s="1" t="s">
        <v>13</v>
      </c>
      <c r="D3042" s="1" t="s">
        <v>13</v>
      </c>
      <c r="E3042" s="1" t="s">
        <v>1000</v>
      </c>
      <c r="F3042" s="1" t="s">
        <v>1001</v>
      </c>
      <c r="G3042" s="6" t="s">
        <v>306</v>
      </c>
      <c r="H3042" s="3">
        <v>0</v>
      </c>
      <c r="I3042" s="1" t="s">
        <v>13</v>
      </c>
      <c r="J3042" s="1" t="s">
        <v>13</v>
      </c>
      <c r="K3042" s="1" t="s">
        <v>13</v>
      </c>
      <c r="L3042" s="1" t="s">
        <v>13</v>
      </c>
      <c r="M3042" s="1" t="s">
        <v>13</v>
      </c>
      <c r="N3042" s="1" t="s">
        <v>13</v>
      </c>
      <c r="O3042" s="1" t="s">
        <v>13</v>
      </c>
      <c r="P3042" s="1" t="s">
        <v>13</v>
      </c>
      <c r="Q3042" s="1" t="s">
        <v>13</v>
      </c>
      <c r="S3042" t="s">
        <v>13</v>
      </c>
      <c r="T3042" t="s">
        <v>13</v>
      </c>
      <c r="U3042" t="s">
        <v>13</v>
      </c>
      <c r="V3042">
        <v>1</v>
      </c>
    </row>
    <row r="3043" spans="1:22" x14ac:dyDescent="0.2">
      <c r="A3043" s="1" t="s">
        <v>999</v>
      </c>
      <c r="B3043" s="6" t="s">
        <v>1312</v>
      </c>
      <c r="C3043" s="1" t="s">
        <v>1412</v>
      </c>
      <c r="D3043" s="1" t="s">
        <v>13</v>
      </c>
      <c r="E3043" s="1" t="s">
        <v>1413</v>
      </c>
      <c r="F3043" s="1" t="s">
        <v>1315</v>
      </c>
      <c r="G3043" s="6" t="s">
        <v>1316</v>
      </c>
      <c r="H3043" s="3">
        <v>1.95</v>
      </c>
      <c r="I3043" s="5">
        <v>0</v>
      </c>
      <c r="J3043" s="4">
        <f>TRUNC(H3043*I3043, 1)</f>
        <v>0</v>
      </c>
      <c r="K3043" s="4">
        <f>노무!E9</f>
        <v>0</v>
      </c>
      <c r="L3043" s="5">
        <f>TRUNC(H3043*K3043, 1)</f>
        <v>0</v>
      </c>
      <c r="M3043" s="4">
        <v>0</v>
      </c>
      <c r="N3043" s="5">
        <f>TRUNC(H3043*M3043, 1)</f>
        <v>0</v>
      </c>
      <c r="O3043" s="4">
        <f t="shared" ref="O3043:P3045" si="407">I3043+K3043+M3043</f>
        <v>0</v>
      </c>
      <c r="P3043" s="5">
        <f t="shared" si="407"/>
        <v>0</v>
      </c>
      <c r="Q3043" s="1" t="s">
        <v>13</v>
      </c>
      <c r="S3043" t="s">
        <v>54</v>
      </c>
      <c r="T3043" t="s">
        <v>54</v>
      </c>
      <c r="U3043" t="s">
        <v>13</v>
      </c>
      <c r="V3043">
        <v>1</v>
      </c>
    </row>
    <row r="3044" spans="1:22" x14ac:dyDescent="0.2">
      <c r="A3044" s="1" t="s">
        <v>999</v>
      </c>
      <c r="B3044" s="6" t="s">
        <v>1312</v>
      </c>
      <c r="C3044" s="1" t="s">
        <v>1355</v>
      </c>
      <c r="D3044" s="1" t="s">
        <v>13</v>
      </c>
      <c r="E3044" s="1" t="s">
        <v>1356</v>
      </c>
      <c r="F3044" s="1" t="s">
        <v>1315</v>
      </c>
      <c r="G3044" s="6" t="s">
        <v>1316</v>
      </c>
      <c r="H3044" s="3">
        <v>0.9</v>
      </c>
      <c r="I3044" s="5">
        <v>0</v>
      </c>
      <c r="J3044" s="4">
        <f>TRUNC(H3044*I3044, 1)</f>
        <v>0</v>
      </c>
      <c r="K3044" s="4">
        <f>노무!E5</f>
        <v>0</v>
      </c>
      <c r="L3044" s="5">
        <f>TRUNC(H3044*K3044, 1)</f>
        <v>0</v>
      </c>
      <c r="M3044" s="4">
        <v>0</v>
      </c>
      <c r="N3044" s="5">
        <f>TRUNC(H3044*M3044, 1)</f>
        <v>0</v>
      </c>
      <c r="O3044" s="4">
        <f t="shared" si="407"/>
        <v>0</v>
      </c>
      <c r="P3044" s="5">
        <f t="shared" si="407"/>
        <v>0</v>
      </c>
      <c r="Q3044" s="1" t="s">
        <v>13</v>
      </c>
      <c r="S3044" t="s">
        <v>54</v>
      </c>
      <c r="T3044" t="s">
        <v>54</v>
      </c>
      <c r="U3044" t="s">
        <v>13</v>
      </c>
      <c r="V3044">
        <v>1</v>
      </c>
    </row>
    <row r="3045" spans="1:22" x14ac:dyDescent="0.2">
      <c r="A3045" s="1" t="s">
        <v>999</v>
      </c>
      <c r="B3045" s="6" t="s">
        <v>1306</v>
      </c>
      <c r="C3045" s="1" t="s">
        <v>1307</v>
      </c>
      <c r="D3045" s="1" t="s">
        <v>13</v>
      </c>
      <c r="E3045" s="1" t="s">
        <v>1319</v>
      </c>
      <c r="F3045" s="1" t="s">
        <v>1411</v>
      </c>
      <c r="G3045" s="6" t="s">
        <v>1310</v>
      </c>
      <c r="H3045" s="3">
        <v>1</v>
      </c>
      <c r="I3045" s="4">
        <f>TRUNC((L3043+L3044)*5*0.01, 1)</f>
        <v>0</v>
      </c>
      <c r="J3045" s="4">
        <f>TRUNC(H3045*I3045, 1)</f>
        <v>0</v>
      </c>
      <c r="K3045" s="4">
        <v>0</v>
      </c>
      <c r="L3045" s="5">
        <f>TRUNC(H3045*K3045, 1)</f>
        <v>0</v>
      </c>
      <c r="M3045" s="4">
        <v>0</v>
      </c>
      <c r="N3045" s="5">
        <f>TRUNC(H3045*M3045, 1)</f>
        <v>0</v>
      </c>
      <c r="O3045" s="4">
        <f t="shared" si="407"/>
        <v>0</v>
      </c>
      <c r="P3045" s="5">
        <f t="shared" si="407"/>
        <v>0</v>
      </c>
      <c r="Q3045" s="1" t="s">
        <v>13</v>
      </c>
      <c r="S3045" t="s">
        <v>54</v>
      </c>
      <c r="T3045" t="s">
        <v>54</v>
      </c>
      <c r="U3045">
        <v>5</v>
      </c>
      <c r="V3045">
        <v>1</v>
      </c>
    </row>
    <row r="3046" spans="1:22" x14ac:dyDescent="0.2">
      <c r="A3046" s="1" t="s">
        <v>13</v>
      </c>
      <c r="B3046" s="6" t="s">
        <v>13</v>
      </c>
      <c r="C3046" s="1" t="s">
        <v>13</v>
      </c>
      <c r="D3046" s="1" t="s">
        <v>13</v>
      </c>
      <c r="E3046" s="1" t="s">
        <v>1311</v>
      </c>
      <c r="F3046" s="1" t="s">
        <v>13</v>
      </c>
      <c r="G3046" s="6" t="s">
        <v>13</v>
      </c>
      <c r="H3046" s="3">
        <v>0</v>
      </c>
      <c r="I3046" s="1" t="s">
        <v>13</v>
      </c>
      <c r="J3046" s="4">
        <f>TRUNC(SUMPRODUCT(J3043:J3045, V3043:V3045), 0)</f>
        <v>0</v>
      </c>
      <c r="K3046" s="1" t="s">
        <v>13</v>
      </c>
      <c r="L3046" s="5">
        <f>TRUNC(SUMPRODUCT(L3043:L3045, V3043:V3045), 0)</f>
        <v>0</v>
      </c>
      <c r="M3046" s="1" t="s">
        <v>13</v>
      </c>
      <c r="N3046" s="5">
        <f>TRUNC(SUMPRODUCT(N3043:N3045, V3043:V3045), 0)</f>
        <v>0</v>
      </c>
      <c r="O3046" s="1" t="s">
        <v>13</v>
      </c>
      <c r="P3046" s="5">
        <f>J3046+L3046+N3046</f>
        <v>0</v>
      </c>
      <c r="Q3046" s="1" t="s">
        <v>13</v>
      </c>
      <c r="S3046" t="s">
        <v>13</v>
      </c>
      <c r="T3046" t="s">
        <v>13</v>
      </c>
      <c r="U3046" t="s">
        <v>13</v>
      </c>
      <c r="V3046">
        <v>1</v>
      </c>
    </row>
    <row r="3047" spans="1:22" x14ac:dyDescent="0.2">
      <c r="A3047" s="1" t="s">
        <v>13</v>
      </c>
      <c r="B3047" s="6" t="s">
        <v>13</v>
      </c>
      <c r="C3047" s="1" t="s">
        <v>13</v>
      </c>
      <c r="D3047" s="1" t="s">
        <v>13</v>
      </c>
      <c r="E3047" s="1" t="s">
        <v>13</v>
      </c>
      <c r="F3047" s="1" t="s">
        <v>13</v>
      </c>
      <c r="G3047" s="6" t="s">
        <v>13</v>
      </c>
      <c r="H3047" s="3">
        <v>0</v>
      </c>
      <c r="I3047" s="1" t="s">
        <v>13</v>
      </c>
      <c r="J3047" s="1" t="s">
        <v>13</v>
      </c>
      <c r="K3047" s="1" t="s">
        <v>13</v>
      </c>
      <c r="L3047" s="1" t="s">
        <v>13</v>
      </c>
      <c r="M3047" s="1" t="s">
        <v>13</v>
      </c>
      <c r="N3047" s="1" t="s">
        <v>13</v>
      </c>
      <c r="O3047" s="1" t="s">
        <v>13</v>
      </c>
      <c r="P3047" s="1" t="s">
        <v>13</v>
      </c>
      <c r="Q3047" s="1" t="s">
        <v>13</v>
      </c>
      <c r="S3047" t="s">
        <v>13</v>
      </c>
      <c r="T3047" t="s">
        <v>13</v>
      </c>
      <c r="U3047" t="s">
        <v>13</v>
      </c>
      <c r="V3047">
        <v>1</v>
      </c>
    </row>
    <row r="3048" spans="1:22" x14ac:dyDescent="0.2">
      <c r="A3048" s="1" t="s">
        <v>1002</v>
      </c>
      <c r="B3048" s="6" t="s">
        <v>13</v>
      </c>
      <c r="C3048" s="1" t="s">
        <v>13</v>
      </c>
      <c r="D3048" s="1" t="s">
        <v>13</v>
      </c>
      <c r="E3048" s="1" t="s">
        <v>1000</v>
      </c>
      <c r="F3048" s="1" t="s">
        <v>1003</v>
      </c>
      <c r="G3048" s="6" t="s">
        <v>306</v>
      </c>
      <c r="H3048" s="3">
        <v>0</v>
      </c>
      <c r="I3048" s="1" t="s">
        <v>13</v>
      </c>
      <c r="J3048" s="1" t="s">
        <v>13</v>
      </c>
      <c r="K3048" s="1" t="s">
        <v>13</v>
      </c>
      <c r="L3048" s="1" t="s">
        <v>13</v>
      </c>
      <c r="M3048" s="1" t="s">
        <v>13</v>
      </c>
      <c r="N3048" s="1" t="s">
        <v>13</v>
      </c>
      <c r="O3048" s="1" t="s">
        <v>13</v>
      </c>
      <c r="P3048" s="1" t="s">
        <v>13</v>
      </c>
      <c r="Q3048" s="1" t="s">
        <v>13</v>
      </c>
      <c r="S3048" t="s">
        <v>13</v>
      </c>
      <c r="T3048" t="s">
        <v>13</v>
      </c>
      <c r="U3048" t="s">
        <v>13</v>
      </c>
      <c r="V3048">
        <v>1</v>
      </c>
    </row>
    <row r="3049" spans="1:22" x14ac:dyDescent="0.2">
      <c r="A3049" s="1" t="s">
        <v>1002</v>
      </c>
      <c r="B3049" s="6" t="s">
        <v>1312</v>
      </c>
      <c r="C3049" s="1" t="s">
        <v>1412</v>
      </c>
      <c r="D3049" s="1" t="s">
        <v>13</v>
      </c>
      <c r="E3049" s="1" t="s">
        <v>1413</v>
      </c>
      <c r="F3049" s="1" t="s">
        <v>1315</v>
      </c>
      <c r="G3049" s="6" t="s">
        <v>1316</v>
      </c>
      <c r="H3049" s="3">
        <v>1.68</v>
      </c>
      <c r="I3049" s="5">
        <v>0</v>
      </c>
      <c r="J3049" s="4">
        <f>TRUNC(H3049*I3049, 1)</f>
        <v>0</v>
      </c>
      <c r="K3049" s="4">
        <f>노무!E9</f>
        <v>0</v>
      </c>
      <c r="L3049" s="5">
        <f>TRUNC(H3049*K3049, 1)</f>
        <v>0</v>
      </c>
      <c r="M3049" s="4">
        <v>0</v>
      </c>
      <c r="N3049" s="5">
        <f>TRUNC(H3049*M3049, 1)</f>
        <v>0</v>
      </c>
      <c r="O3049" s="4">
        <f t="shared" ref="O3049:P3051" si="408">I3049+K3049+M3049</f>
        <v>0</v>
      </c>
      <c r="P3049" s="5">
        <f t="shared" si="408"/>
        <v>0</v>
      </c>
      <c r="Q3049" s="1" t="s">
        <v>13</v>
      </c>
      <c r="S3049" t="s">
        <v>54</v>
      </c>
      <c r="T3049" t="s">
        <v>54</v>
      </c>
      <c r="U3049" t="s">
        <v>13</v>
      </c>
      <c r="V3049">
        <v>1</v>
      </c>
    </row>
    <row r="3050" spans="1:22" x14ac:dyDescent="0.2">
      <c r="A3050" s="1" t="s">
        <v>1002</v>
      </c>
      <c r="B3050" s="6" t="s">
        <v>1312</v>
      </c>
      <c r="C3050" s="1" t="s">
        <v>1355</v>
      </c>
      <c r="D3050" s="1" t="s">
        <v>13</v>
      </c>
      <c r="E3050" s="1" t="s">
        <v>1356</v>
      </c>
      <c r="F3050" s="1" t="s">
        <v>1315</v>
      </c>
      <c r="G3050" s="6" t="s">
        <v>1316</v>
      </c>
      <c r="H3050" s="3">
        <v>0.78</v>
      </c>
      <c r="I3050" s="5">
        <v>0</v>
      </c>
      <c r="J3050" s="4">
        <f>TRUNC(H3050*I3050, 1)</f>
        <v>0</v>
      </c>
      <c r="K3050" s="4">
        <f>노무!E5</f>
        <v>0</v>
      </c>
      <c r="L3050" s="5">
        <f>TRUNC(H3050*K3050, 1)</f>
        <v>0</v>
      </c>
      <c r="M3050" s="4">
        <v>0</v>
      </c>
      <c r="N3050" s="5">
        <f>TRUNC(H3050*M3050, 1)</f>
        <v>0</v>
      </c>
      <c r="O3050" s="4">
        <f t="shared" si="408"/>
        <v>0</v>
      </c>
      <c r="P3050" s="5">
        <f t="shared" si="408"/>
        <v>0</v>
      </c>
      <c r="Q3050" s="1" t="s">
        <v>13</v>
      </c>
      <c r="S3050" t="s">
        <v>54</v>
      </c>
      <c r="T3050" t="s">
        <v>54</v>
      </c>
      <c r="U3050" t="s">
        <v>13</v>
      </c>
      <c r="V3050">
        <v>1</v>
      </c>
    </row>
    <row r="3051" spans="1:22" x14ac:dyDescent="0.2">
      <c r="A3051" s="1" t="s">
        <v>1002</v>
      </c>
      <c r="B3051" s="6" t="s">
        <v>1306</v>
      </c>
      <c r="C3051" s="1" t="s">
        <v>1307</v>
      </c>
      <c r="D3051" s="1" t="s">
        <v>13</v>
      </c>
      <c r="E3051" s="1" t="s">
        <v>1319</v>
      </c>
      <c r="F3051" s="1" t="s">
        <v>1411</v>
      </c>
      <c r="G3051" s="6" t="s">
        <v>1310</v>
      </c>
      <c r="H3051" s="3">
        <v>1</v>
      </c>
      <c r="I3051" s="4">
        <f>TRUNC((L3049+L3050)*5*0.01, 1)</f>
        <v>0</v>
      </c>
      <c r="J3051" s="4">
        <f>TRUNC(H3051*I3051, 1)</f>
        <v>0</v>
      </c>
      <c r="K3051" s="4">
        <v>0</v>
      </c>
      <c r="L3051" s="5">
        <f>TRUNC(H3051*K3051, 1)</f>
        <v>0</v>
      </c>
      <c r="M3051" s="4">
        <v>0</v>
      </c>
      <c r="N3051" s="5">
        <f>TRUNC(H3051*M3051, 1)</f>
        <v>0</v>
      </c>
      <c r="O3051" s="4">
        <f t="shared" si="408"/>
        <v>0</v>
      </c>
      <c r="P3051" s="5">
        <f t="shared" si="408"/>
        <v>0</v>
      </c>
      <c r="Q3051" s="1" t="s">
        <v>13</v>
      </c>
      <c r="S3051" t="s">
        <v>54</v>
      </c>
      <c r="T3051" t="s">
        <v>54</v>
      </c>
      <c r="U3051">
        <v>5</v>
      </c>
      <c r="V3051">
        <v>1</v>
      </c>
    </row>
    <row r="3052" spans="1:22" x14ac:dyDescent="0.2">
      <c r="A3052" s="1" t="s">
        <v>13</v>
      </c>
      <c r="B3052" s="6" t="s">
        <v>13</v>
      </c>
      <c r="C3052" s="1" t="s">
        <v>13</v>
      </c>
      <c r="D3052" s="1" t="s">
        <v>13</v>
      </c>
      <c r="E3052" s="1" t="s">
        <v>1311</v>
      </c>
      <c r="F3052" s="1" t="s">
        <v>13</v>
      </c>
      <c r="G3052" s="6" t="s">
        <v>13</v>
      </c>
      <c r="H3052" s="3">
        <v>0</v>
      </c>
      <c r="I3052" s="1" t="s">
        <v>13</v>
      </c>
      <c r="J3052" s="4">
        <f>TRUNC(SUMPRODUCT(J3049:J3051, V3049:V3051), 0)</f>
        <v>0</v>
      </c>
      <c r="K3052" s="1" t="s">
        <v>13</v>
      </c>
      <c r="L3052" s="5">
        <f>TRUNC(SUMPRODUCT(L3049:L3051, V3049:V3051), 0)</f>
        <v>0</v>
      </c>
      <c r="M3052" s="1" t="s">
        <v>13</v>
      </c>
      <c r="N3052" s="5">
        <f>TRUNC(SUMPRODUCT(N3049:N3051, V3049:V3051), 0)</f>
        <v>0</v>
      </c>
      <c r="O3052" s="1" t="s">
        <v>13</v>
      </c>
      <c r="P3052" s="5">
        <f>J3052+L3052+N3052</f>
        <v>0</v>
      </c>
      <c r="Q3052" s="1" t="s">
        <v>13</v>
      </c>
      <c r="S3052" t="s">
        <v>13</v>
      </c>
      <c r="T3052" t="s">
        <v>13</v>
      </c>
      <c r="U3052" t="s">
        <v>13</v>
      </c>
      <c r="V3052">
        <v>1</v>
      </c>
    </row>
    <row r="3053" spans="1:22" x14ac:dyDescent="0.2">
      <c r="A3053" s="1" t="s">
        <v>13</v>
      </c>
      <c r="B3053" s="6" t="s">
        <v>13</v>
      </c>
      <c r="C3053" s="1" t="s">
        <v>13</v>
      </c>
      <c r="D3053" s="1" t="s">
        <v>13</v>
      </c>
      <c r="E3053" s="1" t="s">
        <v>13</v>
      </c>
      <c r="F3053" s="1" t="s">
        <v>13</v>
      </c>
      <c r="G3053" s="6" t="s">
        <v>13</v>
      </c>
      <c r="H3053" s="3">
        <v>0</v>
      </c>
      <c r="I3053" s="1" t="s">
        <v>13</v>
      </c>
      <c r="J3053" s="1" t="s">
        <v>13</v>
      </c>
      <c r="K3053" s="1" t="s">
        <v>13</v>
      </c>
      <c r="L3053" s="1" t="s">
        <v>13</v>
      </c>
      <c r="M3053" s="1" t="s">
        <v>13</v>
      </c>
      <c r="N3053" s="1" t="s">
        <v>13</v>
      </c>
      <c r="O3053" s="1" t="s">
        <v>13</v>
      </c>
      <c r="P3053" s="1" t="s">
        <v>13</v>
      </c>
      <c r="Q3053" s="1" t="s">
        <v>13</v>
      </c>
      <c r="S3053" t="s">
        <v>13</v>
      </c>
      <c r="T3053" t="s">
        <v>13</v>
      </c>
      <c r="U3053" t="s">
        <v>13</v>
      </c>
      <c r="V3053">
        <v>1</v>
      </c>
    </row>
    <row r="3054" spans="1:22" x14ac:dyDescent="0.2">
      <c r="A3054" s="1" t="s">
        <v>1004</v>
      </c>
      <c r="B3054" s="6" t="s">
        <v>13</v>
      </c>
      <c r="C3054" s="1" t="s">
        <v>13</v>
      </c>
      <c r="D3054" s="1" t="s">
        <v>13</v>
      </c>
      <c r="E3054" s="1" t="s">
        <v>1005</v>
      </c>
      <c r="F3054" s="1" t="s">
        <v>1006</v>
      </c>
      <c r="G3054" s="6" t="s">
        <v>286</v>
      </c>
      <c r="H3054" s="3">
        <v>0</v>
      </c>
      <c r="I3054" s="1" t="s">
        <v>13</v>
      </c>
      <c r="J3054" s="1" t="s">
        <v>13</v>
      </c>
      <c r="K3054" s="1" t="s">
        <v>13</v>
      </c>
      <c r="L3054" s="1" t="s">
        <v>13</v>
      </c>
      <c r="M3054" s="1" t="s">
        <v>13</v>
      </c>
      <c r="N3054" s="1" t="s">
        <v>13</v>
      </c>
      <c r="O3054" s="1" t="s">
        <v>13</v>
      </c>
      <c r="P3054" s="1" t="s">
        <v>13</v>
      </c>
      <c r="Q3054" s="1" t="s">
        <v>13</v>
      </c>
      <c r="S3054" t="s">
        <v>13</v>
      </c>
      <c r="T3054" t="s">
        <v>13</v>
      </c>
      <c r="U3054" t="s">
        <v>13</v>
      </c>
      <c r="V3054">
        <v>1</v>
      </c>
    </row>
    <row r="3055" spans="1:22" x14ac:dyDescent="0.2">
      <c r="A3055" s="1" t="s">
        <v>1004</v>
      </c>
      <c r="B3055" s="6" t="s">
        <v>1312</v>
      </c>
      <c r="C3055" s="1" t="s">
        <v>1412</v>
      </c>
      <c r="D3055" s="1" t="s">
        <v>13</v>
      </c>
      <c r="E3055" s="1" t="s">
        <v>1413</v>
      </c>
      <c r="F3055" s="1" t="s">
        <v>1315</v>
      </c>
      <c r="G3055" s="6" t="s">
        <v>1316</v>
      </c>
      <c r="H3055" s="3">
        <v>0.03</v>
      </c>
      <c r="I3055" s="5">
        <v>0</v>
      </c>
      <c r="J3055" s="4">
        <f>TRUNC(H3055*I3055, 1)</f>
        <v>0</v>
      </c>
      <c r="K3055" s="4">
        <f>노무!E9</f>
        <v>0</v>
      </c>
      <c r="L3055" s="5">
        <f>TRUNC(H3055*K3055, 1)</f>
        <v>0</v>
      </c>
      <c r="M3055" s="4">
        <v>0</v>
      </c>
      <c r="N3055" s="5">
        <f>TRUNC(H3055*M3055, 1)</f>
        <v>0</v>
      </c>
      <c r="O3055" s="4">
        <f t="shared" ref="O3055:P3057" si="409">I3055+K3055+M3055</f>
        <v>0</v>
      </c>
      <c r="P3055" s="5">
        <f t="shared" si="409"/>
        <v>0</v>
      </c>
      <c r="Q3055" s="1" t="s">
        <v>13</v>
      </c>
      <c r="S3055" t="s">
        <v>54</v>
      </c>
      <c r="T3055" t="s">
        <v>54</v>
      </c>
      <c r="U3055" t="s">
        <v>13</v>
      </c>
      <c r="V3055">
        <v>1</v>
      </c>
    </row>
    <row r="3056" spans="1:22" x14ac:dyDescent="0.2">
      <c r="A3056" s="1" t="s">
        <v>1004</v>
      </c>
      <c r="B3056" s="6" t="s">
        <v>1312</v>
      </c>
      <c r="C3056" s="1" t="s">
        <v>1317</v>
      </c>
      <c r="D3056" s="1" t="s">
        <v>13</v>
      </c>
      <c r="E3056" s="1" t="s">
        <v>1318</v>
      </c>
      <c r="F3056" s="1" t="s">
        <v>1315</v>
      </c>
      <c r="G3056" s="6" t="s">
        <v>1316</v>
      </c>
      <c r="H3056" s="3">
        <v>0.01</v>
      </c>
      <c r="I3056" s="5">
        <v>0</v>
      </c>
      <c r="J3056" s="4">
        <f>TRUNC(H3056*I3056, 1)</f>
        <v>0</v>
      </c>
      <c r="K3056" s="4">
        <f>노무!E4</f>
        <v>0</v>
      </c>
      <c r="L3056" s="5">
        <f>TRUNC(H3056*K3056, 1)</f>
        <v>0</v>
      </c>
      <c r="M3056" s="4">
        <v>0</v>
      </c>
      <c r="N3056" s="5">
        <f>TRUNC(H3056*M3056, 1)</f>
        <v>0</v>
      </c>
      <c r="O3056" s="4">
        <f t="shared" si="409"/>
        <v>0</v>
      </c>
      <c r="P3056" s="5">
        <f t="shared" si="409"/>
        <v>0</v>
      </c>
      <c r="Q3056" s="1" t="s">
        <v>13</v>
      </c>
      <c r="S3056" t="s">
        <v>54</v>
      </c>
      <c r="T3056" t="s">
        <v>54</v>
      </c>
      <c r="U3056" t="s">
        <v>13</v>
      </c>
      <c r="V3056">
        <v>1</v>
      </c>
    </row>
    <row r="3057" spans="1:22" x14ac:dyDescent="0.2">
      <c r="A3057" s="1" t="s">
        <v>1004</v>
      </c>
      <c r="B3057" s="6" t="s">
        <v>1306</v>
      </c>
      <c r="C3057" s="1" t="s">
        <v>1307</v>
      </c>
      <c r="D3057" s="1" t="s">
        <v>13</v>
      </c>
      <c r="E3057" s="1" t="s">
        <v>1319</v>
      </c>
      <c r="F3057" s="1" t="s">
        <v>1330</v>
      </c>
      <c r="G3057" s="6" t="s">
        <v>1310</v>
      </c>
      <c r="H3057" s="3">
        <v>1</v>
      </c>
      <c r="I3057" s="4">
        <f>TRUNC((L3055+L3056)*2*0.01, 1)</f>
        <v>0</v>
      </c>
      <c r="J3057" s="4">
        <f>TRUNC(H3057*I3057, 1)</f>
        <v>0</v>
      </c>
      <c r="K3057" s="4">
        <v>0</v>
      </c>
      <c r="L3057" s="5">
        <f>TRUNC(H3057*K3057, 1)</f>
        <v>0</v>
      </c>
      <c r="M3057" s="4">
        <v>0</v>
      </c>
      <c r="N3057" s="5">
        <f>TRUNC(H3057*M3057, 1)</f>
        <v>0</v>
      </c>
      <c r="O3057" s="4">
        <f t="shared" si="409"/>
        <v>0</v>
      </c>
      <c r="P3057" s="5">
        <f t="shared" si="409"/>
        <v>0</v>
      </c>
      <c r="Q3057" s="1" t="s">
        <v>13</v>
      </c>
      <c r="S3057" t="s">
        <v>54</v>
      </c>
      <c r="T3057" t="s">
        <v>54</v>
      </c>
      <c r="U3057">
        <v>2</v>
      </c>
      <c r="V3057">
        <v>1</v>
      </c>
    </row>
    <row r="3058" spans="1:22" x14ac:dyDescent="0.2">
      <c r="A3058" s="1" t="s">
        <v>13</v>
      </c>
      <c r="B3058" s="6" t="s">
        <v>13</v>
      </c>
      <c r="C3058" s="1" t="s">
        <v>13</v>
      </c>
      <c r="D3058" s="1" t="s">
        <v>13</v>
      </c>
      <c r="E3058" s="1" t="s">
        <v>1311</v>
      </c>
      <c r="F3058" s="1" t="s">
        <v>13</v>
      </c>
      <c r="G3058" s="6" t="s">
        <v>13</v>
      </c>
      <c r="H3058" s="3">
        <v>0</v>
      </c>
      <c r="I3058" s="1" t="s">
        <v>13</v>
      </c>
      <c r="J3058" s="4">
        <f>TRUNC(SUMPRODUCT(J3055:J3057, V3055:V3057), 0)</f>
        <v>0</v>
      </c>
      <c r="K3058" s="1" t="s">
        <v>13</v>
      </c>
      <c r="L3058" s="5">
        <f>TRUNC(SUMPRODUCT(L3055:L3057, V3055:V3057), 0)</f>
        <v>0</v>
      </c>
      <c r="M3058" s="1" t="s">
        <v>13</v>
      </c>
      <c r="N3058" s="5">
        <f>TRUNC(SUMPRODUCT(N3055:N3057, V3055:V3057), 0)</f>
        <v>0</v>
      </c>
      <c r="O3058" s="1" t="s">
        <v>13</v>
      </c>
      <c r="P3058" s="5">
        <f>J3058+L3058+N3058</f>
        <v>0</v>
      </c>
      <c r="Q3058" s="1" t="s">
        <v>13</v>
      </c>
      <c r="S3058" t="s">
        <v>13</v>
      </c>
      <c r="T3058" t="s">
        <v>13</v>
      </c>
      <c r="U3058" t="s">
        <v>13</v>
      </c>
      <c r="V3058">
        <v>1</v>
      </c>
    </row>
    <row r="3059" spans="1:22" x14ac:dyDescent="0.2">
      <c r="A3059" s="1" t="s">
        <v>13</v>
      </c>
      <c r="B3059" s="6" t="s">
        <v>13</v>
      </c>
      <c r="C3059" s="1" t="s">
        <v>13</v>
      </c>
      <c r="D3059" s="1" t="s">
        <v>13</v>
      </c>
      <c r="E3059" s="1" t="s">
        <v>13</v>
      </c>
      <c r="F3059" s="1" t="s">
        <v>13</v>
      </c>
      <c r="G3059" s="6" t="s">
        <v>13</v>
      </c>
      <c r="H3059" s="3">
        <v>0</v>
      </c>
      <c r="I3059" s="1" t="s">
        <v>13</v>
      </c>
      <c r="J3059" s="1" t="s">
        <v>13</v>
      </c>
      <c r="K3059" s="1" t="s">
        <v>13</v>
      </c>
      <c r="L3059" s="1" t="s">
        <v>13</v>
      </c>
      <c r="M3059" s="1" t="s">
        <v>13</v>
      </c>
      <c r="N3059" s="1" t="s">
        <v>13</v>
      </c>
      <c r="O3059" s="1" t="s">
        <v>13</v>
      </c>
      <c r="P3059" s="1" t="s">
        <v>13</v>
      </c>
      <c r="Q3059" s="1" t="s">
        <v>13</v>
      </c>
      <c r="S3059" t="s">
        <v>13</v>
      </c>
      <c r="T3059" t="s">
        <v>13</v>
      </c>
      <c r="U3059" t="s">
        <v>13</v>
      </c>
      <c r="V3059">
        <v>1</v>
      </c>
    </row>
    <row r="3060" spans="1:22" x14ac:dyDescent="0.2">
      <c r="A3060" s="1" t="s">
        <v>1007</v>
      </c>
      <c r="B3060" s="6" t="s">
        <v>13</v>
      </c>
      <c r="C3060" s="1" t="s">
        <v>13</v>
      </c>
      <c r="D3060" s="1" t="s">
        <v>13</v>
      </c>
      <c r="E3060" s="1" t="s">
        <v>1005</v>
      </c>
      <c r="F3060" s="1" t="s">
        <v>1008</v>
      </c>
      <c r="G3060" s="6" t="s">
        <v>286</v>
      </c>
      <c r="H3060" s="3">
        <v>0</v>
      </c>
      <c r="I3060" s="1" t="s">
        <v>13</v>
      </c>
      <c r="J3060" s="1" t="s">
        <v>13</v>
      </c>
      <c r="K3060" s="1" t="s">
        <v>13</v>
      </c>
      <c r="L3060" s="1" t="s">
        <v>13</v>
      </c>
      <c r="M3060" s="1" t="s">
        <v>13</v>
      </c>
      <c r="N3060" s="1" t="s">
        <v>13</v>
      </c>
      <c r="O3060" s="1" t="s">
        <v>13</v>
      </c>
      <c r="P3060" s="1" t="s">
        <v>13</v>
      </c>
      <c r="Q3060" s="1" t="s">
        <v>13</v>
      </c>
      <c r="S3060" t="s">
        <v>13</v>
      </c>
      <c r="T3060" t="s">
        <v>13</v>
      </c>
      <c r="U3060" t="s">
        <v>13</v>
      </c>
      <c r="V3060">
        <v>1</v>
      </c>
    </row>
    <row r="3061" spans="1:22" x14ac:dyDescent="0.2">
      <c r="A3061" s="1" t="s">
        <v>1007</v>
      </c>
      <c r="B3061" s="6" t="s">
        <v>1312</v>
      </c>
      <c r="C3061" s="1" t="s">
        <v>1412</v>
      </c>
      <c r="D3061" s="1" t="s">
        <v>13</v>
      </c>
      <c r="E3061" s="1" t="s">
        <v>1413</v>
      </c>
      <c r="F3061" s="1" t="s">
        <v>1315</v>
      </c>
      <c r="G3061" s="6" t="s">
        <v>1316</v>
      </c>
      <c r="H3061" s="3">
        <v>0.04</v>
      </c>
      <c r="I3061" s="5">
        <v>0</v>
      </c>
      <c r="J3061" s="4">
        <f>TRUNC(H3061*I3061, 1)</f>
        <v>0</v>
      </c>
      <c r="K3061" s="4">
        <f>노무!E9</f>
        <v>0</v>
      </c>
      <c r="L3061" s="5">
        <f>TRUNC(H3061*K3061, 1)</f>
        <v>0</v>
      </c>
      <c r="M3061" s="4">
        <v>0</v>
      </c>
      <c r="N3061" s="5">
        <f>TRUNC(H3061*M3061, 1)</f>
        <v>0</v>
      </c>
      <c r="O3061" s="4">
        <f t="shared" ref="O3061:P3063" si="410">I3061+K3061+M3061</f>
        <v>0</v>
      </c>
      <c r="P3061" s="5">
        <f t="shared" si="410"/>
        <v>0</v>
      </c>
      <c r="Q3061" s="1" t="s">
        <v>13</v>
      </c>
      <c r="S3061" t="s">
        <v>54</v>
      </c>
      <c r="T3061" t="s">
        <v>54</v>
      </c>
      <c r="U3061" t="s">
        <v>13</v>
      </c>
      <c r="V3061">
        <v>1</v>
      </c>
    </row>
    <row r="3062" spans="1:22" x14ac:dyDescent="0.2">
      <c r="A3062" s="1" t="s">
        <v>1007</v>
      </c>
      <c r="B3062" s="6" t="s">
        <v>1312</v>
      </c>
      <c r="C3062" s="1" t="s">
        <v>1317</v>
      </c>
      <c r="D3062" s="1" t="s">
        <v>13</v>
      </c>
      <c r="E3062" s="1" t="s">
        <v>1318</v>
      </c>
      <c r="F3062" s="1" t="s">
        <v>1315</v>
      </c>
      <c r="G3062" s="6" t="s">
        <v>1316</v>
      </c>
      <c r="H3062" s="3">
        <v>0.02</v>
      </c>
      <c r="I3062" s="5">
        <v>0</v>
      </c>
      <c r="J3062" s="4">
        <f>TRUNC(H3062*I3062, 1)</f>
        <v>0</v>
      </c>
      <c r="K3062" s="4">
        <f>노무!E4</f>
        <v>0</v>
      </c>
      <c r="L3062" s="5">
        <f>TRUNC(H3062*K3062, 1)</f>
        <v>0</v>
      </c>
      <c r="M3062" s="4">
        <v>0</v>
      </c>
      <c r="N3062" s="5">
        <f>TRUNC(H3062*M3062, 1)</f>
        <v>0</v>
      </c>
      <c r="O3062" s="4">
        <f t="shared" si="410"/>
        <v>0</v>
      </c>
      <c r="P3062" s="5">
        <f t="shared" si="410"/>
        <v>0</v>
      </c>
      <c r="Q3062" s="1" t="s">
        <v>13</v>
      </c>
      <c r="S3062" t="s">
        <v>54</v>
      </c>
      <c r="T3062" t="s">
        <v>54</v>
      </c>
      <c r="U3062" t="s">
        <v>13</v>
      </c>
      <c r="V3062">
        <v>1</v>
      </c>
    </row>
    <row r="3063" spans="1:22" x14ac:dyDescent="0.2">
      <c r="A3063" s="1" t="s">
        <v>1007</v>
      </c>
      <c r="B3063" s="6" t="s">
        <v>1306</v>
      </c>
      <c r="C3063" s="1" t="s">
        <v>1307</v>
      </c>
      <c r="D3063" s="1" t="s">
        <v>13</v>
      </c>
      <c r="E3063" s="1" t="s">
        <v>1319</v>
      </c>
      <c r="F3063" s="1" t="s">
        <v>1330</v>
      </c>
      <c r="G3063" s="6" t="s">
        <v>1310</v>
      </c>
      <c r="H3063" s="3">
        <v>1</v>
      </c>
      <c r="I3063" s="4">
        <f>TRUNC((L3061+L3062)*2*0.01, 1)</f>
        <v>0</v>
      </c>
      <c r="J3063" s="4">
        <f>TRUNC(H3063*I3063, 1)</f>
        <v>0</v>
      </c>
      <c r="K3063" s="4">
        <v>0</v>
      </c>
      <c r="L3063" s="5">
        <f>TRUNC(H3063*K3063, 1)</f>
        <v>0</v>
      </c>
      <c r="M3063" s="4">
        <v>0</v>
      </c>
      <c r="N3063" s="5">
        <f>TRUNC(H3063*M3063, 1)</f>
        <v>0</v>
      </c>
      <c r="O3063" s="4">
        <f t="shared" si="410"/>
        <v>0</v>
      </c>
      <c r="P3063" s="5">
        <f t="shared" si="410"/>
        <v>0</v>
      </c>
      <c r="Q3063" s="1" t="s">
        <v>13</v>
      </c>
      <c r="S3063" t="s">
        <v>54</v>
      </c>
      <c r="T3063" t="s">
        <v>54</v>
      </c>
      <c r="U3063">
        <v>2</v>
      </c>
      <c r="V3063">
        <v>1</v>
      </c>
    </row>
    <row r="3064" spans="1:22" x14ac:dyDescent="0.2">
      <c r="A3064" s="1" t="s">
        <v>13</v>
      </c>
      <c r="B3064" s="6" t="s">
        <v>13</v>
      </c>
      <c r="C3064" s="1" t="s">
        <v>13</v>
      </c>
      <c r="D3064" s="1" t="s">
        <v>13</v>
      </c>
      <c r="E3064" s="1" t="s">
        <v>1311</v>
      </c>
      <c r="F3064" s="1" t="s">
        <v>13</v>
      </c>
      <c r="G3064" s="6" t="s">
        <v>13</v>
      </c>
      <c r="H3064" s="3">
        <v>0</v>
      </c>
      <c r="I3064" s="1" t="s">
        <v>13</v>
      </c>
      <c r="J3064" s="4">
        <f>TRUNC(SUMPRODUCT(J3061:J3063, V3061:V3063), 0)</f>
        <v>0</v>
      </c>
      <c r="K3064" s="1" t="s">
        <v>13</v>
      </c>
      <c r="L3064" s="5">
        <f>TRUNC(SUMPRODUCT(L3061:L3063, V3061:V3063), 0)</f>
        <v>0</v>
      </c>
      <c r="M3064" s="1" t="s">
        <v>13</v>
      </c>
      <c r="N3064" s="5">
        <f>TRUNC(SUMPRODUCT(N3061:N3063, V3061:V3063), 0)</f>
        <v>0</v>
      </c>
      <c r="O3064" s="1" t="s">
        <v>13</v>
      </c>
      <c r="P3064" s="5">
        <f>J3064+L3064+N3064</f>
        <v>0</v>
      </c>
      <c r="Q3064" s="1" t="s">
        <v>13</v>
      </c>
      <c r="S3064" t="s">
        <v>13</v>
      </c>
      <c r="T3064" t="s">
        <v>13</v>
      </c>
      <c r="U3064" t="s">
        <v>13</v>
      </c>
      <c r="V3064">
        <v>1</v>
      </c>
    </row>
    <row r="3065" spans="1:22" x14ac:dyDescent="0.2">
      <c r="A3065" s="1" t="s">
        <v>13</v>
      </c>
      <c r="B3065" s="6" t="s">
        <v>13</v>
      </c>
      <c r="C3065" s="1" t="s">
        <v>13</v>
      </c>
      <c r="D3065" s="1" t="s">
        <v>13</v>
      </c>
      <c r="E3065" s="1" t="s">
        <v>13</v>
      </c>
      <c r="F3065" s="1" t="s">
        <v>13</v>
      </c>
      <c r="G3065" s="6" t="s">
        <v>13</v>
      </c>
      <c r="H3065" s="3">
        <v>0</v>
      </c>
      <c r="I3065" s="1" t="s">
        <v>13</v>
      </c>
      <c r="J3065" s="1" t="s">
        <v>13</v>
      </c>
      <c r="K3065" s="1" t="s">
        <v>13</v>
      </c>
      <c r="L3065" s="1" t="s">
        <v>13</v>
      </c>
      <c r="M3065" s="1" t="s">
        <v>13</v>
      </c>
      <c r="N3065" s="1" t="s">
        <v>13</v>
      </c>
      <c r="O3065" s="1" t="s">
        <v>13</v>
      </c>
      <c r="P3065" s="1" t="s">
        <v>13</v>
      </c>
      <c r="Q3065" s="1" t="s">
        <v>13</v>
      </c>
      <c r="S3065" t="s">
        <v>13</v>
      </c>
      <c r="T3065" t="s">
        <v>13</v>
      </c>
      <c r="U3065" t="s">
        <v>13</v>
      </c>
      <c r="V3065">
        <v>1</v>
      </c>
    </row>
    <row r="3066" spans="1:22" x14ac:dyDescent="0.2">
      <c r="A3066" s="1" t="s">
        <v>1009</v>
      </c>
      <c r="B3066" s="6" t="s">
        <v>13</v>
      </c>
      <c r="C3066" s="1" t="s">
        <v>13</v>
      </c>
      <c r="D3066" s="1" t="s">
        <v>13</v>
      </c>
      <c r="E3066" s="1" t="s">
        <v>1005</v>
      </c>
      <c r="F3066" s="1" t="s">
        <v>1010</v>
      </c>
      <c r="G3066" s="6" t="s">
        <v>286</v>
      </c>
      <c r="H3066" s="3">
        <v>0</v>
      </c>
      <c r="I3066" s="1" t="s">
        <v>13</v>
      </c>
      <c r="J3066" s="1" t="s">
        <v>13</v>
      </c>
      <c r="K3066" s="1" t="s">
        <v>13</v>
      </c>
      <c r="L3066" s="1" t="s">
        <v>13</v>
      </c>
      <c r="M3066" s="1" t="s">
        <v>13</v>
      </c>
      <c r="N3066" s="1" t="s">
        <v>13</v>
      </c>
      <c r="O3066" s="1" t="s">
        <v>13</v>
      </c>
      <c r="P3066" s="1" t="s">
        <v>13</v>
      </c>
      <c r="Q3066" s="1" t="s">
        <v>13</v>
      </c>
      <c r="S3066" t="s">
        <v>13</v>
      </c>
      <c r="T3066" t="s">
        <v>13</v>
      </c>
      <c r="U3066" t="s">
        <v>13</v>
      </c>
      <c r="V3066">
        <v>1</v>
      </c>
    </row>
    <row r="3067" spans="1:22" x14ac:dyDescent="0.2">
      <c r="A3067" s="1" t="s">
        <v>1009</v>
      </c>
      <c r="B3067" s="6" t="s">
        <v>1312</v>
      </c>
      <c r="C3067" s="1" t="s">
        <v>1412</v>
      </c>
      <c r="D3067" s="1" t="s">
        <v>13</v>
      </c>
      <c r="E3067" s="1" t="s">
        <v>1413</v>
      </c>
      <c r="F3067" s="1" t="s">
        <v>1315</v>
      </c>
      <c r="G3067" s="6" t="s">
        <v>1316</v>
      </c>
      <c r="H3067" s="3">
        <v>0.06</v>
      </c>
      <c r="I3067" s="5">
        <v>0</v>
      </c>
      <c r="J3067" s="4">
        <f>TRUNC(H3067*I3067, 1)</f>
        <v>0</v>
      </c>
      <c r="K3067" s="4">
        <f>노무!E9</f>
        <v>0</v>
      </c>
      <c r="L3067" s="5">
        <f>TRUNC(H3067*K3067, 1)</f>
        <v>0</v>
      </c>
      <c r="M3067" s="4">
        <v>0</v>
      </c>
      <c r="N3067" s="5">
        <f>TRUNC(H3067*M3067, 1)</f>
        <v>0</v>
      </c>
      <c r="O3067" s="4">
        <f t="shared" ref="O3067:P3069" si="411">I3067+K3067+M3067</f>
        <v>0</v>
      </c>
      <c r="P3067" s="5">
        <f t="shared" si="411"/>
        <v>0</v>
      </c>
      <c r="Q3067" s="1" t="s">
        <v>13</v>
      </c>
      <c r="S3067" t="s">
        <v>54</v>
      </c>
      <c r="T3067" t="s">
        <v>54</v>
      </c>
      <c r="U3067" t="s">
        <v>13</v>
      </c>
      <c r="V3067">
        <v>1</v>
      </c>
    </row>
    <row r="3068" spans="1:22" x14ac:dyDescent="0.2">
      <c r="A3068" s="1" t="s">
        <v>1009</v>
      </c>
      <c r="B3068" s="6" t="s">
        <v>1312</v>
      </c>
      <c r="C3068" s="1" t="s">
        <v>1317</v>
      </c>
      <c r="D3068" s="1" t="s">
        <v>13</v>
      </c>
      <c r="E3068" s="1" t="s">
        <v>1318</v>
      </c>
      <c r="F3068" s="1" t="s">
        <v>1315</v>
      </c>
      <c r="G3068" s="6" t="s">
        <v>1316</v>
      </c>
      <c r="H3068" s="3">
        <v>0.03</v>
      </c>
      <c r="I3068" s="5">
        <v>0</v>
      </c>
      <c r="J3068" s="4">
        <f>TRUNC(H3068*I3068, 1)</f>
        <v>0</v>
      </c>
      <c r="K3068" s="4">
        <f>노무!E4</f>
        <v>0</v>
      </c>
      <c r="L3068" s="5">
        <f>TRUNC(H3068*K3068, 1)</f>
        <v>0</v>
      </c>
      <c r="M3068" s="4">
        <v>0</v>
      </c>
      <c r="N3068" s="5">
        <f>TRUNC(H3068*M3068, 1)</f>
        <v>0</v>
      </c>
      <c r="O3068" s="4">
        <f t="shared" si="411"/>
        <v>0</v>
      </c>
      <c r="P3068" s="5">
        <f t="shared" si="411"/>
        <v>0</v>
      </c>
      <c r="Q3068" s="1" t="s">
        <v>13</v>
      </c>
      <c r="S3068" t="s">
        <v>54</v>
      </c>
      <c r="T3068" t="s">
        <v>54</v>
      </c>
      <c r="U3068" t="s">
        <v>13</v>
      </c>
      <c r="V3068">
        <v>1</v>
      </c>
    </row>
    <row r="3069" spans="1:22" x14ac:dyDescent="0.2">
      <c r="A3069" s="1" t="s">
        <v>1009</v>
      </c>
      <c r="B3069" s="6" t="s">
        <v>1306</v>
      </c>
      <c r="C3069" s="1" t="s">
        <v>1307</v>
      </c>
      <c r="D3069" s="1" t="s">
        <v>13</v>
      </c>
      <c r="E3069" s="1" t="s">
        <v>1319</v>
      </c>
      <c r="F3069" s="1" t="s">
        <v>1330</v>
      </c>
      <c r="G3069" s="6" t="s">
        <v>1310</v>
      </c>
      <c r="H3069" s="3">
        <v>1</v>
      </c>
      <c r="I3069" s="4">
        <f>TRUNC((L3067+L3068)*2*0.01, 1)</f>
        <v>0</v>
      </c>
      <c r="J3069" s="4">
        <f>TRUNC(H3069*I3069, 1)</f>
        <v>0</v>
      </c>
      <c r="K3069" s="4">
        <v>0</v>
      </c>
      <c r="L3069" s="5">
        <f>TRUNC(H3069*K3069, 1)</f>
        <v>0</v>
      </c>
      <c r="M3069" s="4">
        <v>0</v>
      </c>
      <c r="N3069" s="5">
        <f>TRUNC(H3069*M3069, 1)</f>
        <v>0</v>
      </c>
      <c r="O3069" s="4">
        <f t="shared" si="411"/>
        <v>0</v>
      </c>
      <c r="P3069" s="5">
        <f t="shared" si="411"/>
        <v>0</v>
      </c>
      <c r="Q3069" s="1" t="s">
        <v>13</v>
      </c>
      <c r="S3069" t="s">
        <v>54</v>
      </c>
      <c r="T3069" t="s">
        <v>54</v>
      </c>
      <c r="U3069">
        <v>2</v>
      </c>
      <c r="V3069">
        <v>1</v>
      </c>
    </row>
    <row r="3070" spans="1:22" x14ac:dyDescent="0.2">
      <c r="A3070" s="1" t="s">
        <v>13</v>
      </c>
      <c r="B3070" s="6" t="s">
        <v>13</v>
      </c>
      <c r="C3070" s="1" t="s">
        <v>13</v>
      </c>
      <c r="D3070" s="1" t="s">
        <v>13</v>
      </c>
      <c r="E3070" s="1" t="s">
        <v>1311</v>
      </c>
      <c r="F3070" s="1" t="s">
        <v>13</v>
      </c>
      <c r="G3070" s="6" t="s">
        <v>13</v>
      </c>
      <c r="H3070" s="3">
        <v>0</v>
      </c>
      <c r="I3070" s="1" t="s">
        <v>13</v>
      </c>
      <c r="J3070" s="4">
        <f>TRUNC(SUMPRODUCT(J3067:J3069, V3067:V3069), 0)</f>
        <v>0</v>
      </c>
      <c r="K3070" s="1" t="s">
        <v>13</v>
      </c>
      <c r="L3070" s="5">
        <f>TRUNC(SUMPRODUCT(L3067:L3069, V3067:V3069), 0)</f>
        <v>0</v>
      </c>
      <c r="M3070" s="1" t="s">
        <v>13</v>
      </c>
      <c r="N3070" s="5">
        <f>TRUNC(SUMPRODUCT(N3067:N3069, V3067:V3069), 0)</f>
        <v>0</v>
      </c>
      <c r="O3070" s="1" t="s">
        <v>13</v>
      </c>
      <c r="P3070" s="5">
        <f>J3070+L3070+N3070</f>
        <v>0</v>
      </c>
      <c r="Q3070" s="1" t="s">
        <v>13</v>
      </c>
      <c r="S3070" t="s">
        <v>13</v>
      </c>
      <c r="T3070" t="s">
        <v>13</v>
      </c>
      <c r="U3070" t="s">
        <v>13</v>
      </c>
      <c r="V3070">
        <v>1</v>
      </c>
    </row>
    <row r="3071" spans="1:22" x14ac:dyDescent="0.2">
      <c r="A3071" s="1" t="s">
        <v>13</v>
      </c>
      <c r="B3071" s="6" t="s">
        <v>13</v>
      </c>
      <c r="C3071" s="1" t="s">
        <v>13</v>
      </c>
      <c r="D3071" s="1" t="s">
        <v>13</v>
      </c>
      <c r="E3071" s="1" t="s">
        <v>13</v>
      </c>
      <c r="F3071" s="1" t="s">
        <v>13</v>
      </c>
      <c r="G3071" s="6" t="s">
        <v>13</v>
      </c>
      <c r="H3071" s="3">
        <v>0</v>
      </c>
      <c r="I3071" s="1" t="s">
        <v>13</v>
      </c>
      <c r="J3071" s="1" t="s">
        <v>13</v>
      </c>
      <c r="K3071" s="1" t="s">
        <v>13</v>
      </c>
      <c r="L3071" s="1" t="s">
        <v>13</v>
      </c>
      <c r="M3071" s="1" t="s">
        <v>13</v>
      </c>
      <c r="N3071" s="1" t="s">
        <v>13</v>
      </c>
      <c r="O3071" s="1" t="s">
        <v>13</v>
      </c>
      <c r="P3071" s="1" t="s">
        <v>13</v>
      </c>
      <c r="Q3071" s="1" t="s">
        <v>13</v>
      </c>
      <c r="S3071" t="s">
        <v>13</v>
      </c>
      <c r="T3071" t="s">
        <v>13</v>
      </c>
      <c r="U3071" t="s">
        <v>13</v>
      </c>
      <c r="V3071">
        <v>1</v>
      </c>
    </row>
    <row r="3072" spans="1:22" x14ac:dyDescent="0.2">
      <c r="A3072" s="1" t="s">
        <v>1011</v>
      </c>
      <c r="B3072" s="6" t="s">
        <v>13</v>
      </c>
      <c r="C3072" s="1" t="s">
        <v>13</v>
      </c>
      <c r="D3072" s="1" t="s">
        <v>13</v>
      </c>
      <c r="E3072" s="1" t="s">
        <v>1005</v>
      </c>
      <c r="F3072" s="1" t="s">
        <v>1012</v>
      </c>
      <c r="G3072" s="6" t="s">
        <v>286</v>
      </c>
      <c r="H3072" s="3">
        <v>0</v>
      </c>
      <c r="I3072" s="1" t="s">
        <v>13</v>
      </c>
      <c r="J3072" s="1" t="s">
        <v>13</v>
      </c>
      <c r="K3072" s="1" t="s">
        <v>13</v>
      </c>
      <c r="L3072" s="1" t="s">
        <v>13</v>
      </c>
      <c r="M3072" s="1" t="s">
        <v>13</v>
      </c>
      <c r="N3072" s="1" t="s">
        <v>13</v>
      </c>
      <c r="O3072" s="1" t="s">
        <v>13</v>
      </c>
      <c r="P3072" s="1" t="s">
        <v>13</v>
      </c>
      <c r="Q3072" s="1" t="s">
        <v>13</v>
      </c>
      <c r="S3072" t="s">
        <v>13</v>
      </c>
      <c r="T3072" t="s">
        <v>13</v>
      </c>
      <c r="U3072" t="s">
        <v>13</v>
      </c>
      <c r="V3072">
        <v>1</v>
      </c>
    </row>
    <row r="3073" spans="1:22" x14ac:dyDescent="0.2">
      <c r="A3073" s="1" t="s">
        <v>1011</v>
      </c>
      <c r="B3073" s="6" t="s">
        <v>1312</v>
      </c>
      <c r="C3073" s="1" t="s">
        <v>1412</v>
      </c>
      <c r="D3073" s="1" t="s">
        <v>13</v>
      </c>
      <c r="E3073" s="1" t="s">
        <v>1413</v>
      </c>
      <c r="F3073" s="1" t="s">
        <v>1315</v>
      </c>
      <c r="G3073" s="6" t="s">
        <v>1316</v>
      </c>
      <c r="H3073" s="3">
        <v>0.08</v>
      </c>
      <c r="I3073" s="5">
        <v>0</v>
      </c>
      <c r="J3073" s="4">
        <f>TRUNC(H3073*I3073, 1)</f>
        <v>0</v>
      </c>
      <c r="K3073" s="4">
        <f>노무!E9</f>
        <v>0</v>
      </c>
      <c r="L3073" s="5">
        <f>TRUNC(H3073*K3073, 1)</f>
        <v>0</v>
      </c>
      <c r="M3073" s="4">
        <v>0</v>
      </c>
      <c r="N3073" s="5">
        <f>TRUNC(H3073*M3073, 1)</f>
        <v>0</v>
      </c>
      <c r="O3073" s="4">
        <f t="shared" ref="O3073:P3075" si="412">I3073+K3073+M3073</f>
        <v>0</v>
      </c>
      <c r="P3073" s="5">
        <f t="shared" si="412"/>
        <v>0</v>
      </c>
      <c r="Q3073" s="1" t="s">
        <v>13</v>
      </c>
      <c r="S3073" t="s">
        <v>54</v>
      </c>
      <c r="T3073" t="s">
        <v>54</v>
      </c>
      <c r="U3073" t="s">
        <v>13</v>
      </c>
      <c r="V3073">
        <v>1</v>
      </c>
    </row>
    <row r="3074" spans="1:22" x14ac:dyDescent="0.2">
      <c r="A3074" s="1" t="s">
        <v>1011</v>
      </c>
      <c r="B3074" s="6" t="s">
        <v>1312</v>
      </c>
      <c r="C3074" s="1" t="s">
        <v>1317</v>
      </c>
      <c r="D3074" s="1" t="s">
        <v>13</v>
      </c>
      <c r="E3074" s="1" t="s">
        <v>1318</v>
      </c>
      <c r="F3074" s="1" t="s">
        <v>1315</v>
      </c>
      <c r="G3074" s="6" t="s">
        <v>1316</v>
      </c>
      <c r="H3074" s="3">
        <v>0.04</v>
      </c>
      <c r="I3074" s="5">
        <v>0</v>
      </c>
      <c r="J3074" s="4">
        <f>TRUNC(H3074*I3074, 1)</f>
        <v>0</v>
      </c>
      <c r="K3074" s="4">
        <f>노무!E4</f>
        <v>0</v>
      </c>
      <c r="L3074" s="5">
        <f>TRUNC(H3074*K3074, 1)</f>
        <v>0</v>
      </c>
      <c r="M3074" s="4">
        <v>0</v>
      </c>
      <c r="N3074" s="5">
        <f>TRUNC(H3074*M3074, 1)</f>
        <v>0</v>
      </c>
      <c r="O3074" s="4">
        <f t="shared" si="412"/>
        <v>0</v>
      </c>
      <c r="P3074" s="5">
        <f t="shared" si="412"/>
        <v>0</v>
      </c>
      <c r="Q3074" s="1" t="s">
        <v>13</v>
      </c>
      <c r="S3074" t="s">
        <v>54</v>
      </c>
      <c r="T3074" t="s">
        <v>54</v>
      </c>
      <c r="U3074" t="s">
        <v>13</v>
      </c>
      <c r="V3074">
        <v>1</v>
      </c>
    </row>
    <row r="3075" spans="1:22" x14ac:dyDescent="0.2">
      <c r="A3075" s="1" t="s">
        <v>1011</v>
      </c>
      <c r="B3075" s="6" t="s">
        <v>1306</v>
      </c>
      <c r="C3075" s="1" t="s">
        <v>1307</v>
      </c>
      <c r="D3075" s="1" t="s">
        <v>13</v>
      </c>
      <c r="E3075" s="1" t="s">
        <v>1319</v>
      </c>
      <c r="F3075" s="1" t="s">
        <v>1330</v>
      </c>
      <c r="G3075" s="6" t="s">
        <v>1310</v>
      </c>
      <c r="H3075" s="3">
        <v>1</v>
      </c>
      <c r="I3075" s="4">
        <f>TRUNC((L3073+L3074)*2*0.01, 1)</f>
        <v>0</v>
      </c>
      <c r="J3075" s="4">
        <f>TRUNC(H3075*I3075, 1)</f>
        <v>0</v>
      </c>
      <c r="K3075" s="4">
        <v>0</v>
      </c>
      <c r="L3075" s="5">
        <f>TRUNC(H3075*K3075, 1)</f>
        <v>0</v>
      </c>
      <c r="M3075" s="4">
        <v>0</v>
      </c>
      <c r="N3075" s="5">
        <f>TRUNC(H3075*M3075, 1)</f>
        <v>0</v>
      </c>
      <c r="O3075" s="4">
        <f t="shared" si="412"/>
        <v>0</v>
      </c>
      <c r="P3075" s="5">
        <f t="shared" si="412"/>
        <v>0</v>
      </c>
      <c r="Q3075" s="1" t="s">
        <v>13</v>
      </c>
      <c r="S3075" t="s">
        <v>54</v>
      </c>
      <c r="T3075" t="s">
        <v>54</v>
      </c>
      <c r="U3075">
        <v>2</v>
      </c>
      <c r="V3075">
        <v>1</v>
      </c>
    </row>
    <row r="3076" spans="1:22" x14ac:dyDescent="0.2">
      <c r="A3076" s="1" t="s">
        <v>13</v>
      </c>
      <c r="B3076" s="6" t="s">
        <v>13</v>
      </c>
      <c r="C3076" s="1" t="s">
        <v>13</v>
      </c>
      <c r="D3076" s="1" t="s">
        <v>13</v>
      </c>
      <c r="E3076" s="1" t="s">
        <v>1311</v>
      </c>
      <c r="F3076" s="1" t="s">
        <v>13</v>
      </c>
      <c r="G3076" s="6" t="s">
        <v>13</v>
      </c>
      <c r="H3076" s="3">
        <v>0</v>
      </c>
      <c r="I3076" s="1" t="s">
        <v>13</v>
      </c>
      <c r="J3076" s="4">
        <f>TRUNC(SUMPRODUCT(J3073:J3075, V3073:V3075), 0)</f>
        <v>0</v>
      </c>
      <c r="K3076" s="1" t="s">
        <v>13</v>
      </c>
      <c r="L3076" s="5">
        <f>TRUNC(SUMPRODUCT(L3073:L3075, V3073:V3075), 0)</f>
        <v>0</v>
      </c>
      <c r="M3076" s="1" t="s">
        <v>13</v>
      </c>
      <c r="N3076" s="5">
        <f>TRUNC(SUMPRODUCT(N3073:N3075, V3073:V3075), 0)</f>
        <v>0</v>
      </c>
      <c r="O3076" s="1" t="s">
        <v>13</v>
      </c>
      <c r="P3076" s="5">
        <f>J3076+L3076+N3076</f>
        <v>0</v>
      </c>
      <c r="Q3076" s="1" t="s">
        <v>13</v>
      </c>
      <c r="S3076" t="s">
        <v>13</v>
      </c>
      <c r="T3076" t="s">
        <v>13</v>
      </c>
      <c r="U3076" t="s">
        <v>13</v>
      </c>
      <c r="V3076">
        <v>1</v>
      </c>
    </row>
    <row r="3077" spans="1:22" x14ac:dyDescent="0.2">
      <c r="A3077" s="1" t="s">
        <v>13</v>
      </c>
      <c r="B3077" s="6" t="s">
        <v>13</v>
      </c>
      <c r="C3077" s="1" t="s">
        <v>13</v>
      </c>
      <c r="D3077" s="1" t="s">
        <v>13</v>
      </c>
      <c r="E3077" s="1" t="s">
        <v>13</v>
      </c>
      <c r="F3077" s="1" t="s">
        <v>13</v>
      </c>
      <c r="G3077" s="6" t="s">
        <v>13</v>
      </c>
      <c r="H3077" s="3">
        <v>0</v>
      </c>
      <c r="I3077" s="1" t="s">
        <v>13</v>
      </c>
      <c r="J3077" s="1" t="s">
        <v>13</v>
      </c>
      <c r="K3077" s="1" t="s">
        <v>13</v>
      </c>
      <c r="L3077" s="1" t="s">
        <v>13</v>
      </c>
      <c r="M3077" s="1" t="s">
        <v>13</v>
      </c>
      <c r="N3077" s="1" t="s">
        <v>13</v>
      </c>
      <c r="O3077" s="1" t="s">
        <v>13</v>
      </c>
      <c r="P3077" s="1" t="s">
        <v>13</v>
      </c>
      <c r="Q3077" s="1" t="s">
        <v>13</v>
      </c>
      <c r="S3077" t="s">
        <v>13</v>
      </c>
      <c r="T3077" t="s">
        <v>13</v>
      </c>
      <c r="U3077" t="s">
        <v>13</v>
      </c>
      <c r="V3077">
        <v>1</v>
      </c>
    </row>
    <row r="3078" spans="1:22" x14ac:dyDescent="0.2">
      <c r="A3078" s="1" t="s">
        <v>1013</v>
      </c>
      <c r="B3078" s="6" t="s">
        <v>13</v>
      </c>
      <c r="C3078" s="1" t="s">
        <v>13</v>
      </c>
      <c r="D3078" s="1" t="s">
        <v>13</v>
      </c>
      <c r="E3078" s="1" t="s">
        <v>1014</v>
      </c>
      <c r="F3078" s="1" t="s">
        <v>1015</v>
      </c>
      <c r="G3078" s="6" t="s">
        <v>51</v>
      </c>
      <c r="H3078" s="3">
        <v>0</v>
      </c>
      <c r="I3078" s="1" t="s">
        <v>13</v>
      </c>
      <c r="J3078" s="1" t="s">
        <v>13</v>
      </c>
      <c r="K3078" s="1" t="s">
        <v>13</v>
      </c>
      <c r="L3078" s="1" t="s">
        <v>13</v>
      </c>
      <c r="M3078" s="1" t="s">
        <v>13</v>
      </c>
      <c r="N3078" s="1" t="s">
        <v>13</v>
      </c>
      <c r="O3078" s="1" t="s">
        <v>13</v>
      </c>
      <c r="P3078" s="1" t="s">
        <v>13</v>
      </c>
      <c r="Q3078" s="1" t="s">
        <v>13</v>
      </c>
      <c r="S3078" t="s">
        <v>13</v>
      </c>
      <c r="T3078" t="s">
        <v>13</v>
      </c>
      <c r="U3078" t="s">
        <v>13</v>
      </c>
      <c r="V3078">
        <v>1</v>
      </c>
    </row>
    <row r="3079" spans="1:22" x14ac:dyDescent="0.2">
      <c r="A3079" s="1" t="s">
        <v>1013</v>
      </c>
      <c r="B3079" s="6" t="s">
        <v>1312</v>
      </c>
      <c r="C3079" s="1" t="s">
        <v>1362</v>
      </c>
      <c r="D3079" s="1" t="s">
        <v>13</v>
      </c>
      <c r="E3079" s="1" t="s">
        <v>1363</v>
      </c>
      <c r="F3079" s="1" t="s">
        <v>1315</v>
      </c>
      <c r="G3079" s="6" t="s">
        <v>1316</v>
      </c>
      <c r="H3079" s="3">
        <v>0.32</v>
      </c>
      <c r="I3079" s="5">
        <v>0</v>
      </c>
      <c r="J3079" s="4">
        <f>TRUNC(H3079*I3079, 1)</f>
        <v>0</v>
      </c>
      <c r="K3079" s="4">
        <f>노무!E28</f>
        <v>0</v>
      </c>
      <c r="L3079" s="5">
        <f>TRUNC(H3079*K3079, 1)</f>
        <v>0</v>
      </c>
      <c r="M3079" s="4">
        <v>0</v>
      </c>
      <c r="N3079" s="5">
        <f>TRUNC(H3079*M3079, 1)</f>
        <v>0</v>
      </c>
      <c r="O3079" s="4">
        <f t="shared" ref="O3079:P3083" si="413">I3079+K3079+M3079</f>
        <v>0</v>
      </c>
      <c r="P3079" s="5">
        <f t="shared" si="413"/>
        <v>0</v>
      </c>
      <c r="Q3079" s="1" t="s">
        <v>13</v>
      </c>
      <c r="S3079" t="s">
        <v>54</v>
      </c>
      <c r="T3079" t="s">
        <v>54</v>
      </c>
      <c r="U3079" t="s">
        <v>13</v>
      </c>
      <c r="V3079">
        <v>1</v>
      </c>
    </row>
    <row r="3080" spans="1:22" x14ac:dyDescent="0.2">
      <c r="A3080" s="1" t="s">
        <v>1013</v>
      </c>
      <c r="B3080" s="6" t="s">
        <v>1312</v>
      </c>
      <c r="C3080" s="1" t="s">
        <v>1355</v>
      </c>
      <c r="D3080" s="1" t="s">
        <v>13</v>
      </c>
      <c r="E3080" s="1" t="s">
        <v>1356</v>
      </c>
      <c r="F3080" s="1" t="s">
        <v>1315</v>
      </c>
      <c r="G3080" s="6" t="s">
        <v>1316</v>
      </c>
      <c r="H3080" s="3">
        <v>0.32</v>
      </c>
      <c r="I3080" s="5">
        <v>0</v>
      </c>
      <c r="J3080" s="4">
        <f>TRUNC(H3080*I3080, 1)</f>
        <v>0</v>
      </c>
      <c r="K3080" s="4">
        <f>노무!E5</f>
        <v>0</v>
      </c>
      <c r="L3080" s="5">
        <f>TRUNC(H3080*K3080, 1)</f>
        <v>0</v>
      </c>
      <c r="M3080" s="4">
        <v>0</v>
      </c>
      <c r="N3080" s="5">
        <f>TRUNC(H3080*M3080, 1)</f>
        <v>0</v>
      </c>
      <c r="O3080" s="4">
        <f t="shared" si="413"/>
        <v>0</v>
      </c>
      <c r="P3080" s="5">
        <f t="shared" si="413"/>
        <v>0</v>
      </c>
      <c r="Q3080" s="1" t="s">
        <v>13</v>
      </c>
      <c r="S3080" t="s">
        <v>54</v>
      </c>
      <c r="T3080" t="s">
        <v>54</v>
      </c>
      <c r="U3080" t="s">
        <v>13</v>
      </c>
      <c r="V3080">
        <v>1</v>
      </c>
    </row>
    <row r="3081" spans="1:22" x14ac:dyDescent="0.2">
      <c r="A3081" s="1" t="s">
        <v>1013</v>
      </c>
      <c r="B3081" s="6" t="s">
        <v>1312</v>
      </c>
      <c r="C3081" s="1" t="s">
        <v>1317</v>
      </c>
      <c r="D3081" s="1" t="s">
        <v>13</v>
      </c>
      <c r="E3081" s="1" t="s">
        <v>1318</v>
      </c>
      <c r="F3081" s="1" t="s">
        <v>1315</v>
      </c>
      <c r="G3081" s="6" t="s">
        <v>1316</v>
      </c>
      <c r="H3081" s="3">
        <v>0.16</v>
      </c>
      <c r="I3081" s="5">
        <v>0</v>
      </c>
      <c r="J3081" s="4">
        <f>TRUNC(H3081*I3081, 1)</f>
        <v>0</v>
      </c>
      <c r="K3081" s="4">
        <f>노무!E4</f>
        <v>0</v>
      </c>
      <c r="L3081" s="5">
        <f>TRUNC(H3081*K3081, 1)</f>
        <v>0</v>
      </c>
      <c r="M3081" s="4">
        <v>0</v>
      </c>
      <c r="N3081" s="5">
        <f>TRUNC(H3081*M3081, 1)</f>
        <v>0</v>
      </c>
      <c r="O3081" s="4">
        <f t="shared" si="413"/>
        <v>0</v>
      </c>
      <c r="P3081" s="5">
        <f t="shared" si="413"/>
        <v>0</v>
      </c>
      <c r="Q3081" s="1" t="s">
        <v>13</v>
      </c>
      <c r="S3081" t="s">
        <v>54</v>
      </c>
      <c r="T3081" t="s">
        <v>54</v>
      </c>
      <c r="U3081" t="s">
        <v>13</v>
      </c>
      <c r="V3081">
        <v>1</v>
      </c>
    </row>
    <row r="3082" spans="1:22" x14ac:dyDescent="0.2">
      <c r="A3082" s="1" t="s">
        <v>1013</v>
      </c>
      <c r="B3082" s="6" t="s">
        <v>1306</v>
      </c>
      <c r="C3082" s="1" t="s">
        <v>1307</v>
      </c>
      <c r="D3082" s="1" t="s">
        <v>13</v>
      </c>
      <c r="E3082" s="1" t="s">
        <v>1319</v>
      </c>
      <c r="F3082" s="1" t="s">
        <v>1320</v>
      </c>
      <c r="G3082" s="6" t="s">
        <v>1310</v>
      </c>
      <c r="H3082" s="3">
        <v>1</v>
      </c>
      <c r="I3082" s="4">
        <f>TRUNC((L3079+L3080+L3081)*3*0.01, 1)</f>
        <v>0</v>
      </c>
      <c r="J3082" s="4">
        <f>TRUNC(H3082*I3082, 1)</f>
        <v>0</v>
      </c>
      <c r="K3082" s="4">
        <v>0</v>
      </c>
      <c r="L3082" s="5">
        <f>TRUNC(H3082*K3082, 1)</f>
        <v>0</v>
      </c>
      <c r="M3082" s="4">
        <v>0</v>
      </c>
      <c r="N3082" s="5">
        <f>TRUNC(H3082*M3082, 1)</f>
        <v>0</v>
      </c>
      <c r="O3082" s="4">
        <f t="shared" si="413"/>
        <v>0</v>
      </c>
      <c r="P3082" s="5">
        <f t="shared" si="413"/>
        <v>0</v>
      </c>
      <c r="Q3082" s="1" t="s">
        <v>13</v>
      </c>
      <c r="S3082" t="s">
        <v>54</v>
      </c>
      <c r="T3082" t="s">
        <v>54</v>
      </c>
      <c r="U3082">
        <v>3</v>
      </c>
      <c r="V3082">
        <v>1</v>
      </c>
    </row>
    <row r="3083" spans="1:22" x14ac:dyDescent="0.2">
      <c r="A3083" s="1" t="s">
        <v>1013</v>
      </c>
      <c r="B3083" s="6" t="s">
        <v>1331</v>
      </c>
      <c r="C3083" s="1" t="s">
        <v>1561</v>
      </c>
      <c r="D3083" s="1" t="s">
        <v>13</v>
      </c>
      <c r="E3083" s="1" t="s">
        <v>1494</v>
      </c>
      <c r="F3083" s="1" t="s">
        <v>1562</v>
      </c>
      <c r="G3083" s="6" t="s">
        <v>1335</v>
      </c>
      <c r="H3083" s="3">
        <v>0.56999999999999995</v>
      </c>
      <c r="I3083" s="4">
        <f>기계경비!H52</f>
        <v>0</v>
      </c>
      <c r="J3083" s="4">
        <f>TRUNC(H3083*I3083, 1)</f>
        <v>0</v>
      </c>
      <c r="K3083" s="4">
        <f>기계경비!I52</f>
        <v>0</v>
      </c>
      <c r="L3083" s="5">
        <f>TRUNC(H3083*K3083, 1)</f>
        <v>0</v>
      </c>
      <c r="M3083" s="4">
        <f>기계경비!J52</f>
        <v>0</v>
      </c>
      <c r="N3083" s="5">
        <f>TRUNC(H3083*M3083, 1)</f>
        <v>0</v>
      </c>
      <c r="O3083" s="4">
        <f t="shared" si="413"/>
        <v>0</v>
      </c>
      <c r="P3083" s="5">
        <f t="shared" si="413"/>
        <v>0</v>
      </c>
      <c r="Q3083" s="1" t="s">
        <v>13</v>
      </c>
      <c r="S3083" t="s">
        <v>54</v>
      </c>
      <c r="T3083" t="s">
        <v>54</v>
      </c>
      <c r="U3083" t="s">
        <v>13</v>
      </c>
      <c r="V3083">
        <v>1</v>
      </c>
    </row>
    <row r="3084" spans="1:22" x14ac:dyDescent="0.2">
      <c r="A3084" s="1" t="s">
        <v>13</v>
      </c>
      <c r="B3084" s="6" t="s">
        <v>13</v>
      </c>
      <c r="C3084" s="1" t="s">
        <v>13</v>
      </c>
      <c r="D3084" s="1" t="s">
        <v>13</v>
      </c>
      <c r="E3084" s="1" t="s">
        <v>1311</v>
      </c>
      <c r="F3084" s="1" t="s">
        <v>13</v>
      </c>
      <c r="G3084" s="6" t="s">
        <v>13</v>
      </c>
      <c r="H3084" s="3">
        <v>0</v>
      </c>
      <c r="I3084" s="1" t="s">
        <v>13</v>
      </c>
      <c r="J3084" s="4">
        <f>TRUNC(SUMPRODUCT(J3079:J3083, V3079:V3083), 0)</f>
        <v>0</v>
      </c>
      <c r="K3084" s="1" t="s">
        <v>13</v>
      </c>
      <c r="L3084" s="5">
        <f>TRUNC(SUMPRODUCT(L3079:L3083, V3079:V3083), 0)</f>
        <v>0</v>
      </c>
      <c r="M3084" s="1" t="s">
        <v>13</v>
      </c>
      <c r="N3084" s="5">
        <f>TRUNC(SUMPRODUCT(N3079:N3083, V3079:V3083), 0)</f>
        <v>0</v>
      </c>
      <c r="O3084" s="1" t="s">
        <v>13</v>
      </c>
      <c r="P3084" s="5">
        <f>J3084+L3084+N3084</f>
        <v>0</v>
      </c>
      <c r="Q3084" s="1" t="s">
        <v>13</v>
      </c>
      <c r="S3084" t="s">
        <v>13</v>
      </c>
      <c r="T3084" t="s">
        <v>13</v>
      </c>
      <c r="U3084" t="s">
        <v>13</v>
      </c>
      <c r="V3084">
        <v>1</v>
      </c>
    </row>
    <row r="3085" spans="1:22" x14ac:dyDescent="0.2">
      <c r="A3085" s="1" t="s">
        <v>13</v>
      </c>
      <c r="B3085" s="6" t="s">
        <v>13</v>
      </c>
      <c r="C3085" s="1" t="s">
        <v>13</v>
      </c>
      <c r="D3085" s="1" t="s">
        <v>13</v>
      </c>
      <c r="E3085" s="1" t="s">
        <v>13</v>
      </c>
      <c r="F3085" s="1" t="s">
        <v>13</v>
      </c>
      <c r="G3085" s="6" t="s">
        <v>13</v>
      </c>
      <c r="H3085" s="3">
        <v>0</v>
      </c>
      <c r="I3085" s="1" t="s">
        <v>13</v>
      </c>
      <c r="J3085" s="1" t="s">
        <v>13</v>
      </c>
      <c r="K3085" s="1" t="s">
        <v>13</v>
      </c>
      <c r="L3085" s="1" t="s">
        <v>13</v>
      </c>
      <c r="M3085" s="1" t="s">
        <v>13</v>
      </c>
      <c r="N3085" s="1" t="s">
        <v>13</v>
      </c>
      <c r="O3085" s="1" t="s">
        <v>13</v>
      </c>
      <c r="P3085" s="1" t="s">
        <v>13</v>
      </c>
      <c r="Q3085" s="1" t="s">
        <v>13</v>
      </c>
      <c r="S3085" t="s">
        <v>13</v>
      </c>
      <c r="T3085" t="s">
        <v>13</v>
      </c>
      <c r="U3085" t="s">
        <v>13</v>
      </c>
      <c r="V3085">
        <v>1</v>
      </c>
    </row>
    <row r="3086" spans="1:22" x14ac:dyDescent="0.2">
      <c r="A3086" s="1" t="s">
        <v>1016</v>
      </c>
      <c r="B3086" s="6" t="s">
        <v>13</v>
      </c>
      <c r="C3086" s="1" t="s">
        <v>13</v>
      </c>
      <c r="D3086" s="1" t="s">
        <v>13</v>
      </c>
      <c r="E3086" s="1" t="s">
        <v>1014</v>
      </c>
      <c r="F3086" s="1" t="s">
        <v>1017</v>
      </c>
      <c r="G3086" s="6" t="s">
        <v>51</v>
      </c>
      <c r="H3086" s="3">
        <v>0</v>
      </c>
      <c r="I3086" s="1" t="s">
        <v>13</v>
      </c>
      <c r="J3086" s="1" t="s">
        <v>13</v>
      </c>
      <c r="K3086" s="1" t="s">
        <v>13</v>
      </c>
      <c r="L3086" s="1" t="s">
        <v>13</v>
      </c>
      <c r="M3086" s="1" t="s">
        <v>13</v>
      </c>
      <c r="N3086" s="1" t="s">
        <v>13</v>
      </c>
      <c r="O3086" s="1" t="s">
        <v>13</v>
      </c>
      <c r="P3086" s="1" t="s">
        <v>13</v>
      </c>
      <c r="Q3086" s="1" t="s">
        <v>13</v>
      </c>
      <c r="S3086" t="s">
        <v>13</v>
      </c>
      <c r="T3086" t="s">
        <v>13</v>
      </c>
      <c r="U3086" t="s">
        <v>13</v>
      </c>
      <c r="V3086">
        <v>1</v>
      </c>
    </row>
    <row r="3087" spans="1:22" x14ac:dyDescent="0.2">
      <c r="A3087" s="1" t="s">
        <v>1016</v>
      </c>
      <c r="B3087" s="6" t="s">
        <v>1312</v>
      </c>
      <c r="C3087" s="1" t="s">
        <v>1362</v>
      </c>
      <c r="D3087" s="1" t="s">
        <v>13</v>
      </c>
      <c r="E3087" s="1" t="s">
        <v>1363</v>
      </c>
      <c r="F3087" s="1" t="s">
        <v>1315</v>
      </c>
      <c r="G3087" s="6" t="s">
        <v>1316</v>
      </c>
      <c r="H3087" s="3">
        <v>0.37</v>
      </c>
      <c r="I3087" s="5">
        <v>0</v>
      </c>
      <c r="J3087" s="4">
        <f>TRUNC(H3087*I3087, 1)</f>
        <v>0</v>
      </c>
      <c r="K3087" s="4">
        <f>노무!E28</f>
        <v>0</v>
      </c>
      <c r="L3087" s="5">
        <f>TRUNC(H3087*K3087, 1)</f>
        <v>0</v>
      </c>
      <c r="M3087" s="4">
        <v>0</v>
      </c>
      <c r="N3087" s="5">
        <f>TRUNC(H3087*M3087, 1)</f>
        <v>0</v>
      </c>
      <c r="O3087" s="4">
        <f t="shared" ref="O3087:P3091" si="414">I3087+K3087+M3087</f>
        <v>0</v>
      </c>
      <c r="P3087" s="5">
        <f t="shared" si="414"/>
        <v>0</v>
      </c>
      <c r="Q3087" s="1" t="s">
        <v>13</v>
      </c>
      <c r="S3087" t="s">
        <v>54</v>
      </c>
      <c r="T3087" t="s">
        <v>54</v>
      </c>
      <c r="U3087" t="s">
        <v>13</v>
      </c>
      <c r="V3087">
        <v>1</v>
      </c>
    </row>
    <row r="3088" spans="1:22" x14ac:dyDescent="0.2">
      <c r="A3088" s="1" t="s">
        <v>1016</v>
      </c>
      <c r="B3088" s="6" t="s">
        <v>1312</v>
      </c>
      <c r="C3088" s="1" t="s">
        <v>1355</v>
      </c>
      <c r="D3088" s="1" t="s">
        <v>13</v>
      </c>
      <c r="E3088" s="1" t="s">
        <v>1356</v>
      </c>
      <c r="F3088" s="1" t="s">
        <v>1315</v>
      </c>
      <c r="G3088" s="6" t="s">
        <v>1316</v>
      </c>
      <c r="H3088" s="3">
        <v>0.37</v>
      </c>
      <c r="I3088" s="5">
        <v>0</v>
      </c>
      <c r="J3088" s="4">
        <f>TRUNC(H3088*I3088, 1)</f>
        <v>0</v>
      </c>
      <c r="K3088" s="4">
        <f>노무!E5</f>
        <v>0</v>
      </c>
      <c r="L3088" s="5">
        <f>TRUNC(H3088*K3088, 1)</f>
        <v>0</v>
      </c>
      <c r="M3088" s="4">
        <v>0</v>
      </c>
      <c r="N3088" s="5">
        <f>TRUNC(H3088*M3088, 1)</f>
        <v>0</v>
      </c>
      <c r="O3088" s="4">
        <f t="shared" si="414"/>
        <v>0</v>
      </c>
      <c r="P3088" s="5">
        <f t="shared" si="414"/>
        <v>0</v>
      </c>
      <c r="Q3088" s="1" t="s">
        <v>13</v>
      </c>
      <c r="S3088" t="s">
        <v>54</v>
      </c>
      <c r="T3088" t="s">
        <v>54</v>
      </c>
      <c r="U3088" t="s">
        <v>13</v>
      </c>
      <c r="V3088">
        <v>1</v>
      </c>
    </row>
    <row r="3089" spans="1:22" x14ac:dyDescent="0.2">
      <c r="A3089" s="1" t="s">
        <v>1016</v>
      </c>
      <c r="B3089" s="6" t="s">
        <v>1312</v>
      </c>
      <c r="C3089" s="1" t="s">
        <v>1317</v>
      </c>
      <c r="D3089" s="1" t="s">
        <v>13</v>
      </c>
      <c r="E3089" s="1" t="s">
        <v>1318</v>
      </c>
      <c r="F3089" s="1" t="s">
        <v>1315</v>
      </c>
      <c r="G3089" s="6" t="s">
        <v>1316</v>
      </c>
      <c r="H3089" s="3">
        <v>0.19</v>
      </c>
      <c r="I3089" s="5">
        <v>0</v>
      </c>
      <c r="J3089" s="4">
        <f>TRUNC(H3089*I3089, 1)</f>
        <v>0</v>
      </c>
      <c r="K3089" s="4">
        <f>노무!E4</f>
        <v>0</v>
      </c>
      <c r="L3089" s="5">
        <f>TRUNC(H3089*K3089, 1)</f>
        <v>0</v>
      </c>
      <c r="M3089" s="4">
        <v>0</v>
      </c>
      <c r="N3089" s="5">
        <f>TRUNC(H3089*M3089, 1)</f>
        <v>0</v>
      </c>
      <c r="O3089" s="4">
        <f t="shared" si="414"/>
        <v>0</v>
      </c>
      <c r="P3089" s="5">
        <f t="shared" si="414"/>
        <v>0</v>
      </c>
      <c r="Q3089" s="1" t="s">
        <v>13</v>
      </c>
      <c r="S3089" t="s">
        <v>54</v>
      </c>
      <c r="T3089" t="s">
        <v>54</v>
      </c>
      <c r="U3089" t="s">
        <v>13</v>
      </c>
      <c r="V3089">
        <v>1</v>
      </c>
    </row>
    <row r="3090" spans="1:22" x14ac:dyDescent="0.2">
      <c r="A3090" s="1" t="s">
        <v>1016</v>
      </c>
      <c r="B3090" s="6" t="s">
        <v>1306</v>
      </c>
      <c r="C3090" s="1" t="s">
        <v>1307</v>
      </c>
      <c r="D3090" s="1" t="s">
        <v>13</v>
      </c>
      <c r="E3090" s="1" t="s">
        <v>1319</v>
      </c>
      <c r="F3090" s="1" t="s">
        <v>1320</v>
      </c>
      <c r="G3090" s="6" t="s">
        <v>1310</v>
      </c>
      <c r="H3090" s="3">
        <v>1</v>
      </c>
      <c r="I3090" s="4">
        <f>TRUNC((L3087+L3088+L3089)*3*0.01, 1)</f>
        <v>0</v>
      </c>
      <c r="J3090" s="4">
        <f>TRUNC(H3090*I3090, 1)</f>
        <v>0</v>
      </c>
      <c r="K3090" s="4">
        <v>0</v>
      </c>
      <c r="L3090" s="5">
        <f>TRUNC(H3090*K3090, 1)</f>
        <v>0</v>
      </c>
      <c r="M3090" s="4">
        <v>0</v>
      </c>
      <c r="N3090" s="5">
        <f>TRUNC(H3090*M3090, 1)</f>
        <v>0</v>
      </c>
      <c r="O3090" s="4">
        <f t="shared" si="414"/>
        <v>0</v>
      </c>
      <c r="P3090" s="5">
        <f t="shared" si="414"/>
        <v>0</v>
      </c>
      <c r="Q3090" s="1" t="s">
        <v>13</v>
      </c>
      <c r="S3090" t="s">
        <v>54</v>
      </c>
      <c r="T3090" t="s">
        <v>54</v>
      </c>
      <c r="U3090">
        <v>3</v>
      </c>
      <c r="V3090">
        <v>1</v>
      </c>
    </row>
    <row r="3091" spans="1:22" x14ac:dyDescent="0.2">
      <c r="A3091" s="1" t="s">
        <v>1016</v>
      </c>
      <c r="B3091" s="6" t="s">
        <v>1331</v>
      </c>
      <c r="C3091" s="1" t="s">
        <v>1561</v>
      </c>
      <c r="D3091" s="1" t="s">
        <v>13</v>
      </c>
      <c r="E3091" s="1" t="s">
        <v>1494</v>
      </c>
      <c r="F3091" s="1" t="s">
        <v>1562</v>
      </c>
      <c r="G3091" s="6" t="s">
        <v>1335</v>
      </c>
      <c r="H3091" s="3">
        <v>0.66</v>
      </c>
      <c r="I3091" s="4">
        <f>기계경비!H52</f>
        <v>0</v>
      </c>
      <c r="J3091" s="4">
        <f>TRUNC(H3091*I3091, 1)</f>
        <v>0</v>
      </c>
      <c r="K3091" s="4">
        <f>기계경비!I52</f>
        <v>0</v>
      </c>
      <c r="L3091" s="5">
        <f>TRUNC(H3091*K3091, 1)</f>
        <v>0</v>
      </c>
      <c r="M3091" s="4">
        <f>기계경비!J52</f>
        <v>0</v>
      </c>
      <c r="N3091" s="5">
        <f>TRUNC(H3091*M3091, 1)</f>
        <v>0</v>
      </c>
      <c r="O3091" s="4">
        <f t="shared" si="414"/>
        <v>0</v>
      </c>
      <c r="P3091" s="5">
        <f t="shared" si="414"/>
        <v>0</v>
      </c>
      <c r="Q3091" s="1" t="s">
        <v>13</v>
      </c>
      <c r="S3091" t="s">
        <v>54</v>
      </c>
      <c r="T3091" t="s">
        <v>54</v>
      </c>
      <c r="U3091" t="s">
        <v>13</v>
      </c>
      <c r="V3091">
        <v>1</v>
      </c>
    </row>
    <row r="3092" spans="1:22" x14ac:dyDescent="0.2">
      <c r="A3092" s="1" t="s">
        <v>13</v>
      </c>
      <c r="B3092" s="6" t="s">
        <v>13</v>
      </c>
      <c r="C3092" s="1" t="s">
        <v>13</v>
      </c>
      <c r="D3092" s="1" t="s">
        <v>13</v>
      </c>
      <c r="E3092" s="1" t="s">
        <v>1311</v>
      </c>
      <c r="F3092" s="1" t="s">
        <v>13</v>
      </c>
      <c r="G3092" s="6" t="s">
        <v>13</v>
      </c>
      <c r="H3092" s="3">
        <v>0</v>
      </c>
      <c r="I3092" s="1" t="s">
        <v>13</v>
      </c>
      <c r="J3092" s="4">
        <f>TRUNC(SUMPRODUCT(J3087:J3091, V3087:V3091), 0)</f>
        <v>0</v>
      </c>
      <c r="K3092" s="1" t="s">
        <v>13</v>
      </c>
      <c r="L3092" s="5">
        <f>TRUNC(SUMPRODUCT(L3087:L3091, V3087:V3091), 0)</f>
        <v>0</v>
      </c>
      <c r="M3092" s="1" t="s">
        <v>13</v>
      </c>
      <c r="N3092" s="5">
        <f>TRUNC(SUMPRODUCT(N3087:N3091, V3087:V3091), 0)</f>
        <v>0</v>
      </c>
      <c r="O3092" s="1" t="s">
        <v>13</v>
      </c>
      <c r="P3092" s="5">
        <f>J3092+L3092+N3092</f>
        <v>0</v>
      </c>
      <c r="Q3092" s="1" t="s">
        <v>13</v>
      </c>
      <c r="S3092" t="s">
        <v>13</v>
      </c>
      <c r="T3092" t="s">
        <v>13</v>
      </c>
      <c r="U3092" t="s">
        <v>13</v>
      </c>
      <c r="V3092">
        <v>1</v>
      </c>
    </row>
    <row r="3093" spans="1:22" x14ac:dyDescent="0.2">
      <c r="A3093" s="1" t="s">
        <v>13</v>
      </c>
      <c r="B3093" s="6" t="s">
        <v>13</v>
      </c>
      <c r="C3093" s="1" t="s">
        <v>13</v>
      </c>
      <c r="D3093" s="1" t="s">
        <v>13</v>
      </c>
      <c r="E3093" s="1" t="s">
        <v>13</v>
      </c>
      <c r="F3093" s="1" t="s">
        <v>13</v>
      </c>
      <c r="G3093" s="6" t="s">
        <v>13</v>
      </c>
      <c r="H3093" s="3">
        <v>0</v>
      </c>
      <c r="I3093" s="1" t="s">
        <v>13</v>
      </c>
      <c r="J3093" s="1" t="s">
        <v>13</v>
      </c>
      <c r="K3093" s="1" t="s">
        <v>13</v>
      </c>
      <c r="L3093" s="1" t="s">
        <v>13</v>
      </c>
      <c r="M3093" s="1" t="s">
        <v>13</v>
      </c>
      <c r="N3093" s="1" t="s">
        <v>13</v>
      </c>
      <c r="O3093" s="1" t="s">
        <v>13</v>
      </c>
      <c r="P3093" s="1" t="s">
        <v>13</v>
      </c>
      <c r="Q3093" s="1" t="s">
        <v>13</v>
      </c>
      <c r="S3093" t="s">
        <v>13</v>
      </c>
      <c r="T3093" t="s">
        <v>13</v>
      </c>
      <c r="U3093" t="s">
        <v>13</v>
      </c>
      <c r="V3093">
        <v>1</v>
      </c>
    </row>
    <row r="3094" spans="1:22" x14ac:dyDescent="0.2">
      <c r="A3094" s="1" t="s">
        <v>1018</v>
      </c>
      <c r="B3094" s="6" t="s">
        <v>13</v>
      </c>
      <c r="C3094" s="1" t="s">
        <v>13</v>
      </c>
      <c r="D3094" s="1" t="s">
        <v>13</v>
      </c>
      <c r="E3094" s="1" t="s">
        <v>1014</v>
      </c>
      <c r="F3094" s="1" t="s">
        <v>1019</v>
      </c>
      <c r="G3094" s="6" t="s">
        <v>51</v>
      </c>
      <c r="H3094" s="3">
        <v>0</v>
      </c>
      <c r="I3094" s="1" t="s">
        <v>13</v>
      </c>
      <c r="J3094" s="1" t="s">
        <v>13</v>
      </c>
      <c r="K3094" s="1" t="s">
        <v>13</v>
      </c>
      <c r="L3094" s="1" t="s">
        <v>13</v>
      </c>
      <c r="M3094" s="1" t="s">
        <v>13</v>
      </c>
      <c r="N3094" s="1" t="s">
        <v>13</v>
      </c>
      <c r="O3094" s="1" t="s">
        <v>13</v>
      </c>
      <c r="P3094" s="1" t="s">
        <v>13</v>
      </c>
      <c r="Q3094" s="1" t="s">
        <v>13</v>
      </c>
      <c r="S3094" t="s">
        <v>13</v>
      </c>
      <c r="T3094" t="s">
        <v>13</v>
      </c>
      <c r="U3094" t="s">
        <v>13</v>
      </c>
      <c r="V3094">
        <v>1</v>
      </c>
    </row>
    <row r="3095" spans="1:22" x14ac:dyDescent="0.2">
      <c r="A3095" s="1" t="s">
        <v>1018</v>
      </c>
      <c r="B3095" s="6" t="s">
        <v>1312</v>
      </c>
      <c r="C3095" s="1" t="s">
        <v>1362</v>
      </c>
      <c r="D3095" s="1" t="s">
        <v>13</v>
      </c>
      <c r="E3095" s="1" t="s">
        <v>1363</v>
      </c>
      <c r="F3095" s="1" t="s">
        <v>1315</v>
      </c>
      <c r="G3095" s="6" t="s">
        <v>1316</v>
      </c>
      <c r="H3095" s="3">
        <v>0.46</v>
      </c>
      <c r="I3095" s="5">
        <v>0</v>
      </c>
      <c r="J3095" s="4">
        <f>TRUNC(H3095*I3095, 1)</f>
        <v>0</v>
      </c>
      <c r="K3095" s="4">
        <f>노무!E28</f>
        <v>0</v>
      </c>
      <c r="L3095" s="5">
        <f>TRUNC(H3095*K3095, 1)</f>
        <v>0</v>
      </c>
      <c r="M3095" s="4">
        <v>0</v>
      </c>
      <c r="N3095" s="5">
        <f>TRUNC(H3095*M3095, 1)</f>
        <v>0</v>
      </c>
      <c r="O3095" s="4">
        <f t="shared" ref="O3095:P3099" si="415">I3095+K3095+M3095</f>
        <v>0</v>
      </c>
      <c r="P3095" s="5">
        <f t="shared" si="415"/>
        <v>0</v>
      </c>
      <c r="Q3095" s="1" t="s">
        <v>13</v>
      </c>
      <c r="S3095" t="s">
        <v>54</v>
      </c>
      <c r="T3095" t="s">
        <v>54</v>
      </c>
      <c r="U3095" t="s">
        <v>13</v>
      </c>
      <c r="V3095">
        <v>1</v>
      </c>
    </row>
    <row r="3096" spans="1:22" x14ac:dyDescent="0.2">
      <c r="A3096" s="1" t="s">
        <v>1018</v>
      </c>
      <c r="B3096" s="6" t="s">
        <v>1312</v>
      </c>
      <c r="C3096" s="1" t="s">
        <v>1355</v>
      </c>
      <c r="D3096" s="1" t="s">
        <v>13</v>
      </c>
      <c r="E3096" s="1" t="s">
        <v>1356</v>
      </c>
      <c r="F3096" s="1" t="s">
        <v>1315</v>
      </c>
      <c r="G3096" s="6" t="s">
        <v>1316</v>
      </c>
      <c r="H3096" s="3">
        <v>0.46</v>
      </c>
      <c r="I3096" s="5">
        <v>0</v>
      </c>
      <c r="J3096" s="4">
        <f>TRUNC(H3096*I3096, 1)</f>
        <v>0</v>
      </c>
      <c r="K3096" s="4">
        <f>노무!E5</f>
        <v>0</v>
      </c>
      <c r="L3096" s="5">
        <f>TRUNC(H3096*K3096, 1)</f>
        <v>0</v>
      </c>
      <c r="M3096" s="4">
        <v>0</v>
      </c>
      <c r="N3096" s="5">
        <f>TRUNC(H3096*M3096, 1)</f>
        <v>0</v>
      </c>
      <c r="O3096" s="4">
        <f t="shared" si="415"/>
        <v>0</v>
      </c>
      <c r="P3096" s="5">
        <f t="shared" si="415"/>
        <v>0</v>
      </c>
      <c r="Q3096" s="1" t="s">
        <v>13</v>
      </c>
      <c r="S3096" t="s">
        <v>54</v>
      </c>
      <c r="T3096" t="s">
        <v>54</v>
      </c>
      <c r="U3096" t="s">
        <v>13</v>
      </c>
      <c r="V3096">
        <v>1</v>
      </c>
    </row>
    <row r="3097" spans="1:22" x14ac:dyDescent="0.2">
      <c r="A3097" s="1" t="s">
        <v>1018</v>
      </c>
      <c r="B3097" s="6" t="s">
        <v>1312</v>
      </c>
      <c r="C3097" s="1" t="s">
        <v>1317</v>
      </c>
      <c r="D3097" s="1" t="s">
        <v>13</v>
      </c>
      <c r="E3097" s="1" t="s">
        <v>1318</v>
      </c>
      <c r="F3097" s="1" t="s">
        <v>1315</v>
      </c>
      <c r="G3097" s="6" t="s">
        <v>1316</v>
      </c>
      <c r="H3097" s="3">
        <v>0.23</v>
      </c>
      <c r="I3097" s="5">
        <v>0</v>
      </c>
      <c r="J3097" s="4">
        <f>TRUNC(H3097*I3097, 1)</f>
        <v>0</v>
      </c>
      <c r="K3097" s="4">
        <f>노무!E4</f>
        <v>0</v>
      </c>
      <c r="L3097" s="5">
        <f>TRUNC(H3097*K3097, 1)</f>
        <v>0</v>
      </c>
      <c r="M3097" s="4">
        <v>0</v>
      </c>
      <c r="N3097" s="5">
        <f>TRUNC(H3097*M3097, 1)</f>
        <v>0</v>
      </c>
      <c r="O3097" s="4">
        <f t="shared" si="415"/>
        <v>0</v>
      </c>
      <c r="P3097" s="5">
        <f t="shared" si="415"/>
        <v>0</v>
      </c>
      <c r="Q3097" s="1" t="s">
        <v>13</v>
      </c>
      <c r="S3097" t="s">
        <v>54</v>
      </c>
      <c r="T3097" t="s">
        <v>54</v>
      </c>
      <c r="U3097" t="s">
        <v>13</v>
      </c>
      <c r="V3097">
        <v>1</v>
      </c>
    </row>
    <row r="3098" spans="1:22" x14ac:dyDescent="0.2">
      <c r="A3098" s="1" t="s">
        <v>1018</v>
      </c>
      <c r="B3098" s="6" t="s">
        <v>1306</v>
      </c>
      <c r="C3098" s="1" t="s">
        <v>1307</v>
      </c>
      <c r="D3098" s="1" t="s">
        <v>13</v>
      </c>
      <c r="E3098" s="1" t="s">
        <v>1319</v>
      </c>
      <c r="F3098" s="1" t="s">
        <v>1320</v>
      </c>
      <c r="G3098" s="6" t="s">
        <v>1310</v>
      </c>
      <c r="H3098" s="3">
        <v>1</v>
      </c>
      <c r="I3098" s="4">
        <f>TRUNC((L3095+L3096+L3097)*3*0.01, 1)</f>
        <v>0</v>
      </c>
      <c r="J3098" s="4">
        <f>TRUNC(H3098*I3098, 1)</f>
        <v>0</v>
      </c>
      <c r="K3098" s="4">
        <v>0</v>
      </c>
      <c r="L3098" s="5">
        <f>TRUNC(H3098*K3098, 1)</f>
        <v>0</v>
      </c>
      <c r="M3098" s="4">
        <v>0</v>
      </c>
      <c r="N3098" s="5">
        <f>TRUNC(H3098*M3098, 1)</f>
        <v>0</v>
      </c>
      <c r="O3098" s="4">
        <f t="shared" si="415"/>
        <v>0</v>
      </c>
      <c r="P3098" s="5">
        <f t="shared" si="415"/>
        <v>0</v>
      </c>
      <c r="Q3098" s="1" t="s">
        <v>13</v>
      </c>
      <c r="S3098" t="s">
        <v>54</v>
      </c>
      <c r="T3098" t="s">
        <v>54</v>
      </c>
      <c r="U3098">
        <v>3</v>
      </c>
      <c r="V3098">
        <v>1</v>
      </c>
    </row>
    <row r="3099" spans="1:22" x14ac:dyDescent="0.2">
      <c r="A3099" s="1" t="s">
        <v>1018</v>
      </c>
      <c r="B3099" s="6" t="s">
        <v>1331</v>
      </c>
      <c r="C3099" s="1" t="s">
        <v>1561</v>
      </c>
      <c r="D3099" s="1" t="s">
        <v>13</v>
      </c>
      <c r="E3099" s="1" t="s">
        <v>1494</v>
      </c>
      <c r="F3099" s="1" t="s">
        <v>1562</v>
      </c>
      <c r="G3099" s="6" t="s">
        <v>1335</v>
      </c>
      <c r="H3099" s="3">
        <v>0.81</v>
      </c>
      <c r="I3099" s="4">
        <f>기계경비!H52</f>
        <v>0</v>
      </c>
      <c r="J3099" s="4">
        <f>TRUNC(H3099*I3099, 1)</f>
        <v>0</v>
      </c>
      <c r="K3099" s="4">
        <f>기계경비!I52</f>
        <v>0</v>
      </c>
      <c r="L3099" s="5">
        <f>TRUNC(H3099*K3099, 1)</f>
        <v>0</v>
      </c>
      <c r="M3099" s="4">
        <f>기계경비!J52</f>
        <v>0</v>
      </c>
      <c r="N3099" s="5">
        <f>TRUNC(H3099*M3099, 1)</f>
        <v>0</v>
      </c>
      <c r="O3099" s="4">
        <f t="shared" si="415"/>
        <v>0</v>
      </c>
      <c r="P3099" s="5">
        <f t="shared" si="415"/>
        <v>0</v>
      </c>
      <c r="Q3099" s="1" t="s">
        <v>13</v>
      </c>
      <c r="S3099" t="s">
        <v>54</v>
      </c>
      <c r="T3099" t="s">
        <v>54</v>
      </c>
      <c r="U3099" t="s">
        <v>13</v>
      </c>
      <c r="V3099">
        <v>1</v>
      </c>
    </row>
    <row r="3100" spans="1:22" x14ac:dyDescent="0.2">
      <c r="A3100" s="1" t="s">
        <v>13</v>
      </c>
      <c r="B3100" s="6" t="s">
        <v>13</v>
      </c>
      <c r="C3100" s="1" t="s">
        <v>13</v>
      </c>
      <c r="D3100" s="1" t="s">
        <v>13</v>
      </c>
      <c r="E3100" s="1" t="s">
        <v>1311</v>
      </c>
      <c r="F3100" s="1" t="s">
        <v>13</v>
      </c>
      <c r="G3100" s="6" t="s">
        <v>13</v>
      </c>
      <c r="H3100" s="3">
        <v>0</v>
      </c>
      <c r="I3100" s="1" t="s">
        <v>13</v>
      </c>
      <c r="J3100" s="4">
        <f>TRUNC(SUMPRODUCT(J3095:J3099, V3095:V3099), 0)</f>
        <v>0</v>
      </c>
      <c r="K3100" s="1" t="s">
        <v>13</v>
      </c>
      <c r="L3100" s="5">
        <f>TRUNC(SUMPRODUCT(L3095:L3099, V3095:V3099), 0)</f>
        <v>0</v>
      </c>
      <c r="M3100" s="1" t="s">
        <v>13</v>
      </c>
      <c r="N3100" s="5">
        <f>TRUNC(SUMPRODUCT(N3095:N3099, V3095:V3099), 0)</f>
        <v>0</v>
      </c>
      <c r="O3100" s="1" t="s">
        <v>13</v>
      </c>
      <c r="P3100" s="5">
        <f>J3100+L3100+N3100</f>
        <v>0</v>
      </c>
      <c r="Q3100" s="1" t="s">
        <v>13</v>
      </c>
      <c r="S3100" t="s">
        <v>13</v>
      </c>
      <c r="T3100" t="s">
        <v>13</v>
      </c>
      <c r="U3100" t="s">
        <v>13</v>
      </c>
      <c r="V3100">
        <v>1</v>
      </c>
    </row>
    <row r="3101" spans="1:22" x14ac:dyDescent="0.2">
      <c r="A3101" s="1" t="s">
        <v>13</v>
      </c>
      <c r="B3101" s="6" t="s">
        <v>13</v>
      </c>
      <c r="C3101" s="1" t="s">
        <v>13</v>
      </c>
      <c r="D3101" s="1" t="s">
        <v>13</v>
      </c>
      <c r="E3101" s="1" t="s">
        <v>13</v>
      </c>
      <c r="F3101" s="1" t="s">
        <v>13</v>
      </c>
      <c r="G3101" s="6" t="s">
        <v>13</v>
      </c>
      <c r="H3101" s="3">
        <v>0</v>
      </c>
      <c r="I3101" s="1" t="s">
        <v>13</v>
      </c>
      <c r="J3101" s="1" t="s">
        <v>13</v>
      </c>
      <c r="K3101" s="1" t="s">
        <v>13</v>
      </c>
      <c r="L3101" s="1" t="s">
        <v>13</v>
      </c>
      <c r="M3101" s="1" t="s">
        <v>13</v>
      </c>
      <c r="N3101" s="1" t="s">
        <v>13</v>
      </c>
      <c r="O3101" s="1" t="s">
        <v>13</v>
      </c>
      <c r="P3101" s="1" t="s">
        <v>13</v>
      </c>
      <c r="Q3101" s="1" t="s">
        <v>13</v>
      </c>
      <c r="S3101" t="s">
        <v>13</v>
      </c>
      <c r="T3101" t="s">
        <v>13</v>
      </c>
      <c r="U3101" t="s">
        <v>13</v>
      </c>
      <c r="V3101">
        <v>1</v>
      </c>
    </row>
    <row r="3102" spans="1:22" x14ac:dyDescent="0.2">
      <c r="A3102" s="1" t="s">
        <v>1020</v>
      </c>
      <c r="B3102" s="6" t="s">
        <v>13</v>
      </c>
      <c r="C3102" s="1" t="s">
        <v>13</v>
      </c>
      <c r="D3102" s="1" t="s">
        <v>13</v>
      </c>
      <c r="E3102" s="1" t="s">
        <v>1014</v>
      </c>
      <c r="F3102" s="1" t="s">
        <v>1021</v>
      </c>
      <c r="G3102" s="6" t="s">
        <v>51</v>
      </c>
      <c r="H3102" s="3">
        <v>0</v>
      </c>
      <c r="I3102" s="1" t="s">
        <v>13</v>
      </c>
      <c r="J3102" s="1" t="s">
        <v>13</v>
      </c>
      <c r="K3102" s="1" t="s">
        <v>13</v>
      </c>
      <c r="L3102" s="1" t="s">
        <v>13</v>
      </c>
      <c r="M3102" s="1" t="s">
        <v>13</v>
      </c>
      <c r="N3102" s="1" t="s">
        <v>13</v>
      </c>
      <c r="O3102" s="1" t="s">
        <v>13</v>
      </c>
      <c r="P3102" s="1" t="s">
        <v>13</v>
      </c>
      <c r="Q3102" s="1" t="s">
        <v>13</v>
      </c>
      <c r="S3102" t="s">
        <v>13</v>
      </c>
      <c r="T3102" t="s">
        <v>13</v>
      </c>
      <c r="U3102" t="s">
        <v>13</v>
      </c>
      <c r="V3102">
        <v>1</v>
      </c>
    </row>
    <row r="3103" spans="1:22" x14ac:dyDescent="0.2">
      <c r="A3103" s="1" t="s">
        <v>1020</v>
      </c>
      <c r="B3103" s="6" t="s">
        <v>1312</v>
      </c>
      <c r="C3103" s="1" t="s">
        <v>1362</v>
      </c>
      <c r="D3103" s="1" t="s">
        <v>13</v>
      </c>
      <c r="E3103" s="1" t="s">
        <v>1363</v>
      </c>
      <c r="F3103" s="1" t="s">
        <v>1315</v>
      </c>
      <c r="G3103" s="6" t="s">
        <v>1316</v>
      </c>
      <c r="H3103" s="3">
        <v>0.53</v>
      </c>
      <c r="I3103" s="5">
        <v>0</v>
      </c>
      <c r="J3103" s="4">
        <f>TRUNC(H3103*I3103, 1)</f>
        <v>0</v>
      </c>
      <c r="K3103" s="4">
        <f>노무!E28</f>
        <v>0</v>
      </c>
      <c r="L3103" s="5">
        <f>TRUNC(H3103*K3103, 1)</f>
        <v>0</v>
      </c>
      <c r="M3103" s="4">
        <v>0</v>
      </c>
      <c r="N3103" s="5">
        <f>TRUNC(H3103*M3103, 1)</f>
        <v>0</v>
      </c>
      <c r="O3103" s="4">
        <f t="shared" ref="O3103:P3107" si="416">I3103+K3103+M3103</f>
        <v>0</v>
      </c>
      <c r="P3103" s="5">
        <f t="shared" si="416"/>
        <v>0</v>
      </c>
      <c r="Q3103" s="1" t="s">
        <v>13</v>
      </c>
      <c r="S3103" t="s">
        <v>54</v>
      </c>
      <c r="T3103" t="s">
        <v>54</v>
      </c>
      <c r="U3103" t="s">
        <v>13</v>
      </c>
      <c r="V3103">
        <v>1</v>
      </c>
    </row>
    <row r="3104" spans="1:22" x14ac:dyDescent="0.2">
      <c r="A3104" s="1" t="s">
        <v>1020</v>
      </c>
      <c r="B3104" s="6" t="s">
        <v>1312</v>
      </c>
      <c r="C3104" s="1" t="s">
        <v>1355</v>
      </c>
      <c r="D3104" s="1" t="s">
        <v>13</v>
      </c>
      <c r="E3104" s="1" t="s">
        <v>1356</v>
      </c>
      <c r="F3104" s="1" t="s">
        <v>1315</v>
      </c>
      <c r="G3104" s="6" t="s">
        <v>1316</v>
      </c>
      <c r="H3104" s="3">
        <v>0.53</v>
      </c>
      <c r="I3104" s="5">
        <v>0</v>
      </c>
      <c r="J3104" s="4">
        <f>TRUNC(H3104*I3104, 1)</f>
        <v>0</v>
      </c>
      <c r="K3104" s="4">
        <f>노무!E5</f>
        <v>0</v>
      </c>
      <c r="L3104" s="5">
        <f>TRUNC(H3104*K3104, 1)</f>
        <v>0</v>
      </c>
      <c r="M3104" s="4">
        <v>0</v>
      </c>
      <c r="N3104" s="5">
        <f>TRUNC(H3104*M3104, 1)</f>
        <v>0</v>
      </c>
      <c r="O3104" s="4">
        <f t="shared" si="416"/>
        <v>0</v>
      </c>
      <c r="P3104" s="5">
        <f t="shared" si="416"/>
        <v>0</v>
      </c>
      <c r="Q3104" s="1" t="s">
        <v>13</v>
      </c>
      <c r="S3104" t="s">
        <v>54</v>
      </c>
      <c r="T3104" t="s">
        <v>54</v>
      </c>
      <c r="U3104" t="s">
        <v>13</v>
      </c>
      <c r="V3104">
        <v>1</v>
      </c>
    </row>
    <row r="3105" spans="1:22" x14ac:dyDescent="0.2">
      <c r="A3105" s="1" t="s">
        <v>1020</v>
      </c>
      <c r="B3105" s="6" t="s">
        <v>1312</v>
      </c>
      <c r="C3105" s="1" t="s">
        <v>1317</v>
      </c>
      <c r="D3105" s="1" t="s">
        <v>13</v>
      </c>
      <c r="E3105" s="1" t="s">
        <v>1318</v>
      </c>
      <c r="F3105" s="1" t="s">
        <v>1315</v>
      </c>
      <c r="G3105" s="6" t="s">
        <v>1316</v>
      </c>
      <c r="H3105" s="3">
        <v>0.27</v>
      </c>
      <c r="I3105" s="5">
        <v>0</v>
      </c>
      <c r="J3105" s="4">
        <f>TRUNC(H3105*I3105, 1)</f>
        <v>0</v>
      </c>
      <c r="K3105" s="4">
        <f>노무!E4</f>
        <v>0</v>
      </c>
      <c r="L3105" s="5">
        <f>TRUNC(H3105*K3105, 1)</f>
        <v>0</v>
      </c>
      <c r="M3105" s="4">
        <v>0</v>
      </c>
      <c r="N3105" s="5">
        <f>TRUNC(H3105*M3105, 1)</f>
        <v>0</v>
      </c>
      <c r="O3105" s="4">
        <f t="shared" si="416"/>
        <v>0</v>
      </c>
      <c r="P3105" s="5">
        <f t="shared" si="416"/>
        <v>0</v>
      </c>
      <c r="Q3105" s="1" t="s">
        <v>13</v>
      </c>
      <c r="S3105" t="s">
        <v>54</v>
      </c>
      <c r="T3105" t="s">
        <v>54</v>
      </c>
      <c r="U3105" t="s">
        <v>13</v>
      </c>
      <c r="V3105">
        <v>1</v>
      </c>
    </row>
    <row r="3106" spans="1:22" x14ac:dyDescent="0.2">
      <c r="A3106" s="1" t="s">
        <v>1020</v>
      </c>
      <c r="B3106" s="6" t="s">
        <v>1306</v>
      </c>
      <c r="C3106" s="1" t="s">
        <v>1307</v>
      </c>
      <c r="D3106" s="1" t="s">
        <v>13</v>
      </c>
      <c r="E3106" s="1" t="s">
        <v>1319</v>
      </c>
      <c r="F3106" s="1" t="s">
        <v>1320</v>
      </c>
      <c r="G3106" s="6" t="s">
        <v>1310</v>
      </c>
      <c r="H3106" s="3">
        <v>1</v>
      </c>
      <c r="I3106" s="4">
        <f>TRUNC((L3103+L3104+L3105)*3*0.01, 1)</f>
        <v>0</v>
      </c>
      <c r="J3106" s="4">
        <f>TRUNC(H3106*I3106, 1)</f>
        <v>0</v>
      </c>
      <c r="K3106" s="4">
        <v>0</v>
      </c>
      <c r="L3106" s="5">
        <f>TRUNC(H3106*K3106, 1)</f>
        <v>0</v>
      </c>
      <c r="M3106" s="4">
        <v>0</v>
      </c>
      <c r="N3106" s="5">
        <f>TRUNC(H3106*M3106, 1)</f>
        <v>0</v>
      </c>
      <c r="O3106" s="4">
        <f t="shared" si="416"/>
        <v>0</v>
      </c>
      <c r="P3106" s="5">
        <f t="shared" si="416"/>
        <v>0</v>
      </c>
      <c r="Q3106" s="1" t="s">
        <v>13</v>
      </c>
      <c r="S3106" t="s">
        <v>54</v>
      </c>
      <c r="T3106" t="s">
        <v>54</v>
      </c>
      <c r="U3106">
        <v>3</v>
      </c>
      <c r="V3106">
        <v>1</v>
      </c>
    </row>
    <row r="3107" spans="1:22" x14ac:dyDescent="0.2">
      <c r="A3107" s="1" t="s">
        <v>1020</v>
      </c>
      <c r="B3107" s="6" t="s">
        <v>1331</v>
      </c>
      <c r="C3107" s="1" t="s">
        <v>1561</v>
      </c>
      <c r="D3107" s="1" t="s">
        <v>13</v>
      </c>
      <c r="E3107" s="1" t="s">
        <v>1494</v>
      </c>
      <c r="F3107" s="1" t="s">
        <v>1562</v>
      </c>
      <c r="G3107" s="6" t="s">
        <v>1335</v>
      </c>
      <c r="H3107" s="3">
        <v>0.94</v>
      </c>
      <c r="I3107" s="4">
        <f>기계경비!H52</f>
        <v>0</v>
      </c>
      <c r="J3107" s="4">
        <f>TRUNC(H3107*I3107, 1)</f>
        <v>0</v>
      </c>
      <c r="K3107" s="4">
        <f>기계경비!I52</f>
        <v>0</v>
      </c>
      <c r="L3107" s="5">
        <f>TRUNC(H3107*K3107, 1)</f>
        <v>0</v>
      </c>
      <c r="M3107" s="4">
        <f>기계경비!J52</f>
        <v>0</v>
      </c>
      <c r="N3107" s="5">
        <f>TRUNC(H3107*M3107, 1)</f>
        <v>0</v>
      </c>
      <c r="O3107" s="4">
        <f t="shared" si="416"/>
        <v>0</v>
      </c>
      <c r="P3107" s="5">
        <f t="shared" si="416"/>
        <v>0</v>
      </c>
      <c r="Q3107" s="1" t="s">
        <v>13</v>
      </c>
      <c r="S3107" t="s">
        <v>54</v>
      </c>
      <c r="T3107" t="s">
        <v>54</v>
      </c>
      <c r="U3107" t="s">
        <v>13</v>
      </c>
      <c r="V3107">
        <v>1</v>
      </c>
    </row>
    <row r="3108" spans="1:22" x14ac:dyDescent="0.2">
      <c r="A3108" s="1" t="s">
        <v>13</v>
      </c>
      <c r="B3108" s="6" t="s">
        <v>13</v>
      </c>
      <c r="C3108" s="1" t="s">
        <v>13</v>
      </c>
      <c r="D3108" s="1" t="s">
        <v>13</v>
      </c>
      <c r="E3108" s="1" t="s">
        <v>1311</v>
      </c>
      <c r="F3108" s="1" t="s">
        <v>13</v>
      </c>
      <c r="G3108" s="6" t="s">
        <v>13</v>
      </c>
      <c r="H3108" s="3">
        <v>0</v>
      </c>
      <c r="I3108" s="1" t="s">
        <v>13</v>
      </c>
      <c r="J3108" s="4">
        <f>TRUNC(SUMPRODUCT(J3103:J3107, V3103:V3107), 0)</f>
        <v>0</v>
      </c>
      <c r="K3108" s="1" t="s">
        <v>13</v>
      </c>
      <c r="L3108" s="5">
        <f>TRUNC(SUMPRODUCT(L3103:L3107, V3103:V3107), 0)</f>
        <v>0</v>
      </c>
      <c r="M3108" s="1" t="s">
        <v>13</v>
      </c>
      <c r="N3108" s="5">
        <f>TRUNC(SUMPRODUCT(N3103:N3107, V3103:V3107), 0)</f>
        <v>0</v>
      </c>
      <c r="O3108" s="1" t="s">
        <v>13</v>
      </c>
      <c r="P3108" s="5">
        <f>J3108+L3108+N3108</f>
        <v>0</v>
      </c>
      <c r="Q3108" s="1" t="s">
        <v>13</v>
      </c>
      <c r="S3108" t="s">
        <v>13</v>
      </c>
      <c r="T3108" t="s">
        <v>13</v>
      </c>
      <c r="U3108" t="s">
        <v>13</v>
      </c>
      <c r="V3108">
        <v>1</v>
      </c>
    </row>
    <row r="3109" spans="1:22" x14ac:dyDescent="0.2">
      <c r="A3109" s="1" t="s">
        <v>13</v>
      </c>
      <c r="B3109" s="6" t="s">
        <v>13</v>
      </c>
      <c r="C3109" s="1" t="s">
        <v>13</v>
      </c>
      <c r="D3109" s="1" t="s">
        <v>13</v>
      </c>
      <c r="E3109" s="1" t="s">
        <v>13</v>
      </c>
      <c r="F3109" s="1" t="s">
        <v>13</v>
      </c>
      <c r="G3109" s="6" t="s">
        <v>13</v>
      </c>
      <c r="H3109" s="3">
        <v>0</v>
      </c>
      <c r="I3109" s="1" t="s">
        <v>13</v>
      </c>
      <c r="J3109" s="1" t="s">
        <v>13</v>
      </c>
      <c r="K3109" s="1" t="s">
        <v>13</v>
      </c>
      <c r="L3109" s="1" t="s">
        <v>13</v>
      </c>
      <c r="M3109" s="1" t="s">
        <v>13</v>
      </c>
      <c r="N3109" s="1" t="s">
        <v>13</v>
      </c>
      <c r="O3109" s="1" t="s">
        <v>13</v>
      </c>
      <c r="P3109" s="1" t="s">
        <v>13</v>
      </c>
      <c r="Q3109" s="1" t="s">
        <v>13</v>
      </c>
      <c r="S3109" t="s">
        <v>13</v>
      </c>
      <c r="T3109" t="s">
        <v>13</v>
      </c>
      <c r="U3109" t="s">
        <v>13</v>
      </c>
      <c r="V3109">
        <v>1</v>
      </c>
    </row>
    <row r="3110" spans="1:22" x14ac:dyDescent="0.2">
      <c r="A3110" s="1" t="s">
        <v>1022</v>
      </c>
      <c r="B3110" s="6" t="s">
        <v>13</v>
      </c>
      <c r="C3110" s="1" t="s">
        <v>13</v>
      </c>
      <c r="D3110" s="1" t="s">
        <v>13</v>
      </c>
      <c r="E3110" s="1" t="s">
        <v>1014</v>
      </c>
      <c r="F3110" s="1" t="s">
        <v>1023</v>
      </c>
      <c r="G3110" s="6" t="s">
        <v>51</v>
      </c>
      <c r="H3110" s="3">
        <v>0</v>
      </c>
      <c r="I3110" s="1" t="s">
        <v>13</v>
      </c>
      <c r="J3110" s="1" t="s">
        <v>13</v>
      </c>
      <c r="K3110" s="1" t="s">
        <v>13</v>
      </c>
      <c r="L3110" s="1" t="s">
        <v>13</v>
      </c>
      <c r="M3110" s="1" t="s">
        <v>13</v>
      </c>
      <c r="N3110" s="1" t="s">
        <v>13</v>
      </c>
      <c r="O3110" s="1" t="s">
        <v>13</v>
      </c>
      <c r="P3110" s="1" t="s">
        <v>13</v>
      </c>
      <c r="Q3110" s="1" t="s">
        <v>13</v>
      </c>
      <c r="S3110" t="s">
        <v>13</v>
      </c>
      <c r="T3110" t="s">
        <v>13</v>
      </c>
      <c r="U3110" t="s">
        <v>13</v>
      </c>
      <c r="V3110">
        <v>1</v>
      </c>
    </row>
    <row r="3111" spans="1:22" x14ac:dyDescent="0.2">
      <c r="A3111" s="1" t="s">
        <v>1022</v>
      </c>
      <c r="B3111" s="6" t="s">
        <v>1312</v>
      </c>
      <c r="C3111" s="1" t="s">
        <v>1362</v>
      </c>
      <c r="D3111" s="1" t="s">
        <v>13</v>
      </c>
      <c r="E3111" s="1" t="s">
        <v>1363</v>
      </c>
      <c r="F3111" s="1" t="s">
        <v>1315</v>
      </c>
      <c r="G3111" s="6" t="s">
        <v>1316</v>
      </c>
      <c r="H3111" s="3">
        <v>0.72</v>
      </c>
      <c r="I3111" s="5">
        <v>0</v>
      </c>
      <c r="J3111" s="4">
        <f>TRUNC(H3111*I3111, 1)</f>
        <v>0</v>
      </c>
      <c r="K3111" s="4">
        <f>노무!E28</f>
        <v>0</v>
      </c>
      <c r="L3111" s="5">
        <f>TRUNC(H3111*K3111, 1)</f>
        <v>0</v>
      </c>
      <c r="M3111" s="4">
        <v>0</v>
      </c>
      <c r="N3111" s="5">
        <f>TRUNC(H3111*M3111, 1)</f>
        <v>0</v>
      </c>
      <c r="O3111" s="4">
        <f t="shared" ref="O3111:P3115" si="417">I3111+K3111+M3111</f>
        <v>0</v>
      </c>
      <c r="P3111" s="5">
        <f t="shared" si="417"/>
        <v>0</v>
      </c>
      <c r="Q3111" s="1" t="s">
        <v>13</v>
      </c>
      <c r="S3111" t="s">
        <v>54</v>
      </c>
      <c r="T3111" t="s">
        <v>54</v>
      </c>
      <c r="U3111" t="s">
        <v>13</v>
      </c>
      <c r="V3111">
        <v>1</v>
      </c>
    </row>
    <row r="3112" spans="1:22" x14ac:dyDescent="0.2">
      <c r="A3112" s="1" t="s">
        <v>1022</v>
      </c>
      <c r="B3112" s="6" t="s">
        <v>1312</v>
      </c>
      <c r="C3112" s="1" t="s">
        <v>1355</v>
      </c>
      <c r="D3112" s="1" t="s">
        <v>13</v>
      </c>
      <c r="E3112" s="1" t="s">
        <v>1356</v>
      </c>
      <c r="F3112" s="1" t="s">
        <v>1315</v>
      </c>
      <c r="G3112" s="6" t="s">
        <v>1316</v>
      </c>
      <c r="H3112" s="3">
        <v>0.72</v>
      </c>
      <c r="I3112" s="5">
        <v>0</v>
      </c>
      <c r="J3112" s="4">
        <f>TRUNC(H3112*I3112, 1)</f>
        <v>0</v>
      </c>
      <c r="K3112" s="4">
        <f>노무!E5</f>
        <v>0</v>
      </c>
      <c r="L3112" s="5">
        <f>TRUNC(H3112*K3112, 1)</f>
        <v>0</v>
      </c>
      <c r="M3112" s="4">
        <v>0</v>
      </c>
      <c r="N3112" s="5">
        <f>TRUNC(H3112*M3112, 1)</f>
        <v>0</v>
      </c>
      <c r="O3112" s="4">
        <f t="shared" si="417"/>
        <v>0</v>
      </c>
      <c r="P3112" s="5">
        <f t="shared" si="417"/>
        <v>0</v>
      </c>
      <c r="Q3112" s="1" t="s">
        <v>13</v>
      </c>
      <c r="S3112" t="s">
        <v>54</v>
      </c>
      <c r="T3112" t="s">
        <v>54</v>
      </c>
      <c r="U3112" t="s">
        <v>13</v>
      </c>
      <c r="V3112">
        <v>1</v>
      </c>
    </row>
    <row r="3113" spans="1:22" x14ac:dyDescent="0.2">
      <c r="A3113" s="1" t="s">
        <v>1022</v>
      </c>
      <c r="B3113" s="6" t="s">
        <v>1312</v>
      </c>
      <c r="C3113" s="1" t="s">
        <v>1317</v>
      </c>
      <c r="D3113" s="1" t="s">
        <v>13</v>
      </c>
      <c r="E3113" s="1" t="s">
        <v>1318</v>
      </c>
      <c r="F3113" s="1" t="s">
        <v>1315</v>
      </c>
      <c r="G3113" s="6" t="s">
        <v>1316</v>
      </c>
      <c r="H3113" s="3">
        <v>0.36</v>
      </c>
      <c r="I3113" s="5">
        <v>0</v>
      </c>
      <c r="J3113" s="4">
        <f>TRUNC(H3113*I3113, 1)</f>
        <v>0</v>
      </c>
      <c r="K3113" s="4">
        <f>노무!E4</f>
        <v>0</v>
      </c>
      <c r="L3113" s="5">
        <f>TRUNC(H3113*K3113, 1)</f>
        <v>0</v>
      </c>
      <c r="M3113" s="4">
        <v>0</v>
      </c>
      <c r="N3113" s="5">
        <f>TRUNC(H3113*M3113, 1)</f>
        <v>0</v>
      </c>
      <c r="O3113" s="4">
        <f t="shared" si="417"/>
        <v>0</v>
      </c>
      <c r="P3113" s="5">
        <f t="shared" si="417"/>
        <v>0</v>
      </c>
      <c r="Q3113" s="1" t="s">
        <v>13</v>
      </c>
      <c r="S3113" t="s">
        <v>54</v>
      </c>
      <c r="T3113" t="s">
        <v>54</v>
      </c>
      <c r="U3113" t="s">
        <v>13</v>
      </c>
      <c r="V3113">
        <v>1</v>
      </c>
    </row>
    <row r="3114" spans="1:22" x14ac:dyDescent="0.2">
      <c r="A3114" s="1" t="s">
        <v>1022</v>
      </c>
      <c r="B3114" s="6" t="s">
        <v>1306</v>
      </c>
      <c r="C3114" s="1" t="s">
        <v>1307</v>
      </c>
      <c r="D3114" s="1" t="s">
        <v>13</v>
      </c>
      <c r="E3114" s="1" t="s">
        <v>1319</v>
      </c>
      <c r="F3114" s="1" t="s">
        <v>1320</v>
      </c>
      <c r="G3114" s="6" t="s">
        <v>1310</v>
      </c>
      <c r="H3114" s="3">
        <v>1</v>
      </c>
      <c r="I3114" s="4">
        <f>TRUNC((L3111+L3112+L3113)*3*0.01, 1)</f>
        <v>0</v>
      </c>
      <c r="J3114" s="4">
        <f>TRUNC(H3114*I3114, 1)</f>
        <v>0</v>
      </c>
      <c r="K3114" s="4">
        <v>0</v>
      </c>
      <c r="L3114" s="5">
        <f>TRUNC(H3114*K3114, 1)</f>
        <v>0</v>
      </c>
      <c r="M3114" s="4">
        <v>0</v>
      </c>
      <c r="N3114" s="5">
        <f>TRUNC(H3114*M3114, 1)</f>
        <v>0</v>
      </c>
      <c r="O3114" s="4">
        <f t="shared" si="417"/>
        <v>0</v>
      </c>
      <c r="P3114" s="5">
        <f t="shared" si="417"/>
        <v>0</v>
      </c>
      <c r="Q3114" s="1" t="s">
        <v>13</v>
      </c>
      <c r="S3114" t="s">
        <v>54</v>
      </c>
      <c r="T3114" t="s">
        <v>54</v>
      </c>
      <c r="U3114">
        <v>3</v>
      </c>
      <c r="V3114">
        <v>1</v>
      </c>
    </row>
    <row r="3115" spans="1:22" x14ac:dyDescent="0.2">
      <c r="A3115" s="1" t="s">
        <v>1022</v>
      </c>
      <c r="B3115" s="6" t="s">
        <v>1331</v>
      </c>
      <c r="C3115" s="1" t="s">
        <v>1561</v>
      </c>
      <c r="D3115" s="1" t="s">
        <v>13</v>
      </c>
      <c r="E3115" s="1" t="s">
        <v>1494</v>
      </c>
      <c r="F3115" s="1" t="s">
        <v>1562</v>
      </c>
      <c r="G3115" s="6" t="s">
        <v>1335</v>
      </c>
      <c r="H3115" s="3">
        <v>1.27</v>
      </c>
      <c r="I3115" s="4">
        <f>기계경비!H52</f>
        <v>0</v>
      </c>
      <c r="J3115" s="4">
        <f>TRUNC(H3115*I3115, 1)</f>
        <v>0</v>
      </c>
      <c r="K3115" s="4">
        <f>기계경비!I52</f>
        <v>0</v>
      </c>
      <c r="L3115" s="5">
        <f>TRUNC(H3115*K3115, 1)</f>
        <v>0</v>
      </c>
      <c r="M3115" s="4">
        <f>기계경비!J52</f>
        <v>0</v>
      </c>
      <c r="N3115" s="5">
        <f>TRUNC(H3115*M3115, 1)</f>
        <v>0</v>
      </c>
      <c r="O3115" s="4">
        <f t="shared" si="417"/>
        <v>0</v>
      </c>
      <c r="P3115" s="5">
        <f t="shared" si="417"/>
        <v>0</v>
      </c>
      <c r="Q3115" s="1" t="s">
        <v>13</v>
      </c>
      <c r="S3115" t="s">
        <v>54</v>
      </c>
      <c r="T3115" t="s">
        <v>54</v>
      </c>
      <c r="U3115" t="s">
        <v>13</v>
      </c>
      <c r="V3115">
        <v>1</v>
      </c>
    </row>
    <row r="3116" spans="1:22" x14ac:dyDescent="0.2">
      <c r="A3116" s="1" t="s">
        <v>13</v>
      </c>
      <c r="B3116" s="6" t="s">
        <v>13</v>
      </c>
      <c r="C3116" s="1" t="s">
        <v>13</v>
      </c>
      <c r="D3116" s="1" t="s">
        <v>13</v>
      </c>
      <c r="E3116" s="1" t="s">
        <v>1311</v>
      </c>
      <c r="F3116" s="1" t="s">
        <v>13</v>
      </c>
      <c r="G3116" s="6" t="s">
        <v>13</v>
      </c>
      <c r="H3116" s="3">
        <v>0</v>
      </c>
      <c r="I3116" s="1" t="s">
        <v>13</v>
      </c>
      <c r="J3116" s="4">
        <f>TRUNC(SUMPRODUCT(J3111:J3115, V3111:V3115), 0)</f>
        <v>0</v>
      </c>
      <c r="K3116" s="1" t="s">
        <v>13</v>
      </c>
      <c r="L3116" s="5">
        <f>TRUNC(SUMPRODUCT(L3111:L3115, V3111:V3115), 0)</f>
        <v>0</v>
      </c>
      <c r="M3116" s="1" t="s">
        <v>13</v>
      </c>
      <c r="N3116" s="5">
        <f>TRUNC(SUMPRODUCT(N3111:N3115, V3111:V3115), 0)</f>
        <v>0</v>
      </c>
      <c r="O3116" s="1" t="s">
        <v>13</v>
      </c>
      <c r="P3116" s="5">
        <f>J3116+L3116+N3116</f>
        <v>0</v>
      </c>
      <c r="Q3116" s="1" t="s">
        <v>13</v>
      </c>
      <c r="S3116" t="s">
        <v>13</v>
      </c>
      <c r="T3116" t="s">
        <v>13</v>
      </c>
      <c r="U3116" t="s">
        <v>13</v>
      </c>
      <c r="V3116">
        <v>1</v>
      </c>
    </row>
    <row r="3117" spans="1:22" x14ac:dyDescent="0.2">
      <c r="A3117" s="1" t="s">
        <v>13</v>
      </c>
      <c r="B3117" s="6" t="s">
        <v>13</v>
      </c>
      <c r="C3117" s="1" t="s">
        <v>13</v>
      </c>
      <c r="D3117" s="1" t="s">
        <v>13</v>
      </c>
      <c r="E3117" s="1" t="s">
        <v>13</v>
      </c>
      <c r="F3117" s="1" t="s">
        <v>13</v>
      </c>
      <c r="G3117" s="6" t="s">
        <v>13</v>
      </c>
      <c r="H3117" s="3">
        <v>0</v>
      </c>
      <c r="I3117" s="1" t="s">
        <v>13</v>
      </c>
      <c r="J3117" s="1" t="s">
        <v>13</v>
      </c>
      <c r="K3117" s="1" t="s">
        <v>13</v>
      </c>
      <c r="L3117" s="1" t="s">
        <v>13</v>
      </c>
      <c r="M3117" s="1" t="s">
        <v>13</v>
      </c>
      <c r="N3117" s="1" t="s">
        <v>13</v>
      </c>
      <c r="O3117" s="1" t="s">
        <v>13</v>
      </c>
      <c r="P3117" s="1" t="s">
        <v>13</v>
      </c>
      <c r="Q3117" s="1" t="s">
        <v>13</v>
      </c>
      <c r="S3117" t="s">
        <v>13</v>
      </c>
      <c r="T3117" t="s">
        <v>13</v>
      </c>
      <c r="U3117" t="s">
        <v>13</v>
      </c>
      <c r="V3117">
        <v>1</v>
      </c>
    </row>
    <row r="3118" spans="1:22" x14ac:dyDescent="0.2">
      <c r="A3118" s="1" t="s">
        <v>1024</v>
      </c>
      <c r="B3118" s="6" t="s">
        <v>13</v>
      </c>
      <c r="C3118" s="1" t="s">
        <v>13</v>
      </c>
      <c r="D3118" s="1" t="s">
        <v>13</v>
      </c>
      <c r="E3118" s="1" t="s">
        <v>1014</v>
      </c>
      <c r="F3118" s="1" t="s">
        <v>1025</v>
      </c>
      <c r="G3118" s="6" t="s">
        <v>51</v>
      </c>
      <c r="H3118" s="3">
        <v>0</v>
      </c>
      <c r="I3118" s="1" t="s">
        <v>13</v>
      </c>
      <c r="J3118" s="1" t="s">
        <v>13</v>
      </c>
      <c r="K3118" s="1" t="s">
        <v>13</v>
      </c>
      <c r="L3118" s="1" t="s">
        <v>13</v>
      </c>
      <c r="M3118" s="1" t="s">
        <v>13</v>
      </c>
      <c r="N3118" s="1" t="s">
        <v>13</v>
      </c>
      <c r="O3118" s="1" t="s">
        <v>13</v>
      </c>
      <c r="P3118" s="1" t="s">
        <v>13</v>
      </c>
      <c r="Q3118" s="1" t="s">
        <v>13</v>
      </c>
      <c r="S3118" t="s">
        <v>13</v>
      </c>
      <c r="T3118" t="s">
        <v>13</v>
      </c>
      <c r="U3118" t="s">
        <v>13</v>
      </c>
      <c r="V3118">
        <v>1</v>
      </c>
    </row>
    <row r="3119" spans="1:22" x14ac:dyDescent="0.2">
      <c r="A3119" s="1" t="s">
        <v>1024</v>
      </c>
      <c r="B3119" s="6" t="s">
        <v>1312</v>
      </c>
      <c r="C3119" s="1" t="s">
        <v>1362</v>
      </c>
      <c r="D3119" s="1" t="s">
        <v>13</v>
      </c>
      <c r="E3119" s="1" t="s">
        <v>1363</v>
      </c>
      <c r="F3119" s="1" t="s">
        <v>1315</v>
      </c>
      <c r="G3119" s="6" t="s">
        <v>1316</v>
      </c>
      <c r="H3119" s="3">
        <v>0.83</v>
      </c>
      <c r="I3119" s="5">
        <v>0</v>
      </c>
      <c r="J3119" s="4">
        <f>TRUNC(H3119*I3119, 1)</f>
        <v>0</v>
      </c>
      <c r="K3119" s="4">
        <f>노무!E28</f>
        <v>0</v>
      </c>
      <c r="L3119" s="5">
        <f>TRUNC(H3119*K3119, 1)</f>
        <v>0</v>
      </c>
      <c r="M3119" s="4">
        <v>0</v>
      </c>
      <c r="N3119" s="5">
        <f>TRUNC(H3119*M3119, 1)</f>
        <v>0</v>
      </c>
      <c r="O3119" s="4">
        <f t="shared" ref="O3119:P3123" si="418">I3119+K3119+M3119</f>
        <v>0</v>
      </c>
      <c r="P3119" s="5">
        <f t="shared" si="418"/>
        <v>0</v>
      </c>
      <c r="Q3119" s="1" t="s">
        <v>13</v>
      </c>
      <c r="S3119" t="s">
        <v>54</v>
      </c>
      <c r="T3119" t="s">
        <v>54</v>
      </c>
      <c r="U3119" t="s">
        <v>13</v>
      </c>
      <c r="V3119">
        <v>1</v>
      </c>
    </row>
    <row r="3120" spans="1:22" x14ac:dyDescent="0.2">
      <c r="A3120" s="1" t="s">
        <v>1024</v>
      </c>
      <c r="B3120" s="6" t="s">
        <v>1312</v>
      </c>
      <c r="C3120" s="1" t="s">
        <v>1355</v>
      </c>
      <c r="D3120" s="1" t="s">
        <v>13</v>
      </c>
      <c r="E3120" s="1" t="s">
        <v>1356</v>
      </c>
      <c r="F3120" s="1" t="s">
        <v>1315</v>
      </c>
      <c r="G3120" s="6" t="s">
        <v>1316</v>
      </c>
      <c r="H3120" s="3">
        <v>0.83</v>
      </c>
      <c r="I3120" s="5">
        <v>0</v>
      </c>
      <c r="J3120" s="4">
        <f>TRUNC(H3120*I3120, 1)</f>
        <v>0</v>
      </c>
      <c r="K3120" s="4">
        <f>노무!E5</f>
        <v>0</v>
      </c>
      <c r="L3120" s="5">
        <f>TRUNC(H3120*K3120, 1)</f>
        <v>0</v>
      </c>
      <c r="M3120" s="4">
        <v>0</v>
      </c>
      <c r="N3120" s="5">
        <f>TRUNC(H3120*M3120, 1)</f>
        <v>0</v>
      </c>
      <c r="O3120" s="4">
        <f t="shared" si="418"/>
        <v>0</v>
      </c>
      <c r="P3120" s="5">
        <f t="shared" si="418"/>
        <v>0</v>
      </c>
      <c r="Q3120" s="1" t="s">
        <v>13</v>
      </c>
      <c r="S3120" t="s">
        <v>54</v>
      </c>
      <c r="T3120" t="s">
        <v>54</v>
      </c>
      <c r="U3120" t="s">
        <v>13</v>
      </c>
      <c r="V3120">
        <v>1</v>
      </c>
    </row>
    <row r="3121" spans="1:22" x14ac:dyDescent="0.2">
      <c r="A3121" s="1" t="s">
        <v>1024</v>
      </c>
      <c r="B3121" s="6" t="s">
        <v>1312</v>
      </c>
      <c r="C3121" s="1" t="s">
        <v>1317</v>
      </c>
      <c r="D3121" s="1" t="s">
        <v>13</v>
      </c>
      <c r="E3121" s="1" t="s">
        <v>1318</v>
      </c>
      <c r="F3121" s="1" t="s">
        <v>1315</v>
      </c>
      <c r="G3121" s="6" t="s">
        <v>1316</v>
      </c>
      <c r="H3121" s="3">
        <v>0.42</v>
      </c>
      <c r="I3121" s="5">
        <v>0</v>
      </c>
      <c r="J3121" s="4">
        <f>TRUNC(H3121*I3121, 1)</f>
        <v>0</v>
      </c>
      <c r="K3121" s="4">
        <f>노무!E4</f>
        <v>0</v>
      </c>
      <c r="L3121" s="5">
        <f>TRUNC(H3121*K3121, 1)</f>
        <v>0</v>
      </c>
      <c r="M3121" s="4">
        <v>0</v>
      </c>
      <c r="N3121" s="5">
        <f>TRUNC(H3121*M3121, 1)</f>
        <v>0</v>
      </c>
      <c r="O3121" s="4">
        <f t="shared" si="418"/>
        <v>0</v>
      </c>
      <c r="P3121" s="5">
        <f t="shared" si="418"/>
        <v>0</v>
      </c>
      <c r="Q3121" s="1" t="s">
        <v>13</v>
      </c>
      <c r="S3121" t="s">
        <v>54</v>
      </c>
      <c r="T3121" t="s">
        <v>54</v>
      </c>
      <c r="U3121" t="s">
        <v>13</v>
      </c>
      <c r="V3121">
        <v>1</v>
      </c>
    </row>
    <row r="3122" spans="1:22" x14ac:dyDescent="0.2">
      <c r="A3122" s="1" t="s">
        <v>1024</v>
      </c>
      <c r="B3122" s="6" t="s">
        <v>1306</v>
      </c>
      <c r="C3122" s="1" t="s">
        <v>1307</v>
      </c>
      <c r="D3122" s="1" t="s">
        <v>13</v>
      </c>
      <c r="E3122" s="1" t="s">
        <v>1319</v>
      </c>
      <c r="F3122" s="1" t="s">
        <v>1320</v>
      </c>
      <c r="G3122" s="6" t="s">
        <v>1310</v>
      </c>
      <c r="H3122" s="3">
        <v>1</v>
      </c>
      <c r="I3122" s="4">
        <f>TRUNC((L3119+L3120+L3121)*3*0.01, 1)</f>
        <v>0</v>
      </c>
      <c r="J3122" s="4">
        <f>TRUNC(H3122*I3122, 1)</f>
        <v>0</v>
      </c>
      <c r="K3122" s="4">
        <v>0</v>
      </c>
      <c r="L3122" s="5">
        <f>TRUNC(H3122*K3122, 1)</f>
        <v>0</v>
      </c>
      <c r="M3122" s="4">
        <v>0</v>
      </c>
      <c r="N3122" s="5">
        <f>TRUNC(H3122*M3122, 1)</f>
        <v>0</v>
      </c>
      <c r="O3122" s="4">
        <f t="shared" si="418"/>
        <v>0</v>
      </c>
      <c r="P3122" s="5">
        <f t="shared" si="418"/>
        <v>0</v>
      </c>
      <c r="Q3122" s="1" t="s">
        <v>13</v>
      </c>
      <c r="S3122" t="s">
        <v>54</v>
      </c>
      <c r="T3122" t="s">
        <v>54</v>
      </c>
      <c r="U3122">
        <v>3</v>
      </c>
      <c r="V3122">
        <v>1</v>
      </c>
    </row>
    <row r="3123" spans="1:22" x14ac:dyDescent="0.2">
      <c r="A3123" s="1" t="s">
        <v>1024</v>
      </c>
      <c r="B3123" s="6" t="s">
        <v>1331</v>
      </c>
      <c r="C3123" s="1" t="s">
        <v>1561</v>
      </c>
      <c r="D3123" s="1" t="s">
        <v>13</v>
      </c>
      <c r="E3123" s="1" t="s">
        <v>1494</v>
      </c>
      <c r="F3123" s="1" t="s">
        <v>1562</v>
      </c>
      <c r="G3123" s="6" t="s">
        <v>1335</v>
      </c>
      <c r="H3123" s="3">
        <v>1.47</v>
      </c>
      <c r="I3123" s="4">
        <f>기계경비!H52</f>
        <v>0</v>
      </c>
      <c r="J3123" s="4">
        <f>TRUNC(H3123*I3123, 1)</f>
        <v>0</v>
      </c>
      <c r="K3123" s="4">
        <f>기계경비!I52</f>
        <v>0</v>
      </c>
      <c r="L3123" s="5">
        <f>TRUNC(H3123*K3123, 1)</f>
        <v>0</v>
      </c>
      <c r="M3123" s="4">
        <f>기계경비!J52</f>
        <v>0</v>
      </c>
      <c r="N3123" s="5">
        <f>TRUNC(H3123*M3123, 1)</f>
        <v>0</v>
      </c>
      <c r="O3123" s="4">
        <f t="shared" si="418"/>
        <v>0</v>
      </c>
      <c r="P3123" s="5">
        <f t="shared" si="418"/>
        <v>0</v>
      </c>
      <c r="Q3123" s="1" t="s">
        <v>13</v>
      </c>
      <c r="S3123" t="s">
        <v>54</v>
      </c>
      <c r="T3123" t="s">
        <v>54</v>
      </c>
      <c r="U3123" t="s">
        <v>13</v>
      </c>
      <c r="V3123">
        <v>1</v>
      </c>
    </row>
    <row r="3124" spans="1:22" x14ac:dyDescent="0.2">
      <c r="A3124" s="1" t="s">
        <v>13</v>
      </c>
      <c r="B3124" s="6" t="s">
        <v>13</v>
      </c>
      <c r="C3124" s="1" t="s">
        <v>13</v>
      </c>
      <c r="D3124" s="1" t="s">
        <v>13</v>
      </c>
      <c r="E3124" s="1" t="s">
        <v>1311</v>
      </c>
      <c r="F3124" s="1" t="s">
        <v>13</v>
      </c>
      <c r="G3124" s="6" t="s">
        <v>13</v>
      </c>
      <c r="H3124" s="3">
        <v>0</v>
      </c>
      <c r="I3124" s="1" t="s">
        <v>13</v>
      </c>
      <c r="J3124" s="4">
        <f>TRUNC(SUMPRODUCT(J3119:J3123, V3119:V3123), 0)</f>
        <v>0</v>
      </c>
      <c r="K3124" s="1" t="s">
        <v>13</v>
      </c>
      <c r="L3124" s="5">
        <f>TRUNC(SUMPRODUCT(L3119:L3123, V3119:V3123), 0)</f>
        <v>0</v>
      </c>
      <c r="M3124" s="1" t="s">
        <v>13</v>
      </c>
      <c r="N3124" s="5">
        <f>TRUNC(SUMPRODUCT(N3119:N3123, V3119:V3123), 0)</f>
        <v>0</v>
      </c>
      <c r="O3124" s="1" t="s">
        <v>13</v>
      </c>
      <c r="P3124" s="5">
        <f>J3124+L3124+N3124</f>
        <v>0</v>
      </c>
      <c r="Q3124" s="1" t="s">
        <v>13</v>
      </c>
      <c r="S3124" t="s">
        <v>13</v>
      </c>
      <c r="T3124" t="s">
        <v>13</v>
      </c>
      <c r="U3124" t="s">
        <v>13</v>
      </c>
      <c r="V3124">
        <v>1</v>
      </c>
    </row>
    <row r="3125" spans="1:22" x14ac:dyDescent="0.2">
      <c r="A3125" s="1" t="s">
        <v>13</v>
      </c>
      <c r="B3125" s="6" t="s">
        <v>13</v>
      </c>
      <c r="C3125" s="1" t="s">
        <v>13</v>
      </c>
      <c r="D3125" s="1" t="s">
        <v>13</v>
      </c>
      <c r="E3125" s="1" t="s">
        <v>13</v>
      </c>
      <c r="F3125" s="1" t="s">
        <v>13</v>
      </c>
      <c r="G3125" s="6" t="s">
        <v>13</v>
      </c>
      <c r="H3125" s="3">
        <v>0</v>
      </c>
      <c r="I3125" s="1" t="s">
        <v>13</v>
      </c>
      <c r="J3125" s="1" t="s">
        <v>13</v>
      </c>
      <c r="K3125" s="1" t="s">
        <v>13</v>
      </c>
      <c r="L3125" s="1" t="s">
        <v>13</v>
      </c>
      <c r="M3125" s="1" t="s">
        <v>13</v>
      </c>
      <c r="N3125" s="1" t="s">
        <v>13</v>
      </c>
      <c r="O3125" s="1" t="s">
        <v>13</v>
      </c>
      <c r="P3125" s="1" t="s">
        <v>13</v>
      </c>
      <c r="Q3125" s="1" t="s">
        <v>13</v>
      </c>
      <c r="S3125" t="s">
        <v>13</v>
      </c>
      <c r="T3125" t="s">
        <v>13</v>
      </c>
      <c r="U3125" t="s">
        <v>13</v>
      </c>
      <c r="V3125">
        <v>1</v>
      </c>
    </row>
    <row r="3126" spans="1:22" x14ac:dyDescent="0.2">
      <c r="A3126" s="1" t="s">
        <v>1026</v>
      </c>
      <c r="B3126" s="6" t="s">
        <v>13</v>
      </c>
      <c r="C3126" s="1" t="s">
        <v>13</v>
      </c>
      <c r="D3126" s="1" t="s">
        <v>13</v>
      </c>
      <c r="E3126" s="1" t="s">
        <v>1014</v>
      </c>
      <c r="F3126" s="1" t="s">
        <v>1027</v>
      </c>
      <c r="G3126" s="6" t="s">
        <v>51</v>
      </c>
      <c r="H3126" s="3">
        <v>0</v>
      </c>
      <c r="I3126" s="1" t="s">
        <v>13</v>
      </c>
      <c r="J3126" s="1" t="s">
        <v>13</v>
      </c>
      <c r="K3126" s="1" t="s">
        <v>13</v>
      </c>
      <c r="L3126" s="1" t="s">
        <v>13</v>
      </c>
      <c r="M3126" s="1" t="s">
        <v>13</v>
      </c>
      <c r="N3126" s="1" t="s">
        <v>13</v>
      </c>
      <c r="O3126" s="1" t="s">
        <v>13</v>
      </c>
      <c r="P3126" s="1" t="s">
        <v>13</v>
      </c>
      <c r="Q3126" s="1" t="s">
        <v>13</v>
      </c>
      <c r="S3126" t="s">
        <v>13</v>
      </c>
      <c r="T3126" t="s">
        <v>13</v>
      </c>
      <c r="U3126" t="s">
        <v>13</v>
      </c>
      <c r="V3126">
        <v>1</v>
      </c>
    </row>
    <row r="3127" spans="1:22" x14ac:dyDescent="0.2">
      <c r="A3127" s="1" t="s">
        <v>1026</v>
      </c>
      <c r="B3127" s="6" t="s">
        <v>1312</v>
      </c>
      <c r="C3127" s="1" t="s">
        <v>1362</v>
      </c>
      <c r="D3127" s="1" t="s">
        <v>13</v>
      </c>
      <c r="E3127" s="1" t="s">
        <v>1363</v>
      </c>
      <c r="F3127" s="1" t="s">
        <v>1315</v>
      </c>
      <c r="G3127" s="6" t="s">
        <v>1316</v>
      </c>
      <c r="H3127" s="3">
        <v>1.08</v>
      </c>
      <c r="I3127" s="5">
        <v>0</v>
      </c>
      <c r="J3127" s="4">
        <f>TRUNC(H3127*I3127, 1)</f>
        <v>0</v>
      </c>
      <c r="K3127" s="4">
        <f>노무!E28</f>
        <v>0</v>
      </c>
      <c r="L3127" s="5">
        <f>TRUNC(H3127*K3127, 1)</f>
        <v>0</v>
      </c>
      <c r="M3127" s="4">
        <v>0</v>
      </c>
      <c r="N3127" s="5">
        <f>TRUNC(H3127*M3127, 1)</f>
        <v>0</v>
      </c>
      <c r="O3127" s="4">
        <f t="shared" ref="O3127:P3131" si="419">I3127+K3127+M3127</f>
        <v>0</v>
      </c>
      <c r="P3127" s="5">
        <f t="shared" si="419"/>
        <v>0</v>
      </c>
      <c r="Q3127" s="1" t="s">
        <v>13</v>
      </c>
      <c r="S3127" t="s">
        <v>54</v>
      </c>
      <c r="T3127" t="s">
        <v>54</v>
      </c>
      <c r="U3127" t="s">
        <v>13</v>
      </c>
      <c r="V3127">
        <v>1</v>
      </c>
    </row>
    <row r="3128" spans="1:22" x14ac:dyDescent="0.2">
      <c r="A3128" s="1" t="s">
        <v>1026</v>
      </c>
      <c r="B3128" s="6" t="s">
        <v>1312</v>
      </c>
      <c r="C3128" s="1" t="s">
        <v>1355</v>
      </c>
      <c r="D3128" s="1" t="s">
        <v>13</v>
      </c>
      <c r="E3128" s="1" t="s">
        <v>1356</v>
      </c>
      <c r="F3128" s="1" t="s">
        <v>1315</v>
      </c>
      <c r="G3128" s="6" t="s">
        <v>1316</v>
      </c>
      <c r="H3128" s="3">
        <v>1.08</v>
      </c>
      <c r="I3128" s="5">
        <v>0</v>
      </c>
      <c r="J3128" s="4">
        <f>TRUNC(H3128*I3128, 1)</f>
        <v>0</v>
      </c>
      <c r="K3128" s="4">
        <f>노무!E5</f>
        <v>0</v>
      </c>
      <c r="L3128" s="5">
        <f>TRUNC(H3128*K3128, 1)</f>
        <v>0</v>
      </c>
      <c r="M3128" s="4">
        <v>0</v>
      </c>
      <c r="N3128" s="5">
        <f>TRUNC(H3128*M3128, 1)</f>
        <v>0</v>
      </c>
      <c r="O3128" s="4">
        <f t="shared" si="419"/>
        <v>0</v>
      </c>
      <c r="P3128" s="5">
        <f t="shared" si="419"/>
        <v>0</v>
      </c>
      <c r="Q3128" s="1" t="s">
        <v>13</v>
      </c>
      <c r="S3128" t="s">
        <v>54</v>
      </c>
      <c r="T3128" t="s">
        <v>54</v>
      </c>
      <c r="U3128" t="s">
        <v>13</v>
      </c>
      <c r="V3128">
        <v>1</v>
      </c>
    </row>
    <row r="3129" spans="1:22" x14ac:dyDescent="0.2">
      <c r="A3129" s="1" t="s">
        <v>1026</v>
      </c>
      <c r="B3129" s="6" t="s">
        <v>1312</v>
      </c>
      <c r="C3129" s="1" t="s">
        <v>1317</v>
      </c>
      <c r="D3129" s="1" t="s">
        <v>13</v>
      </c>
      <c r="E3129" s="1" t="s">
        <v>1318</v>
      </c>
      <c r="F3129" s="1" t="s">
        <v>1315</v>
      </c>
      <c r="G3129" s="6" t="s">
        <v>1316</v>
      </c>
      <c r="H3129" s="3">
        <v>0.54</v>
      </c>
      <c r="I3129" s="5">
        <v>0</v>
      </c>
      <c r="J3129" s="4">
        <f>TRUNC(H3129*I3129, 1)</f>
        <v>0</v>
      </c>
      <c r="K3129" s="4">
        <f>노무!E4</f>
        <v>0</v>
      </c>
      <c r="L3129" s="5">
        <f>TRUNC(H3129*K3129, 1)</f>
        <v>0</v>
      </c>
      <c r="M3129" s="4">
        <v>0</v>
      </c>
      <c r="N3129" s="5">
        <f>TRUNC(H3129*M3129, 1)</f>
        <v>0</v>
      </c>
      <c r="O3129" s="4">
        <f t="shared" si="419"/>
        <v>0</v>
      </c>
      <c r="P3129" s="5">
        <f t="shared" si="419"/>
        <v>0</v>
      </c>
      <c r="Q3129" s="1" t="s">
        <v>13</v>
      </c>
      <c r="S3129" t="s">
        <v>54</v>
      </c>
      <c r="T3129" t="s">
        <v>54</v>
      </c>
      <c r="U3129" t="s">
        <v>13</v>
      </c>
      <c r="V3129">
        <v>1</v>
      </c>
    </row>
    <row r="3130" spans="1:22" x14ac:dyDescent="0.2">
      <c r="A3130" s="1" t="s">
        <v>1026</v>
      </c>
      <c r="B3130" s="6" t="s">
        <v>1306</v>
      </c>
      <c r="C3130" s="1" t="s">
        <v>1307</v>
      </c>
      <c r="D3130" s="1" t="s">
        <v>13</v>
      </c>
      <c r="E3130" s="1" t="s">
        <v>1319</v>
      </c>
      <c r="F3130" s="1" t="s">
        <v>1320</v>
      </c>
      <c r="G3130" s="6" t="s">
        <v>1310</v>
      </c>
      <c r="H3130" s="3">
        <v>1</v>
      </c>
      <c r="I3130" s="4">
        <f>TRUNC((L3127+L3128+L3129)*3*0.01, 1)</f>
        <v>0</v>
      </c>
      <c r="J3130" s="4">
        <f>TRUNC(H3130*I3130, 1)</f>
        <v>0</v>
      </c>
      <c r="K3130" s="4">
        <v>0</v>
      </c>
      <c r="L3130" s="5">
        <f>TRUNC(H3130*K3130, 1)</f>
        <v>0</v>
      </c>
      <c r="M3130" s="4">
        <v>0</v>
      </c>
      <c r="N3130" s="5">
        <f>TRUNC(H3130*M3130, 1)</f>
        <v>0</v>
      </c>
      <c r="O3130" s="4">
        <f t="shared" si="419"/>
        <v>0</v>
      </c>
      <c r="P3130" s="5">
        <f t="shared" si="419"/>
        <v>0</v>
      </c>
      <c r="Q3130" s="1" t="s">
        <v>13</v>
      </c>
      <c r="S3130" t="s">
        <v>54</v>
      </c>
      <c r="T3130" t="s">
        <v>54</v>
      </c>
      <c r="U3130">
        <v>3</v>
      </c>
      <c r="V3130">
        <v>1</v>
      </c>
    </row>
    <row r="3131" spans="1:22" x14ac:dyDescent="0.2">
      <c r="A3131" s="1" t="s">
        <v>1026</v>
      </c>
      <c r="B3131" s="6" t="s">
        <v>1331</v>
      </c>
      <c r="C3131" s="1" t="s">
        <v>1561</v>
      </c>
      <c r="D3131" s="1" t="s">
        <v>13</v>
      </c>
      <c r="E3131" s="1" t="s">
        <v>1494</v>
      </c>
      <c r="F3131" s="1" t="s">
        <v>1562</v>
      </c>
      <c r="G3131" s="6" t="s">
        <v>1335</v>
      </c>
      <c r="H3131" s="3">
        <v>1.91</v>
      </c>
      <c r="I3131" s="4">
        <f>기계경비!H52</f>
        <v>0</v>
      </c>
      <c r="J3131" s="4">
        <f>TRUNC(H3131*I3131, 1)</f>
        <v>0</v>
      </c>
      <c r="K3131" s="4">
        <f>기계경비!I52</f>
        <v>0</v>
      </c>
      <c r="L3131" s="5">
        <f>TRUNC(H3131*K3131, 1)</f>
        <v>0</v>
      </c>
      <c r="M3131" s="4">
        <f>기계경비!J52</f>
        <v>0</v>
      </c>
      <c r="N3131" s="5">
        <f>TRUNC(H3131*M3131, 1)</f>
        <v>0</v>
      </c>
      <c r="O3131" s="4">
        <f t="shared" si="419"/>
        <v>0</v>
      </c>
      <c r="P3131" s="5">
        <f t="shared" si="419"/>
        <v>0</v>
      </c>
      <c r="Q3131" s="1" t="s">
        <v>13</v>
      </c>
      <c r="S3131" t="s">
        <v>54</v>
      </c>
      <c r="T3131" t="s">
        <v>54</v>
      </c>
      <c r="U3131" t="s">
        <v>13</v>
      </c>
      <c r="V3131">
        <v>1</v>
      </c>
    </row>
    <row r="3132" spans="1:22" x14ac:dyDescent="0.2">
      <c r="A3132" s="1" t="s">
        <v>13</v>
      </c>
      <c r="B3132" s="6" t="s">
        <v>13</v>
      </c>
      <c r="C3132" s="1" t="s">
        <v>13</v>
      </c>
      <c r="D3132" s="1" t="s">
        <v>13</v>
      </c>
      <c r="E3132" s="1" t="s">
        <v>1311</v>
      </c>
      <c r="F3132" s="1" t="s">
        <v>13</v>
      </c>
      <c r="G3132" s="6" t="s">
        <v>13</v>
      </c>
      <c r="H3132" s="3">
        <v>0</v>
      </c>
      <c r="I3132" s="1" t="s">
        <v>13</v>
      </c>
      <c r="J3132" s="4">
        <f>TRUNC(SUMPRODUCT(J3127:J3131, V3127:V3131), 0)</f>
        <v>0</v>
      </c>
      <c r="K3132" s="1" t="s">
        <v>13</v>
      </c>
      <c r="L3132" s="5">
        <f>TRUNC(SUMPRODUCT(L3127:L3131, V3127:V3131), 0)</f>
        <v>0</v>
      </c>
      <c r="M3132" s="1" t="s">
        <v>13</v>
      </c>
      <c r="N3132" s="5">
        <f>TRUNC(SUMPRODUCT(N3127:N3131, V3127:V3131), 0)</f>
        <v>0</v>
      </c>
      <c r="O3132" s="1" t="s">
        <v>13</v>
      </c>
      <c r="P3132" s="5">
        <f>J3132+L3132+N3132</f>
        <v>0</v>
      </c>
      <c r="Q3132" s="1" t="s">
        <v>13</v>
      </c>
      <c r="S3132" t="s">
        <v>13</v>
      </c>
      <c r="T3132" t="s">
        <v>13</v>
      </c>
      <c r="U3132" t="s">
        <v>13</v>
      </c>
      <c r="V3132">
        <v>1</v>
      </c>
    </row>
    <row r="3133" spans="1:22" x14ac:dyDescent="0.2">
      <c r="A3133" s="1" t="s">
        <v>13</v>
      </c>
      <c r="B3133" s="6" t="s">
        <v>13</v>
      </c>
      <c r="C3133" s="1" t="s">
        <v>13</v>
      </c>
      <c r="D3133" s="1" t="s">
        <v>13</v>
      </c>
      <c r="E3133" s="1" t="s">
        <v>13</v>
      </c>
      <c r="F3133" s="1" t="s">
        <v>13</v>
      </c>
      <c r="G3133" s="6" t="s">
        <v>13</v>
      </c>
      <c r="H3133" s="3">
        <v>0</v>
      </c>
      <c r="I3133" s="1" t="s">
        <v>13</v>
      </c>
      <c r="J3133" s="1" t="s">
        <v>13</v>
      </c>
      <c r="K3133" s="1" t="s">
        <v>13</v>
      </c>
      <c r="L3133" s="1" t="s">
        <v>13</v>
      </c>
      <c r="M3133" s="1" t="s">
        <v>13</v>
      </c>
      <c r="N3133" s="1" t="s">
        <v>13</v>
      </c>
      <c r="O3133" s="1" t="s">
        <v>13</v>
      </c>
      <c r="P3133" s="1" t="s">
        <v>13</v>
      </c>
      <c r="Q3133" s="1" t="s">
        <v>13</v>
      </c>
      <c r="S3133" t="s">
        <v>13</v>
      </c>
      <c r="T3133" t="s">
        <v>13</v>
      </c>
      <c r="U3133" t="s">
        <v>13</v>
      </c>
      <c r="V3133">
        <v>1</v>
      </c>
    </row>
    <row r="3134" spans="1:22" x14ac:dyDescent="0.2">
      <c r="A3134" s="1" t="s">
        <v>1028</v>
      </c>
      <c r="B3134" s="6" t="s">
        <v>13</v>
      </c>
      <c r="C3134" s="1" t="s">
        <v>13</v>
      </c>
      <c r="D3134" s="1" t="s">
        <v>13</v>
      </c>
      <c r="E3134" s="1" t="s">
        <v>1014</v>
      </c>
      <c r="F3134" s="1" t="s">
        <v>1029</v>
      </c>
      <c r="G3134" s="6" t="s">
        <v>51</v>
      </c>
      <c r="H3134" s="3">
        <v>0</v>
      </c>
      <c r="I3134" s="1" t="s">
        <v>13</v>
      </c>
      <c r="J3134" s="1" t="s">
        <v>13</v>
      </c>
      <c r="K3134" s="1" t="s">
        <v>13</v>
      </c>
      <c r="L3134" s="1" t="s">
        <v>13</v>
      </c>
      <c r="M3134" s="1" t="s">
        <v>13</v>
      </c>
      <c r="N3134" s="1" t="s">
        <v>13</v>
      </c>
      <c r="O3134" s="1" t="s">
        <v>13</v>
      </c>
      <c r="P3134" s="1" t="s">
        <v>13</v>
      </c>
      <c r="Q3134" s="1" t="s">
        <v>13</v>
      </c>
      <c r="S3134" t="s">
        <v>13</v>
      </c>
      <c r="T3134" t="s">
        <v>13</v>
      </c>
      <c r="U3134" t="s">
        <v>13</v>
      </c>
      <c r="V3134">
        <v>1</v>
      </c>
    </row>
    <row r="3135" spans="1:22" x14ac:dyDescent="0.2">
      <c r="A3135" s="1" t="s">
        <v>1028</v>
      </c>
      <c r="B3135" s="6" t="s">
        <v>1312</v>
      </c>
      <c r="C3135" s="1" t="s">
        <v>1362</v>
      </c>
      <c r="D3135" s="1" t="s">
        <v>13</v>
      </c>
      <c r="E3135" s="1" t="s">
        <v>1363</v>
      </c>
      <c r="F3135" s="1" t="s">
        <v>1315</v>
      </c>
      <c r="G3135" s="6" t="s">
        <v>1316</v>
      </c>
      <c r="H3135" s="3">
        <v>1.25</v>
      </c>
      <c r="I3135" s="5">
        <v>0</v>
      </c>
      <c r="J3135" s="4">
        <f>TRUNC(H3135*I3135, 1)</f>
        <v>0</v>
      </c>
      <c r="K3135" s="4">
        <f>노무!E28</f>
        <v>0</v>
      </c>
      <c r="L3135" s="5">
        <f>TRUNC(H3135*K3135, 1)</f>
        <v>0</v>
      </c>
      <c r="M3135" s="4">
        <v>0</v>
      </c>
      <c r="N3135" s="5">
        <f>TRUNC(H3135*M3135, 1)</f>
        <v>0</v>
      </c>
      <c r="O3135" s="4">
        <f t="shared" ref="O3135:P3139" si="420">I3135+K3135+M3135</f>
        <v>0</v>
      </c>
      <c r="P3135" s="5">
        <f t="shared" si="420"/>
        <v>0</v>
      </c>
      <c r="Q3135" s="1" t="s">
        <v>13</v>
      </c>
      <c r="S3135" t="s">
        <v>54</v>
      </c>
      <c r="T3135" t="s">
        <v>54</v>
      </c>
      <c r="U3135" t="s">
        <v>13</v>
      </c>
      <c r="V3135">
        <v>1</v>
      </c>
    </row>
    <row r="3136" spans="1:22" x14ac:dyDescent="0.2">
      <c r="A3136" s="1" t="s">
        <v>1028</v>
      </c>
      <c r="B3136" s="6" t="s">
        <v>1312</v>
      </c>
      <c r="C3136" s="1" t="s">
        <v>1355</v>
      </c>
      <c r="D3136" s="1" t="s">
        <v>13</v>
      </c>
      <c r="E3136" s="1" t="s">
        <v>1356</v>
      </c>
      <c r="F3136" s="1" t="s">
        <v>1315</v>
      </c>
      <c r="G3136" s="6" t="s">
        <v>1316</v>
      </c>
      <c r="H3136" s="3">
        <v>1.25</v>
      </c>
      <c r="I3136" s="5">
        <v>0</v>
      </c>
      <c r="J3136" s="4">
        <f>TRUNC(H3136*I3136, 1)</f>
        <v>0</v>
      </c>
      <c r="K3136" s="4">
        <f>노무!E5</f>
        <v>0</v>
      </c>
      <c r="L3136" s="5">
        <f>TRUNC(H3136*K3136, 1)</f>
        <v>0</v>
      </c>
      <c r="M3136" s="4">
        <v>0</v>
      </c>
      <c r="N3136" s="5">
        <f>TRUNC(H3136*M3136, 1)</f>
        <v>0</v>
      </c>
      <c r="O3136" s="4">
        <f t="shared" si="420"/>
        <v>0</v>
      </c>
      <c r="P3136" s="5">
        <f t="shared" si="420"/>
        <v>0</v>
      </c>
      <c r="Q3136" s="1" t="s">
        <v>13</v>
      </c>
      <c r="S3136" t="s">
        <v>54</v>
      </c>
      <c r="T3136" t="s">
        <v>54</v>
      </c>
      <c r="U3136" t="s">
        <v>13</v>
      </c>
      <c r="V3136">
        <v>1</v>
      </c>
    </row>
    <row r="3137" spans="1:22" x14ac:dyDescent="0.2">
      <c r="A3137" s="1" t="s">
        <v>1028</v>
      </c>
      <c r="B3137" s="6" t="s">
        <v>1312</v>
      </c>
      <c r="C3137" s="1" t="s">
        <v>1317</v>
      </c>
      <c r="D3137" s="1" t="s">
        <v>13</v>
      </c>
      <c r="E3137" s="1" t="s">
        <v>1318</v>
      </c>
      <c r="F3137" s="1" t="s">
        <v>1315</v>
      </c>
      <c r="G3137" s="6" t="s">
        <v>1316</v>
      </c>
      <c r="H3137" s="3">
        <v>0.63</v>
      </c>
      <c r="I3137" s="5">
        <v>0</v>
      </c>
      <c r="J3137" s="4">
        <f>TRUNC(H3137*I3137, 1)</f>
        <v>0</v>
      </c>
      <c r="K3137" s="4">
        <f>노무!E4</f>
        <v>0</v>
      </c>
      <c r="L3137" s="5">
        <f>TRUNC(H3137*K3137, 1)</f>
        <v>0</v>
      </c>
      <c r="M3137" s="4">
        <v>0</v>
      </c>
      <c r="N3137" s="5">
        <f>TRUNC(H3137*M3137, 1)</f>
        <v>0</v>
      </c>
      <c r="O3137" s="4">
        <f t="shared" si="420"/>
        <v>0</v>
      </c>
      <c r="P3137" s="5">
        <f t="shared" si="420"/>
        <v>0</v>
      </c>
      <c r="Q3137" s="1" t="s">
        <v>13</v>
      </c>
      <c r="S3137" t="s">
        <v>54</v>
      </c>
      <c r="T3137" t="s">
        <v>54</v>
      </c>
      <c r="U3137" t="s">
        <v>13</v>
      </c>
      <c r="V3137">
        <v>1</v>
      </c>
    </row>
    <row r="3138" spans="1:22" x14ac:dyDescent="0.2">
      <c r="A3138" s="1" t="s">
        <v>1028</v>
      </c>
      <c r="B3138" s="6" t="s">
        <v>1306</v>
      </c>
      <c r="C3138" s="1" t="s">
        <v>1307</v>
      </c>
      <c r="D3138" s="1" t="s">
        <v>13</v>
      </c>
      <c r="E3138" s="1" t="s">
        <v>1319</v>
      </c>
      <c r="F3138" s="1" t="s">
        <v>1320</v>
      </c>
      <c r="G3138" s="6" t="s">
        <v>1310</v>
      </c>
      <c r="H3138" s="3">
        <v>1</v>
      </c>
      <c r="I3138" s="4">
        <f>TRUNC((L3135+L3136+L3137)*3*0.01, 1)</f>
        <v>0</v>
      </c>
      <c r="J3138" s="4">
        <f>TRUNC(H3138*I3138, 1)</f>
        <v>0</v>
      </c>
      <c r="K3138" s="4">
        <v>0</v>
      </c>
      <c r="L3138" s="5">
        <f>TRUNC(H3138*K3138, 1)</f>
        <v>0</v>
      </c>
      <c r="M3138" s="4">
        <v>0</v>
      </c>
      <c r="N3138" s="5">
        <f>TRUNC(H3138*M3138, 1)</f>
        <v>0</v>
      </c>
      <c r="O3138" s="4">
        <f t="shared" si="420"/>
        <v>0</v>
      </c>
      <c r="P3138" s="5">
        <f t="shared" si="420"/>
        <v>0</v>
      </c>
      <c r="Q3138" s="1" t="s">
        <v>13</v>
      </c>
      <c r="S3138" t="s">
        <v>54</v>
      </c>
      <c r="T3138" t="s">
        <v>54</v>
      </c>
      <c r="U3138">
        <v>3</v>
      </c>
      <c r="V3138">
        <v>1</v>
      </c>
    </row>
    <row r="3139" spans="1:22" x14ac:dyDescent="0.2">
      <c r="A3139" s="1" t="s">
        <v>1028</v>
      </c>
      <c r="B3139" s="6" t="s">
        <v>1331</v>
      </c>
      <c r="C3139" s="1" t="s">
        <v>1561</v>
      </c>
      <c r="D3139" s="1" t="s">
        <v>13</v>
      </c>
      <c r="E3139" s="1" t="s">
        <v>1494</v>
      </c>
      <c r="F3139" s="1" t="s">
        <v>1562</v>
      </c>
      <c r="G3139" s="6" t="s">
        <v>1335</v>
      </c>
      <c r="H3139" s="3">
        <v>2.21</v>
      </c>
      <c r="I3139" s="4">
        <f>기계경비!H52</f>
        <v>0</v>
      </c>
      <c r="J3139" s="4">
        <f>TRUNC(H3139*I3139, 1)</f>
        <v>0</v>
      </c>
      <c r="K3139" s="4">
        <f>기계경비!I52</f>
        <v>0</v>
      </c>
      <c r="L3139" s="5">
        <f>TRUNC(H3139*K3139, 1)</f>
        <v>0</v>
      </c>
      <c r="M3139" s="4">
        <f>기계경비!J52</f>
        <v>0</v>
      </c>
      <c r="N3139" s="5">
        <f>TRUNC(H3139*M3139, 1)</f>
        <v>0</v>
      </c>
      <c r="O3139" s="4">
        <f t="shared" si="420"/>
        <v>0</v>
      </c>
      <c r="P3139" s="5">
        <f t="shared" si="420"/>
        <v>0</v>
      </c>
      <c r="Q3139" s="1" t="s">
        <v>13</v>
      </c>
      <c r="S3139" t="s">
        <v>54</v>
      </c>
      <c r="T3139" t="s">
        <v>54</v>
      </c>
      <c r="U3139" t="s">
        <v>13</v>
      </c>
      <c r="V3139">
        <v>1</v>
      </c>
    </row>
    <row r="3140" spans="1:22" x14ac:dyDescent="0.2">
      <c r="A3140" s="1" t="s">
        <v>13</v>
      </c>
      <c r="B3140" s="6" t="s">
        <v>13</v>
      </c>
      <c r="C3140" s="1" t="s">
        <v>13</v>
      </c>
      <c r="D3140" s="1" t="s">
        <v>13</v>
      </c>
      <c r="E3140" s="1" t="s">
        <v>1311</v>
      </c>
      <c r="F3140" s="1" t="s">
        <v>13</v>
      </c>
      <c r="G3140" s="6" t="s">
        <v>13</v>
      </c>
      <c r="H3140" s="3">
        <v>0</v>
      </c>
      <c r="I3140" s="1" t="s">
        <v>13</v>
      </c>
      <c r="J3140" s="4">
        <f>TRUNC(SUMPRODUCT(J3135:J3139, V3135:V3139), 0)</f>
        <v>0</v>
      </c>
      <c r="K3140" s="1" t="s">
        <v>13</v>
      </c>
      <c r="L3140" s="5">
        <f>TRUNC(SUMPRODUCT(L3135:L3139, V3135:V3139), 0)</f>
        <v>0</v>
      </c>
      <c r="M3140" s="1" t="s">
        <v>13</v>
      </c>
      <c r="N3140" s="5">
        <f>TRUNC(SUMPRODUCT(N3135:N3139, V3135:V3139), 0)</f>
        <v>0</v>
      </c>
      <c r="O3140" s="1" t="s">
        <v>13</v>
      </c>
      <c r="P3140" s="5">
        <f>J3140+L3140+N3140</f>
        <v>0</v>
      </c>
      <c r="Q3140" s="1" t="s">
        <v>13</v>
      </c>
      <c r="S3140" t="s">
        <v>13</v>
      </c>
      <c r="T3140" t="s">
        <v>13</v>
      </c>
      <c r="U3140" t="s">
        <v>13</v>
      </c>
      <c r="V3140">
        <v>1</v>
      </c>
    </row>
    <row r="3141" spans="1:22" x14ac:dyDescent="0.2">
      <c r="A3141" s="1" t="s">
        <v>13</v>
      </c>
      <c r="B3141" s="6" t="s">
        <v>13</v>
      </c>
      <c r="C3141" s="1" t="s">
        <v>13</v>
      </c>
      <c r="D3141" s="1" t="s">
        <v>13</v>
      </c>
      <c r="E3141" s="1" t="s">
        <v>13</v>
      </c>
      <c r="F3141" s="1" t="s">
        <v>13</v>
      </c>
      <c r="G3141" s="6" t="s">
        <v>13</v>
      </c>
      <c r="H3141" s="3">
        <v>0</v>
      </c>
      <c r="I3141" s="1" t="s">
        <v>13</v>
      </c>
      <c r="J3141" s="1" t="s">
        <v>13</v>
      </c>
      <c r="K3141" s="1" t="s">
        <v>13</v>
      </c>
      <c r="L3141" s="1" t="s">
        <v>13</v>
      </c>
      <c r="M3141" s="1" t="s">
        <v>13</v>
      </c>
      <c r="N3141" s="1" t="s">
        <v>13</v>
      </c>
      <c r="O3141" s="1" t="s">
        <v>13</v>
      </c>
      <c r="P3141" s="1" t="s">
        <v>13</v>
      </c>
      <c r="Q3141" s="1" t="s">
        <v>13</v>
      </c>
      <c r="S3141" t="s">
        <v>13</v>
      </c>
      <c r="T3141" t="s">
        <v>13</v>
      </c>
      <c r="U3141" t="s">
        <v>13</v>
      </c>
      <c r="V3141">
        <v>1</v>
      </c>
    </row>
    <row r="3142" spans="1:22" x14ac:dyDescent="0.2">
      <c r="A3142" s="1" t="s">
        <v>1030</v>
      </c>
      <c r="B3142" s="6" t="s">
        <v>13</v>
      </c>
      <c r="C3142" s="1" t="s">
        <v>13</v>
      </c>
      <c r="D3142" s="1" t="s">
        <v>13</v>
      </c>
      <c r="E3142" s="1" t="s">
        <v>1031</v>
      </c>
      <c r="F3142" s="1" t="s">
        <v>1015</v>
      </c>
      <c r="G3142" s="6" t="s">
        <v>51</v>
      </c>
      <c r="H3142" s="3">
        <v>0</v>
      </c>
      <c r="I3142" s="1" t="s">
        <v>13</v>
      </c>
      <c r="J3142" s="1" t="s">
        <v>13</v>
      </c>
      <c r="K3142" s="1" t="s">
        <v>13</v>
      </c>
      <c r="L3142" s="1" t="s">
        <v>13</v>
      </c>
      <c r="M3142" s="1" t="s">
        <v>13</v>
      </c>
      <c r="N3142" s="1" t="s">
        <v>13</v>
      </c>
      <c r="O3142" s="1" t="s">
        <v>13</v>
      </c>
      <c r="P3142" s="1" t="s">
        <v>13</v>
      </c>
      <c r="Q3142" s="1" t="s">
        <v>13</v>
      </c>
      <c r="S3142" t="s">
        <v>13</v>
      </c>
      <c r="T3142" t="s">
        <v>13</v>
      </c>
      <c r="U3142" t="s">
        <v>13</v>
      </c>
      <c r="V3142">
        <v>1</v>
      </c>
    </row>
    <row r="3143" spans="1:22" x14ac:dyDescent="0.2">
      <c r="A3143" s="1" t="s">
        <v>1030</v>
      </c>
      <c r="B3143" s="6" t="s">
        <v>1312</v>
      </c>
      <c r="C3143" s="1" t="s">
        <v>1362</v>
      </c>
      <c r="D3143" s="1" t="s">
        <v>13</v>
      </c>
      <c r="E3143" s="1" t="s">
        <v>1363</v>
      </c>
      <c r="F3143" s="1" t="s">
        <v>1315</v>
      </c>
      <c r="G3143" s="6" t="s">
        <v>1316</v>
      </c>
      <c r="H3143" s="3">
        <v>0.6</v>
      </c>
      <c r="I3143" s="5">
        <v>0</v>
      </c>
      <c r="J3143" s="4">
        <f>TRUNC(H3143*I3143, 1)</f>
        <v>0</v>
      </c>
      <c r="K3143" s="4">
        <f>노무!E28</f>
        <v>0</v>
      </c>
      <c r="L3143" s="5">
        <f>TRUNC(H3143*K3143, 1)</f>
        <v>0</v>
      </c>
      <c r="M3143" s="4">
        <v>0</v>
      </c>
      <c r="N3143" s="5">
        <f>TRUNC(H3143*M3143, 1)</f>
        <v>0</v>
      </c>
      <c r="O3143" s="4">
        <f t="shared" ref="O3143:P3147" si="421">I3143+K3143+M3143</f>
        <v>0</v>
      </c>
      <c r="P3143" s="5">
        <f t="shared" si="421"/>
        <v>0</v>
      </c>
      <c r="Q3143" s="1" t="s">
        <v>13</v>
      </c>
      <c r="S3143" t="s">
        <v>54</v>
      </c>
      <c r="T3143" t="s">
        <v>54</v>
      </c>
      <c r="U3143" t="s">
        <v>13</v>
      </c>
      <c r="V3143">
        <v>1</v>
      </c>
    </row>
    <row r="3144" spans="1:22" x14ac:dyDescent="0.2">
      <c r="A3144" s="1" t="s">
        <v>1030</v>
      </c>
      <c r="B3144" s="6" t="s">
        <v>1312</v>
      </c>
      <c r="C3144" s="1" t="s">
        <v>1355</v>
      </c>
      <c r="D3144" s="1" t="s">
        <v>13</v>
      </c>
      <c r="E3144" s="1" t="s">
        <v>1356</v>
      </c>
      <c r="F3144" s="1" t="s">
        <v>1315</v>
      </c>
      <c r="G3144" s="6" t="s">
        <v>1316</v>
      </c>
      <c r="H3144" s="3">
        <v>0.6</v>
      </c>
      <c r="I3144" s="5">
        <v>0</v>
      </c>
      <c r="J3144" s="4">
        <f>TRUNC(H3144*I3144, 1)</f>
        <v>0</v>
      </c>
      <c r="K3144" s="4">
        <f>노무!E5</f>
        <v>0</v>
      </c>
      <c r="L3144" s="5">
        <f>TRUNC(H3144*K3144, 1)</f>
        <v>0</v>
      </c>
      <c r="M3144" s="4">
        <v>0</v>
      </c>
      <c r="N3144" s="5">
        <f>TRUNC(H3144*M3144, 1)</f>
        <v>0</v>
      </c>
      <c r="O3144" s="4">
        <f t="shared" si="421"/>
        <v>0</v>
      </c>
      <c r="P3144" s="5">
        <f t="shared" si="421"/>
        <v>0</v>
      </c>
      <c r="Q3144" s="1" t="s">
        <v>13</v>
      </c>
      <c r="S3144" t="s">
        <v>54</v>
      </c>
      <c r="T3144" t="s">
        <v>54</v>
      </c>
      <c r="U3144" t="s">
        <v>13</v>
      </c>
      <c r="V3144">
        <v>1</v>
      </c>
    </row>
    <row r="3145" spans="1:22" x14ac:dyDescent="0.2">
      <c r="A3145" s="1" t="s">
        <v>1030</v>
      </c>
      <c r="B3145" s="6" t="s">
        <v>1312</v>
      </c>
      <c r="C3145" s="1" t="s">
        <v>1317</v>
      </c>
      <c r="D3145" s="1" t="s">
        <v>13</v>
      </c>
      <c r="E3145" s="1" t="s">
        <v>1318</v>
      </c>
      <c r="F3145" s="1" t="s">
        <v>1315</v>
      </c>
      <c r="G3145" s="6" t="s">
        <v>1316</v>
      </c>
      <c r="H3145" s="3">
        <v>0.3</v>
      </c>
      <c r="I3145" s="5">
        <v>0</v>
      </c>
      <c r="J3145" s="4">
        <f>TRUNC(H3145*I3145, 1)</f>
        <v>0</v>
      </c>
      <c r="K3145" s="4">
        <f>노무!E4</f>
        <v>0</v>
      </c>
      <c r="L3145" s="5">
        <f>TRUNC(H3145*K3145, 1)</f>
        <v>0</v>
      </c>
      <c r="M3145" s="4">
        <v>0</v>
      </c>
      <c r="N3145" s="5">
        <f>TRUNC(H3145*M3145, 1)</f>
        <v>0</v>
      </c>
      <c r="O3145" s="4">
        <f t="shared" si="421"/>
        <v>0</v>
      </c>
      <c r="P3145" s="5">
        <f t="shared" si="421"/>
        <v>0</v>
      </c>
      <c r="Q3145" s="1" t="s">
        <v>13</v>
      </c>
      <c r="S3145" t="s">
        <v>54</v>
      </c>
      <c r="T3145" t="s">
        <v>54</v>
      </c>
      <c r="U3145" t="s">
        <v>13</v>
      </c>
      <c r="V3145">
        <v>1</v>
      </c>
    </row>
    <row r="3146" spans="1:22" x14ac:dyDescent="0.2">
      <c r="A3146" s="1" t="s">
        <v>1030</v>
      </c>
      <c r="B3146" s="6" t="s">
        <v>1306</v>
      </c>
      <c r="C3146" s="1" t="s">
        <v>1307</v>
      </c>
      <c r="D3146" s="1" t="s">
        <v>13</v>
      </c>
      <c r="E3146" s="1" t="s">
        <v>1319</v>
      </c>
      <c r="F3146" s="1" t="s">
        <v>1320</v>
      </c>
      <c r="G3146" s="6" t="s">
        <v>1310</v>
      </c>
      <c r="H3146" s="3">
        <v>1</v>
      </c>
      <c r="I3146" s="4">
        <f>TRUNC((L3143+L3144+L3145)*3*0.01, 1)</f>
        <v>0</v>
      </c>
      <c r="J3146" s="4">
        <f>TRUNC(H3146*I3146, 1)</f>
        <v>0</v>
      </c>
      <c r="K3146" s="4">
        <v>0</v>
      </c>
      <c r="L3146" s="5">
        <f>TRUNC(H3146*K3146, 1)</f>
        <v>0</v>
      </c>
      <c r="M3146" s="4">
        <v>0</v>
      </c>
      <c r="N3146" s="5">
        <f>TRUNC(H3146*M3146, 1)</f>
        <v>0</v>
      </c>
      <c r="O3146" s="4">
        <f t="shared" si="421"/>
        <v>0</v>
      </c>
      <c r="P3146" s="5">
        <f t="shared" si="421"/>
        <v>0</v>
      </c>
      <c r="Q3146" s="1" t="s">
        <v>13</v>
      </c>
      <c r="S3146" t="s">
        <v>54</v>
      </c>
      <c r="T3146" t="s">
        <v>54</v>
      </c>
      <c r="U3146">
        <v>3</v>
      </c>
      <c r="V3146">
        <v>1</v>
      </c>
    </row>
    <row r="3147" spans="1:22" x14ac:dyDescent="0.2">
      <c r="A3147" s="1" t="s">
        <v>1030</v>
      </c>
      <c r="B3147" s="6" t="s">
        <v>1331</v>
      </c>
      <c r="C3147" s="1" t="s">
        <v>1561</v>
      </c>
      <c r="D3147" s="1" t="s">
        <v>13</v>
      </c>
      <c r="E3147" s="1" t="s">
        <v>1494</v>
      </c>
      <c r="F3147" s="1" t="s">
        <v>1562</v>
      </c>
      <c r="G3147" s="6" t="s">
        <v>1335</v>
      </c>
      <c r="H3147" s="3">
        <v>1.1599999999999999</v>
      </c>
      <c r="I3147" s="4">
        <f>기계경비!H52</f>
        <v>0</v>
      </c>
      <c r="J3147" s="4">
        <f>TRUNC(H3147*I3147, 1)</f>
        <v>0</v>
      </c>
      <c r="K3147" s="4">
        <f>기계경비!I52</f>
        <v>0</v>
      </c>
      <c r="L3147" s="5">
        <f>TRUNC(H3147*K3147, 1)</f>
        <v>0</v>
      </c>
      <c r="M3147" s="4">
        <f>기계경비!J52</f>
        <v>0</v>
      </c>
      <c r="N3147" s="5">
        <f>TRUNC(H3147*M3147, 1)</f>
        <v>0</v>
      </c>
      <c r="O3147" s="4">
        <f t="shared" si="421"/>
        <v>0</v>
      </c>
      <c r="P3147" s="5">
        <f t="shared" si="421"/>
        <v>0</v>
      </c>
      <c r="Q3147" s="1" t="s">
        <v>13</v>
      </c>
      <c r="S3147" t="s">
        <v>54</v>
      </c>
      <c r="T3147" t="s">
        <v>54</v>
      </c>
      <c r="U3147" t="s">
        <v>13</v>
      </c>
      <c r="V3147">
        <v>1</v>
      </c>
    </row>
    <row r="3148" spans="1:22" x14ac:dyDescent="0.2">
      <c r="A3148" s="1" t="s">
        <v>13</v>
      </c>
      <c r="B3148" s="6" t="s">
        <v>13</v>
      </c>
      <c r="C3148" s="1" t="s">
        <v>13</v>
      </c>
      <c r="D3148" s="1" t="s">
        <v>13</v>
      </c>
      <c r="E3148" s="1" t="s">
        <v>1311</v>
      </c>
      <c r="F3148" s="1" t="s">
        <v>13</v>
      </c>
      <c r="G3148" s="6" t="s">
        <v>13</v>
      </c>
      <c r="H3148" s="3">
        <v>0</v>
      </c>
      <c r="I3148" s="1" t="s">
        <v>13</v>
      </c>
      <c r="J3148" s="4">
        <f>TRUNC(SUMPRODUCT(J3143:J3147, V3143:V3147), 0)</f>
        <v>0</v>
      </c>
      <c r="K3148" s="1" t="s">
        <v>13</v>
      </c>
      <c r="L3148" s="5">
        <f>TRUNC(SUMPRODUCT(L3143:L3147, V3143:V3147), 0)</f>
        <v>0</v>
      </c>
      <c r="M3148" s="1" t="s">
        <v>13</v>
      </c>
      <c r="N3148" s="5">
        <f>TRUNC(SUMPRODUCT(N3143:N3147, V3143:V3147), 0)</f>
        <v>0</v>
      </c>
      <c r="O3148" s="1" t="s">
        <v>13</v>
      </c>
      <c r="P3148" s="5">
        <f>J3148+L3148+N3148</f>
        <v>0</v>
      </c>
      <c r="Q3148" s="1" t="s">
        <v>13</v>
      </c>
      <c r="S3148" t="s">
        <v>13</v>
      </c>
      <c r="T3148" t="s">
        <v>13</v>
      </c>
      <c r="U3148" t="s">
        <v>13</v>
      </c>
      <c r="V3148">
        <v>1</v>
      </c>
    </row>
    <row r="3149" spans="1:22" x14ac:dyDescent="0.2">
      <c r="A3149" s="1" t="s">
        <v>13</v>
      </c>
      <c r="B3149" s="6" t="s">
        <v>13</v>
      </c>
      <c r="C3149" s="1" t="s">
        <v>13</v>
      </c>
      <c r="D3149" s="1" t="s">
        <v>13</v>
      </c>
      <c r="E3149" s="1" t="s">
        <v>13</v>
      </c>
      <c r="F3149" s="1" t="s">
        <v>13</v>
      </c>
      <c r="G3149" s="6" t="s">
        <v>13</v>
      </c>
      <c r="H3149" s="3">
        <v>0</v>
      </c>
      <c r="I3149" s="1" t="s">
        <v>13</v>
      </c>
      <c r="J3149" s="1" t="s">
        <v>13</v>
      </c>
      <c r="K3149" s="1" t="s">
        <v>13</v>
      </c>
      <c r="L3149" s="1" t="s">
        <v>13</v>
      </c>
      <c r="M3149" s="1" t="s">
        <v>13</v>
      </c>
      <c r="N3149" s="1" t="s">
        <v>13</v>
      </c>
      <c r="O3149" s="1" t="s">
        <v>13</v>
      </c>
      <c r="P3149" s="1" t="s">
        <v>13</v>
      </c>
      <c r="Q3149" s="1" t="s">
        <v>13</v>
      </c>
      <c r="S3149" t="s">
        <v>13</v>
      </c>
      <c r="T3149" t="s">
        <v>13</v>
      </c>
      <c r="U3149" t="s">
        <v>13</v>
      </c>
      <c r="V3149">
        <v>1</v>
      </c>
    </row>
    <row r="3150" spans="1:22" x14ac:dyDescent="0.2">
      <c r="A3150" s="1" t="s">
        <v>1032</v>
      </c>
      <c r="B3150" s="6" t="s">
        <v>13</v>
      </c>
      <c r="C3150" s="1" t="s">
        <v>13</v>
      </c>
      <c r="D3150" s="1" t="s">
        <v>13</v>
      </c>
      <c r="E3150" s="1" t="s">
        <v>1031</v>
      </c>
      <c r="F3150" s="1" t="s">
        <v>1033</v>
      </c>
      <c r="G3150" s="6" t="s">
        <v>51</v>
      </c>
      <c r="H3150" s="3">
        <v>0</v>
      </c>
      <c r="I3150" s="1" t="s">
        <v>13</v>
      </c>
      <c r="J3150" s="1" t="s">
        <v>13</v>
      </c>
      <c r="K3150" s="1" t="s">
        <v>13</v>
      </c>
      <c r="L3150" s="1" t="s">
        <v>13</v>
      </c>
      <c r="M3150" s="1" t="s">
        <v>13</v>
      </c>
      <c r="N3150" s="1" t="s">
        <v>13</v>
      </c>
      <c r="O3150" s="1" t="s">
        <v>13</v>
      </c>
      <c r="P3150" s="1" t="s">
        <v>13</v>
      </c>
      <c r="Q3150" s="1" t="s">
        <v>13</v>
      </c>
      <c r="S3150" t="s">
        <v>13</v>
      </c>
      <c r="T3150" t="s">
        <v>13</v>
      </c>
      <c r="U3150" t="s">
        <v>13</v>
      </c>
      <c r="V3150">
        <v>1</v>
      </c>
    </row>
    <row r="3151" spans="1:22" x14ac:dyDescent="0.2">
      <c r="A3151" s="1" t="s">
        <v>1032</v>
      </c>
      <c r="B3151" s="6" t="s">
        <v>1312</v>
      </c>
      <c r="C3151" s="1" t="s">
        <v>1362</v>
      </c>
      <c r="D3151" s="1" t="s">
        <v>13</v>
      </c>
      <c r="E3151" s="1" t="s">
        <v>1363</v>
      </c>
      <c r="F3151" s="1" t="s">
        <v>1315</v>
      </c>
      <c r="G3151" s="6" t="s">
        <v>1316</v>
      </c>
      <c r="H3151" s="3">
        <v>0.69</v>
      </c>
      <c r="I3151" s="5">
        <v>0</v>
      </c>
      <c r="J3151" s="4">
        <f>TRUNC(H3151*I3151, 1)</f>
        <v>0</v>
      </c>
      <c r="K3151" s="4">
        <f>노무!E28</f>
        <v>0</v>
      </c>
      <c r="L3151" s="5">
        <f>TRUNC(H3151*K3151, 1)</f>
        <v>0</v>
      </c>
      <c r="M3151" s="4">
        <v>0</v>
      </c>
      <c r="N3151" s="5">
        <f>TRUNC(H3151*M3151, 1)</f>
        <v>0</v>
      </c>
      <c r="O3151" s="4">
        <f t="shared" ref="O3151:P3155" si="422">I3151+K3151+M3151</f>
        <v>0</v>
      </c>
      <c r="P3151" s="5">
        <f t="shared" si="422"/>
        <v>0</v>
      </c>
      <c r="Q3151" s="1" t="s">
        <v>13</v>
      </c>
      <c r="S3151" t="s">
        <v>54</v>
      </c>
      <c r="T3151" t="s">
        <v>54</v>
      </c>
      <c r="U3151" t="s">
        <v>13</v>
      </c>
      <c r="V3151">
        <v>1</v>
      </c>
    </row>
    <row r="3152" spans="1:22" x14ac:dyDescent="0.2">
      <c r="A3152" s="1" t="s">
        <v>1032</v>
      </c>
      <c r="B3152" s="6" t="s">
        <v>1312</v>
      </c>
      <c r="C3152" s="1" t="s">
        <v>1355</v>
      </c>
      <c r="D3152" s="1" t="s">
        <v>13</v>
      </c>
      <c r="E3152" s="1" t="s">
        <v>1356</v>
      </c>
      <c r="F3152" s="1" t="s">
        <v>1315</v>
      </c>
      <c r="G3152" s="6" t="s">
        <v>1316</v>
      </c>
      <c r="H3152" s="3">
        <v>0.69</v>
      </c>
      <c r="I3152" s="5">
        <v>0</v>
      </c>
      <c r="J3152" s="4">
        <f>TRUNC(H3152*I3152, 1)</f>
        <v>0</v>
      </c>
      <c r="K3152" s="4">
        <f>노무!E5</f>
        <v>0</v>
      </c>
      <c r="L3152" s="5">
        <f>TRUNC(H3152*K3152, 1)</f>
        <v>0</v>
      </c>
      <c r="M3152" s="4">
        <v>0</v>
      </c>
      <c r="N3152" s="5">
        <f>TRUNC(H3152*M3152, 1)</f>
        <v>0</v>
      </c>
      <c r="O3152" s="4">
        <f t="shared" si="422"/>
        <v>0</v>
      </c>
      <c r="P3152" s="5">
        <f t="shared" si="422"/>
        <v>0</v>
      </c>
      <c r="Q3152" s="1" t="s">
        <v>13</v>
      </c>
      <c r="S3152" t="s">
        <v>54</v>
      </c>
      <c r="T3152" t="s">
        <v>54</v>
      </c>
      <c r="U3152" t="s">
        <v>13</v>
      </c>
      <c r="V3152">
        <v>1</v>
      </c>
    </row>
    <row r="3153" spans="1:22" x14ac:dyDescent="0.2">
      <c r="A3153" s="1" t="s">
        <v>1032</v>
      </c>
      <c r="B3153" s="6" t="s">
        <v>1312</v>
      </c>
      <c r="C3153" s="1" t="s">
        <v>1317</v>
      </c>
      <c r="D3153" s="1" t="s">
        <v>13</v>
      </c>
      <c r="E3153" s="1" t="s">
        <v>1318</v>
      </c>
      <c r="F3153" s="1" t="s">
        <v>1315</v>
      </c>
      <c r="G3153" s="6" t="s">
        <v>1316</v>
      </c>
      <c r="H3153" s="3">
        <v>0.35</v>
      </c>
      <c r="I3153" s="5">
        <v>0</v>
      </c>
      <c r="J3153" s="4">
        <f>TRUNC(H3153*I3153, 1)</f>
        <v>0</v>
      </c>
      <c r="K3153" s="4">
        <f>노무!E4</f>
        <v>0</v>
      </c>
      <c r="L3153" s="5">
        <f>TRUNC(H3153*K3153, 1)</f>
        <v>0</v>
      </c>
      <c r="M3153" s="4">
        <v>0</v>
      </c>
      <c r="N3153" s="5">
        <f>TRUNC(H3153*M3153, 1)</f>
        <v>0</v>
      </c>
      <c r="O3153" s="4">
        <f t="shared" si="422"/>
        <v>0</v>
      </c>
      <c r="P3153" s="5">
        <f t="shared" si="422"/>
        <v>0</v>
      </c>
      <c r="Q3153" s="1" t="s">
        <v>13</v>
      </c>
      <c r="S3153" t="s">
        <v>54</v>
      </c>
      <c r="T3153" t="s">
        <v>54</v>
      </c>
      <c r="U3153" t="s">
        <v>13</v>
      </c>
      <c r="V3153">
        <v>1</v>
      </c>
    </row>
    <row r="3154" spans="1:22" x14ac:dyDescent="0.2">
      <c r="A3154" s="1" t="s">
        <v>1032</v>
      </c>
      <c r="B3154" s="6" t="s">
        <v>1306</v>
      </c>
      <c r="C3154" s="1" t="s">
        <v>1307</v>
      </c>
      <c r="D3154" s="1" t="s">
        <v>13</v>
      </c>
      <c r="E3154" s="1" t="s">
        <v>1319</v>
      </c>
      <c r="F3154" s="1" t="s">
        <v>1320</v>
      </c>
      <c r="G3154" s="6" t="s">
        <v>1310</v>
      </c>
      <c r="H3154" s="3">
        <v>1</v>
      </c>
      <c r="I3154" s="4">
        <f>TRUNC((L3151+L3152+L3153)*3*0.01, 1)</f>
        <v>0</v>
      </c>
      <c r="J3154" s="4">
        <f>TRUNC(H3154*I3154, 1)</f>
        <v>0</v>
      </c>
      <c r="K3154" s="4">
        <v>0</v>
      </c>
      <c r="L3154" s="5">
        <f>TRUNC(H3154*K3154, 1)</f>
        <v>0</v>
      </c>
      <c r="M3154" s="4">
        <v>0</v>
      </c>
      <c r="N3154" s="5">
        <f>TRUNC(H3154*M3154, 1)</f>
        <v>0</v>
      </c>
      <c r="O3154" s="4">
        <f t="shared" si="422"/>
        <v>0</v>
      </c>
      <c r="P3154" s="5">
        <f t="shared" si="422"/>
        <v>0</v>
      </c>
      <c r="Q3154" s="1" t="s">
        <v>13</v>
      </c>
      <c r="S3154" t="s">
        <v>54</v>
      </c>
      <c r="T3154" t="s">
        <v>54</v>
      </c>
      <c r="U3154">
        <v>3</v>
      </c>
      <c r="V3154">
        <v>1</v>
      </c>
    </row>
    <row r="3155" spans="1:22" x14ac:dyDescent="0.2">
      <c r="A3155" s="1" t="s">
        <v>1032</v>
      </c>
      <c r="B3155" s="6" t="s">
        <v>1331</v>
      </c>
      <c r="C3155" s="1" t="s">
        <v>1561</v>
      </c>
      <c r="D3155" s="1" t="s">
        <v>13</v>
      </c>
      <c r="E3155" s="1" t="s">
        <v>1494</v>
      </c>
      <c r="F3155" s="1" t="s">
        <v>1562</v>
      </c>
      <c r="G3155" s="6" t="s">
        <v>1335</v>
      </c>
      <c r="H3155" s="3">
        <v>1.34</v>
      </c>
      <c r="I3155" s="4">
        <f>기계경비!H52</f>
        <v>0</v>
      </c>
      <c r="J3155" s="4">
        <f>TRUNC(H3155*I3155, 1)</f>
        <v>0</v>
      </c>
      <c r="K3155" s="4">
        <f>기계경비!I52</f>
        <v>0</v>
      </c>
      <c r="L3155" s="5">
        <f>TRUNC(H3155*K3155, 1)</f>
        <v>0</v>
      </c>
      <c r="M3155" s="4">
        <f>기계경비!J52</f>
        <v>0</v>
      </c>
      <c r="N3155" s="5">
        <f>TRUNC(H3155*M3155, 1)</f>
        <v>0</v>
      </c>
      <c r="O3155" s="4">
        <f t="shared" si="422"/>
        <v>0</v>
      </c>
      <c r="P3155" s="5">
        <f t="shared" si="422"/>
        <v>0</v>
      </c>
      <c r="Q3155" s="1" t="s">
        <v>13</v>
      </c>
      <c r="S3155" t="s">
        <v>54</v>
      </c>
      <c r="T3155" t="s">
        <v>54</v>
      </c>
      <c r="U3155" t="s">
        <v>13</v>
      </c>
      <c r="V3155">
        <v>1</v>
      </c>
    </row>
    <row r="3156" spans="1:22" x14ac:dyDescent="0.2">
      <c r="A3156" s="1" t="s">
        <v>13</v>
      </c>
      <c r="B3156" s="6" t="s">
        <v>13</v>
      </c>
      <c r="C3156" s="1" t="s">
        <v>13</v>
      </c>
      <c r="D3156" s="1" t="s">
        <v>13</v>
      </c>
      <c r="E3156" s="1" t="s">
        <v>1311</v>
      </c>
      <c r="F3156" s="1" t="s">
        <v>13</v>
      </c>
      <c r="G3156" s="6" t="s">
        <v>13</v>
      </c>
      <c r="H3156" s="3">
        <v>0</v>
      </c>
      <c r="I3156" s="1" t="s">
        <v>13</v>
      </c>
      <c r="J3156" s="4">
        <f>TRUNC(SUMPRODUCT(J3151:J3155, V3151:V3155), 0)</f>
        <v>0</v>
      </c>
      <c r="K3156" s="1" t="s">
        <v>13</v>
      </c>
      <c r="L3156" s="5">
        <f>TRUNC(SUMPRODUCT(L3151:L3155, V3151:V3155), 0)</f>
        <v>0</v>
      </c>
      <c r="M3156" s="1" t="s">
        <v>13</v>
      </c>
      <c r="N3156" s="5">
        <f>TRUNC(SUMPRODUCT(N3151:N3155, V3151:V3155), 0)</f>
        <v>0</v>
      </c>
      <c r="O3156" s="1" t="s">
        <v>13</v>
      </c>
      <c r="P3156" s="5">
        <f>J3156+L3156+N3156</f>
        <v>0</v>
      </c>
      <c r="Q3156" s="1" t="s">
        <v>13</v>
      </c>
      <c r="S3156" t="s">
        <v>13</v>
      </c>
      <c r="T3156" t="s">
        <v>13</v>
      </c>
      <c r="U3156" t="s">
        <v>13</v>
      </c>
      <c r="V3156">
        <v>1</v>
      </c>
    </row>
    <row r="3157" spans="1:22" x14ac:dyDescent="0.2">
      <c r="A3157" s="1" t="s">
        <v>13</v>
      </c>
      <c r="B3157" s="6" t="s">
        <v>13</v>
      </c>
      <c r="C3157" s="1" t="s">
        <v>13</v>
      </c>
      <c r="D3157" s="1" t="s">
        <v>13</v>
      </c>
      <c r="E3157" s="1" t="s">
        <v>13</v>
      </c>
      <c r="F3157" s="1" t="s">
        <v>13</v>
      </c>
      <c r="G3157" s="6" t="s">
        <v>13</v>
      </c>
      <c r="H3157" s="3">
        <v>0</v>
      </c>
      <c r="I3157" s="1" t="s">
        <v>13</v>
      </c>
      <c r="J3157" s="1" t="s">
        <v>13</v>
      </c>
      <c r="K3157" s="1" t="s">
        <v>13</v>
      </c>
      <c r="L3157" s="1" t="s">
        <v>13</v>
      </c>
      <c r="M3157" s="1" t="s">
        <v>13</v>
      </c>
      <c r="N3157" s="1" t="s">
        <v>13</v>
      </c>
      <c r="O3157" s="1" t="s">
        <v>13</v>
      </c>
      <c r="P3157" s="1" t="s">
        <v>13</v>
      </c>
      <c r="Q3157" s="1" t="s">
        <v>13</v>
      </c>
      <c r="S3157" t="s">
        <v>13</v>
      </c>
      <c r="T3157" t="s">
        <v>13</v>
      </c>
      <c r="U3157" t="s">
        <v>13</v>
      </c>
      <c r="V3157">
        <v>1</v>
      </c>
    </row>
    <row r="3158" spans="1:22" x14ac:dyDescent="0.2">
      <c r="A3158" s="1" t="s">
        <v>1034</v>
      </c>
      <c r="B3158" s="6" t="s">
        <v>13</v>
      </c>
      <c r="C3158" s="1" t="s">
        <v>13</v>
      </c>
      <c r="D3158" s="1" t="s">
        <v>13</v>
      </c>
      <c r="E3158" s="1" t="s">
        <v>1031</v>
      </c>
      <c r="F3158" s="1" t="s">
        <v>1019</v>
      </c>
      <c r="G3158" s="6" t="s">
        <v>51</v>
      </c>
      <c r="H3158" s="3">
        <v>0</v>
      </c>
      <c r="I3158" s="1" t="s">
        <v>13</v>
      </c>
      <c r="J3158" s="1" t="s">
        <v>13</v>
      </c>
      <c r="K3158" s="1" t="s">
        <v>13</v>
      </c>
      <c r="L3158" s="1" t="s">
        <v>13</v>
      </c>
      <c r="M3158" s="1" t="s">
        <v>13</v>
      </c>
      <c r="N3158" s="1" t="s">
        <v>13</v>
      </c>
      <c r="O3158" s="1" t="s">
        <v>13</v>
      </c>
      <c r="P3158" s="1" t="s">
        <v>13</v>
      </c>
      <c r="Q3158" s="1" t="s">
        <v>13</v>
      </c>
      <c r="S3158" t="s">
        <v>13</v>
      </c>
      <c r="T3158" t="s">
        <v>13</v>
      </c>
      <c r="U3158" t="s">
        <v>13</v>
      </c>
      <c r="V3158">
        <v>1</v>
      </c>
    </row>
    <row r="3159" spans="1:22" x14ac:dyDescent="0.2">
      <c r="A3159" s="1" t="s">
        <v>1034</v>
      </c>
      <c r="B3159" s="6" t="s">
        <v>1312</v>
      </c>
      <c r="C3159" s="1" t="s">
        <v>1362</v>
      </c>
      <c r="D3159" s="1" t="s">
        <v>13</v>
      </c>
      <c r="E3159" s="1" t="s">
        <v>1363</v>
      </c>
      <c r="F3159" s="1" t="s">
        <v>1315</v>
      </c>
      <c r="G3159" s="6" t="s">
        <v>1316</v>
      </c>
      <c r="H3159" s="3">
        <v>0.88</v>
      </c>
      <c r="I3159" s="5">
        <v>0</v>
      </c>
      <c r="J3159" s="4">
        <f>TRUNC(H3159*I3159, 1)</f>
        <v>0</v>
      </c>
      <c r="K3159" s="4">
        <f>노무!E28</f>
        <v>0</v>
      </c>
      <c r="L3159" s="5">
        <f>TRUNC(H3159*K3159, 1)</f>
        <v>0</v>
      </c>
      <c r="M3159" s="4">
        <v>0</v>
      </c>
      <c r="N3159" s="5">
        <f>TRUNC(H3159*M3159, 1)</f>
        <v>0</v>
      </c>
      <c r="O3159" s="4">
        <f t="shared" ref="O3159:P3163" si="423">I3159+K3159+M3159</f>
        <v>0</v>
      </c>
      <c r="P3159" s="5">
        <f t="shared" si="423"/>
        <v>0</v>
      </c>
      <c r="Q3159" s="1" t="s">
        <v>13</v>
      </c>
      <c r="S3159" t="s">
        <v>54</v>
      </c>
      <c r="T3159" t="s">
        <v>54</v>
      </c>
      <c r="U3159" t="s">
        <v>13</v>
      </c>
      <c r="V3159">
        <v>1</v>
      </c>
    </row>
    <row r="3160" spans="1:22" x14ac:dyDescent="0.2">
      <c r="A3160" s="1" t="s">
        <v>1034</v>
      </c>
      <c r="B3160" s="6" t="s">
        <v>1312</v>
      </c>
      <c r="C3160" s="1" t="s">
        <v>1355</v>
      </c>
      <c r="D3160" s="1" t="s">
        <v>13</v>
      </c>
      <c r="E3160" s="1" t="s">
        <v>1356</v>
      </c>
      <c r="F3160" s="1" t="s">
        <v>1315</v>
      </c>
      <c r="G3160" s="6" t="s">
        <v>1316</v>
      </c>
      <c r="H3160" s="3">
        <v>0.88</v>
      </c>
      <c r="I3160" s="5">
        <v>0</v>
      </c>
      <c r="J3160" s="4">
        <f>TRUNC(H3160*I3160, 1)</f>
        <v>0</v>
      </c>
      <c r="K3160" s="4">
        <f>노무!E5</f>
        <v>0</v>
      </c>
      <c r="L3160" s="5">
        <f>TRUNC(H3160*K3160, 1)</f>
        <v>0</v>
      </c>
      <c r="M3160" s="4">
        <v>0</v>
      </c>
      <c r="N3160" s="5">
        <f>TRUNC(H3160*M3160, 1)</f>
        <v>0</v>
      </c>
      <c r="O3160" s="4">
        <f t="shared" si="423"/>
        <v>0</v>
      </c>
      <c r="P3160" s="5">
        <f t="shared" si="423"/>
        <v>0</v>
      </c>
      <c r="Q3160" s="1" t="s">
        <v>13</v>
      </c>
      <c r="S3160" t="s">
        <v>54</v>
      </c>
      <c r="T3160" t="s">
        <v>54</v>
      </c>
      <c r="U3160" t="s">
        <v>13</v>
      </c>
      <c r="V3160">
        <v>1</v>
      </c>
    </row>
    <row r="3161" spans="1:22" x14ac:dyDescent="0.2">
      <c r="A3161" s="1" t="s">
        <v>1034</v>
      </c>
      <c r="B3161" s="6" t="s">
        <v>1312</v>
      </c>
      <c r="C3161" s="1" t="s">
        <v>1317</v>
      </c>
      <c r="D3161" s="1" t="s">
        <v>13</v>
      </c>
      <c r="E3161" s="1" t="s">
        <v>1318</v>
      </c>
      <c r="F3161" s="1" t="s">
        <v>1315</v>
      </c>
      <c r="G3161" s="6" t="s">
        <v>1316</v>
      </c>
      <c r="H3161" s="3">
        <v>0.44</v>
      </c>
      <c r="I3161" s="5">
        <v>0</v>
      </c>
      <c r="J3161" s="4">
        <f>TRUNC(H3161*I3161, 1)</f>
        <v>0</v>
      </c>
      <c r="K3161" s="4">
        <f>노무!E4</f>
        <v>0</v>
      </c>
      <c r="L3161" s="5">
        <f>TRUNC(H3161*K3161, 1)</f>
        <v>0</v>
      </c>
      <c r="M3161" s="4">
        <v>0</v>
      </c>
      <c r="N3161" s="5">
        <f>TRUNC(H3161*M3161, 1)</f>
        <v>0</v>
      </c>
      <c r="O3161" s="4">
        <f t="shared" si="423"/>
        <v>0</v>
      </c>
      <c r="P3161" s="5">
        <f t="shared" si="423"/>
        <v>0</v>
      </c>
      <c r="Q3161" s="1" t="s">
        <v>13</v>
      </c>
      <c r="S3161" t="s">
        <v>54</v>
      </c>
      <c r="T3161" t="s">
        <v>54</v>
      </c>
      <c r="U3161" t="s">
        <v>13</v>
      </c>
      <c r="V3161">
        <v>1</v>
      </c>
    </row>
    <row r="3162" spans="1:22" x14ac:dyDescent="0.2">
      <c r="A3162" s="1" t="s">
        <v>1034</v>
      </c>
      <c r="B3162" s="6" t="s">
        <v>1306</v>
      </c>
      <c r="C3162" s="1" t="s">
        <v>1307</v>
      </c>
      <c r="D3162" s="1" t="s">
        <v>13</v>
      </c>
      <c r="E3162" s="1" t="s">
        <v>1319</v>
      </c>
      <c r="F3162" s="1" t="s">
        <v>1320</v>
      </c>
      <c r="G3162" s="6" t="s">
        <v>1310</v>
      </c>
      <c r="H3162" s="3">
        <v>1</v>
      </c>
      <c r="I3162" s="4">
        <f>TRUNC((L3159+L3160+L3161)*3*0.01, 1)</f>
        <v>0</v>
      </c>
      <c r="J3162" s="4">
        <f>TRUNC(H3162*I3162, 1)</f>
        <v>0</v>
      </c>
      <c r="K3162" s="4">
        <v>0</v>
      </c>
      <c r="L3162" s="5">
        <f>TRUNC(H3162*K3162, 1)</f>
        <v>0</v>
      </c>
      <c r="M3162" s="4">
        <v>0</v>
      </c>
      <c r="N3162" s="5">
        <f>TRUNC(H3162*M3162, 1)</f>
        <v>0</v>
      </c>
      <c r="O3162" s="4">
        <f t="shared" si="423"/>
        <v>0</v>
      </c>
      <c r="P3162" s="5">
        <f t="shared" si="423"/>
        <v>0</v>
      </c>
      <c r="Q3162" s="1" t="s">
        <v>13</v>
      </c>
      <c r="S3162" t="s">
        <v>54</v>
      </c>
      <c r="T3162" t="s">
        <v>54</v>
      </c>
      <c r="U3162">
        <v>3</v>
      </c>
      <c r="V3162">
        <v>1</v>
      </c>
    </row>
    <row r="3163" spans="1:22" x14ac:dyDescent="0.2">
      <c r="A3163" s="1" t="s">
        <v>1034</v>
      </c>
      <c r="B3163" s="6" t="s">
        <v>1331</v>
      </c>
      <c r="C3163" s="1" t="s">
        <v>1561</v>
      </c>
      <c r="D3163" s="1" t="s">
        <v>13</v>
      </c>
      <c r="E3163" s="1" t="s">
        <v>1494</v>
      </c>
      <c r="F3163" s="1" t="s">
        <v>1562</v>
      </c>
      <c r="G3163" s="6" t="s">
        <v>1335</v>
      </c>
      <c r="H3163" s="3">
        <v>1.7</v>
      </c>
      <c r="I3163" s="4">
        <f>기계경비!H52</f>
        <v>0</v>
      </c>
      <c r="J3163" s="4">
        <f>TRUNC(H3163*I3163, 1)</f>
        <v>0</v>
      </c>
      <c r="K3163" s="4">
        <f>기계경비!I52</f>
        <v>0</v>
      </c>
      <c r="L3163" s="5">
        <f>TRUNC(H3163*K3163, 1)</f>
        <v>0</v>
      </c>
      <c r="M3163" s="4">
        <f>기계경비!J52</f>
        <v>0</v>
      </c>
      <c r="N3163" s="5">
        <f>TRUNC(H3163*M3163, 1)</f>
        <v>0</v>
      </c>
      <c r="O3163" s="4">
        <f t="shared" si="423"/>
        <v>0</v>
      </c>
      <c r="P3163" s="5">
        <f t="shared" si="423"/>
        <v>0</v>
      </c>
      <c r="Q3163" s="1" t="s">
        <v>13</v>
      </c>
      <c r="S3163" t="s">
        <v>54</v>
      </c>
      <c r="T3163" t="s">
        <v>54</v>
      </c>
      <c r="U3163" t="s">
        <v>13</v>
      </c>
      <c r="V3163">
        <v>1</v>
      </c>
    </row>
    <row r="3164" spans="1:22" x14ac:dyDescent="0.2">
      <c r="A3164" s="1" t="s">
        <v>13</v>
      </c>
      <c r="B3164" s="6" t="s">
        <v>13</v>
      </c>
      <c r="C3164" s="1" t="s">
        <v>13</v>
      </c>
      <c r="D3164" s="1" t="s">
        <v>13</v>
      </c>
      <c r="E3164" s="1" t="s">
        <v>1311</v>
      </c>
      <c r="F3164" s="1" t="s">
        <v>13</v>
      </c>
      <c r="G3164" s="6" t="s">
        <v>13</v>
      </c>
      <c r="H3164" s="3">
        <v>0</v>
      </c>
      <c r="I3164" s="1" t="s">
        <v>13</v>
      </c>
      <c r="J3164" s="4">
        <f>TRUNC(SUMPRODUCT(J3159:J3163, V3159:V3163), 0)</f>
        <v>0</v>
      </c>
      <c r="K3164" s="1" t="s">
        <v>13</v>
      </c>
      <c r="L3164" s="5">
        <f>TRUNC(SUMPRODUCT(L3159:L3163, V3159:V3163), 0)</f>
        <v>0</v>
      </c>
      <c r="M3164" s="1" t="s">
        <v>13</v>
      </c>
      <c r="N3164" s="5">
        <f>TRUNC(SUMPRODUCT(N3159:N3163, V3159:V3163), 0)</f>
        <v>0</v>
      </c>
      <c r="O3164" s="1" t="s">
        <v>13</v>
      </c>
      <c r="P3164" s="5">
        <f>J3164+L3164+N3164</f>
        <v>0</v>
      </c>
      <c r="Q3164" s="1" t="s">
        <v>13</v>
      </c>
      <c r="S3164" t="s">
        <v>13</v>
      </c>
      <c r="T3164" t="s">
        <v>13</v>
      </c>
      <c r="U3164" t="s">
        <v>13</v>
      </c>
      <c r="V3164">
        <v>1</v>
      </c>
    </row>
    <row r="3165" spans="1:22" x14ac:dyDescent="0.2">
      <c r="A3165" s="1" t="s">
        <v>13</v>
      </c>
      <c r="B3165" s="6" t="s">
        <v>13</v>
      </c>
      <c r="C3165" s="1" t="s">
        <v>13</v>
      </c>
      <c r="D3165" s="1" t="s">
        <v>13</v>
      </c>
      <c r="E3165" s="1" t="s">
        <v>13</v>
      </c>
      <c r="F3165" s="1" t="s">
        <v>13</v>
      </c>
      <c r="G3165" s="6" t="s">
        <v>13</v>
      </c>
      <c r="H3165" s="3">
        <v>0</v>
      </c>
      <c r="I3165" s="1" t="s">
        <v>13</v>
      </c>
      <c r="J3165" s="1" t="s">
        <v>13</v>
      </c>
      <c r="K3165" s="1" t="s">
        <v>13</v>
      </c>
      <c r="L3165" s="1" t="s">
        <v>13</v>
      </c>
      <c r="M3165" s="1" t="s">
        <v>13</v>
      </c>
      <c r="N3165" s="1" t="s">
        <v>13</v>
      </c>
      <c r="O3165" s="1" t="s">
        <v>13</v>
      </c>
      <c r="P3165" s="1" t="s">
        <v>13</v>
      </c>
      <c r="Q3165" s="1" t="s">
        <v>13</v>
      </c>
      <c r="S3165" t="s">
        <v>13</v>
      </c>
      <c r="T3165" t="s">
        <v>13</v>
      </c>
      <c r="U3165" t="s">
        <v>13</v>
      </c>
      <c r="V3165">
        <v>1</v>
      </c>
    </row>
    <row r="3166" spans="1:22" x14ac:dyDescent="0.2">
      <c r="A3166" s="1" t="s">
        <v>1035</v>
      </c>
      <c r="B3166" s="6" t="s">
        <v>13</v>
      </c>
      <c r="C3166" s="1" t="s">
        <v>13</v>
      </c>
      <c r="D3166" s="1" t="s">
        <v>13</v>
      </c>
      <c r="E3166" s="1" t="s">
        <v>1031</v>
      </c>
      <c r="F3166" s="1" t="s">
        <v>1021</v>
      </c>
      <c r="G3166" s="6" t="s">
        <v>51</v>
      </c>
      <c r="H3166" s="3">
        <v>0</v>
      </c>
      <c r="I3166" s="1" t="s">
        <v>13</v>
      </c>
      <c r="J3166" s="1" t="s">
        <v>13</v>
      </c>
      <c r="K3166" s="1" t="s">
        <v>13</v>
      </c>
      <c r="L3166" s="1" t="s">
        <v>13</v>
      </c>
      <c r="M3166" s="1" t="s">
        <v>13</v>
      </c>
      <c r="N3166" s="1" t="s">
        <v>13</v>
      </c>
      <c r="O3166" s="1" t="s">
        <v>13</v>
      </c>
      <c r="P3166" s="1" t="s">
        <v>13</v>
      </c>
      <c r="Q3166" s="1" t="s">
        <v>13</v>
      </c>
      <c r="S3166" t="s">
        <v>13</v>
      </c>
      <c r="T3166" t="s">
        <v>13</v>
      </c>
      <c r="U3166" t="s">
        <v>13</v>
      </c>
      <c r="V3166">
        <v>1</v>
      </c>
    </row>
    <row r="3167" spans="1:22" x14ac:dyDescent="0.2">
      <c r="A3167" s="1" t="s">
        <v>1035</v>
      </c>
      <c r="B3167" s="6" t="s">
        <v>1312</v>
      </c>
      <c r="C3167" s="1" t="s">
        <v>1362</v>
      </c>
      <c r="D3167" s="1" t="s">
        <v>13</v>
      </c>
      <c r="E3167" s="1" t="s">
        <v>1363</v>
      </c>
      <c r="F3167" s="1" t="s">
        <v>1315</v>
      </c>
      <c r="G3167" s="6" t="s">
        <v>1316</v>
      </c>
      <c r="H3167" s="3">
        <v>1.02</v>
      </c>
      <c r="I3167" s="5">
        <v>0</v>
      </c>
      <c r="J3167" s="4">
        <f>TRUNC(H3167*I3167, 1)</f>
        <v>0</v>
      </c>
      <c r="K3167" s="4">
        <f>노무!E28</f>
        <v>0</v>
      </c>
      <c r="L3167" s="5">
        <f>TRUNC(H3167*K3167, 1)</f>
        <v>0</v>
      </c>
      <c r="M3167" s="4">
        <v>0</v>
      </c>
      <c r="N3167" s="5">
        <f>TRUNC(H3167*M3167, 1)</f>
        <v>0</v>
      </c>
      <c r="O3167" s="4">
        <f t="shared" ref="O3167:P3171" si="424">I3167+K3167+M3167</f>
        <v>0</v>
      </c>
      <c r="P3167" s="5">
        <f t="shared" si="424"/>
        <v>0</v>
      </c>
      <c r="Q3167" s="1" t="s">
        <v>13</v>
      </c>
      <c r="S3167" t="s">
        <v>54</v>
      </c>
      <c r="T3167" t="s">
        <v>54</v>
      </c>
      <c r="U3167" t="s">
        <v>13</v>
      </c>
      <c r="V3167">
        <v>1</v>
      </c>
    </row>
    <row r="3168" spans="1:22" x14ac:dyDescent="0.2">
      <c r="A3168" s="1" t="s">
        <v>1035</v>
      </c>
      <c r="B3168" s="6" t="s">
        <v>1312</v>
      </c>
      <c r="C3168" s="1" t="s">
        <v>1355</v>
      </c>
      <c r="D3168" s="1" t="s">
        <v>13</v>
      </c>
      <c r="E3168" s="1" t="s">
        <v>1356</v>
      </c>
      <c r="F3168" s="1" t="s">
        <v>1315</v>
      </c>
      <c r="G3168" s="6" t="s">
        <v>1316</v>
      </c>
      <c r="H3168" s="3">
        <v>1.02</v>
      </c>
      <c r="I3168" s="5">
        <v>0</v>
      </c>
      <c r="J3168" s="4">
        <f>TRUNC(H3168*I3168, 1)</f>
        <v>0</v>
      </c>
      <c r="K3168" s="4">
        <f>노무!E5</f>
        <v>0</v>
      </c>
      <c r="L3168" s="5">
        <f>TRUNC(H3168*K3168, 1)</f>
        <v>0</v>
      </c>
      <c r="M3168" s="4">
        <v>0</v>
      </c>
      <c r="N3168" s="5">
        <f>TRUNC(H3168*M3168, 1)</f>
        <v>0</v>
      </c>
      <c r="O3168" s="4">
        <f t="shared" si="424"/>
        <v>0</v>
      </c>
      <c r="P3168" s="5">
        <f t="shared" si="424"/>
        <v>0</v>
      </c>
      <c r="Q3168" s="1" t="s">
        <v>13</v>
      </c>
      <c r="S3168" t="s">
        <v>54</v>
      </c>
      <c r="T3168" t="s">
        <v>54</v>
      </c>
      <c r="U3168" t="s">
        <v>13</v>
      </c>
      <c r="V3168">
        <v>1</v>
      </c>
    </row>
    <row r="3169" spans="1:22" x14ac:dyDescent="0.2">
      <c r="A3169" s="1" t="s">
        <v>1035</v>
      </c>
      <c r="B3169" s="6" t="s">
        <v>1312</v>
      </c>
      <c r="C3169" s="1" t="s">
        <v>1317</v>
      </c>
      <c r="D3169" s="1" t="s">
        <v>13</v>
      </c>
      <c r="E3169" s="1" t="s">
        <v>1318</v>
      </c>
      <c r="F3169" s="1" t="s">
        <v>1315</v>
      </c>
      <c r="G3169" s="6" t="s">
        <v>1316</v>
      </c>
      <c r="H3169" s="3">
        <v>0.51</v>
      </c>
      <c r="I3169" s="5">
        <v>0</v>
      </c>
      <c r="J3169" s="4">
        <f>TRUNC(H3169*I3169, 1)</f>
        <v>0</v>
      </c>
      <c r="K3169" s="4">
        <f>노무!E4</f>
        <v>0</v>
      </c>
      <c r="L3169" s="5">
        <f>TRUNC(H3169*K3169, 1)</f>
        <v>0</v>
      </c>
      <c r="M3169" s="4">
        <v>0</v>
      </c>
      <c r="N3169" s="5">
        <f>TRUNC(H3169*M3169, 1)</f>
        <v>0</v>
      </c>
      <c r="O3169" s="4">
        <f t="shared" si="424"/>
        <v>0</v>
      </c>
      <c r="P3169" s="5">
        <f t="shared" si="424"/>
        <v>0</v>
      </c>
      <c r="Q3169" s="1" t="s">
        <v>13</v>
      </c>
      <c r="S3169" t="s">
        <v>54</v>
      </c>
      <c r="T3169" t="s">
        <v>54</v>
      </c>
      <c r="U3169" t="s">
        <v>13</v>
      </c>
      <c r="V3169">
        <v>1</v>
      </c>
    </row>
    <row r="3170" spans="1:22" x14ac:dyDescent="0.2">
      <c r="A3170" s="1" t="s">
        <v>1035</v>
      </c>
      <c r="B3170" s="6" t="s">
        <v>1306</v>
      </c>
      <c r="C3170" s="1" t="s">
        <v>1307</v>
      </c>
      <c r="D3170" s="1" t="s">
        <v>13</v>
      </c>
      <c r="E3170" s="1" t="s">
        <v>1319</v>
      </c>
      <c r="F3170" s="1" t="s">
        <v>1320</v>
      </c>
      <c r="G3170" s="6" t="s">
        <v>1310</v>
      </c>
      <c r="H3170" s="3">
        <v>1</v>
      </c>
      <c r="I3170" s="4">
        <f>TRUNC((L3167+L3168+L3169)*3*0.01, 1)</f>
        <v>0</v>
      </c>
      <c r="J3170" s="4">
        <f>TRUNC(H3170*I3170, 1)</f>
        <v>0</v>
      </c>
      <c r="K3170" s="4">
        <v>0</v>
      </c>
      <c r="L3170" s="5">
        <f>TRUNC(H3170*K3170, 1)</f>
        <v>0</v>
      </c>
      <c r="M3170" s="4">
        <v>0</v>
      </c>
      <c r="N3170" s="5">
        <f>TRUNC(H3170*M3170, 1)</f>
        <v>0</v>
      </c>
      <c r="O3170" s="4">
        <f t="shared" si="424"/>
        <v>0</v>
      </c>
      <c r="P3170" s="5">
        <f t="shared" si="424"/>
        <v>0</v>
      </c>
      <c r="Q3170" s="1" t="s">
        <v>13</v>
      </c>
      <c r="S3170" t="s">
        <v>54</v>
      </c>
      <c r="T3170" t="s">
        <v>54</v>
      </c>
      <c r="U3170">
        <v>3</v>
      </c>
      <c r="V3170">
        <v>1</v>
      </c>
    </row>
    <row r="3171" spans="1:22" x14ac:dyDescent="0.2">
      <c r="A3171" s="1" t="s">
        <v>1035</v>
      </c>
      <c r="B3171" s="6" t="s">
        <v>1331</v>
      </c>
      <c r="C3171" s="1" t="s">
        <v>1561</v>
      </c>
      <c r="D3171" s="1" t="s">
        <v>13</v>
      </c>
      <c r="E3171" s="1" t="s">
        <v>1494</v>
      </c>
      <c r="F3171" s="1" t="s">
        <v>1562</v>
      </c>
      <c r="G3171" s="6" t="s">
        <v>1335</v>
      </c>
      <c r="H3171" s="3">
        <v>1.97</v>
      </c>
      <c r="I3171" s="4">
        <f>기계경비!H52</f>
        <v>0</v>
      </c>
      <c r="J3171" s="4">
        <f>TRUNC(H3171*I3171, 1)</f>
        <v>0</v>
      </c>
      <c r="K3171" s="4">
        <f>기계경비!I52</f>
        <v>0</v>
      </c>
      <c r="L3171" s="5">
        <f>TRUNC(H3171*K3171, 1)</f>
        <v>0</v>
      </c>
      <c r="M3171" s="4">
        <f>기계경비!J52</f>
        <v>0</v>
      </c>
      <c r="N3171" s="5">
        <f>TRUNC(H3171*M3171, 1)</f>
        <v>0</v>
      </c>
      <c r="O3171" s="4">
        <f t="shared" si="424"/>
        <v>0</v>
      </c>
      <c r="P3171" s="5">
        <f t="shared" si="424"/>
        <v>0</v>
      </c>
      <c r="Q3171" s="1" t="s">
        <v>13</v>
      </c>
      <c r="S3171" t="s">
        <v>54</v>
      </c>
      <c r="T3171" t="s">
        <v>54</v>
      </c>
      <c r="U3171" t="s">
        <v>13</v>
      </c>
      <c r="V3171">
        <v>1</v>
      </c>
    </row>
    <row r="3172" spans="1:22" x14ac:dyDescent="0.2">
      <c r="A3172" s="1" t="s">
        <v>13</v>
      </c>
      <c r="B3172" s="6" t="s">
        <v>13</v>
      </c>
      <c r="C3172" s="1" t="s">
        <v>13</v>
      </c>
      <c r="D3172" s="1" t="s">
        <v>13</v>
      </c>
      <c r="E3172" s="1" t="s">
        <v>1311</v>
      </c>
      <c r="F3172" s="1" t="s">
        <v>13</v>
      </c>
      <c r="G3172" s="6" t="s">
        <v>13</v>
      </c>
      <c r="H3172" s="3">
        <v>0</v>
      </c>
      <c r="I3172" s="1" t="s">
        <v>13</v>
      </c>
      <c r="J3172" s="4">
        <f>TRUNC(SUMPRODUCT(J3167:J3171, V3167:V3171), 0)</f>
        <v>0</v>
      </c>
      <c r="K3172" s="1" t="s">
        <v>13</v>
      </c>
      <c r="L3172" s="5">
        <f>TRUNC(SUMPRODUCT(L3167:L3171, V3167:V3171), 0)</f>
        <v>0</v>
      </c>
      <c r="M3172" s="1" t="s">
        <v>13</v>
      </c>
      <c r="N3172" s="5">
        <f>TRUNC(SUMPRODUCT(N3167:N3171, V3167:V3171), 0)</f>
        <v>0</v>
      </c>
      <c r="O3172" s="1" t="s">
        <v>13</v>
      </c>
      <c r="P3172" s="5">
        <f>J3172+L3172+N3172</f>
        <v>0</v>
      </c>
      <c r="Q3172" s="1" t="s">
        <v>13</v>
      </c>
      <c r="S3172" t="s">
        <v>13</v>
      </c>
      <c r="T3172" t="s">
        <v>13</v>
      </c>
      <c r="U3172" t="s">
        <v>13</v>
      </c>
      <c r="V3172">
        <v>1</v>
      </c>
    </row>
    <row r="3173" spans="1:22" x14ac:dyDescent="0.2">
      <c r="A3173" s="1" t="s">
        <v>13</v>
      </c>
      <c r="B3173" s="6" t="s">
        <v>13</v>
      </c>
      <c r="C3173" s="1" t="s">
        <v>13</v>
      </c>
      <c r="D3173" s="1" t="s">
        <v>13</v>
      </c>
      <c r="E3173" s="1" t="s">
        <v>13</v>
      </c>
      <c r="F3173" s="1" t="s">
        <v>13</v>
      </c>
      <c r="G3173" s="6" t="s">
        <v>13</v>
      </c>
      <c r="H3173" s="3">
        <v>0</v>
      </c>
      <c r="I3173" s="1" t="s">
        <v>13</v>
      </c>
      <c r="J3173" s="1" t="s">
        <v>13</v>
      </c>
      <c r="K3173" s="1" t="s">
        <v>13</v>
      </c>
      <c r="L3173" s="1" t="s">
        <v>13</v>
      </c>
      <c r="M3173" s="1" t="s">
        <v>13</v>
      </c>
      <c r="N3173" s="1" t="s">
        <v>13</v>
      </c>
      <c r="O3173" s="1" t="s">
        <v>13</v>
      </c>
      <c r="P3173" s="1" t="s">
        <v>13</v>
      </c>
      <c r="Q3173" s="1" t="s">
        <v>13</v>
      </c>
      <c r="S3173" t="s">
        <v>13</v>
      </c>
      <c r="T3173" t="s">
        <v>13</v>
      </c>
      <c r="U3173" t="s">
        <v>13</v>
      </c>
      <c r="V3173">
        <v>1</v>
      </c>
    </row>
    <row r="3174" spans="1:22" x14ac:dyDescent="0.2">
      <c r="A3174" s="1" t="s">
        <v>1036</v>
      </c>
      <c r="B3174" s="6" t="s">
        <v>13</v>
      </c>
      <c r="C3174" s="1" t="s">
        <v>13</v>
      </c>
      <c r="D3174" s="1" t="s">
        <v>13</v>
      </c>
      <c r="E3174" s="1" t="s">
        <v>1031</v>
      </c>
      <c r="F3174" s="1" t="s">
        <v>1023</v>
      </c>
      <c r="G3174" s="6" t="s">
        <v>51</v>
      </c>
      <c r="H3174" s="3">
        <v>0</v>
      </c>
      <c r="I3174" s="1" t="s">
        <v>13</v>
      </c>
      <c r="J3174" s="1" t="s">
        <v>13</v>
      </c>
      <c r="K3174" s="1" t="s">
        <v>13</v>
      </c>
      <c r="L3174" s="1" t="s">
        <v>13</v>
      </c>
      <c r="M3174" s="1" t="s">
        <v>13</v>
      </c>
      <c r="N3174" s="1" t="s">
        <v>13</v>
      </c>
      <c r="O3174" s="1" t="s">
        <v>13</v>
      </c>
      <c r="P3174" s="1" t="s">
        <v>13</v>
      </c>
      <c r="Q3174" s="1" t="s">
        <v>13</v>
      </c>
      <c r="S3174" t="s">
        <v>13</v>
      </c>
      <c r="T3174" t="s">
        <v>13</v>
      </c>
      <c r="U3174" t="s">
        <v>13</v>
      </c>
      <c r="V3174">
        <v>1</v>
      </c>
    </row>
    <row r="3175" spans="1:22" x14ac:dyDescent="0.2">
      <c r="A3175" s="1" t="s">
        <v>1036</v>
      </c>
      <c r="B3175" s="6" t="s">
        <v>1312</v>
      </c>
      <c r="C3175" s="1" t="s">
        <v>1362</v>
      </c>
      <c r="D3175" s="1" t="s">
        <v>13</v>
      </c>
      <c r="E3175" s="1" t="s">
        <v>1363</v>
      </c>
      <c r="F3175" s="1" t="s">
        <v>1315</v>
      </c>
      <c r="G3175" s="6" t="s">
        <v>1316</v>
      </c>
      <c r="H3175" s="3">
        <v>1.32</v>
      </c>
      <c r="I3175" s="5">
        <v>0</v>
      </c>
      <c r="J3175" s="4">
        <f>TRUNC(H3175*I3175, 1)</f>
        <v>0</v>
      </c>
      <c r="K3175" s="4">
        <f>노무!E28</f>
        <v>0</v>
      </c>
      <c r="L3175" s="5">
        <f>TRUNC(H3175*K3175, 1)</f>
        <v>0</v>
      </c>
      <c r="M3175" s="4">
        <v>0</v>
      </c>
      <c r="N3175" s="5">
        <f>TRUNC(H3175*M3175, 1)</f>
        <v>0</v>
      </c>
      <c r="O3175" s="4">
        <f t="shared" ref="O3175:P3179" si="425">I3175+K3175+M3175</f>
        <v>0</v>
      </c>
      <c r="P3175" s="5">
        <f t="shared" si="425"/>
        <v>0</v>
      </c>
      <c r="Q3175" s="1" t="s">
        <v>13</v>
      </c>
      <c r="S3175" t="s">
        <v>54</v>
      </c>
      <c r="T3175" t="s">
        <v>54</v>
      </c>
      <c r="U3175" t="s">
        <v>13</v>
      </c>
      <c r="V3175">
        <v>1</v>
      </c>
    </row>
    <row r="3176" spans="1:22" x14ac:dyDescent="0.2">
      <c r="A3176" s="1" t="s">
        <v>1036</v>
      </c>
      <c r="B3176" s="6" t="s">
        <v>1312</v>
      </c>
      <c r="C3176" s="1" t="s">
        <v>1355</v>
      </c>
      <c r="D3176" s="1" t="s">
        <v>13</v>
      </c>
      <c r="E3176" s="1" t="s">
        <v>1356</v>
      </c>
      <c r="F3176" s="1" t="s">
        <v>1315</v>
      </c>
      <c r="G3176" s="6" t="s">
        <v>1316</v>
      </c>
      <c r="H3176" s="3">
        <v>1.32</v>
      </c>
      <c r="I3176" s="5">
        <v>0</v>
      </c>
      <c r="J3176" s="4">
        <f>TRUNC(H3176*I3176, 1)</f>
        <v>0</v>
      </c>
      <c r="K3176" s="4">
        <f>노무!E5</f>
        <v>0</v>
      </c>
      <c r="L3176" s="5">
        <f>TRUNC(H3176*K3176, 1)</f>
        <v>0</v>
      </c>
      <c r="M3176" s="4">
        <v>0</v>
      </c>
      <c r="N3176" s="5">
        <f>TRUNC(H3176*M3176, 1)</f>
        <v>0</v>
      </c>
      <c r="O3176" s="4">
        <f t="shared" si="425"/>
        <v>0</v>
      </c>
      <c r="P3176" s="5">
        <f t="shared" si="425"/>
        <v>0</v>
      </c>
      <c r="Q3176" s="1" t="s">
        <v>13</v>
      </c>
      <c r="S3176" t="s">
        <v>54</v>
      </c>
      <c r="T3176" t="s">
        <v>54</v>
      </c>
      <c r="U3176" t="s">
        <v>13</v>
      </c>
      <c r="V3176">
        <v>1</v>
      </c>
    </row>
    <row r="3177" spans="1:22" x14ac:dyDescent="0.2">
      <c r="A3177" s="1" t="s">
        <v>1036</v>
      </c>
      <c r="B3177" s="6" t="s">
        <v>1312</v>
      </c>
      <c r="C3177" s="1" t="s">
        <v>1317</v>
      </c>
      <c r="D3177" s="1" t="s">
        <v>13</v>
      </c>
      <c r="E3177" s="1" t="s">
        <v>1318</v>
      </c>
      <c r="F3177" s="1" t="s">
        <v>1315</v>
      </c>
      <c r="G3177" s="6" t="s">
        <v>1316</v>
      </c>
      <c r="H3177" s="3">
        <v>0.66</v>
      </c>
      <c r="I3177" s="5">
        <v>0</v>
      </c>
      <c r="J3177" s="4">
        <f>TRUNC(H3177*I3177, 1)</f>
        <v>0</v>
      </c>
      <c r="K3177" s="4">
        <f>노무!E4</f>
        <v>0</v>
      </c>
      <c r="L3177" s="5">
        <f>TRUNC(H3177*K3177, 1)</f>
        <v>0</v>
      </c>
      <c r="M3177" s="4">
        <v>0</v>
      </c>
      <c r="N3177" s="5">
        <f>TRUNC(H3177*M3177, 1)</f>
        <v>0</v>
      </c>
      <c r="O3177" s="4">
        <f t="shared" si="425"/>
        <v>0</v>
      </c>
      <c r="P3177" s="5">
        <f t="shared" si="425"/>
        <v>0</v>
      </c>
      <c r="Q3177" s="1" t="s">
        <v>13</v>
      </c>
      <c r="S3177" t="s">
        <v>54</v>
      </c>
      <c r="T3177" t="s">
        <v>54</v>
      </c>
      <c r="U3177" t="s">
        <v>13</v>
      </c>
      <c r="V3177">
        <v>1</v>
      </c>
    </row>
    <row r="3178" spans="1:22" x14ac:dyDescent="0.2">
      <c r="A3178" s="1" t="s">
        <v>1036</v>
      </c>
      <c r="B3178" s="6" t="s">
        <v>1306</v>
      </c>
      <c r="C3178" s="1" t="s">
        <v>1307</v>
      </c>
      <c r="D3178" s="1" t="s">
        <v>13</v>
      </c>
      <c r="E3178" s="1" t="s">
        <v>1319</v>
      </c>
      <c r="F3178" s="1" t="s">
        <v>1320</v>
      </c>
      <c r="G3178" s="6" t="s">
        <v>1310</v>
      </c>
      <c r="H3178" s="3">
        <v>1</v>
      </c>
      <c r="I3178" s="4">
        <f>TRUNC((L3175+L3176+L3177)*3*0.01, 1)</f>
        <v>0</v>
      </c>
      <c r="J3178" s="4">
        <f>TRUNC(H3178*I3178, 1)</f>
        <v>0</v>
      </c>
      <c r="K3178" s="4">
        <v>0</v>
      </c>
      <c r="L3178" s="5">
        <f>TRUNC(H3178*K3178, 1)</f>
        <v>0</v>
      </c>
      <c r="M3178" s="4">
        <v>0</v>
      </c>
      <c r="N3178" s="5">
        <f>TRUNC(H3178*M3178, 1)</f>
        <v>0</v>
      </c>
      <c r="O3178" s="4">
        <f t="shared" si="425"/>
        <v>0</v>
      </c>
      <c r="P3178" s="5">
        <f t="shared" si="425"/>
        <v>0</v>
      </c>
      <c r="Q3178" s="1" t="s">
        <v>13</v>
      </c>
      <c r="S3178" t="s">
        <v>54</v>
      </c>
      <c r="T3178" t="s">
        <v>54</v>
      </c>
      <c r="U3178">
        <v>3</v>
      </c>
      <c r="V3178">
        <v>1</v>
      </c>
    </row>
    <row r="3179" spans="1:22" x14ac:dyDescent="0.2">
      <c r="A3179" s="1" t="s">
        <v>1036</v>
      </c>
      <c r="B3179" s="6" t="s">
        <v>1331</v>
      </c>
      <c r="C3179" s="1" t="s">
        <v>1561</v>
      </c>
      <c r="D3179" s="1" t="s">
        <v>13</v>
      </c>
      <c r="E3179" s="1" t="s">
        <v>1494</v>
      </c>
      <c r="F3179" s="1" t="s">
        <v>1562</v>
      </c>
      <c r="G3179" s="6" t="s">
        <v>1335</v>
      </c>
      <c r="H3179" s="3">
        <v>2.57</v>
      </c>
      <c r="I3179" s="4">
        <f>기계경비!H52</f>
        <v>0</v>
      </c>
      <c r="J3179" s="4">
        <f>TRUNC(H3179*I3179, 1)</f>
        <v>0</v>
      </c>
      <c r="K3179" s="4">
        <f>기계경비!I52</f>
        <v>0</v>
      </c>
      <c r="L3179" s="5">
        <f>TRUNC(H3179*K3179, 1)</f>
        <v>0</v>
      </c>
      <c r="M3179" s="4">
        <f>기계경비!J52</f>
        <v>0</v>
      </c>
      <c r="N3179" s="5">
        <f>TRUNC(H3179*M3179, 1)</f>
        <v>0</v>
      </c>
      <c r="O3179" s="4">
        <f t="shared" si="425"/>
        <v>0</v>
      </c>
      <c r="P3179" s="5">
        <f t="shared" si="425"/>
        <v>0</v>
      </c>
      <c r="Q3179" s="1" t="s">
        <v>13</v>
      </c>
      <c r="S3179" t="s">
        <v>54</v>
      </c>
      <c r="T3179" t="s">
        <v>54</v>
      </c>
      <c r="U3179" t="s">
        <v>13</v>
      </c>
      <c r="V3179">
        <v>1</v>
      </c>
    </row>
    <row r="3180" spans="1:22" x14ac:dyDescent="0.2">
      <c r="A3180" s="1" t="s">
        <v>13</v>
      </c>
      <c r="B3180" s="6" t="s">
        <v>13</v>
      </c>
      <c r="C3180" s="1" t="s">
        <v>13</v>
      </c>
      <c r="D3180" s="1" t="s">
        <v>13</v>
      </c>
      <c r="E3180" s="1" t="s">
        <v>1311</v>
      </c>
      <c r="F3180" s="1" t="s">
        <v>13</v>
      </c>
      <c r="G3180" s="6" t="s">
        <v>13</v>
      </c>
      <c r="H3180" s="3">
        <v>0</v>
      </c>
      <c r="I3180" s="1" t="s">
        <v>13</v>
      </c>
      <c r="J3180" s="4">
        <f>TRUNC(SUMPRODUCT(J3175:J3179, V3175:V3179), 0)</f>
        <v>0</v>
      </c>
      <c r="K3180" s="1" t="s">
        <v>13</v>
      </c>
      <c r="L3180" s="5">
        <f>TRUNC(SUMPRODUCT(L3175:L3179, V3175:V3179), 0)</f>
        <v>0</v>
      </c>
      <c r="M3180" s="1" t="s">
        <v>13</v>
      </c>
      <c r="N3180" s="5">
        <f>TRUNC(SUMPRODUCT(N3175:N3179, V3175:V3179), 0)</f>
        <v>0</v>
      </c>
      <c r="O3180" s="1" t="s">
        <v>13</v>
      </c>
      <c r="P3180" s="5">
        <f>J3180+L3180+N3180</f>
        <v>0</v>
      </c>
      <c r="Q3180" s="1" t="s">
        <v>13</v>
      </c>
      <c r="S3180" t="s">
        <v>13</v>
      </c>
      <c r="T3180" t="s">
        <v>13</v>
      </c>
      <c r="U3180" t="s">
        <v>13</v>
      </c>
      <c r="V3180">
        <v>1</v>
      </c>
    </row>
    <row r="3181" spans="1:22" x14ac:dyDescent="0.2">
      <c r="A3181" s="1" t="s">
        <v>13</v>
      </c>
      <c r="B3181" s="6" t="s">
        <v>13</v>
      </c>
      <c r="C3181" s="1" t="s">
        <v>13</v>
      </c>
      <c r="D3181" s="1" t="s">
        <v>13</v>
      </c>
      <c r="E3181" s="1" t="s">
        <v>13</v>
      </c>
      <c r="F3181" s="1" t="s">
        <v>13</v>
      </c>
      <c r="G3181" s="6" t="s">
        <v>13</v>
      </c>
      <c r="H3181" s="3">
        <v>0</v>
      </c>
      <c r="I3181" s="1" t="s">
        <v>13</v>
      </c>
      <c r="J3181" s="1" t="s">
        <v>13</v>
      </c>
      <c r="K3181" s="1" t="s">
        <v>13</v>
      </c>
      <c r="L3181" s="1" t="s">
        <v>13</v>
      </c>
      <c r="M3181" s="1" t="s">
        <v>13</v>
      </c>
      <c r="N3181" s="1" t="s">
        <v>13</v>
      </c>
      <c r="O3181" s="1" t="s">
        <v>13</v>
      </c>
      <c r="P3181" s="1" t="s">
        <v>13</v>
      </c>
      <c r="Q3181" s="1" t="s">
        <v>13</v>
      </c>
      <c r="S3181" t="s">
        <v>13</v>
      </c>
      <c r="T3181" t="s">
        <v>13</v>
      </c>
      <c r="U3181" t="s">
        <v>13</v>
      </c>
      <c r="V3181">
        <v>1</v>
      </c>
    </row>
    <row r="3182" spans="1:22" x14ac:dyDescent="0.2">
      <c r="A3182" s="1" t="s">
        <v>1037</v>
      </c>
      <c r="B3182" s="6" t="s">
        <v>13</v>
      </c>
      <c r="C3182" s="1" t="s">
        <v>13</v>
      </c>
      <c r="D3182" s="1" t="s">
        <v>13</v>
      </c>
      <c r="E3182" s="1" t="s">
        <v>1031</v>
      </c>
      <c r="F3182" s="1" t="s">
        <v>1025</v>
      </c>
      <c r="G3182" s="6" t="s">
        <v>51</v>
      </c>
      <c r="H3182" s="3">
        <v>0</v>
      </c>
      <c r="I3182" s="1" t="s">
        <v>13</v>
      </c>
      <c r="J3182" s="1" t="s">
        <v>13</v>
      </c>
      <c r="K3182" s="1" t="s">
        <v>13</v>
      </c>
      <c r="L3182" s="1" t="s">
        <v>13</v>
      </c>
      <c r="M3182" s="1" t="s">
        <v>13</v>
      </c>
      <c r="N3182" s="1" t="s">
        <v>13</v>
      </c>
      <c r="O3182" s="1" t="s">
        <v>13</v>
      </c>
      <c r="P3182" s="1" t="s">
        <v>13</v>
      </c>
      <c r="Q3182" s="1" t="s">
        <v>13</v>
      </c>
      <c r="S3182" t="s">
        <v>13</v>
      </c>
      <c r="T3182" t="s">
        <v>13</v>
      </c>
      <c r="U3182" t="s">
        <v>13</v>
      </c>
      <c r="V3182">
        <v>1</v>
      </c>
    </row>
    <row r="3183" spans="1:22" x14ac:dyDescent="0.2">
      <c r="A3183" s="1" t="s">
        <v>1037</v>
      </c>
      <c r="B3183" s="6" t="s">
        <v>1312</v>
      </c>
      <c r="C3183" s="1" t="s">
        <v>1362</v>
      </c>
      <c r="D3183" s="1" t="s">
        <v>13</v>
      </c>
      <c r="E3183" s="1" t="s">
        <v>1363</v>
      </c>
      <c r="F3183" s="1" t="s">
        <v>1315</v>
      </c>
      <c r="G3183" s="6" t="s">
        <v>1316</v>
      </c>
      <c r="H3183" s="3">
        <v>1.54</v>
      </c>
      <c r="I3183" s="5">
        <v>0</v>
      </c>
      <c r="J3183" s="4">
        <f>TRUNC(H3183*I3183, 1)</f>
        <v>0</v>
      </c>
      <c r="K3183" s="4">
        <f>노무!E28</f>
        <v>0</v>
      </c>
      <c r="L3183" s="5">
        <f>TRUNC(H3183*K3183, 1)</f>
        <v>0</v>
      </c>
      <c r="M3183" s="4">
        <v>0</v>
      </c>
      <c r="N3183" s="5">
        <f>TRUNC(H3183*M3183, 1)</f>
        <v>0</v>
      </c>
      <c r="O3183" s="4">
        <f t="shared" ref="O3183:P3187" si="426">I3183+K3183+M3183</f>
        <v>0</v>
      </c>
      <c r="P3183" s="5">
        <f t="shared" si="426"/>
        <v>0</v>
      </c>
      <c r="Q3183" s="1" t="s">
        <v>13</v>
      </c>
      <c r="S3183" t="s">
        <v>54</v>
      </c>
      <c r="T3183" t="s">
        <v>54</v>
      </c>
      <c r="U3183" t="s">
        <v>13</v>
      </c>
      <c r="V3183">
        <v>1</v>
      </c>
    </row>
    <row r="3184" spans="1:22" x14ac:dyDescent="0.2">
      <c r="A3184" s="1" t="s">
        <v>1037</v>
      </c>
      <c r="B3184" s="6" t="s">
        <v>1312</v>
      </c>
      <c r="C3184" s="1" t="s">
        <v>1355</v>
      </c>
      <c r="D3184" s="1" t="s">
        <v>13</v>
      </c>
      <c r="E3184" s="1" t="s">
        <v>1356</v>
      </c>
      <c r="F3184" s="1" t="s">
        <v>1315</v>
      </c>
      <c r="G3184" s="6" t="s">
        <v>1316</v>
      </c>
      <c r="H3184" s="3">
        <v>1.54</v>
      </c>
      <c r="I3184" s="5">
        <v>0</v>
      </c>
      <c r="J3184" s="4">
        <f>TRUNC(H3184*I3184, 1)</f>
        <v>0</v>
      </c>
      <c r="K3184" s="4">
        <f>노무!E5</f>
        <v>0</v>
      </c>
      <c r="L3184" s="5">
        <f>TRUNC(H3184*K3184, 1)</f>
        <v>0</v>
      </c>
      <c r="M3184" s="4">
        <v>0</v>
      </c>
      <c r="N3184" s="5">
        <f>TRUNC(H3184*M3184, 1)</f>
        <v>0</v>
      </c>
      <c r="O3184" s="4">
        <f t="shared" si="426"/>
        <v>0</v>
      </c>
      <c r="P3184" s="5">
        <f t="shared" si="426"/>
        <v>0</v>
      </c>
      <c r="Q3184" s="1" t="s">
        <v>13</v>
      </c>
      <c r="S3184" t="s">
        <v>54</v>
      </c>
      <c r="T3184" t="s">
        <v>54</v>
      </c>
      <c r="U3184" t="s">
        <v>13</v>
      </c>
      <c r="V3184">
        <v>1</v>
      </c>
    </row>
    <row r="3185" spans="1:22" x14ac:dyDescent="0.2">
      <c r="A3185" s="1" t="s">
        <v>1037</v>
      </c>
      <c r="B3185" s="6" t="s">
        <v>1312</v>
      </c>
      <c r="C3185" s="1" t="s">
        <v>1317</v>
      </c>
      <c r="D3185" s="1" t="s">
        <v>13</v>
      </c>
      <c r="E3185" s="1" t="s">
        <v>1318</v>
      </c>
      <c r="F3185" s="1" t="s">
        <v>1315</v>
      </c>
      <c r="G3185" s="6" t="s">
        <v>1316</v>
      </c>
      <c r="H3185" s="3">
        <v>0.77</v>
      </c>
      <c r="I3185" s="5">
        <v>0</v>
      </c>
      <c r="J3185" s="4">
        <f>TRUNC(H3185*I3185, 1)</f>
        <v>0</v>
      </c>
      <c r="K3185" s="4">
        <f>노무!E4</f>
        <v>0</v>
      </c>
      <c r="L3185" s="5">
        <f>TRUNC(H3185*K3185, 1)</f>
        <v>0</v>
      </c>
      <c r="M3185" s="4">
        <v>0</v>
      </c>
      <c r="N3185" s="5">
        <f>TRUNC(H3185*M3185, 1)</f>
        <v>0</v>
      </c>
      <c r="O3185" s="4">
        <f t="shared" si="426"/>
        <v>0</v>
      </c>
      <c r="P3185" s="5">
        <f t="shared" si="426"/>
        <v>0</v>
      </c>
      <c r="Q3185" s="1" t="s">
        <v>13</v>
      </c>
      <c r="S3185" t="s">
        <v>54</v>
      </c>
      <c r="T3185" t="s">
        <v>54</v>
      </c>
      <c r="U3185" t="s">
        <v>13</v>
      </c>
      <c r="V3185">
        <v>1</v>
      </c>
    </row>
    <row r="3186" spans="1:22" x14ac:dyDescent="0.2">
      <c r="A3186" s="1" t="s">
        <v>1037</v>
      </c>
      <c r="B3186" s="6" t="s">
        <v>1306</v>
      </c>
      <c r="C3186" s="1" t="s">
        <v>1307</v>
      </c>
      <c r="D3186" s="1" t="s">
        <v>13</v>
      </c>
      <c r="E3186" s="1" t="s">
        <v>1319</v>
      </c>
      <c r="F3186" s="1" t="s">
        <v>1320</v>
      </c>
      <c r="G3186" s="6" t="s">
        <v>1310</v>
      </c>
      <c r="H3186" s="3">
        <v>1</v>
      </c>
      <c r="I3186" s="4">
        <f>TRUNC((L3183+L3184+L3185)*3*0.01, 1)</f>
        <v>0</v>
      </c>
      <c r="J3186" s="4">
        <f>TRUNC(H3186*I3186, 1)</f>
        <v>0</v>
      </c>
      <c r="K3186" s="4">
        <v>0</v>
      </c>
      <c r="L3186" s="5">
        <f>TRUNC(H3186*K3186, 1)</f>
        <v>0</v>
      </c>
      <c r="M3186" s="4">
        <v>0</v>
      </c>
      <c r="N3186" s="5">
        <f>TRUNC(H3186*M3186, 1)</f>
        <v>0</v>
      </c>
      <c r="O3186" s="4">
        <f t="shared" si="426"/>
        <v>0</v>
      </c>
      <c r="P3186" s="5">
        <f t="shared" si="426"/>
        <v>0</v>
      </c>
      <c r="Q3186" s="1" t="s">
        <v>13</v>
      </c>
      <c r="S3186" t="s">
        <v>54</v>
      </c>
      <c r="T3186" t="s">
        <v>54</v>
      </c>
      <c r="U3186">
        <v>3</v>
      </c>
      <c r="V3186">
        <v>1</v>
      </c>
    </row>
    <row r="3187" spans="1:22" x14ac:dyDescent="0.2">
      <c r="A3187" s="1" t="s">
        <v>1037</v>
      </c>
      <c r="B3187" s="6" t="s">
        <v>1331</v>
      </c>
      <c r="C3187" s="1" t="s">
        <v>1561</v>
      </c>
      <c r="D3187" s="1" t="s">
        <v>13</v>
      </c>
      <c r="E3187" s="1" t="s">
        <v>1494</v>
      </c>
      <c r="F3187" s="1" t="s">
        <v>1562</v>
      </c>
      <c r="G3187" s="6" t="s">
        <v>1335</v>
      </c>
      <c r="H3187" s="3">
        <v>2.98</v>
      </c>
      <c r="I3187" s="4">
        <f>기계경비!H52</f>
        <v>0</v>
      </c>
      <c r="J3187" s="4">
        <f>TRUNC(H3187*I3187, 1)</f>
        <v>0</v>
      </c>
      <c r="K3187" s="4">
        <f>기계경비!I52</f>
        <v>0</v>
      </c>
      <c r="L3187" s="5">
        <f>TRUNC(H3187*K3187, 1)</f>
        <v>0</v>
      </c>
      <c r="M3187" s="4">
        <f>기계경비!J52</f>
        <v>0</v>
      </c>
      <c r="N3187" s="5">
        <f>TRUNC(H3187*M3187, 1)</f>
        <v>0</v>
      </c>
      <c r="O3187" s="4">
        <f t="shared" si="426"/>
        <v>0</v>
      </c>
      <c r="P3187" s="5">
        <f t="shared" si="426"/>
        <v>0</v>
      </c>
      <c r="Q3187" s="1" t="s">
        <v>13</v>
      </c>
      <c r="S3187" t="s">
        <v>54</v>
      </c>
      <c r="T3187" t="s">
        <v>54</v>
      </c>
      <c r="U3187" t="s">
        <v>13</v>
      </c>
      <c r="V3187">
        <v>1</v>
      </c>
    </row>
    <row r="3188" spans="1:22" x14ac:dyDescent="0.2">
      <c r="A3188" s="1" t="s">
        <v>13</v>
      </c>
      <c r="B3188" s="6" t="s">
        <v>13</v>
      </c>
      <c r="C3188" s="1" t="s">
        <v>13</v>
      </c>
      <c r="D3188" s="1" t="s">
        <v>13</v>
      </c>
      <c r="E3188" s="1" t="s">
        <v>1311</v>
      </c>
      <c r="F3188" s="1" t="s">
        <v>13</v>
      </c>
      <c r="G3188" s="6" t="s">
        <v>13</v>
      </c>
      <c r="H3188" s="3">
        <v>0</v>
      </c>
      <c r="I3188" s="1" t="s">
        <v>13</v>
      </c>
      <c r="J3188" s="4">
        <f>TRUNC(SUMPRODUCT(J3183:J3187, V3183:V3187), 0)</f>
        <v>0</v>
      </c>
      <c r="K3188" s="1" t="s">
        <v>13</v>
      </c>
      <c r="L3188" s="5">
        <f>TRUNC(SUMPRODUCT(L3183:L3187, V3183:V3187), 0)</f>
        <v>0</v>
      </c>
      <c r="M3188" s="1" t="s">
        <v>13</v>
      </c>
      <c r="N3188" s="5">
        <f>TRUNC(SUMPRODUCT(N3183:N3187, V3183:V3187), 0)</f>
        <v>0</v>
      </c>
      <c r="O3188" s="1" t="s">
        <v>13</v>
      </c>
      <c r="P3188" s="5">
        <f>J3188+L3188+N3188</f>
        <v>0</v>
      </c>
      <c r="Q3188" s="1" t="s">
        <v>13</v>
      </c>
      <c r="S3188" t="s">
        <v>13</v>
      </c>
      <c r="T3188" t="s">
        <v>13</v>
      </c>
      <c r="U3188" t="s">
        <v>13</v>
      </c>
      <c r="V3188">
        <v>1</v>
      </c>
    </row>
    <row r="3189" spans="1:22" x14ac:dyDescent="0.2">
      <c r="A3189" s="1" t="s">
        <v>13</v>
      </c>
      <c r="B3189" s="6" t="s">
        <v>13</v>
      </c>
      <c r="C3189" s="1" t="s">
        <v>13</v>
      </c>
      <c r="D3189" s="1" t="s">
        <v>13</v>
      </c>
      <c r="E3189" s="1" t="s">
        <v>13</v>
      </c>
      <c r="F3189" s="1" t="s">
        <v>13</v>
      </c>
      <c r="G3189" s="6" t="s">
        <v>13</v>
      </c>
      <c r="H3189" s="3">
        <v>0</v>
      </c>
      <c r="I3189" s="1" t="s">
        <v>13</v>
      </c>
      <c r="J3189" s="1" t="s">
        <v>13</v>
      </c>
      <c r="K3189" s="1" t="s">
        <v>13</v>
      </c>
      <c r="L3189" s="1" t="s">
        <v>13</v>
      </c>
      <c r="M3189" s="1" t="s">
        <v>13</v>
      </c>
      <c r="N3189" s="1" t="s">
        <v>13</v>
      </c>
      <c r="O3189" s="1" t="s">
        <v>13</v>
      </c>
      <c r="P3189" s="1" t="s">
        <v>13</v>
      </c>
      <c r="Q3189" s="1" t="s">
        <v>13</v>
      </c>
      <c r="S3189" t="s">
        <v>13</v>
      </c>
      <c r="T3189" t="s">
        <v>13</v>
      </c>
      <c r="U3189" t="s">
        <v>13</v>
      </c>
      <c r="V3189">
        <v>1</v>
      </c>
    </row>
    <row r="3190" spans="1:22" x14ac:dyDescent="0.2">
      <c r="A3190" s="1" t="s">
        <v>1038</v>
      </c>
      <c r="B3190" s="6" t="s">
        <v>13</v>
      </c>
      <c r="C3190" s="1" t="s">
        <v>13</v>
      </c>
      <c r="D3190" s="1" t="s">
        <v>13</v>
      </c>
      <c r="E3190" s="1" t="s">
        <v>1031</v>
      </c>
      <c r="F3190" s="1" t="s">
        <v>1027</v>
      </c>
      <c r="G3190" s="6" t="s">
        <v>51</v>
      </c>
      <c r="H3190" s="3">
        <v>0</v>
      </c>
      <c r="I3190" s="1" t="s">
        <v>13</v>
      </c>
      <c r="J3190" s="1" t="s">
        <v>13</v>
      </c>
      <c r="K3190" s="1" t="s">
        <v>13</v>
      </c>
      <c r="L3190" s="1" t="s">
        <v>13</v>
      </c>
      <c r="M3190" s="1" t="s">
        <v>13</v>
      </c>
      <c r="N3190" s="1" t="s">
        <v>13</v>
      </c>
      <c r="O3190" s="1" t="s">
        <v>13</v>
      </c>
      <c r="P3190" s="1" t="s">
        <v>13</v>
      </c>
      <c r="Q3190" s="1" t="s">
        <v>13</v>
      </c>
      <c r="S3190" t="s">
        <v>13</v>
      </c>
      <c r="T3190" t="s">
        <v>13</v>
      </c>
      <c r="U3190" t="s">
        <v>13</v>
      </c>
      <c r="V3190">
        <v>1</v>
      </c>
    </row>
    <row r="3191" spans="1:22" x14ac:dyDescent="0.2">
      <c r="A3191" s="1" t="s">
        <v>1038</v>
      </c>
      <c r="B3191" s="6" t="s">
        <v>1312</v>
      </c>
      <c r="C3191" s="1" t="s">
        <v>1362</v>
      </c>
      <c r="D3191" s="1" t="s">
        <v>13</v>
      </c>
      <c r="E3191" s="1" t="s">
        <v>1363</v>
      </c>
      <c r="F3191" s="1" t="s">
        <v>1315</v>
      </c>
      <c r="G3191" s="6" t="s">
        <v>1316</v>
      </c>
      <c r="H3191" s="3">
        <v>1.87</v>
      </c>
      <c r="I3191" s="5">
        <v>0</v>
      </c>
      <c r="J3191" s="4">
        <f>TRUNC(H3191*I3191, 1)</f>
        <v>0</v>
      </c>
      <c r="K3191" s="4">
        <f>노무!E28</f>
        <v>0</v>
      </c>
      <c r="L3191" s="5">
        <f>TRUNC(H3191*K3191, 1)</f>
        <v>0</v>
      </c>
      <c r="M3191" s="4">
        <v>0</v>
      </c>
      <c r="N3191" s="5">
        <f>TRUNC(H3191*M3191, 1)</f>
        <v>0</v>
      </c>
      <c r="O3191" s="4">
        <f t="shared" ref="O3191:P3195" si="427">I3191+K3191+M3191</f>
        <v>0</v>
      </c>
      <c r="P3191" s="5">
        <f t="shared" si="427"/>
        <v>0</v>
      </c>
      <c r="Q3191" s="1" t="s">
        <v>13</v>
      </c>
      <c r="S3191" t="s">
        <v>54</v>
      </c>
      <c r="T3191" t="s">
        <v>54</v>
      </c>
      <c r="U3191" t="s">
        <v>13</v>
      </c>
      <c r="V3191">
        <v>1</v>
      </c>
    </row>
    <row r="3192" spans="1:22" x14ac:dyDescent="0.2">
      <c r="A3192" s="1" t="s">
        <v>1038</v>
      </c>
      <c r="B3192" s="6" t="s">
        <v>1312</v>
      </c>
      <c r="C3192" s="1" t="s">
        <v>1355</v>
      </c>
      <c r="D3192" s="1" t="s">
        <v>13</v>
      </c>
      <c r="E3192" s="1" t="s">
        <v>1356</v>
      </c>
      <c r="F3192" s="1" t="s">
        <v>1315</v>
      </c>
      <c r="G3192" s="6" t="s">
        <v>1316</v>
      </c>
      <c r="H3192" s="3">
        <v>1.87</v>
      </c>
      <c r="I3192" s="5">
        <v>0</v>
      </c>
      <c r="J3192" s="4">
        <f>TRUNC(H3192*I3192, 1)</f>
        <v>0</v>
      </c>
      <c r="K3192" s="4">
        <f>노무!E5</f>
        <v>0</v>
      </c>
      <c r="L3192" s="5">
        <f>TRUNC(H3192*K3192, 1)</f>
        <v>0</v>
      </c>
      <c r="M3192" s="4">
        <v>0</v>
      </c>
      <c r="N3192" s="5">
        <f>TRUNC(H3192*M3192, 1)</f>
        <v>0</v>
      </c>
      <c r="O3192" s="4">
        <f t="shared" si="427"/>
        <v>0</v>
      </c>
      <c r="P3192" s="5">
        <f t="shared" si="427"/>
        <v>0</v>
      </c>
      <c r="Q3192" s="1" t="s">
        <v>13</v>
      </c>
      <c r="S3192" t="s">
        <v>54</v>
      </c>
      <c r="T3192" t="s">
        <v>54</v>
      </c>
      <c r="U3192" t="s">
        <v>13</v>
      </c>
      <c r="V3192">
        <v>1</v>
      </c>
    </row>
    <row r="3193" spans="1:22" x14ac:dyDescent="0.2">
      <c r="A3193" s="1" t="s">
        <v>1038</v>
      </c>
      <c r="B3193" s="6" t="s">
        <v>1312</v>
      </c>
      <c r="C3193" s="1" t="s">
        <v>1317</v>
      </c>
      <c r="D3193" s="1" t="s">
        <v>13</v>
      </c>
      <c r="E3193" s="1" t="s">
        <v>1318</v>
      </c>
      <c r="F3193" s="1" t="s">
        <v>1315</v>
      </c>
      <c r="G3193" s="6" t="s">
        <v>1316</v>
      </c>
      <c r="H3193" s="3">
        <v>0.94</v>
      </c>
      <c r="I3193" s="5">
        <v>0</v>
      </c>
      <c r="J3193" s="4">
        <f>TRUNC(H3193*I3193, 1)</f>
        <v>0</v>
      </c>
      <c r="K3193" s="4">
        <f>노무!E4</f>
        <v>0</v>
      </c>
      <c r="L3193" s="5">
        <f>TRUNC(H3193*K3193, 1)</f>
        <v>0</v>
      </c>
      <c r="M3193" s="4">
        <v>0</v>
      </c>
      <c r="N3193" s="5">
        <f>TRUNC(H3193*M3193, 1)</f>
        <v>0</v>
      </c>
      <c r="O3193" s="4">
        <f t="shared" si="427"/>
        <v>0</v>
      </c>
      <c r="P3193" s="5">
        <f t="shared" si="427"/>
        <v>0</v>
      </c>
      <c r="Q3193" s="1" t="s">
        <v>13</v>
      </c>
      <c r="S3193" t="s">
        <v>54</v>
      </c>
      <c r="T3193" t="s">
        <v>54</v>
      </c>
      <c r="U3193" t="s">
        <v>13</v>
      </c>
      <c r="V3193">
        <v>1</v>
      </c>
    </row>
    <row r="3194" spans="1:22" x14ac:dyDescent="0.2">
      <c r="A3194" s="1" t="s">
        <v>1038</v>
      </c>
      <c r="B3194" s="6" t="s">
        <v>1306</v>
      </c>
      <c r="C3194" s="1" t="s">
        <v>1307</v>
      </c>
      <c r="D3194" s="1" t="s">
        <v>13</v>
      </c>
      <c r="E3194" s="1" t="s">
        <v>1319</v>
      </c>
      <c r="F3194" s="1" t="s">
        <v>1320</v>
      </c>
      <c r="G3194" s="6" t="s">
        <v>1310</v>
      </c>
      <c r="H3194" s="3">
        <v>1</v>
      </c>
      <c r="I3194" s="4">
        <f>TRUNC((L3191+L3192+L3193)*3*0.01, 1)</f>
        <v>0</v>
      </c>
      <c r="J3194" s="4">
        <f>TRUNC(H3194*I3194, 1)</f>
        <v>0</v>
      </c>
      <c r="K3194" s="4">
        <v>0</v>
      </c>
      <c r="L3194" s="5">
        <f>TRUNC(H3194*K3194, 1)</f>
        <v>0</v>
      </c>
      <c r="M3194" s="4">
        <v>0</v>
      </c>
      <c r="N3194" s="5">
        <f>TRUNC(H3194*M3194, 1)</f>
        <v>0</v>
      </c>
      <c r="O3194" s="4">
        <f t="shared" si="427"/>
        <v>0</v>
      </c>
      <c r="P3194" s="5">
        <f t="shared" si="427"/>
        <v>0</v>
      </c>
      <c r="Q3194" s="1" t="s">
        <v>13</v>
      </c>
      <c r="S3194" t="s">
        <v>54</v>
      </c>
      <c r="T3194" t="s">
        <v>54</v>
      </c>
      <c r="U3194">
        <v>3</v>
      </c>
      <c r="V3194">
        <v>1</v>
      </c>
    </row>
    <row r="3195" spans="1:22" x14ac:dyDescent="0.2">
      <c r="A3195" s="1" t="s">
        <v>1038</v>
      </c>
      <c r="B3195" s="6" t="s">
        <v>1331</v>
      </c>
      <c r="C3195" s="1" t="s">
        <v>1561</v>
      </c>
      <c r="D3195" s="1" t="s">
        <v>13</v>
      </c>
      <c r="E3195" s="1" t="s">
        <v>1494</v>
      </c>
      <c r="F3195" s="1" t="s">
        <v>1562</v>
      </c>
      <c r="G3195" s="6" t="s">
        <v>1335</v>
      </c>
      <c r="H3195" s="3">
        <v>3.63</v>
      </c>
      <c r="I3195" s="4">
        <f>기계경비!H52</f>
        <v>0</v>
      </c>
      <c r="J3195" s="4">
        <f>TRUNC(H3195*I3195, 1)</f>
        <v>0</v>
      </c>
      <c r="K3195" s="4">
        <f>기계경비!I52</f>
        <v>0</v>
      </c>
      <c r="L3195" s="5">
        <f>TRUNC(H3195*K3195, 1)</f>
        <v>0</v>
      </c>
      <c r="M3195" s="4">
        <f>기계경비!J52</f>
        <v>0</v>
      </c>
      <c r="N3195" s="5">
        <f>TRUNC(H3195*M3195, 1)</f>
        <v>0</v>
      </c>
      <c r="O3195" s="4">
        <f t="shared" si="427"/>
        <v>0</v>
      </c>
      <c r="P3195" s="5">
        <f t="shared" si="427"/>
        <v>0</v>
      </c>
      <c r="Q3195" s="1" t="s">
        <v>13</v>
      </c>
      <c r="S3195" t="s">
        <v>54</v>
      </c>
      <c r="T3195" t="s">
        <v>54</v>
      </c>
      <c r="U3195" t="s">
        <v>13</v>
      </c>
      <c r="V3195">
        <v>1</v>
      </c>
    </row>
    <row r="3196" spans="1:22" x14ac:dyDescent="0.2">
      <c r="A3196" s="1" t="s">
        <v>13</v>
      </c>
      <c r="B3196" s="6" t="s">
        <v>13</v>
      </c>
      <c r="C3196" s="1" t="s">
        <v>13</v>
      </c>
      <c r="D3196" s="1" t="s">
        <v>13</v>
      </c>
      <c r="E3196" s="1" t="s">
        <v>1311</v>
      </c>
      <c r="F3196" s="1" t="s">
        <v>13</v>
      </c>
      <c r="G3196" s="6" t="s">
        <v>13</v>
      </c>
      <c r="H3196" s="3">
        <v>0</v>
      </c>
      <c r="I3196" s="1" t="s">
        <v>13</v>
      </c>
      <c r="J3196" s="4">
        <f>TRUNC(SUMPRODUCT(J3191:J3195, V3191:V3195), 0)</f>
        <v>0</v>
      </c>
      <c r="K3196" s="1" t="s">
        <v>13</v>
      </c>
      <c r="L3196" s="5">
        <f>TRUNC(SUMPRODUCT(L3191:L3195, V3191:V3195), 0)</f>
        <v>0</v>
      </c>
      <c r="M3196" s="1" t="s">
        <v>13</v>
      </c>
      <c r="N3196" s="5">
        <f>TRUNC(SUMPRODUCT(N3191:N3195, V3191:V3195), 0)</f>
        <v>0</v>
      </c>
      <c r="O3196" s="1" t="s">
        <v>13</v>
      </c>
      <c r="P3196" s="5">
        <f>J3196+L3196+N3196</f>
        <v>0</v>
      </c>
      <c r="Q3196" s="1" t="s">
        <v>13</v>
      </c>
      <c r="S3196" t="s">
        <v>13</v>
      </c>
      <c r="T3196" t="s">
        <v>13</v>
      </c>
      <c r="U3196" t="s">
        <v>13</v>
      </c>
      <c r="V3196">
        <v>1</v>
      </c>
    </row>
    <row r="3197" spans="1:22" x14ac:dyDescent="0.2">
      <c r="A3197" s="1" t="s">
        <v>13</v>
      </c>
      <c r="B3197" s="6" t="s">
        <v>13</v>
      </c>
      <c r="C3197" s="1" t="s">
        <v>13</v>
      </c>
      <c r="D3197" s="1" t="s">
        <v>13</v>
      </c>
      <c r="E3197" s="1" t="s">
        <v>13</v>
      </c>
      <c r="F3197" s="1" t="s">
        <v>13</v>
      </c>
      <c r="G3197" s="6" t="s">
        <v>13</v>
      </c>
      <c r="H3197" s="3">
        <v>0</v>
      </c>
      <c r="I3197" s="1" t="s">
        <v>13</v>
      </c>
      <c r="J3197" s="1" t="s">
        <v>13</v>
      </c>
      <c r="K3197" s="1" t="s">
        <v>13</v>
      </c>
      <c r="L3197" s="1" t="s">
        <v>13</v>
      </c>
      <c r="M3197" s="1" t="s">
        <v>13</v>
      </c>
      <c r="N3197" s="1" t="s">
        <v>13</v>
      </c>
      <c r="O3197" s="1" t="s">
        <v>13</v>
      </c>
      <c r="P3197" s="1" t="s">
        <v>13</v>
      </c>
      <c r="Q3197" s="1" t="s">
        <v>13</v>
      </c>
      <c r="S3197" t="s">
        <v>13</v>
      </c>
      <c r="T3197" t="s">
        <v>13</v>
      </c>
      <c r="U3197" t="s">
        <v>13</v>
      </c>
      <c r="V3197">
        <v>1</v>
      </c>
    </row>
    <row r="3198" spans="1:22" x14ac:dyDescent="0.2">
      <c r="A3198" s="1" t="s">
        <v>1039</v>
      </c>
      <c r="B3198" s="6" t="s">
        <v>13</v>
      </c>
      <c r="C3198" s="1" t="s">
        <v>13</v>
      </c>
      <c r="D3198" s="1" t="s">
        <v>13</v>
      </c>
      <c r="E3198" s="1" t="s">
        <v>1031</v>
      </c>
      <c r="F3198" s="1" t="s">
        <v>1029</v>
      </c>
      <c r="G3198" s="6" t="s">
        <v>51</v>
      </c>
      <c r="H3198" s="3">
        <v>0</v>
      </c>
      <c r="I3198" s="1" t="s">
        <v>13</v>
      </c>
      <c r="J3198" s="1" t="s">
        <v>13</v>
      </c>
      <c r="K3198" s="1" t="s">
        <v>13</v>
      </c>
      <c r="L3198" s="1" t="s">
        <v>13</v>
      </c>
      <c r="M3198" s="1" t="s">
        <v>13</v>
      </c>
      <c r="N3198" s="1" t="s">
        <v>13</v>
      </c>
      <c r="O3198" s="1" t="s">
        <v>13</v>
      </c>
      <c r="P3198" s="1" t="s">
        <v>13</v>
      </c>
      <c r="Q3198" s="1" t="s">
        <v>13</v>
      </c>
      <c r="S3198" t="s">
        <v>13</v>
      </c>
      <c r="T3198" t="s">
        <v>13</v>
      </c>
      <c r="U3198" t="s">
        <v>13</v>
      </c>
      <c r="V3198">
        <v>1</v>
      </c>
    </row>
    <row r="3199" spans="1:22" x14ac:dyDescent="0.2">
      <c r="A3199" s="1" t="s">
        <v>1039</v>
      </c>
      <c r="B3199" s="6" t="s">
        <v>1312</v>
      </c>
      <c r="C3199" s="1" t="s">
        <v>1362</v>
      </c>
      <c r="D3199" s="1" t="s">
        <v>13</v>
      </c>
      <c r="E3199" s="1" t="s">
        <v>1363</v>
      </c>
      <c r="F3199" s="1" t="s">
        <v>1315</v>
      </c>
      <c r="G3199" s="6" t="s">
        <v>1316</v>
      </c>
      <c r="H3199" s="3">
        <v>2.17</v>
      </c>
      <c r="I3199" s="5">
        <v>0</v>
      </c>
      <c r="J3199" s="4">
        <f>TRUNC(H3199*I3199, 1)</f>
        <v>0</v>
      </c>
      <c r="K3199" s="4">
        <f>노무!E28</f>
        <v>0</v>
      </c>
      <c r="L3199" s="5">
        <f>TRUNC(H3199*K3199, 1)</f>
        <v>0</v>
      </c>
      <c r="M3199" s="4">
        <v>0</v>
      </c>
      <c r="N3199" s="5">
        <f>TRUNC(H3199*M3199, 1)</f>
        <v>0</v>
      </c>
      <c r="O3199" s="4">
        <f t="shared" ref="O3199:P3203" si="428">I3199+K3199+M3199</f>
        <v>0</v>
      </c>
      <c r="P3199" s="5">
        <f t="shared" si="428"/>
        <v>0</v>
      </c>
      <c r="Q3199" s="1" t="s">
        <v>13</v>
      </c>
      <c r="S3199" t="s">
        <v>54</v>
      </c>
      <c r="T3199" t="s">
        <v>54</v>
      </c>
      <c r="U3199" t="s">
        <v>13</v>
      </c>
      <c r="V3199">
        <v>1</v>
      </c>
    </row>
    <row r="3200" spans="1:22" x14ac:dyDescent="0.2">
      <c r="A3200" s="1" t="s">
        <v>1039</v>
      </c>
      <c r="B3200" s="6" t="s">
        <v>1312</v>
      </c>
      <c r="C3200" s="1" t="s">
        <v>1355</v>
      </c>
      <c r="D3200" s="1" t="s">
        <v>13</v>
      </c>
      <c r="E3200" s="1" t="s">
        <v>1356</v>
      </c>
      <c r="F3200" s="1" t="s">
        <v>1315</v>
      </c>
      <c r="G3200" s="6" t="s">
        <v>1316</v>
      </c>
      <c r="H3200" s="3">
        <v>2.17</v>
      </c>
      <c r="I3200" s="5">
        <v>0</v>
      </c>
      <c r="J3200" s="4">
        <f>TRUNC(H3200*I3200, 1)</f>
        <v>0</v>
      </c>
      <c r="K3200" s="4">
        <f>노무!E5</f>
        <v>0</v>
      </c>
      <c r="L3200" s="5">
        <f>TRUNC(H3200*K3200, 1)</f>
        <v>0</v>
      </c>
      <c r="M3200" s="4">
        <v>0</v>
      </c>
      <c r="N3200" s="5">
        <f>TRUNC(H3200*M3200, 1)</f>
        <v>0</v>
      </c>
      <c r="O3200" s="4">
        <f t="shared" si="428"/>
        <v>0</v>
      </c>
      <c r="P3200" s="5">
        <f t="shared" si="428"/>
        <v>0</v>
      </c>
      <c r="Q3200" s="1" t="s">
        <v>13</v>
      </c>
      <c r="S3200" t="s">
        <v>54</v>
      </c>
      <c r="T3200" t="s">
        <v>54</v>
      </c>
      <c r="U3200" t="s">
        <v>13</v>
      </c>
      <c r="V3200">
        <v>1</v>
      </c>
    </row>
    <row r="3201" spans="1:22" x14ac:dyDescent="0.2">
      <c r="A3201" s="1" t="s">
        <v>1039</v>
      </c>
      <c r="B3201" s="6" t="s">
        <v>1312</v>
      </c>
      <c r="C3201" s="1" t="s">
        <v>1317</v>
      </c>
      <c r="D3201" s="1" t="s">
        <v>13</v>
      </c>
      <c r="E3201" s="1" t="s">
        <v>1318</v>
      </c>
      <c r="F3201" s="1" t="s">
        <v>1315</v>
      </c>
      <c r="G3201" s="6" t="s">
        <v>1316</v>
      </c>
      <c r="H3201" s="3">
        <v>1.0900000000000001</v>
      </c>
      <c r="I3201" s="5">
        <v>0</v>
      </c>
      <c r="J3201" s="4">
        <f>TRUNC(H3201*I3201, 1)</f>
        <v>0</v>
      </c>
      <c r="K3201" s="4">
        <f>노무!E4</f>
        <v>0</v>
      </c>
      <c r="L3201" s="5">
        <f>TRUNC(H3201*K3201, 1)</f>
        <v>0</v>
      </c>
      <c r="M3201" s="4">
        <v>0</v>
      </c>
      <c r="N3201" s="5">
        <f>TRUNC(H3201*M3201, 1)</f>
        <v>0</v>
      </c>
      <c r="O3201" s="4">
        <f t="shared" si="428"/>
        <v>0</v>
      </c>
      <c r="P3201" s="5">
        <f t="shared" si="428"/>
        <v>0</v>
      </c>
      <c r="Q3201" s="1" t="s">
        <v>13</v>
      </c>
      <c r="S3201" t="s">
        <v>54</v>
      </c>
      <c r="T3201" t="s">
        <v>54</v>
      </c>
      <c r="U3201" t="s">
        <v>13</v>
      </c>
      <c r="V3201">
        <v>1</v>
      </c>
    </row>
    <row r="3202" spans="1:22" x14ac:dyDescent="0.2">
      <c r="A3202" s="1" t="s">
        <v>1039</v>
      </c>
      <c r="B3202" s="6" t="s">
        <v>1306</v>
      </c>
      <c r="C3202" s="1" t="s">
        <v>1307</v>
      </c>
      <c r="D3202" s="1" t="s">
        <v>13</v>
      </c>
      <c r="E3202" s="1" t="s">
        <v>1319</v>
      </c>
      <c r="F3202" s="1" t="s">
        <v>1320</v>
      </c>
      <c r="G3202" s="6" t="s">
        <v>1310</v>
      </c>
      <c r="H3202" s="3">
        <v>1</v>
      </c>
      <c r="I3202" s="4">
        <f>TRUNC((L3199+L3200+L3201)*3*0.01, 1)</f>
        <v>0</v>
      </c>
      <c r="J3202" s="4">
        <f>TRUNC(H3202*I3202, 1)</f>
        <v>0</v>
      </c>
      <c r="K3202" s="4">
        <v>0</v>
      </c>
      <c r="L3202" s="5">
        <f>TRUNC(H3202*K3202, 1)</f>
        <v>0</v>
      </c>
      <c r="M3202" s="4">
        <v>0</v>
      </c>
      <c r="N3202" s="5">
        <f>TRUNC(H3202*M3202, 1)</f>
        <v>0</v>
      </c>
      <c r="O3202" s="4">
        <f t="shared" si="428"/>
        <v>0</v>
      </c>
      <c r="P3202" s="5">
        <f t="shared" si="428"/>
        <v>0</v>
      </c>
      <c r="Q3202" s="1" t="s">
        <v>13</v>
      </c>
      <c r="S3202" t="s">
        <v>54</v>
      </c>
      <c r="T3202" t="s">
        <v>54</v>
      </c>
      <c r="U3202">
        <v>3</v>
      </c>
      <c r="V3202">
        <v>1</v>
      </c>
    </row>
    <row r="3203" spans="1:22" x14ac:dyDescent="0.2">
      <c r="A3203" s="1" t="s">
        <v>1039</v>
      </c>
      <c r="B3203" s="6" t="s">
        <v>1331</v>
      </c>
      <c r="C3203" s="1" t="s">
        <v>1561</v>
      </c>
      <c r="D3203" s="1" t="s">
        <v>13</v>
      </c>
      <c r="E3203" s="1" t="s">
        <v>1494</v>
      </c>
      <c r="F3203" s="1" t="s">
        <v>1562</v>
      </c>
      <c r="G3203" s="6" t="s">
        <v>1335</v>
      </c>
      <c r="H3203" s="3">
        <v>4.21</v>
      </c>
      <c r="I3203" s="4">
        <f>기계경비!H52</f>
        <v>0</v>
      </c>
      <c r="J3203" s="4">
        <f>TRUNC(H3203*I3203, 1)</f>
        <v>0</v>
      </c>
      <c r="K3203" s="4">
        <f>기계경비!I52</f>
        <v>0</v>
      </c>
      <c r="L3203" s="5">
        <f>TRUNC(H3203*K3203, 1)</f>
        <v>0</v>
      </c>
      <c r="M3203" s="4">
        <f>기계경비!J52</f>
        <v>0</v>
      </c>
      <c r="N3203" s="5">
        <f>TRUNC(H3203*M3203, 1)</f>
        <v>0</v>
      </c>
      <c r="O3203" s="4">
        <f t="shared" si="428"/>
        <v>0</v>
      </c>
      <c r="P3203" s="5">
        <f t="shared" si="428"/>
        <v>0</v>
      </c>
      <c r="Q3203" s="1" t="s">
        <v>13</v>
      </c>
      <c r="S3203" t="s">
        <v>54</v>
      </c>
      <c r="T3203" t="s">
        <v>54</v>
      </c>
      <c r="U3203" t="s">
        <v>13</v>
      </c>
      <c r="V3203">
        <v>1</v>
      </c>
    </row>
    <row r="3204" spans="1:22" x14ac:dyDescent="0.2">
      <c r="A3204" s="1" t="s">
        <v>13</v>
      </c>
      <c r="B3204" s="6" t="s">
        <v>13</v>
      </c>
      <c r="C3204" s="1" t="s">
        <v>13</v>
      </c>
      <c r="D3204" s="1" t="s">
        <v>13</v>
      </c>
      <c r="E3204" s="1" t="s">
        <v>1311</v>
      </c>
      <c r="F3204" s="1" t="s">
        <v>13</v>
      </c>
      <c r="G3204" s="6" t="s">
        <v>13</v>
      </c>
      <c r="H3204" s="3">
        <v>0</v>
      </c>
      <c r="I3204" s="1" t="s">
        <v>13</v>
      </c>
      <c r="J3204" s="4">
        <f>TRUNC(SUMPRODUCT(J3199:J3203, V3199:V3203), 0)</f>
        <v>0</v>
      </c>
      <c r="K3204" s="1" t="s">
        <v>13</v>
      </c>
      <c r="L3204" s="5">
        <f>TRUNC(SUMPRODUCT(L3199:L3203, V3199:V3203), 0)</f>
        <v>0</v>
      </c>
      <c r="M3204" s="1" t="s">
        <v>13</v>
      </c>
      <c r="N3204" s="5">
        <f>TRUNC(SUMPRODUCT(N3199:N3203, V3199:V3203), 0)</f>
        <v>0</v>
      </c>
      <c r="O3204" s="1" t="s">
        <v>13</v>
      </c>
      <c r="P3204" s="5">
        <f>J3204+L3204+N3204</f>
        <v>0</v>
      </c>
      <c r="Q3204" s="1" t="s">
        <v>13</v>
      </c>
      <c r="S3204" t="s">
        <v>13</v>
      </c>
      <c r="T3204" t="s">
        <v>13</v>
      </c>
      <c r="U3204" t="s">
        <v>13</v>
      </c>
      <c r="V3204">
        <v>1</v>
      </c>
    </row>
    <row r="3205" spans="1:22" x14ac:dyDescent="0.2">
      <c r="A3205" s="1" t="s">
        <v>13</v>
      </c>
      <c r="B3205" s="6" t="s">
        <v>13</v>
      </c>
      <c r="C3205" s="1" t="s">
        <v>13</v>
      </c>
      <c r="D3205" s="1" t="s">
        <v>13</v>
      </c>
      <c r="E3205" s="1" t="s">
        <v>13</v>
      </c>
      <c r="F3205" s="1" t="s">
        <v>13</v>
      </c>
      <c r="G3205" s="6" t="s">
        <v>13</v>
      </c>
      <c r="H3205" s="3">
        <v>0</v>
      </c>
      <c r="I3205" s="1" t="s">
        <v>13</v>
      </c>
      <c r="J3205" s="1" t="s">
        <v>13</v>
      </c>
      <c r="K3205" s="1" t="s">
        <v>13</v>
      </c>
      <c r="L3205" s="1" t="s">
        <v>13</v>
      </c>
      <c r="M3205" s="1" t="s">
        <v>13</v>
      </c>
      <c r="N3205" s="1" t="s">
        <v>13</v>
      </c>
      <c r="O3205" s="1" t="s">
        <v>13</v>
      </c>
      <c r="P3205" s="1" t="s">
        <v>13</v>
      </c>
      <c r="Q3205" s="1" t="s">
        <v>13</v>
      </c>
      <c r="S3205" t="s">
        <v>13</v>
      </c>
      <c r="T3205" t="s">
        <v>13</v>
      </c>
      <c r="U3205" t="s">
        <v>13</v>
      </c>
      <c r="V3205">
        <v>1</v>
      </c>
    </row>
    <row r="3206" spans="1:22" x14ac:dyDescent="0.2">
      <c r="A3206" s="1" t="s">
        <v>1040</v>
      </c>
      <c r="B3206" s="6" t="s">
        <v>13</v>
      </c>
      <c r="C3206" s="1" t="s">
        <v>13</v>
      </c>
      <c r="D3206" s="1" t="s">
        <v>13</v>
      </c>
      <c r="E3206" s="1" t="s">
        <v>1041</v>
      </c>
      <c r="F3206" s="1" t="s">
        <v>1006</v>
      </c>
      <c r="G3206" s="6" t="s">
        <v>1042</v>
      </c>
      <c r="H3206" s="3">
        <v>0</v>
      </c>
      <c r="I3206" s="1" t="s">
        <v>13</v>
      </c>
      <c r="J3206" s="1" t="s">
        <v>13</v>
      </c>
      <c r="K3206" s="1" t="s">
        <v>13</v>
      </c>
      <c r="L3206" s="1" t="s">
        <v>13</v>
      </c>
      <c r="M3206" s="1" t="s">
        <v>13</v>
      </c>
      <c r="N3206" s="1" t="s">
        <v>13</v>
      </c>
      <c r="O3206" s="1" t="s">
        <v>13</v>
      </c>
      <c r="P3206" s="1" t="s">
        <v>13</v>
      </c>
      <c r="Q3206" s="1" t="s">
        <v>13</v>
      </c>
      <c r="S3206" t="s">
        <v>13</v>
      </c>
      <c r="T3206" t="s">
        <v>13</v>
      </c>
      <c r="U3206" t="s">
        <v>13</v>
      </c>
      <c r="V3206">
        <v>1</v>
      </c>
    </row>
    <row r="3207" spans="1:22" x14ac:dyDescent="0.2">
      <c r="A3207" s="1" t="s">
        <v>1040</v>
      </c>
      <c r="B3207" s="6" t="s">
        <v>1312</v>
      </c>
      <c r="C3207" s="1" t="s">
        <v>1412</v>
      </c>
      <c r="D3207" s="1" t="s">
        <v>13</v>
      </c>
      <c r="E3207" s="1" t="s">
        <v>1413</v>
      </c>
      <c r="F3207" s="1" t="s">
        <v>1315</v>
      </c>
      <c r="G3207" s="6" t="s">
        <v>1316</v>
      </c>
      <c r="H3207" s="3">
        <v>0.4</v>
      </c>
      <c r="I3207" s="5">
        <v>0</v>
      </c>
      <c r="J3207" s="4">
        <f>TRUNC(H3207*I3207, 1)</f>
        <v>0</v>
      </c>
      <c r="K3207" s="4">
        <f>노무!E9</f>
        <v>0</v>
      </c>
      <c r="L3207" s="5">
        <f>TRUNC(H3207*K3207, 1)</f>
        <v>0</v>
      </c>
      <c r="M3207" s="4">
        <v>0</v>
      </c>
      <c r="N3207" s="5">
        <f>TRUNC(H3207*M3207, 1)</f>
        <v>0</v>
      </c>
      <c r="O3207" s="4">
        <f t="shared" ref="O3207:P3209" si="429">I3207+K3207+M3207</f>
        <v>0</v>
      </c>
      <c r="P3207" s="5">
        <f t="shared" si="429"/>
        <v>0</v>
      </c>
      <c r="Q3207" s="1" t="s">
        <v>13</v>
      </c>
      <c r="S3207" t="s">
        <v>54</v>
      </c>
      <c r="T3207" t="s">
        <v>54</v>
      </c>
      <c r="U3207" t="s">
        <v>13</v>
      </c>
      <c r="V3207">
        <v>1</v>
      </c>
    </row>
    <row r="3208" spans="1:22" x14ac:dyDescent="0.2">
      <c r="A3208" s="1" t="s">
        <v>1040</v>
      </c>
      <c r="B3208" s="6" t="s">
        <v>1312</v>
      </c>
      <c r="C3208" s="1" t="s">
        <v>1317</v>
      </c>
      <c r="D3208" s="1" t="s">
        <v>13</v>
      </c>
      <c r="E3208" s="1" t="s">
        <v>1318</v>
      </c>
      <c r="F3208" s="1" t="s">
        <v>1315</v>
      </c>
      <c r="G3208" s="6" t="s">
        <v>1316</v>
      </c>
      <c r="H3208" s="3">
        <v>0.18</v>
      </c>
      <c r="I3208" s="5">
        <v>0</v>
      </c>
      <c r="J3208" s="4">
        <f>TRUNC(H3208*I3208, 1)</f>
        <v>0</v>
      </c>
      <c r="K3208" s="4">
        <f>노무!E4</f>
        <v>0</v>
      </c>
      <c r="L3208" s="5">
        <f>TRUNC(H3208*K3208, 1)</f>
        <v>0</v>
      </c>
      <c r="M3208" s="4">
        <v>0</v>
      </c>
      <c r="N3208" s="5">
        <f>TRUNC(H3208*M3208, 1)</f>
        <v>0</v>
      </c>
      <c r="O3208" s="4">
        <f t="shared" si="429"/>
        <v>0</v>
      </c>
      <c r="P3208" s="5">
        <f t="shared" si="429"/>
        <v>0</v>
      </c>
      <c r="Q3208" s="1" t="s">
        <v>13</v>
      </c>
      <c r="S3208" t="s">
        <v>54</v>
      </c>
      <c r="T3208" t="s">
        <v>54</v>
      </c>
      <c r="U3208" t="s">
        <v>13</v>
      </c>
      <c r="V3208">
        <v>1</v>
      </c>
    </row>
    <row r="3209" spans="1:22" x14ac:dyDescent="0.2">
      <c r="A3209" s="1" t="s">
        <v>1040</v>
      </c>
      <c r="B3209" s="6" t="s">
        <v>1306</v>
      </c>
      <c r="C3209" s="1" t="s">
        <v>1307</v>
      </c>
      <c r="D3209" s="1" t="s">
        <v>13</v>
      </c>
      <c r="E3209" s="1" t="s">
        <v>1319</v>
      </c>
      <c r="F3209" s="1" t="s">
        <v>1545</v>
      </c>
      <c r="G3209" s="6" t="s">
        <v>1310</v>
      </c>
      <c r="H3209" s="3">
        <v>1</v>
      </c>
      <c r="I3209" s="4">
        <f>TRUNC((L3207+L3208)*4*0.01, 1)</f>
        <v>0</v>
      </c>
      <c r="J3209" s="4">
        <f>TRUNC(H3209*I3209, 1)</f>
        <v>0</v>
      </c>
      <c r="K3209" s="4">
        <v>0</v>
      </c>
      <c r="L3209" s="5">
        <f>TRUNC(H3209*K3209, 1)</f>
        <v>0</v>
      </c>
      <c r="M3209" s="4">
        <v>0</v>
      </c>
      <c r="N3209" s="5">
        <f>TRUNC(H3209*M3209, 1)</f>
        <v>0</v>
      </c>
      <c r="O3209" s="4">
        <f t="shared" si="429"/>
        <v>0</v>
      </c>
      <c r="P3209" s="5">
        <f t="shared" si="429"/>
        <v>0</v>
      </c>
      <c r="Q3209" s="1" t="s">
        <v>13</v>
      </c>
      <c r="S3209" t="s">
        <v>54</v>
      </c>
      <c r="T3209" t="s">
        <v>54</v>
      </c>
      <c r="U3209">
        <v>4</v>
      </c>
      <c r="V3209">
        <v>1</v>
      </c>
    </row>
    <row r="3210" spans="1:22" x14ac:dyDescent="0.2">
      <c r="A3210" s="1" t="s">
        <v>13</v>
      </c>
      <c r="B3210" s="6" t="s">
        <v>13</v>
      </c>
      <c r="C3210" s="1" t="s">
        <v>13</v>
      </c>
      <c r="D3210" s="1" t="s">
        <v>13</v>
      </c>
      <c r="E3210" s="1" t="s">
        <v>1311</v>
      </c>
      <c r="F3210" s="1" t="s">
        <v>13</v>
      </c>
      <c r="G3210" s="6" t="s">
        <v>13</v>
      </c>
      <c r="H3210" s="3">
        <v>0</v>
      </c>
      <c r="I3210" s="1" t="s">
        <v>13</v>
      </c>
      <c r="J3210" s="4">
        <f>TRUNC(SUMPRODUCT(J3207:J3209, V3207:V3209), 0)</f>
        <v>0</v>
      </c>
      <c r="K3210" s="1" t="s">
        <v>13</v>
      </c>
      <c r="L3210" s="5">
        <f>TRUNC(SUMPRODUCT(L3207:L3209, V3207:V3209), 0)</f>
        <v>0</v>
      </c>
      <c r="M3210" s="1" t="s">
        <v>13</v>
      </c>
      <c r="N3210" s="5">
        <f>TRUNC(SUMPRODUCT(N3207:N3209, V3207:V3209), 0)</f>
        <v>0</v>
      </c>
      <c r="O3210" s="1" t="s">
        <v>13</v>
      </c>
      <c r="P3210" s="5">
        <f>J3210+L3210+N3210</f>
        <v>0</v>
      </c>
      <c r="Q3210" s="1" t="s">
        <v>13</v>
      </c>
      <c r="S3210" t="s">
        <v>13</v>
      </c>
      <c r="T3210" t="s">
        <v>13</v>
      </c>
      <c r="U3210" t="s">
        <v>13</v>
      </c>
      <c r="V3210">
        <v>1</v>
      </c>
    </row>
    <row r="3211" spans="1:22" x14ac:dyDescent="0.2">
      <c r="A3211" s="1" t="s">
        <v>13</v>
      </c>
      <c r="B3211" s="6" t="s">
        <v>13</v>
      </c>
      <c r="C3211" s="1" t="s">
        <v>13</v>
      </c>
      <c r="D3211" s="1" t="s">
        <v>13</v>
      </c>
      <c r="E3211" s="1" t="s">
        <v>13</v>
      </c>
      <c r="F3211" s="1" t="s">
        <v>13</v>
      </c>
      <c r="G3211" s="6" t="s">
        <v>13</v>
      </c>
      <c r="H3211" s="3">
        <v>0</v>
      </c>
      <c r="I3211" s="1" t="s">
        <v>13</v>
      </c>
      <c r="J3211" s="1" t="s">
        <v>13</v>
      </c>
      <c r="K3211" s="1" t="s">
        <v>13</v>
      </c>
      <c r="L3211" s="1" t="s">
        <v>13</v>
      </c>
      <c r="M3211" s="1" t="s">
        <v>13</v>
      </c>
      <c r="N3211" s="1" t="s">
        <v>13</v>
      </c>
      <c r="O3211" s="1" t="s">
        <v>13</v>
      </c>
      <c r="P3211" s="1" t="s">
        <v>13</v>
      </c>
      <c r="Q3211" s="1" t="s">
        <v>13</v>
      </c>
      <c r="S3211" t="s">
        <v>13</v>
      </c>
      <c r="T3211" t="s">
        <v>13</v>
      </c>
      <c r="U3211" t="s">
        <v>13</v>
      </c>
      <c r="V3211">
        <v>1</v>
      </c>
    </row>
    <row r="3212" spans="1:22" x14ac:dyDescent="0.2">
      <c r="A3212" s="1" t="s">
        <v>1043</v>
      </c>
      <c r="B3212" s="6" t="s">
        <v>13</v>
      </c>
      <c r="C3212" s="1" t="s">
        <v>13</v>
      </c>
      <c r="D3212" s="1" t="s">
        <v>13</v>
      </c>
      <c r="E3212" s="1" t="s">
        <v>1044</v>
      </c>
      <c r="F3212" s="1" t="s">
        <v>1006</v>
      </c>
      <c r="G3212" s="6" t="s">
        <v>1042</v>
      </c>
      <c r="H3212" s="3">
        <v>0</v>
      </c>
      <c r="I3212" s="1" t="s">
        <v>13</v>
      </c>
      <c r="J3212" s="1" t="s">
        <v>13</v>
      </c>
      <c r="K3212" s="1" t="s">
        <v>13</v>
      </c>
      <c r="L3212" s="1" t="s">
        <v>13</v>
      </c>
      <c r="M3212" s="1" t="s">
        <v>13</v>
      </c>
      <c r="N3212" s="1" t="s">
        <v>13</v>
      </c>
      <c r="O3212" s="1" t="s">
        <v>13</v>
      </c>
      <c r="P3212" s="1" t="s">
        <v>13</v>
      </c>
      <c r="Q3212" s="1" t="s">
        <v>13</v>
      </c>
      <c r="S3212" t="s">
        <v>13</v>
      </c>
      <c r="T3212" t="s">
        <v>13</v>
      </c>
      <c r="U3212" t="s">
        <v>13</v>
      </c>
      <c r="V3212">
        <v>1</v>
      </c>
    </row>
    <row r="3213" spans="1:22" x14ac:dyDescent="0.2">
      <c r="A3213" s="1" t="s">
        <v>1043</v>
      </c>
      <c r="B3213" s="6" t="s">
        <v>1312</v>
      </c>
      <c r="C3213" s="1" t="s">
        <v>1412</v>
      </c>
      <c r="D3213" s="1" t="s">
        <v>1325</v>
      </c>
      <c r="E3213" s="1" t="s">
        <v>1413</v>
      </c>
      <c r="F3213" s="1" t="s">
        <v>1315</v>
      </c>
      <c r="G3213" s="6" t="s">
        <v>1316</v>
      </c>
      <c r="H3213" s="3">
        <v>0.4</v>
      </c>
      <c r="I3213" s="5">
        <v>0</v>
      </c>
      <c r="J3213" s="4">
        <f>TRUNC(H3213*I3213, 1)</f>
        <v>0</v>
      </c>
      <c r="K3213" s="4">
        <f>노무!E9</f>
        <v>0</v>
      </c>
      <c r="L3213" s="5">
        <f>TRUNC(H3213*K3213, 1)</f>
        <v>0</v>
      </c>
      <c r="M3213" s="4">
        <v>0</v>
      </c>
      <c r="N3213" s="5">
        <f>TRUNC(H3213*M3213, 1)</f>
        <v>0</v>
      </c>
      <c r="O3213" s="4">
        <f t="shared" ref="O3213:P3216" si="430">I3213+K3213+M3213</f>
        <v>0</v>
      </c>
      <c r="P3213" s="5">
        <f t="shared" si="430"/>
        <v>0</v>
      </c>
      <c r="Q3213" s="1" t="s">
        <v>13</v>
      </c>
      <c r="S3213" t="s">
        <v>54</v>
      </c>
      <c r="T3213" t="s">
        <v>1327</v>
      </c>
      <c r="U3213" t="s">
        <v>13</v>
      </c>
      <c r="V3213">
        <v>0</v>
      </c>
    </row>
    <row r="3214" spans="1:22" x14ac:dyDescent="0.2">
      <c r="A3214" s="1" t="s">
        <v>1043</v>
      </c>
      <c r="B3214" s="6" t="s">
        <v>1312</v>
      </c>
      <c r="C3214" s="1" t="s">
        <v>1317</v>
      </c>
      <c r="D3214" s="1" t="s">
        <v>1325</v>
      </c>
      <c r="E3214" s="1" t="s">
        <v>1318</v>
      </c>
      <c r="F3214" s="1" t="s">
        <v>1315</v>
      </c>
      <c r="G3214" s="6" t="s">
        <v>1316</v>
      </c>
      <c r="H3214" s="3">
        <v>0.18</v>
      </c>
      <c r="I3214" s="5">
        <v>0</v>
      </c>
      <c r="J3214" s="4">
        <f>TRUNC(H3214*I3214, 1)</f>
        <v>0</v>
      </c>
      <c r="K3214" s="4">
        <f>노무!E4</f>
        <v>0</v>
      </c>
      <c r="L3214" s="5">
        <f>TRUNC(H3214*K3214, 1)</f>
        <v>0</v>
      </c>
      <c r="M3214" s="4">
        <v>0</v>
      </c>
      <c r="N3214" s="5">
        <f>TRUNC(H3214*M3214, 1)</f>
        <v>0</v>
      </c>
      <c r="O3214" s="4">
        <f t="shared" si="430"/>
        <v>0</v>
      </c>
      <c r="P3214" s="5">
        <f t="shared" si="430"/>
        <v>0</v>
      </c>
      <c r="Q3214" s="1" t="s">
        <v>13</v>
      </c>
      <c r="S3214" t="s">
        <v>54</v>
      </c>
      <c r="T3214" t="s">
        <v>1327</v>
      </c>
      <c r="U3214" t="s">
        <v>13</v>
      </c>
      <c r="V3214">
        <v>0</v>
      </c>
    </row>
    <row r="3215" spans="1:22" x14ac:dyDescent="0.2">
      <c r="A3215" s="1" t="s">
        <v>1043</v>
      </c>
      <c r="B3215" s="6" t="s">
        <v>1306</v>
      </c>
      <c r="C3215" s="1" t="s">
        <v>1307</v>
      </c>
      <c r="D3215" s="1" t="s">
        <v>13</v>
      </c>
      <c r="E3215" s="1" t="s">
        <v>1322</v>
      </c>
      <c r="F3215" s="1" t="s">
        <v>1563</v>
      </c>
      <c r="G3215" s="6" t="s">
        <v>1310</v>
      </c>
      <c r="H3215" s="3">
        <v>1</v>
      </c>
      <c r="I3215" s="5">
        <v>0</v>
      </c>
      <c r="J3215" s="4">
        <f>TRUNC(H3215*I3215, 1)</f>
        <v>0</v>
      </c>
      <c r="K3215" s="4">
        <f>TRUNC((L3213+L3214)*50*0.01, 1)</f>
        <v>0</v>
      </c>
      <c r="L3215" s="5">
        <f>TRUNC(H3215*K3215, 1)</f>
        <v>0</v>
      </c>
      <c r="M3215" s="4">
        <v>0</v>
      </c>
      <c r="N3215" s="5">
        <f>TRUNC(H3215*M3215, 1)</f>
        <v>0</v>
      </c>
      <c r="O3215" s="4">
        <f t="shared" si="430"/>
        <v>0</v>
      </c>
      <c r="P3215" s="5">
        <f t="shared" si="430"/>
        <v>0</v>
      </c>
      <c r="Q3215" s="1" t="s">
        <v>13</v>
      </c>
      <c r="S3215" t="s">
        <v>54</v>
      </c>
      <c r="T3215" t="s">
        <v>54</v>
      </c>
      <c r="U3215">
        <v>50</v>
      </c>
      <c r="V3215">
        <v>1</v>
      </c>
    </row>
    <row r="3216" spans="1:22" x14ac:dyDescent="0.2">
      <c r="A3216" s="1" t="s">
        <v>1043</v>
      </c>
      <c r="B3216" s="6" t="s">
        <v>1306</v>
      </c>
      <c r="C3216" s="1" t="s">
        <v>1321</v>
      </c>
      <c r="D3216" s="1" t="s">
        <v>13</v>
      </c>
      <c r="E3216" s="1" t="s">
        <v>1319</v>
      </c>
      <c r="F3216" s="1" t="s">
        <v>1545</v>
      </c>
      <c r="G3216" s="6" t="s">
        <v>1310</v>
      </c>
      <c r="H3216" s="3">
        <v>1</v>
      </c>
      <c r="I3216" s="4">
        <f>TRUNC((L3215)*4*0.01, 1)</f>
        <v>0</v>
      </c>
      <c r="J3216" s="4">
        <f>TRUNC(H3216*I3216, 1)</f>
        <v>0</v>
      </c>
      <c r="K3216" s="4">
        <v>0</v>
      </c>
      <c r="L3216" s="5">
        <f>TRUNC(H3216*K3216, 1)</f>
        <v>0</v>
      </c>
      <c r="M3216" s="4">
        <v>0</v>
      </c>
      <c r="N3216" s="5">
        <f>TRUNC(H3216*M3216, 1)</f>
        <v>0</v>
      </c>
      <c r="O3216" s="4">
        <f t="shared" si="430"/>
        <v>0</v>
      </c>
      <c r="P3216" s="5">
        <f t="shared" si="430"/>
        <v>0</v>
      </c>
      <c r="Q3216" s="1" t="s">
        <v>13</v>
      </c>
      <c r="S3216" t="s">
        <v>54</v>
      </c>
      <c r="T3216" t="s">
        <v>54</v>
      </c>
      <c r="U3216">
        <v>4</v>
      </c>
      <c r="V3216">
        <v>1</v>
      </c>
    </row>
    <row r="3217" spans="1:22" x14ac:dyDescent="0.2">
      <c r="A3217" s="1" t="s">
        <v>13</v>
      </c>
      <c r="B3217" s="6" t="s">
        <v>13</v>
      </c>
      <c r="C3217" s="1" t="s">
        <v>13</v>
      </c>
      <c r="D3217" s="1" t="s">
        <v>13</v>
      </c>
      <c r="E3217" s="1" t="s">
        <v>1311</v>
      </c>
      <c r="F3217" s="1" t="s">
        <v>13</v>
      </c>
      <c r="G3217" s="6" t="s">
        <v>13</v>
      </c>
      <c r="H3217" s="3">
        <v>0</v>
      </c>
      <c r="I3217" s="1" t="s">
        <v>13</v>
      </c>
      <c r="J3217" s="4">
        <f>TRUNC(SUMPRODUCT(J3213:J3216, V3213:V3216), 0)</f>
        <v>0</v>
      </c>
      <c r="K3217" s="1" t="s">
        <v>13</v>
      </c>
      <c r="L3217" s="5">
        <f>TRUNC(SUMPRODUCT(L3213:L3216, V3213:V3216), 0)</f>
        <v>0</v>
      </c>
      <c r="M3217" s="1" t="s">
        <v>13</v>
      </c>
      <c r="N3217" s="5">
        <f>TRUNC(SUMPRODUCT(N3213:N3216, V3213:V3216), 0)</f>
        <v>0</v>
      </c>
      <c r="O3217" s="1" t="s">
        <v>13</v>
      </c>
      <c r="P3217" s="5">
        <f>J3217+L3217+N3217</f>
        <v>0</v>
      </c>
      <c r="Q3217" s="1" t="s">
        <v>13</v>
      </c>
      <c r="S3217" t="s">
        <v>13</v>
      </c>
      <c r="T3217" t="s">
        <v>13</v>
      </c>
      <c r="U3217" t="s">
        <v>13</v>
      </c>
      <c r="V3217">
        <v>1</v>
      </c>
    </row>
    <row r="3218" spans="1:22" x14ac:dyDescent="0.2">
      <c r="A3218" s="1" t="s">
        <v>13</v>
      </c>
      <c r="B3218" s="6" t="s">
        <v>13</v>
      </c>
      <c r="C3218" s="1" t="s">
        <v>13</v>
      </c>
      <c r="D3218" s="1" t="s">
        <v>13</v>
      </c>
      <c r="E3218" s="1" t="s">
        <v>13</v>
      </c>
      <c r="F3218" s="1" t="s">
        <v>13</v>
      </c>
      <c r="G3218" s="6" t="s">
        <v>13</v>
      </c>
      <c r="H3218" s="3">
        <v>0</v>
      </c>
      <c r="I3218" s="1" t="s">
        <v>13</v>
      </c>
      <c r="J3218" s="1" t="s">
        <v>13</v>
      </c>
      <c r="K3218" s="1" t="s">
        <v>13</v>
      </c>
      <c r="L3218" s="1" t="s">
        <v>13</v>
      </c>
      <c r="M3218" s="1" t="s">
        <v>13</v>
      </c>
      <c r="N3218" s="1" t="s">
        <v>13</v>
      </c>
      <c r="O3218" s="1" t="s">
        <v>13</v>
      </c>
      <c r="P3218" s="1" t="s">
        <v>13</v>
      </c>
      <c r="Q3218" s="1" t="s">
        <v>13</v>
      </c>
      <c r="S3218" t="s">
        <v>13</v>
      </c>
      <c r="T3218" t="s">
        <v>13</v>
      </c>
      <c r="U3218" t="s">
        <v>13</v>
      </c>
      <c r="V3218">
        <v>1</v>
      </c>
    </row>
    <row r="3219" spans="1:22" x14ac:dyDescent="0.2">
      <c r="A3219" s="1" t="s">
        <v>1045</v>
      </c>
      <c r="B3219" s="6" t="s">
        <v>13</v>
      </c>
      <c r="C3219" s="1" t="s">
        <v>13</v>
      </c>
      <c r="D3219" s="1" t="s">
        <v>13</v>
      </c>
      <c r="E3219" s="1" t="s">
        <v>1041</v>
      </c>
      <c r="F3219" s="1" t="s">
        <v>1008</v>
      </c>
      <c r="G3219" s="6" t="s">
        <v>1042</v>
      </c>
      <c r="H3219" s="3">
        <v>0</v>
      </c>
      <c r="I3219" s="1" t="s">
        <v>13</v>
      </c>
      <c r="J3219" s="1" t="s">
        <v>13</v>
      </c>
      <c r="K3219" s="1" t="s">
        <v>13</v>
      </c>
      <c r="L3219" s="1" t="s">
        <v>13</v>
      </c>
      <c r="M3219" s="1" t="s">
        <v>13</v>
      </c>
      <c r="N3219" s="1" t="s">
        <v>13</v>
      </c>
      <c r="O3219" s="1" t="s">
        <v>13</v>
      </c>
      <c r="P3219" s="1" t="s">
        <v>13</v>
      </c>
      <c r="Q3219" s="1" t="s">
        <v>13</v>
      </c>
      <c r="S3219" t="s">
        <v>13</v>
      </c>
      <c r="T3219" t="s">
        <v>13</v>
      </c>
      <c r="U3219" t="s">
        <v>13</v>
      </c>
      <c r="V3219">
        <v>1</v>
      </c>
    </row>
    <row r="3220" spans="1:22" x14ac:dyDescent="0.2">
      <c r="A3220" s="1" t="s">
        <v>1045</v>
      </c>
      <c r="B3220" s="6" t="s">
        <v>1312</v>
      </c>
      <c r="C3220" s="1" t="s">
        <v>1412</v>
      </c>
      <c r="D3220" s="1" t="s">
        <v>13</v>
      </c>
      <c r="E3220" s="1" t="s">
        <v>1413</v>
      </c>
      <c r="F3220" s="1" t="s">
        <v>1315</v>
      </c>
      <c r="G3220" s="6" t="s">
        <v>1316</v>
      </c>
      <c r="H3220" s="3">
        <v>0.45</v>
      </c>
      <c r="I3220" s="5">
        <v>0</v>
      </c>
      <c r="J3220" s="4">
        <f>TRUNC(H3220*I3220, 1)</f>
        <v>0</v>
      </c>
      <c r="K3220" s="4">
        <f>노무!E9</f>
        <v>0</v>
      </c>
      <c r="L3220" s="5">
        <f>TRUNC(H3220*K3220, 1)</f>
        <v>0</v>
      </c>
      <c r="M3220" s="4">
        <v>0</v>
      </c>
      <c r="N3220" s="5">
        <f>TRUNC(H3220*M3220, 1)</f>
        <v>0</v>
      </c>
      <c r="O3220" s="4">
        <f t="shared" ref="O3220:P3222" si="431">I3220+K3220+M3220</f>
        <v>0</v>
      </c>
      <c r="P3220" s="5">
        <f t="shared" si="431"/>
        <v>0</v>
      </c>
      <c r="Q3220" s="1" t="s">
        <v>13</v>
      </c>
      <c r="S3220" t="s">
        <v>54</v>
      </c>
      <c r="T3220" t="s">
        <v>54</v>
      </c>
      <c r="U3220" t="s">
        <v>13</v>
      </c>
      <c r="V3220">
        <v>1</v>
      </c>
    </row>
    <row r="3221" spans="1:22" x14ac:dyDescent="0.2">
      <c r="A3221" s="1" t="s">
        <v>1045</v>
      </c>
      <c r="B3221" s="6" t="s">
        <v>1312</v>
      </c>
      <c r="C3221" s="1" t="s">
        <v>1317</v>
      </c>
      <c r="D3221" s="1" t="s">
        <v>13</v>
      </c>
      <c r="E3221" s="1" t="s">
        <v>1318</v>
      </c>
      <c r="F3221" s="1" t="s">
        <v>1315</v>
      </c>
      <c r="G3221" s="6" t="s">
        <v>1316</v>
      </c>
      <c r="H3221" s="3">
        <v>0.21</v>
      </c>
      <c r="I3221" s="5">
        <v>0</v>
      </c>
      <c r="J3221" s="4">
        <f>TRUNC(H3221*I3221, 1)</f>
        <v>0</v>
      </c>
      <c r="K3221" s="4">
        <f>노무!E4</f>
        <v>0</v>
      </c>
      <c r="L3221" s="5">
        <f>TRUNC(H3221*K3221, 1)</f>
        <v>0</v>
      </c>
      <c r="M3221" s="4">
        <v>0</v>
      </c>
      <c r="N3221" s="5">
        <f>TRUNC(H3221*M3221, 1)</f>
        <v>0</v>
      </c>
      <c r="O3221" s="4">
        <f t="shared" si="431"/>
        <v>0</v>
      </c>
      <c r="P3221" s="5">
        <f t="shared" si="431"/>
        <v>0</v>
      </c>
      <c r="Q3221" s="1" t="s">
        <v>13</v>
      </c>
      <c r="S3221" t="s">
        <v>54</v>
      </c>
      <c r="T3221" t="s">
        <v>54</v>
      </c>
      <c r="U3221" t="s">
        <v>13</v>
      </c>
      <c r="V3221">
        <v>1</v>
      </c>
    </row>
    <row r="3222" spans="1:22" x14ac:dyDescent="0.2">
      <c r="A3222" s="1" t="s">
        <v>1045</v>
      </c>
      <c r="B3222" s="6" t="s">
        <v>1306</v>
      </c>
      <c r="C3222" s="1" t="s">
        <v>1307</v>
      </c>
      <c r="D3222" s="1" t="s">
        <v>13</v>
      </c>
      <c r="E3222" s="1" t="s">
        <v>1319</v>
      </c>
      <c r="F3222" s="1" t="s">
        <v>1545</v>
      </c>
      <c r="G3222" s="6" t="s">
        <v>1310</v>
      </c>
      <c r="H3222" s="3">
        <v>1</v>
      </c>
      <c r="I3222" s="4">
        <f>TRUNC((L3220+L3221)*4*0.01, 1)</f>
        <v>0</v>
      </c>
      <c r="J3222" s="4">
        <f>TRUNC(H3222*I3222, 1)</f>
        <v>0</v>
      </c>
      <c r="K3222" s="4">
        <v>0</v>
      </c>
      <c r="L3222" s="5">
        <f>TRUNC(H3222*K3222, 1)</f>
        <v>0</v>
      </c>
      <c r="M3222" s="4">
        <v>0</v>
      </c>
      <c r="N3222" s="5">
        <f>TRUNC(H3222*M3222, 1)</f>
        <v>0</v>
      </c>
      <c r="O3222" s="4">
        <f t="shared" si="431"/>
        <v>0</v>
      </c>
      <c r="P3222" s="5">
        <f t="shared" si="431"/>
        <v>0</v>
      </c>
      <c r="Q3222" s="1" t="s">
        <v>13</v>
      </c>
      <c r="S3222" t="s">
        <v>54</v>
      </c>
      <c r="T3222" t="s">
        <v>54</v>
      </c>
      <c r="U3222">
        <v>4</v>
      </c>
      <c r="V3222">
        <v>1</v>
      </c>
    </row>
    <row r="3223" spans="1:22" x14ac:dyDescent="0.2">
      <c r="A3223" s="1" t="s">
        <v>13</v>
      </c>
      <c r="B3223" s="6" t="s">
        <v>13</v>
      </c>
      <c r="C3223" s="1" t="s">
        <v>13</v>
      </c>
      <c r="D3223" s="1" t="s">
        <v>13</v>
      </c>
      <c r="E3223" s="1" t="s">
        <v>1311</v>
      </c>
      <c r="F3223" s="1" t="s">
        <v>13</v>
      </c>
      <c r="G3223" s="6" t="s">
        <v>13</v>
      </c>
      <c r="H3223" s="3">
        <v>0</v>
      </c>
      <c r="I3223" s="1" t="s">
        <v>13</v>
      </c>
      <c r="J3223" s="4">
        <f>TRUNC(SUMPRODUCT(J3220:J3222, V3220:V3222), 0)</f>
        <v>0</v>
      </c>
      <c r="K3223" s="1" t="s">
        <v>13</v>
      </c>
      <c r="L3223" s="5">
        <f>TRUNC(SUMPRODUCT(L3220:L3222, V3220:V3222), 0)</f>
        <v>0</v>
      </c>
      <c r="M3223" s="1" t="s">
        <v>13</v>
      </c>
      <c r="N3223" s="5">
        <f>TRUNC(SUMPRODUCT(N3220:N3222, V3220:V3222), 0)</f>
        <v>0</v>
      </c>
      <c r="O3223" s="1" t="s">
        <v>13</v>
      </c>
      <c r="P3223" s="5">
        <f>J3223+L3223+N3223</f>
        <v>0</v>
      </c>
      <c r="Q3223" s="1" t="s">
        <v>13</v>
      </c>
      <c r="S3223" t="s">
        <v>13</v>
      </c>
      <c r="T3223" t="s">
        <v>13</v>
      </c>
      <c r="U3223" t="s">
        <v>13</v>
      </c>
      <c r="V3223">
        <v>1</v>
      </c>
    </row>
    <row r="3224" spans="1:22" x14ac:dyDescent="0.2">
      <c r="A3224" s="1" t="s">
        <v>13</v>
      </c>
      <c r="B3224" s="6" t="s">
        <v>13</v>
      </c>
      <c r="C3224" s="1" t="s">
        <v>13</v>
      </c>
      <c r="D3224" s="1" t="s">
        <v>13</v>
      </c>
      <c r="E3224" s="1" t="s">
        <v>13</v>
      </c>
      <c r="F3224" s="1" t="s">
        <v>13</v>
      </c>
      <c r="G3224" s="6" t="s">
        <v>13</v>
      </c>
      <c r="H3224" s="3">
        <v>0</v>
      </c>
      <c r="I3224" s="1" t="s">
        <v>13</v>
      </c>
      <c r="J3224" s="1" t="s">
        <v>13</v>
      </c>
      <c r="K3224" s="1" t="s">
        <v>13</v>
      </c>
      <c r="L3224" s="1" t="s">
        <v>13</v>
      </c>
      <c r="M3224" s="1" t="s">
        <v>13</v>
      </c>
      <c r="N3224" s="1" t="s">
        <v>13</v>
      </c>
      <c r="O3224" s="1" t="s">
        <v>13</v>
      </c>
      <c r="P3224" s="1" t="s">
        <v>13</v>
      </c>
      <c r="Q3224" s="1" t="s">
        <v>13</v>
      </c>
      <c r="S3224" t="s">
        <v>13</v>
      </c>
      <c r="T3224" t="s">
        <v>13</v>
      </c>
      <c r="U3224" t="s">
        <v>13</v>
      </c>
      <c r="V3224">
        <v>1</v>
      </c>
    </row>
    <row r="3225" spans="1:22" x14ac:dyDescent="0.2">
      <c r="A3225" s="1" t="s">
        <v>1046</v>
      </c>
      <c r="B3225" s="6" t="s">
        <v>13</v>
      </c>
      <c r="C3225" s="1" t="s">
        <v>13</v>
      </c>
      <c r="D3225" s="1" t="s">
        <v>13</v>
      </c>
      <c r="E3225" s="1" t="s">
        <v>1044</v>
      </c>
      <c r="F3225" s="1" t="s">
        <v>1008</v>
      </c>
      <c r="G3225" s="6" t="s">
        <v>1042</v>
      </c>
      <c r="H3225" s="3">
        <v>0</v>
      </c>
      <c r="I3225" s="1" t="s">
        <v>13</v>
      </c>
      <c r="J3225" s="1" t="s">
        <v>13</v>
      </c>
      <c r="K3225" s="1" t="s">
        <v>13</v>
      </c>
      <c r="L3225" s="1" t="s">
        <v>13</v>
      </c>
      <c r="M3225" s="1" t="s">
        <v>13</v>
      </c>
      <c r="N3225" s="1" t="s">
        <v>13</v>
      </c>
      <c r="O3225" s="1" t="s">
        <v>13</v>
      </c>
      <c r="P3225" s="1" t="s">
        <v>13</v>
      </c>
      <c r="Q3225" s="1" t="s">
        <v>13</v>
      </c>
      <c r="S3225" t="s">
        <v>13</v>
      </c>
      <c r="T3225" t="s">
        <v>13</v>
      </c>
      <c r="U3225" t="s">
        <v>13</v>
      </c>
      <c r="V3225">
        <v>1</v>
      </c>
    </row>
    <row r="3226" spans="1:22" x14ac:dyDescent="0.2">
      <c r="A3226" s="1" t="s">
        <v>1046</v>
      </c>
      <c r="B3226" s="6" t="s">
        <v>1312</v>
      </c>
      <c r="C3226" s="1" t="s">
        <v>1412</v>
      </c>
      <c r="D3226" s="1" t="s">
        <v>1325</v>
      </c>
      <c r="E3226" s="1" t="s">
        <v>1413</v>
      </c>
      <c r="F3226" s="1" t="s">
        <v>1315</v>
      </c>
      <c r="G3226" s="6" t="s">
        <v>1316</v>
      </c>
      <c r="H3226" s="3">
        <v>0.45</v>
      </c>
      <c r="I3226" s="5">
        <v>0</v>
      </c>
      <c r="J3226" s="4">
        <f>TRUNC(H3226*I3226, 1)</f>
        <v>0</v>
      </c>
      <c r="K3226" s="4">
        <f>노무!E9</f>
        <v>0</v>
      </c>
      <c r="L3226" s="5">
        <f>TRUNC(H3226*K3226, 1)</f>
        <v>0</v>
      </c>
      <c r="M3226" s="4">
        <v>0</v>
      </c>
      <c r="N3226" s="5">
        <f>TRUNC(H3226*M3226, 1)</f>
        <v>0</v>
      </c>
      <c r="O3226" s="4">
        <f t="shared" ref="O3226:P3229" si="432">I3226+K3226+M3226</f>
        <v>0</v>
      </c>
      <c r="P3226" s="5">
        <f t="shared" si="432"/>
        <v>0</v>
      </c>
      <c r="Q3226" s="1" t="s">
        <v>13</v>
      </c>
      <c r="S3226" t="s">
        <v>54</v>
      </c>
      <c r="T3226" t="s">
        <v>1327</v>
      </c>
      <c r="U3226" t="s">
        <v>13</v>
      </c>
      <c r="V3226">
        <v>0</v>
      </c>
    </row>
    <row r="3227" spans="1:22" x14ac:dyDescent="0.2">
      <c r="A3227" s="1" t="s">
        <v>1046</v>
      </c>
      <c r="B3227" s="6" t="s">
        <v>1312</v>
      </c>
      <c r="C3227" s="1" t="s">
        <v>1317</v>
      </c>
      <c r="D3227" s="1" t="s">
        <v>1325</v>
      </c>
      <c r="E3227" s="1" t="s">
        <v>1318</v>
      </c>
      <c r="F3227" s="1" t="s">
        <v>1315</v>
      </c>
      <c r="G3227" s="6" t="s">
        <v>1316</v>
      </c>
      <c r="H3227" s="3">
        <v>0.21</v>
      </c>
      <c r="I3227" s="5">
        <v>0</v>
      </c>
      <c r="J3227" s="4">
        <f>TRUNC(H3227*I3227, 1)</f>
        <v>0</v>
      </c>
      <c r="K3227" s="4">
        <f>노무!E4</f>
        <v>0</v>
      </c>
      <c r="L3227" s="5">
        <f>TRUNC(H3227*K3227, 1)</f>
        <v>0</v>
      </c>
      <c r="M3227" s="4">
        <v>0</v>
      </c>
      <c r="N3227" s="5">
        <f>TRUNC(H3227*M3227, 1)</f>
        <v>0</v>
      </c>
      <c r="O3227" s="4">
        <f t="shared" si="432"/>
        <v>0</v>
      </c>
      <c r="P3227" s="5">
        <f t="shared" si="432"/>
        <v>0</v>
      </c>
      <c r="Q3227" s="1" t="s">
        <v>13</v>
      </c>
      <c r="S3227" t="s">
        <v>54</v>
      </c>
      <c r="T3227" t="s">
        <v>1327</v>
      </c>
      <c r="U3227" t="s">
        <v>13</v>
      </c>
      <c r="V3227">
        <v>0</v>
      </c>
    </row>
    <row r="3228" spans="1:22" x14ac:dyDescent="0.2">
      <c r="A3228" s="1" t="s">
        <v>1046</v>
      </c>
      <c r="B3228" s="6" t="s">
        <v>1306</v>
      </c>
      <c r="C3228" s="1" t="s">
        <v>1307</v>
      </c>
      <c r="D3228" s="1" t="s">
        <v>13</v>
      </c>
      <c r="E3228" s="1" t="s">
        <v>1564</v>
      </c>
      <c r="F3228" s="1" t="s">
        <v>1563</v>
      </c>
      <c r="G3228" s="6" t="s">
        <v>1310</v>
      </c>
      <c r="H3228" s="3">
        <v>1</v>
      </c>
      <c r="I3228" s="5">
        <v>0</v>
      </c>
      <c r="J3228" s="4">
        <f>TRUNC(H3228*I3228, 1)</f>
        <v>0</v>
      </c>
      <c r="K3228" s="4">
        <f>TRUNC((L3226+L3227)*50*0.01, 1)</f>
        <v>0</v>
      </c>
      <c r="L3228" s="5">
        <f>TRUNC(H3228*K3228, 1)</f>
        <v>0</v>
      </c>
      <c r="M3228" s="4">
        <v>0</v>
      </c>
      <c r="N3228" s="5">
        <f>TRUNC(H3228*M3228, 1)</f>
        <v>0</v>
      </c>
      <c r="O3228" s="4">
        <f t="shared" si="432"/>
        <v>0</v>
      </c>
      <c r="P3228" s="5">
        <f t="shared" si="432"/>
        <v>0</v>
      </c>
      <c r="Q3228" s="1" t="s">
        <v>13</v>
      </c>
      <c r="S3228" t="s">
        <v>54</v>
      </c>
      <c r="T3228" t="s">
        <v>54</v>
      </c>
      <c r="U3228">
        <v>50</v>
      </c>
      <c r="V3228">
        <v>1</v>
      </c>
    </row>
    <row r="3229" spans="1:22" x14ac:dyDescent="0.2">
      <c r="A3229" s="1" t="s">
        <v>1046</v>
      </c>
      <c r="B3229" s="6" t="s">
        <v>1306</v>
      </c>
      <c r="C3229" s="1" t="s">
        <v>1321</v>
      </c>
      <c r="D3229" s="1" t="s">
        <v>13</v>
      </c>
      <c r="E3229" s="1" t="s">
        <v>1319</v>
      </c>
      <c r="F3229" s="1" t="s">
        <v>1545</v>
      </c>
      <c r="G3229" s="6" t="s">
        <v>1310</v>
      </c>
      <c r="H3229" s="3">
        <v>1</v>
      </c>
      <c r="I3229" s="4">
        <f>TRUNC((L3228)*4*0.01, 1)</f>
        <v>0</v>
      </c>
      <c r="J3229" s="4">
        <f>TRUNC(H3229*I3229, 1)</f>
        <v>0</v>
      </c>
      <c r="K3229" s="4">
        <v>0</v>
      </c>
      <c r="L3229" s="5">
        <f>TRUNC(H3229*K3229, 1)</f>
        <v>0</v>
      </c>
      <c r="M3229" s="4">
        <v>0</v>
      </c>
      <c r="N3229" s="5">
        <f>TRUNC(H3229*M3229, 1)</f>
        <v>0</v>
      </c>
      <c r="O3229" s="4">
        <f t="shared" si="432"/>
        <v>0</v>
      </c>
      <c r="P3229" s="5">
        <f t="shared" si="432"/>
        <v>0</v>
      </c>
      <c r="Q3229" s="1" t="s">
        <v>13</v>
      </c>
      <c r="S3229" t="s">
        <v>54</v>
      </c>
      <c r="T3229" t="s">
        <v>54</v>
      </c>
      <c r="U3229">
        <v>4</v>
      </c>
      <c r="V3229">
        <v>1</v>
      </c>
    </row>
    <row r="3230" spans="1:22" x14ac:dyDescent="0.2">
      <c r="A3230" s="1" t="s">
        <v>13</v>
      </c>
      <c r="B3230" s="6" t="s">
        <v>13</v>
      </c>
      <c r="C3230" s="1" t="s">
        <v>13</v>
      </c>
      <c r="D3230" s="1" t="s">
        <v>13</v>
      </c>
      <c r="E3230" s="1" t="s">
        <v>1311</v>
      </c>
      <c r="F3230" s="1" t="s">
        <v>13</v>
      </c>
      <c r="G3230" s="6" t="s">
        <v>13</v>
      </c>
      <c r="H3230" s="3">
        <v>0</v>
      </c>
      <c r="I3230" s="1" t="s">
        <v>13</v>
      </c>
      <c r="J3230" s="4">
        <f>TRUNC(SUMPRODUCT(J3226:J3229, V3226:V3229), 0)</f>
        <v>0</v>
      </c>
      <c r="K3230" s="1" t="s">
        <v>13</v>
      </c>
      <c r="L3230" s="5">
        <f>TRUNC(SUMPRODUCT(L3226:L3229, V3226:V3229), 0)</f>
        <v>0</v>
      </c>
      <c r="M3230" s="1" t="s">
        <v>13</v>
      </c>
      <c r="N3230" s="5">
        <f>TRUNC(SUMPRODUCT(N3226:N3229, V3226:V3229), 0)</f>
        <v>0</v>
      </c>
      <c r="O3230" s="1" t="s">
        <v>13</v>
      </c>
      <c r="P3230" s="5">
        <f>J3230+L3230+N3230</f>
        <v>0</v>
      </c>
      <c r="Q3230" s="1" t="s">
        <v>13</v>
      </c>
      <c r="S3230" t="s">
        <v>13</v>
      </c>
      <c r="T3230" t="s">
        <v>13</v>
      </c>
      <c r="U3230" t="s">
        <v>13</v>
      </c>
      <c r="V3230">
        <v>1</v>
      </c>
    </row>
    <row r="3231" spans="1:22" x14ac:dyDescent="0.2">
      <c r="A3231" s="1" t="s">
        <v>13</v>
      </c>
      <c r="B3231" s="6" t="s">
        <v>13</v>
      </c>
      <c r="C3231" s="1" t="s">
        <v>13</v>
      </c>
      <c r="D3231" s="1" t="s">
        <v>13</v>
      </c>
      <c r="E3231" s="1" t="s">
        <v>13</v>
      </c>
      <c r="F3231" s="1" t="s">
        <v>13</v>
      </c>
      <c r="G3231" s="6" t="s">
        <v>13</v>
      </c>
      <c r="H3231" s="3">
        <v>0</v>
      </c>
      <c r="I3231" s="1" t="s">
        <v>13</v>
      </c>
      <c r="J3231" s="1" t="s">
        <v>13</v>
      </c>
      <c r="K3231" s="1" t="s">
        <v>13</v>
      </c>
      <c r="L3231" s="1" t="s">
        <v>13</v>
      </c>
      <c r="M3231" s="1" t="s">
        <v>13</v>
      </c>
      <c r="N3231" s="1" t="s">
        <v>13</v>
      </c>
      <c r="O3231" s="1" t="s">
        <v>13</v>
      </c>
      <c r="P3231" s="1" t="s">
        <v>13</v>
      </c>
      <c r="Q3231" s="1" t="s">
        <v>13</v>
      </c>
      <c r="S3231" t="s">
        <v>13</v>
      </c>
      <c r="T3231" t="s">
        <v>13</v>
      </c>
      <c r="U3231" t="s">
        <v>13</v>
      </c>
      <c r="V3231">
        <v>1</v>
      </c>
    </row>
    <row r="3232" spans="1:22" x14ac:dyDescent="0.2">
      <c r="A3232" s="1" t="s">
        <v>1047</v>
      </c>
      <c r="B3232" s="6" t="s">
        <v>13</v>
      </c>
      <c r="C3232" s="1" t="s">
        <v>13</v>
      </c>
      <c r="D3232" s="1" t="s">
        <v>13</v>
      </c>
      <c r="E3232" s="1" t="s">
        <v>1041</v>
      </c>
      <c r="F3232" s="1" t="s">
        <v>1010</v>
      </c>
      <c r="G3232" s="6" t="s">
        <v>1042</v>
      </c>
      <c r="H3232" s="3">
        <v>0</v>
      </c>
      <c r="I3232" s="1" t="s">
        <v>13</v>
      </c>
      <c r="J3232" s="1" t="s">
        <v>13</v>
      </c>
      <c r="K3232" s="1" t="s">
        <v>13</v>
      </c>
      <c r="L3232" s="1" t="s">
        <v>13</v>
      </c>
      <c r="M3232" s="1" t="s">
        <v>13</v>
      </c>
      <c r="N3232" s="1" t="s">
        <v>13</v>
      </c>
      <c r="O3232" s="1" t="s">
        <v>13</v>
      </c>
      <c r="P3232" s="1" t="s">
        <v>13</v>
      </c>
      <c r="Q3232" s="1" t="s">
        <v>13</v>
      </c>
      <c r="S3232" t="s">
        <v>13</v>
      </c>
      <c r="T3232" t="s">
        <v>13</v>
      </c>
      <c r="U3232" t="s">
        <v>13</v>
      </c>
      <c r="V3232">
        <v>1</v>
      </c>
    </row>
    <row r="3233" spans="1:22" x14ac:dyDescent="0.2">
      <c r="A3233" s="1" t="s">
        <v>1047</v>
      </c>
      <c r="B3233" s="6" t="s">
        <v>1312</v>
      </c>
      <c r="C3233" s="1" t="s">
        <v>1412</v>
      </c>
      <c r="D3233" s="1" t="s">
        <v>13</v>
      </c>
      <c r="E3233" s="1" t="s">
        <v>1413</v>
      </c>
      <c r="F3233" s="1" t="s">
        <v>1315</v>
      </c>
      <c r="G3233" s="6" t="s">
        <v>1316</v>
      </c>
      <c r="H3233" s="3">
        <v>0.57999999999999996</v>
      </c>
      <c r="I3233" s="5">
        <v>0</v>
      </c>
      <c r="J3233" s="4">
        <f>TRUNC(H3233*I3233, 1)</f>
        <v>0</v>
      </c>
      <c r="K3233" s="4">
        <f>노무!E9</f>
        <v>0</v>
      </c>
      <c r="L3233" s="5">
        <f>TRUNC(H3233*K3233, 1)</f>
        <v>0</v>
      </c>
      <c r="M3233" s="4">
        <v>0</v>
      </c>
      <c r="N3233" s="5">
        <f>TRUNC(H3233*M3233, 1)</f>
        <v>0</v>
      </c>
      <c r="O3233" s="4">
        <f t="shared" ref="O3233:P3235" si="433">I3233+K3233+M3233</f>
        <v>0</v>
      </c>
      <c r="P3233" s="5">
        <f t="shared" si="433"/>
        <v>0</v>
      </c>
      <c r="Q3233" s="1" t="s">
        <v>13</v>
      </c>
      <c r="S3233" t="s">
        <v>54</v>
      </c>
      <c r="T3233" t="s">
        <v>54</v>
      </c>
      <c r="U3233" t="s">
        <v>13</v>
      </c>
      <c r="V3233">
        <v>1</v>
      </c>
    </row>
    <row r="3234" spans="1:22" x14ac:dyDescent="0.2">
      <c r="A3234" s="1" t="s">
        <v>1047</v>
      </c>
      <c r="B3234" s="6" t="s">
        <v>1312</v>
      </c>
      <c r="C3234" s="1" t="s">
        <v>1317</v>
      </c>
      <c r="D3234" s="1" t="s">
        <v>13</v>
      </c>
      <c r="E3234" s="1" t="s">
        <v>1318</v>
      </c>
      <c r="F3234" s="1" t="s">
        <v>1315</v>
      </c>
      <c r="G3234" s="6" t="s">
        <v>1316</v>
      </c>
      <c r="H3234" s="3">
        <v>0.26</v>
      </c>
      <c r="I3234" s="5">
        <v>0</v>
      </c>
      <c r="J3234" s="4">
        <f>TRUNC(H3234*I3234, 1)</f>
        <v>0</v>
      </c>
      <c r="K3234" s="4">
        <f>노무!E4</f>
        <v>0</v>
      </c>
      <c r="L3234" s="5">
        <f>TRUNC(H3234*K3234, 1)</f>
        <v>0</v>
      </c>
      <c r="M3234" s="4">
        <v>0</v>
      </c>
      <c r="N3234" s="5">
        <f>TRUNC(H3234*M3234, 1)</f>
        <v>0</v>
      </c>
      <c r="O3234" s="4">
        <f t="shared" si="433"/>
        <v>0</v>
      </c>
      <c r="P3234" s="5">
        <f t="shared" si="433"/>
        <v>0</v>
      </c>
      <c r="Q3234" s="1" t="s">
        <v>13</v>
      </c>
      <c r="S3234" t="s">
        <v>54</v>
      </c>
      <c r="T3234" t="s">
        <v>54</v>
      </c>
      <c r="U3234" t="s">
        <v>13</v>
      </c>
      <c r="V3234">
        <v>1</v>
      </c>
    </row>
    <row r="3235" spans="1:22" x14ac:dyDescent="0.2">
      <c r="A3235" s="1" t="s">
        <v>1047</v>
      </c>
      <c r="B3235" s="6" t="s">
        <v>1306</v>
      </c>
      <c r="C3235" s="1" t="s">
        <v>1307</v>
      </c>
      <c r="D3235" s="1" t="s">
        <v>13</v>
      </c>
      <c r="E3235" s="1" t="s">
        <v>1319</v>
      </c>
      <c r="F3235" s="1" t="s">
        <v>1545</v>
      </c>
      <c r="G3235" s="6" t="s">
        <v>1310</v>
      </c>
      <c r="H3235" s="3">
        <v>1</v>
      </c>
      <c r="I3235" s="4">
        <f>TRUNC((L3233+L3234)*4*0.01, 1)</f>
        <v>0</v>
      </c>
      <c r="J3235" s="4">
        <f>TRUNC(H3235*I3235, 1)</f>
        <v>0</v>
      </c>
      <c r="K3235" s="4">
        <v>0</v>
      </c>
      <c r="L3235" s="5">
        <f>TRUNC(H3235*K3235, 1)</f>
        <v>0</v>
      </c>
      <c r="M3235" s="4">
        <v>0</v>
      </c>
      <c r="N3235" s="5">
        <f>TRUNC(H3235*M3235, 1)</f>
        <v>0</v>
      </c>
      <c r="O3235" s="4">
        <f t="shared" si="433"/>
        <v>0</v>
      </c>
      <c r="P3235" s="5">
        <f t="shared" si="433"/>
        <v>0</v>
      </c>
      <c r="Q3235" s="1" t="s">
        <v>13</v>
      </c>
      <c r="S3235" t="s">
        <v>54</v>
      </c>
      <c r="T3235" t="s">
        <v>54</v>
      </c>
      <c r="U3235">
        <v>4</v>
      </c>
      <c r="V3235">
        <v>1</v>
      </c>
    </row>
    <row r="3236" spans="1:22" x14ac:dyDescent="0.2">
      <c r="A3236" s="1" t="s">
        <v>13</v>
      </c>
      <c r="B3236" s="6" t="s">
        <v>13</v>
      </c>
      <c r="C3236" s="1" t="s">
        <v>13</v>
      </c>
      <c r="D3236" s="1" t="s">
        <v>13</v>
      </c>
      <c r="E3236" s="1" t="s">
        <v>1311</v>
      </c>
      <c r="F3236" s="1" t="s">
        <v>13</v>
      </c>
      <c r="G3236" s="6" t="s">
        <v>13</v>
      </c>
      <c r="H3236" s="3">
        <v>0</v>
      </c>
      <c r="I3236" s="1" t="s">
        <v>13</v>
      </c>
      <c r="J3236" s="4">
        <f>TRUNC(SUMPRODUCT(J3233:J3235, V3233:V3235), 0)</f>
        <v>0</v>
      </c>
      <c r="K3236" s="1" t="s">
        <v>13</v>
      </c>
      <c r="L3236" s="5">
        <f>TRUNC(SUMPRODUCT(L3233:L3235, V3233:V3235), 0)</f>
        <v>0</v>
      </c>
      <c r="M3236" s="1" t="s">
        <v>13</v>
      </c>
      <c r="N3236" s="5">
        <f>TRUNC(SUMPRODUCT(N3233:N3235, V3233:V3235), 0)</f>
        <v>0</v>
      </c>
      <c r="O3236" s="1" t="s">
        <v>13</v>
      </c>
      <c r="P3236" s="5">
        <f>J3236+L3236+N3236</f>
        <v>0</v>
      </c>
      <c r="Q3236" s="1" t="s">
        <v>13</v>
      </c>
      <c r="S3236" t="s">
        <v>13</v>
      </c>
      <c r="T3236" t="s">
        <v>13</v>
      </c>
      <c r="U3236" t="s">
        <v>13</v>
      </c>
      <c r="V3236">
        <v>1</v>
      </c>
    </row>
    <row r="3237" spans="1:22" x14ac:dyDescent="0.2">
      <c r="A3237" s="1" t="s">
        <v>13</v>
      </c>
      <c r="B3237" s="6" t="s">
        <v>13</v>
      </c>
      <c r="C3237" s="1" t="s">
        <v>13</v>
      </c>
      <c r="D3237" s="1" t="s">
        <v>13</v>
      </c>
      <c r="E3237" s="1" t="s">
        <v>13</v>
      </c>
      <c r="F3237" s="1" t="s">
        <v>13</v>
      </c>
      <c r="G3237" s="6" t="s">
        <v>13</v>
      </c>
      <c r="H3237" s="3">
        <v>0</v>
      </c>
      <c r="I3237" s="1" t="s">
        <v>13</v>
      </c>
      <c r="J3237" s="1" t="s">
        <v>13</v>
      </c>
      <c r="K3237" s="1" t="s">
        <v>13</v>
      </c>
      <c r="L3237" s="1" t="s">
        <v>13</v>
      </c>
      <c r="M3237" s="1" t="s">
        <v>13</v>
      </c>
      <c r="N3237" s="1" t="s">
        <v>13</v>
      </c>
      <c r="O3237" s="1" t="s">
        <v>13</v>
      </c>
      <c r="P3237" s="1" t="s">
        <v>13</v>
      </c>
      <c r="Q3237" s="1" t="s">
        <v>13</v>
      </c>
      <c r="S3237" t="s">
        <v>13</v>
      </c>
      <c r="T3237" t="s">
        <v>13</v>
      </c>
      <c r="U3237" t="s">
        <v>13</v>
      </c>
      <c r="V3237">
        <v>1</v>
      </c>
    </row>
    <row r="3238" spans="1:22" x14ac:dyDescent="0.2">
      <c r="A3238" s="1" t="s">
        <v>1048</v>
      </c>
      <c r="B3238" s="6" t="s">
        <v>13</v>
      </c>
      <c r="C3238" s="1" t="s">
        <v>13</v>
      </c>
      <c r="D3238" s="1" t="s">
        <v>13</v>
      </c>
      <c r="E3238" s="1" t="s">
        <v>1044</v>
      </c>
      <c r="F3238" s="1" t="s">
        <v>1010</v>
      </c>
      <c r="G3238" s="6" t="s">
        <v>1042</v>
      </c>
      <c r="H3238" s="3">
        <v>0</v>
      </c>
      <c r="I3238" s="1" t="s">
        <v>13</v>
      </c>
      <c r="J3238" s="1" t="s">
        <v>13</v>
      </c>
      <c r="K3238" s="1" t="s">
        <v>13</v>
      </c>
      <c r="L3238" s="1" t="s">
        <v>13</v>
      </c>
      <c r="M3238" s="1" t="s">
        <v>13</v>
      </c>
      <c r="N3238" s="1" t="s">
        <v>13</v>
      </c>
      <c r="O3238" s="1" t="s">
        <v>13</v>
      </c>
      <c r="P3238" s="1" t="s">
        <v>13</v>
      </c>
      <c r="Q3238" s="1" t="s">
        <v>13</v>
      </c>
      <c r="S3238" t="s">
        <v>13</v>
      </c>
      <c r="T3238" t="s">
        <v>13</v>
      </c>
      <c r="U3238" t="s">
        <v>13</v>
      </c>
      <c r="V3238">
        <v>1</v>
      </c>
    </row>
    <row r="3239" spans="1:22" x14ac:dyDescent="0.2">
      <c r="A3239" s="1" t="s">
        <v>1048</v>
      </c>
      <c r="B3239" s="6" t="s">
        <v>1312</v>
      </c>
      <c r="C3239" s="1" t="s">
        <v>1412</v>
      </c>
      <c r="D3239" s="1" t="s">
        <v>1325</v>
      </c>
      <c r="E3239" s="1" t="s">
        <v>1413</v>
      </c>
      <c r="F3239" s="1" t="s">
        <v>1315</v>
      </c>
      <c r="G3239" s="6" t="s">
        <v>1316</v>
      </c>
      <c r="H3239" s="3">
        <v>0.57999999999999996</v>
      </c>
      <c r="I3239" s="5">
        <v>0</v>
      </c>
      <c r="J3239" s="4">
        <f>TRUNC(H3239*I3239, 1)</f>
        <v>0</v>
      </c>
      <c r="K3239" s="4">
        <f>노무!E9</f>
        <v>0</v>
      </c>
      <c r="L3239" s="5">
        <f>TRUNC(H3239*K3239, 1)</f>
        <v>0</v>
      </c>
      <c r="M3239" s="4">
        <v>0</v>
      </c>
      <c r="N3239" s="5">
        <f>TRUNC(H3239*M3239, 1)</f>
        <v>0</v>
      </c>
      <c r="O3239" s="4">
        <f t="shared" ref="O3239:P3242" si="434">I3239+K3239+M3239</f>
        <v>0</v>
      </c>
      <c r="P3239" s="5">
        <f t="shared" si="434"/>
        <v>0</v>
      </c>
      <c r="Q3239" s="1" t="s">
        <v>13</v>
      </c>
      <c r="S3239" t="s">
        <v>54</v>
      </c>
      <c r="T3239" t="s">
        <v>1327</v>
      </c>
      <c r="U3239" t="s">
        <v>13</v>
      </c>
      <c r="V3239">
        <v>0</v>
      </c>
    </row>
    <row r="3240" spans="1:22" x14ac:dyDescent="0.2">
      <c r="A3240" s="1" t="s">
        <v>1048</v>
      </c>
      <c r="B3240" s="6" t="s">
        <v>1312</v>
      </c>
      <c r="C3240" s="1" t="s">
        <v>1317</v>
      </c>
      <c r="D3240" s="1" t="s">
        <v>1325</v>
      </c>
      <c r="E3240" s="1" t="s">
        <v>1318</v>
      </c>
      <c r="F3240" s="1" t="s">
        <v>1315</v>
      </c>
      <c r="G3240" s="6" t="s">
        <v>1316</v>
      </c>
      <c r="H3240" s="3">
        <v>0.26</v>
      </c>
      <c r="I3240" s="5">
        <v>0</v>
      </c>
      <c r="J3240" s="4">
        <f>TRUNC(H3240*I3240, 1)</f>
        <v>0</v>
      </c>
      <c r="K3240" s="4">
        <f>노무!E4</f>
        <v>0</v>
      </c>
      <c r="L3240" s="5">
        <f>TRUNC(H3240*K3240, 1)</f>
        <v>0</v>
      </c>
      <c r="M3240" s="4">
        <v>0</v>
      </c>
      <c r="N3240" s="5">
        <f>TRUNC(H3240*M3240, 1)</f>
        <v>0</v>
      </c>
      <c r="O3240" s="4">
        <f t="shared" si="434"/>
        <v>0</v>
      </c>
      <c r="P3240" s="5">
        <f t="shared" si="434"/>
        <v>0</v>
      </c>
      <c r="Q3240" s="1" t="s">
        <v>13</v>
      </c>
      <c r="S3240" t="s">
        <v>54</v>
      </c>
      <c r="T3240" t="s">
        <v>1327</v>
      </c>
      <c r="U3240" t="s">
        <v>13</v>
      </c>
      <c r="V3240">
        <v>0</v>
      </c>
    </row>
    <row r="3241" spans="1:22" x14ac:dyDescent="0.2">
      <c r="A3241" s="1" t="s">
        <v>1048</v>
      </c>
      <c r="B3241" s="6" t="s">
        <v>1306</v>
      </c>
      <c r="C3241" s="1" t="s">
        <v>1307</v>
      </c>
      <c r="D3241" s="1" t="s">
        <v>13</v>
      </c>
      <c r="E3241" s="1" t="s">
        <v>1322</v>
      </c>
      <c r="F3241" s="1" t="s">
        <v>1563</v>
      </c>
      <c r="G3241" s="6" t="s">
        <v>1310</v>
      </c>
      <c r="H3241" s="3">
        <v>1</v>
      </c>
      <c r="I3241" s="5">
        <v>0</v>
      </c>
      <c r="J3241" s="4">
        <f>TRUNC(H3241*I3241, 1)</f>
        <v>0</v>
      </c>
      <c r="K3241" s="4">
        <f>TRUNC((L3239+L3240)*50*0.01, 1)</f>
        <v>0</v>
      </c>
      <c r="L3241" s="5">
        <f>TRUNC(H3241*K3241, 1)</f>
        <v>0</v>
      </c>
      <c r="M3241" s="4">
        <v>0</v>
      </c>
      <c r="N3241" s="5">
        <f>TRUNC(H3241*M3241, 1)</f>
        <v>0</v>
      </c>
      <c r="O3241" s="4">
        <f t="shared" si="434"/>
        <v>0</v>
      </c>
      <c r="P3241" s="5">
        <f t="shared" si="434"/>
        <v>0</v>
      </c>
      <c r="Q3241" s="1" t="s">
        <v>13</v>
      </c>
      <c r="S3241" t="s">
        <v>54</v>
      </c>
      <c r="T3241" t="s">
        <v>54</v>
      </c>
      <c r="U3241">
        <v>50</v>
      </c>
      <c r="V3241">
        <v>1</v>
      </c>
    </row>
    <row r="3242" spans="1:22" x14ac:dyDescent="0.2">
      <c r="A3242" s="1" t="s">
        <v>1048</v>
      </c>
      <c r="B3242" s="6" t="s">
        <v>1306</v>
      </c>
      <c r="C3242" s="1" t="s">
        <v>1321</v>
      </c>
      <c r="D3242" s="1" t="s">
        <v>13</v>
      </c>
      <c r="E3242" s="1" t="s">
        <v>1319</v>
      </c>
      <c r="F3242" s="1" t="s">
        <v>1545</v>
      </c>
      <c r="G3242" s="6" t="s">
        <v>1310</v>
      </c>
      <c r="H3242" s="3">
        <v>1</v>
      </c>
      <c r="I3242" s="4">
        <f>TRUNC((L3241)*4*0.01, 1)</f>
        <v>0</v>
      </c>
      <c r="J3242" s="4">
        <f>TRUNC(H3242*I3242, 1)</f>
        <v>0</v>
      </c>
      <c r="K3242" s="4">
        <v>0</v>
      </c>
      <c r="L3242" s="5">
        <f>TRUNC(H3242*K3242, 1)</f>
        <v>0</v>
      </c>
      <c r="M3242" s="4">
        <v>0</v>
      </c>
      <c r="N3242" s="5">
        <f>TRUNC(H3242*M3242, 1)</f>
        <v>0</v>
      </c>
      <c r="O3242" s="4">
        <f t="shared" si="434"/>
        <v>0</v>
      </c>
      <c r="P3242" s="5">
        <f t="shared" si="434"/>
        <v>0</v>
      </c>
      <c r="Q3242" s="1" t="s">
        <v>13</v>
      </c>
      <c r="S3242" t="s">
        <v>54</v>
      </c>
      <c r="T3242" t="s">
        <v>54</v>
      </c>
      <c r="U3242">
        <v>4</v>
      </c>
      <c r="V3242">
        <v>1</v>
      </c>
    </row>
    <row r="3243" spans="1:22" x14ac:dyDescent="0.2">
      <c r="A3243" s="1" t="s">
        <v>13</v>
      </c>
      <c r="B3243" s="6" t="s">
        <v>13</v>
      </c>
      <c r="C3243" s="1" t="s">
        <v>13</v>
      </c>
      <c r="D3243" s="1" t="s">
        <v>13</v>
      </c>
      <c r="E3243" s="1" t="s">
        <v>1311</v>
      </c>
      <c r="F3243" s="1" t="s">
        <v>13</v>
      </c>
      <c r="G3243" s="6" t="s">
        <v>13</v>
      </c>
      <c r="H3243" s="3">
        <v>0</v>
      </c>
      <c r="I3243" s="1" t="s">
        <v>13</v>
      </c>
      <c r="J3243" s="4">
        <f>TRUNC(SUMPRODUCT(J3239:J3242, V3239:V3242), 0)</f>
        <v>0</v>
      </c>
      <c r="K3243" s="1" t="s">
        <v>13</v>
      </c>
      <c r="L3243" s="5">
        <f>TRUNC(SUMPRODUCT(L3239:L3242, V3239:V3242), 0)</f>
        <v>0</v>
      </c>
      <c r="M3243" s="1" t="s">
        <v>13</v>
      </c>
      <c r="N3243" s="5">
        <f>TRUNC(SUMPRODUCT(N3239:N3242, V3239:V3242), 0)</f>
        <v>0</v>
      </c>
      <c r="O3243" s="1" t="s">
        <v>13</v>
      </c>
      <c r="P3243" s="5">
        <f>J3243+L3243+N3243</f>
        <v>0</v>
      </c>
      <c r="Q3243" s="1" t="s">
        <v>13</v>
      </c>
      <c r="S3243" t="s">
        <v>13</v>
      </c>
      <c r="T3243" t="s">
        <v>13</v>
      </c>
      <c r="U3243" t="s">
        <v>13</v>
      </c>
      <c r="V3243">
        <v>1</v>
      </c>
    </row>
    <row r="3244" spans="1:22" x14ac:dyDescent="0.2">
      <c r="A3244" s="1" t="s">
        <v>13</v>
      </c>
      <c r="B3244" s="6" t="s">
        <v>13</v>
      </c>
      <c r="C3244" s="1" t="s">
        <v>13</v>
      </c>
      <c r="D3244" s="1" t="s">
        <v>13</v>
      </c>
      <c r="E3244" s="1" t="s">
        <v>13</v>
      </c>
      <c r="F3244" s="1" t="s">
        <v>13</v>
      </c>
      <c r="G3244" s="6" t="s">
        <v>13</v>
      </c>
      <c r="H3244" s="3">
        <v>0</v>
      </c>
      <c r="I3244" s="1" t="s">
        <v>13</v>
      </c>
      <c r="J3244" s="1" t="s">
        <v>13</v>
      </c>
      <c r="K3244" s="1" t="s">
        <v>13</v>
      </c>
      <c r="L3244" s="1" t="s">
        <v>13</v>
      </c>
      <c r="M3244" s="1" t="s">
        <v>13</v>
      </c>
      <c r="N3244" s="1" t="s">
        <v>13</v>
      </c>
      <c r="O3244" s="1" t="s">
        <v>13</v>
      </c>
      <c r="P3244" s="1" t="s">
        <v>13</v>
      </c>
      <c r="Q3244" s="1" t="s">
        <v>13</v>
      </c>
      <c r="S3244" t="s">
        <v>13</v>
      </c>
      <c r="T3244" t="s">
        <v>13</v>
      </c>
      <c r="U3244" t="s">
        <v>13</v>
      </c>
      <c r="V3244">
        <v>1</v>
      </c>
    </row>
    <row r="3245" spans="1:22" x14ac:dyDescent="0.2">
      <c r="A3245" s="1" t="s">
        <v>1049</v>
      </c>
      <c r="B3245" s="6" t="s">
        <v>13</v>
      </c>
      <c r="C3245" s="1" t="s">
        <v>13</v>
      </c>
      <c r="D3245" s="1" t="s">
        <v>13</v>
      </c>
      <c r="E3245" s="1" t="s">
        <v>1041</v>
      </c>
      <c r="F3245" s="1" t="s">
        <v>1012</v>
      </c>
      <c r="G3245" s="6" t="s">
        <v>1042</v>
      </c>
      <c r="H3245" s="3">
        <v>0</v>
      </c>
      <c r="I3245" s="1" t="s">
        <v>13</v>
      </c>
      <c r="J3245" s="1" t="s">
        <v>13</v>
      </c>
      <c r="K3245" s="1" t="s">
        <v>13</v>
      </c>
      <c r="L3245" s="1" t="s">
        <v>13</v>
      </c>
      <c r="M3245" s="1" t="s">
        <v>13</v>
      </c>
      <c r="N3245" s="1" t="s">
        <v>13</v>
      </c>
      <c r="O3245" s="1" t="s">
        <v>13</v>
      </c>
      <c r="P3245" s="1" t="s">
        <v>13</v>
      </c>
      <c r="Q3245" s="1" t="s">
        <v>13</v>
      </c>
      <c r="S3245" t="s">
        <v>13</v>
      </c>
      <c r="T3245" t="s">
        <v>13</v>
      </c>
      <c r="U3245" t="s">
        <v>13</v>
      </c>
      <c r="V3245">
        <v>1</v>
      </c>
    </row>
    <row r="3246" spans="1:22" x14ac:dyDescent="0.2">
      <c r="A3246" s="1" t="s">
        <v>1049</v>
      </c>
      <c r="B3246" s="6" t="s">
        <v>1312</v>
      </c>
      <c r="C3246" s="1" t="s">
        <v>1412</v>
      </c>
      <c r="D3246" s="1" t="s">
        <v>13</v>
      </c>
      <c r="E3246" s="1" t="s">
        <v>1413</v>
      </c>
      <c r="F3246" s="1" t="s">
        <v>1315</v>
      </c>
      <c r="G3246" s="6" t="s">
        <v>1316</v>
      </c>
      <c r="H3246" s="3">
        <v>0.74</v>
      </c>
      <c r="I3246" s="5">
        <v>0</v>
      </c>
      <c r="J3246" s="4">
        <f>TRUNC(H3246*I3246, 1)</f>
        <v>0</v>
      </c>
      <c r="K3246" s="4">
        <f>노무!E9</f>
        <v>0</v>
      </c>
      <c r="L3246" s="5">
        <f>TRUNC(H3246*K3246, 1)</f>
        <v>0</v>
      </c>
      <c r="M3246" s="4">
        <v>0</v>
      </c>
      <c r="N3246" s="5">
        <f>TRUNC(H3246*M3246, 1)</f>
        <v>0</v>
      </c>
      <c r="O3246" s="4">
        <f t="shared" ref="O3246:P3248" si="435">I3246+K3246+M3246</f>
        <v>0</v>
      </c>
      <c r="P3246" s="5">
        <f t="shared" si="435"/>
        <v>0</v>
      </c>
      <c r="Q3246" s="1" t="s">
        <v>13</v>
      </c>
      <c r="S3246" t="s">
        <v>54</v>
      </c>
      <c r="T3246" t="s">
        <v>54</v>
      </c>
      <c r="U3246" t="s">
        <v>13</v>
      </c>
      <c r="V3246">
        <v>1</v>
      </c>
    </row>
    <row r="3247" spans="1:22" x14ac:dyDescent="0.2">
      <c r="A3247" s="1" t="s">
        <v>1049</v>
      </c>
      <c r="B3247" s="6" t="s">
        <v>1312</v>
      </c>
      <c r="C3247" s="1" t="s">
        <v>1317</v>
      </c>
      <c r="D3247" s="1" t="s">
        <v>13</v>
      </c>
      <c r="E3247" s="1" t="s">
        <v>1318</v>
      </c>
      <c r="F3247" s="1" t="s">
        <v>1315</v>
      </c>
      <c r="G3247" s="6" t="s">
        <v>1316</v>
      </c>
      <c r="H3247" s="3">
        <v>0.33</v>
      </c>
      <c r="I3247" s="5">
        <v>0</v>
      </c>
      <c r="J3247" s="4">
        <f>TRUNC(H3247*I3247, 1)</f>
        <v>0</v>
      </c>
      <c r="K3247" s="4">
        <f>노무!E4</f>
        <v>0</v>
      </c>
      <c r="L3247" s="5">
        <f>TRUNC(H3247*K3247, 1)</f>
        <v>0</v>
      </c>
      <c r="M3247" s="4">
        <v>0</v>
      </c>
      <c r="N3247" s="5">
        <f>TRUNC(H3247*M3247, 1)</f>
        <v>0</v>
      </c>
      <c r="O3247" s="4">
        <f t="shared" si="435"/>
        <v>0</v>
      </c>
      <c r="P3247" s="5">
        <f t="shared" si="435"/>
        <v>0</v>
      </c>
      <c r="Q3247" s="1" t="s">
        <v>13</v>
      </c>
      <c r="S3247" t="s">
        <v>54</v>
      </c>
      <c r="T3247" t="s">
        <v>54</v>
      </c>
      <c r="U3247" t="s">
        <v>13</v>
      </c>
      <c r="V3247">
        <v>1</v>
      </c>
    </row>
    <row r="3248" spans="1:22" x14ac:dyDescent="0.2">
      <c r="A3248" s="1" t="s">
        <v>1049</v>
      </c>
      <c r="B3248" s="6" t="s">
        <v>1306</v>
      </c>
      <c r="C3248" s="1" t="s">
        <v>1307</v>
      </c>
      <c r="D3248" s="1" t="s">
        <v>13</v>
      </c>
      <c r="E3248" s="1" t="s">
        <v>1319</v>
      </c>
      <c r="F3248" s="1" t="s">
        <v>1545</v>
      </c>
      <c r="G3248" s="6" t="s">
        <v>1310</v>
      </c>
      <c r="H3248" s="3">
        <v>1</v>
      </c>
      <c r="I3248" s="4">
        <f>TRUNC((L3246+L3247)*4*0.01, 1)</f>
        <v>0</v>
      </c>
      <c r="J3248" s="4">
        <f>TRUNC(H3248*I3248, 1)</f>
        <v>0</v>
      </c>
      <c r="K3248" s="4">
        <v>0</v>
      </c>
      <c r="L3248" s="5">
        <f>TRUNC(H3248*K3248, 1)</f>
        <v>0</v>
      </c>
      <c r="M3248" s="4">
        <v>0</v>
      </c>
      <c r="N3248" s="5">
        <f>TRUNC(H3248*M3248, 1)</f>
        <v>0</v>
      </c>
      <c r="O3248" s="4">
        <f t="shared" si="435"/>
        <v>0</v>
      </c>
      <c r="P3248" s="5">
        <f t="shared" si="435"/>
        <v>0</v>
      </c>
      <c r="Q3248" s="1" t="s">
        <v>13</v>
      </c>
      <c r="S3248" t="s">
        <v>54</v>
      </c>
      <c r="T3248" t="s">
        <v>54</v>
      </c>
      <c r="U3248">
        <v>4</v>
      </c>
      <c r="V3248">
        <v>1</v>
      </c>
    </row>
    <row r="3249" spans="1:22" x14ac:dyDescent="0.2">
      <c r="A3249" s="1" t="s">
        <v>13</v>
      </c>
      <c r="B3249" s="6" t="s">
        <v>13</v>
      </c>
      <c r="C3249" s="1" t="s">
        <v>13</v>
      </c>
      <c r="D3249" s="1" t="s">
        <v>13</v>
      </c>
      <c r="E3249" s="1" t="s">
        <v>1311</v>
      </c>
      <c r="F3249" s="1" t="s">
        <v>13</v>
      </c>
      <c r="G3249" s="6" t="s">
        <v>13</v>
      </c>
      <c r="H3249" s="3">
        <v>0</v>
      </c>
      <c r="I3249" s="1" t="s">
        <v>13</v>
      </c>
      <c r="J3249" s="4">
        <f>TRUNC(SUMPRODUCT(J3246:J3248, V3246:V3248), 0)</f>
        <v>0</v>
      </c>
      <c r="K3249" s="1" t="s">
        <v>13</v>
      </c>
      <c r="L3249" s="5">
        <f>TRUNC(SUMPRODUCT(L3246:L3248, V3246:V3248), 0)</f>
        <v>0</v>
      </c>
      <c r="M3249" s="1" t="s">
        <v>13</v>
      </c>
      <c r="N3249" s="5">
        <f>TRUNC(SUMPRODUCT(N3246:N3248, V3246:V3248), 0)</f>
        <v>0</v>
      </c>
      <c r="O3249" s="1" t="s">
        <v>13</v>
      </c>
      <c r="P3249" s="5">
        <f>J3249+L3249+N3249</f>
        <v>0</v>
      </c>
      <c r="Q3249" s="1" t="s">
        <v>13</v>
      </c>
      <c r="S3249" t="s">
        <v>13</v>
      </c>
      <c r="T3249" t="s">
        <v>13</v>
      </c>
      <c r="U3249" t="s">
        <v>13</v>
      </c>
      <c r="V3249">
        <v>1</v>
      </c>
    </row>
    <row r="3250" spans="1:22" x14ac:dyDescent="0.2">
      <c r="A3250" s="1" t="s">
        <v>13</v>
      </c>
      <c r="B3250" s="6" t="s">
        <v>13</v>
      </c>
      <c r="C3250" s="1" t="s">
        <v>13</v>
      </c>
      <c r="D3250" s="1" t="s">
        <v>13</v>
      </c>
      <c r="E3250" s="1" t="s">
        <v>13</v>
      </c>
      <c r="F3250" s="1" t="s">
        <v>13</v>
      </c>
      <c r="G3250" s="6" t="s">
        <v>13</v>
      </c>
      <c r="H3250" s="3">
        <v>0</v>
      </c>
      <c r="I3250" s="1" t="s">
        <v>13</v>
      </c>
      <c r="J3250" s="1" t="s">
        <v>13</v>
      </c>
      <c r="K3250" s="1" t="s">
        <v>13</v>
      </c>
      <c r="L3250" s="1" t="s">
        <v>13</v>
      </c>
      <c r="M3250" s="1" t="s">
        <v>13</v>
      </c>
      <c r="N3250" s="1" t="s">
        <v>13</v>
      </c>
      <c r="O3250" s="1" t="s">
        <v>13</v>
      </c>
      <c r="P3250" s="1" t="s">
        <v>13</v>
      </c>
      <c r="Q3250" s="1" t="s">
        <v>13</v>
      </c>
      <c r="S3250" t="s">
        <v>13</v>
      </c>
      <c r="T3250" t="s">
        <v>13</v>
      </c>
      <c r="U3250" t="s">
        <v>13</v>
      </c>
      <c r="V3250">
        <v>1</v>
      </c>
    </row>
    <row r="3251" spans="1:22" x14ac:dyDescent="0.2">
      <c r="A3251" s="1" t="s">
        <v>1050</v>
      </c>
      <c r="B3251" s="6" t="s">
        <v>13</v>
      </c>
      <c r="C3251" s="1" t="s">
        <v>13</v>
      </c>
      <c r="D3251" s="1" t="s">
        <v>13</v>
      </c>
      <c r="E3251" s="1" t="s">
        <v>1044</v>
      </c>
      <c r="F3251" s="1" t="s">
        <v>1012</v>
      </c>
      <c r="G3251" s="6" t="s">
        <v>1042</v>
      </c>
      <c r="H3251" s="3">
        <v>0</v>
      </c>
      <c r="I3251" s="1" t="s">
        <v>13</v>
      </c>
      <c r="J3251" s="1" t="s">
        <v>13</v>
      </c>
      <c r="K3251" s="1" t="s">
        <v>13</v>
      </c>
      <c r="L3251" s="1" t="s">
        <v>13</v>
      </c>
      <c r="M3251" s="1" t="s">
        <v>13</v>
      </c>
      <c r="N3251" s="1" t="s">
        <v>13</v>
      </c>
      <c r="O3251" s="1" t="s">
        <v>13</v>
      </c>
      <c r="P3251" s="1" t="s">
        <v>13</v>
      </c>
      <c r="Q3251" s="1" t="s">
        <v>13</v>
      </c>
      <c r="S3251" t="s">
        <v>13</v>
      </c>
      <c r="T3251" t="s">
        <v>13</v>
      </c>
      <c r="U3251" t="s">
        <v>13</v>
      </c>
      <c r="V3251">
        <v>1</v>
      </c>
    </row>
    <row r="3252" spans="1:22" x14ac:dyDescent="0.2">
      <c r="A3252" s="1" t="s">
        <v>1050</v>
      </c>
      <c r="B3252" s="6" t="s">
        <v>1312</v>
      </c>
      <c r="C3252" s="1" t="s">
        <v>1412</v>
      </c>
      <c r="D3252" s="1" t="s">
        <v>1325</v>
      </c>
      <c r="E3252" s="1" t="s">
        <v>1413</v>
      </c>
      <c r="F3252" s="1" t="s">
        <v>1315</v>
      </c>
      <c r="G3252" s="6" t="s">
        <v>1316</v>
      </c>
      <c r="H3252" s="3">
        <v>0.74</v>
      </c>
      <c r="I3252" s="5">
        <v>0</v>
      </c>
      <c r="J3252" s="4">
        <f>TRUNC(H3252*I3252, 1)</f>
        <v>0</v>
      </c>
      <c r="K3252" s="4">
        <f>노무!E9</f>
        <v>0</v>
      </c>
      <c r="L3252" s="5">
        <f>TRUNC(H3252*K3252, 1)</f>
        <v>0</v>
      </c>
      <c r="M3252" s="4">
        <v>0</v>
      </c>
      <c r="N3252" s="5">
        <f>TRUNC(H3252*M3252, 1)</f>
        <v>0</v>
      </c>
      <c r="O3252" s="4">
        <f t="shared" ref="O3252:P3255" si="436">I3252+K3252+M3252</f>
        <v>0</v>
      </c>
      <c r="P3252" s="5">
        <f t="shared" si="436"/>
        <v>0</v>
      </c>
      <c r="Q3252" s="1" t="s">
        <v>13</v>
      </c>
      <c r="S3252" t="s">
        <v>54</v>
      </c>
      <c r="T3252" t="s">
        <v>1327</v>
      </c>
      <c r="U3252" t="s">
        <v>13</v>
      </c>
      <c r="V3252">
        <v>0</v>
      </c>
    </row>
    <row r="3253" spans="1:22" x14ac:dyDescent="0.2">
      <c r="A3253" s="1" t="s">
        <v>1050</v>
      </c>
      <c r="B3253" s="6" t="s">
        <v>1312</v>
      </c>
      <c r="C3253" s="1" t="s">
        <v>1317</v>
      </c>
      <c r="D3253" s="1" t="s">
        <v>1325</v>
      </c>
      <c r="E3253" s="1" t="s">
        <v>1318</v>
      </c>
      <c r="F3253" s="1" t="s">
        <v>1315</v>
      </c>
      <c r="G3253" s="6" t="s">
        <v>1316</v>
      </c>
      <c r="H3253" s="3">
        <v>0.33</v>
      </c>
      <c r="I3253" s="5">
        <v>0</v>
      </c>
      <c r="J3253" s="4">
        <f>TRUNC(H3253*I3253, 1)</f>
        <v>0</v>
      </c>
      <c r="K3253" s="4">
        <f>노무!E4</f>
        <v>0</v>
      </c>
      <c r="L3253" s="5">
        <f>TRUNC(H3253*K3253, 1)</f>
        <v>0</v>
      </c>
      <c r="M3253" s="4">
        <v>0</v>
      </c>
      <c r="N3253" s="5">
        <f>TRUNC(H3253*M3253, 1)</f>
        <v>0</v>
      </c>
      <c r="O3253" s="4">
        <f t="shared" si="436"/>
        <v>0</v>
      </c>
      <c r="P3253" s="5">
        <f t="shared" si="436"/>
        <v>0</v>
      </c>
      <c r="Q3253" s="1" t="s">
        <v>13</v>
      </c>
      <c r="S3253" t="s">
        <v>54</v>
      </c>
      <c r="T3253" t="s">
        <v>1327</v>
      </c>
      <c r="U3253" t="s">
        <v>13</v>
      </c>
      <c r="V3253">
        <v>0</v>
      </c>
    </row>
    <row r="3254" spans="1:22" x14ac:dyDescent="0.2">
      <c r="A3254" s="1" t="s">
        <v>1050</v>
      </c>
      <c r="B3254" s="6" t="s">
        <v>1306</v>
      </c>
      <c r="C3254" s="1" t="s">
        <v>1307</v>
      </c>
      <c r="D3254" s="1" t="s">
        <v>13</v>
      </c>
      <c r="E3254" s="1" t="s">
        <v>1322</v>
      </c>
      <c r="F3254" s="1" t="s">
        <v>1563</v>
      </c>
      <c r="G3254" s="6" t="s">
        <v>1310</v>
      </c>
      <c r="H3254" s="3">
        <v>1</v>
      </c>
      <c r="I3254" s="5">
        <v>0</v>
      </c>
      <c r="J3254" s="4">
        <f>TRUNC(H3254*I3254, 1)</f>
        <v>0</v>
      </c>
      <c r="K3254" s="4">
        <f>TRUNC((L3252+L3253)*50*0.01, 1)</f>
        <v>0</v>
      </c>
      <c r="L3254" s="5">
        <f>TRUNC(H3254*K3254, 1)</f>
        <v>0</v>
      </c>
      <c r="M3254" s="4">
        <v>0</v>
      </c>
      <c r="N3254" s="5">
        <f>TRUNC(H3254*M3254, 1)</f>
        <v>0</v>
      </c>
      <c r="O3254" s="4">
        <f t="shared" si="436"/>
        <v>0</v>
      </c>
      <c r="P3254" s="5">
        <f t="shared" si="436"/>
        <v>0</v>
      </c>
      <c r="Q3254" s="1" t="s">
        <v>13</v>
      </c>
      <c r="S3254" t="s">
        <v>54</v>
      </c>
      <c r="T3254" t="s">
        <v>54</v>
      </c>
      <c r="U3254">
        <v>50</v>
      </c>
      <c r="V3254">
        <v>1</v>
      </c>
    </row>
    <row r="3255" spans="1:22" x14ac:dyDescent="0.2">
      <c r="A3255" s="1" t="s">
        <v>1050</v>
      </c>
      <c r="B3255" s="6" t="s">
        <v>1306</v>
      </c>
      <c r="C3255" s="1" t="s">
        <v>1321</v>
      </c>
      <c r="D3255" s="1" t="s">
        <v>13</v>
      </c>
      <c r="E3255" s="1" t="s">
        <v>1319</v>
      </c>
      <c r="F3255" s="1" t="s">
        <v>1545</v>
      </c>
      <c r="G3255" s="6" t="s">
        <v>1310</v>
      </c>
      <c r="H3255" s="3">
        <v>1</v>
      </c>
      <c r="I3255" s="4">
        <f>TRUNC((L3254)*4*0.01, 1)</f>
        <v>0</v>
      </c>
      <c r="J3255" s="4">
        <f>TRUNC(H3255*I3255, 1)</f>
        <v>0</v>
      </c>
      <c r="K3255" s="4">
        <v>0</v>
      </c>
      <c r="L3255" s="5">
        <f>TRUNC(H3255*K3255, 1)</f>
        <v>0</v>
      </c>
      <c r="M3255" s="4">
        <v>0</v>
      </c>
      <c r="N3255" s="5">
        <f>TRUNC(H3255*M3255, 1)</f>
        <v>0</v>
      </c>
      <c r="O3255" s="4">
        <f t="shared" si="436"/>
        <v>0</v>
      </c>
      <c r="P3255" s="5">
        <f t="shared" si="436"/>
        <v>0</v>
      </c>
      <c r="Q3255" s="1" t="s">
        <v>13</v>
      </c>
      <c r="S3255" t="s">
        <v>54</v>
      </c>
      <c r="T3255" t="s">
        <v>54</v>
      </c>
      <c r="U3255">
        <v>4</v>
      </c>
      <c r="V3255">
        <v>1</v>
      </c>
    </row>
    <row r="3256" spans="1:22" x14ac:dyDescent="0.2">
      <c r="A3256" s="1" t="s">
        <v>13</v>
      </c>
      <c r="B3256" s="6" t="s">
        <v>13</v>
      </c>
      <c r="C3256" s="1" t="s">
        <v>13</v>
      </c>
      <c r="D3256" s="1" t="s">
        <v>13</v>
      </c>
      <c r="E3256" s="1" t="s">
        <v>1311</v>
      </c>
      <c r="F3256" s="1" t="s">
        <v>13</v>
      </c>
      <c r="G3256" s="6" t="s">
        <v>13</v>
      </c>
      <c r="H3256" s="3">
        <v>0</v>
      </c>
      <c r="I3256" s="1" t="s">
        <v>13</v>
      </c>
      <c r="J3256" s="4">
        <f>TRUNC(SUMPRODUCT(J3252:J3255, V3252:V3255), 0)</f>
        <v>0</v>
      </c>
      <c r="K3256" s="1" t="s">
        <v>13</v>
      </c>
      <c r="L3256" s="5">
        <f>TRUNC(SUMPRODUCT(L3252:L3255, V3252:V3255), 0)</f>
        <v>0</v>
      </c>
      <c r="M3256" s="1" t="s">
        <v>13</v>
      </c>
      <c r="N3256" s="5">
        <f>TRUNC(SUMPRODUCT(N3252:N3255, V3252:V3255), 0)</f>
        <v>0</v>
      </c>
      <c r="O3256" s="1" t="s">
        <v>13</v>
      </c>
      <c r="P3256" s="5">
        <f>J3256+L3256+N3256</f>
        <v>0</v>
      </c>
      <c r="Q3256" s="1" t="s">
        <v>13</v>
      </c>
      <c r="S3256" t="s">
        <v>13</v>
      </c>
      <c r="T3256" t="s">
        <v>13</v>
      </c>
      <c r="U3256" t="s">
        <v>13</v>
      </c>
      <c r="V3256">
        <v>1</v>
      </c>
    </row>
    <row r="3257" spans="1:22" x14ac:dyDescent="0.2">
      <c r="A3257" s="1" t="s">
        <v>13</v>
      </c>
      <c r="B3257" s="6" t="s">
        <v>13</v>
      </c>
      <c r="C3257" s="1" t="s">
        <v>13</v>
      </c>
      <c r="D3257" s="1" t="s">
        <v>13</v>
      </c>
      <c r="E3257" s="1" t="s">
        <v>13</v>
      </c>
      <c r="F3257" s="1" t="s">
        <v>13</v>
      </c>
      <c r="G3257" s="6" t="s">
        <v>13</v>
      </c>
      <c r="H3257" s="3">
        <v>0</v>
      </c>
      <c r="I3257" s="1" t="s">
        <v>13</v>
      </c>
      <c r="J3257" s="1" t="s">
        <v>13</v>
      </c>
      <c r="K3257" s="1" t="s">
        <v>13</v>
      </c>
      <c r="L3257" s="1" t="s">
        <v>13</v>
      </c>
      <c r="M3257" s="1" t="s">
        <v>13</v>
      </c>
      <c r="N3257" s="1" t="s">
        <v>13</v>
      </c>
      <c r="O3257" s="1" t="s">
        <v>13</v>
      </c>
      <c r="P3257" s="1" t="s">
        <v>13</v>
      </c>
      <c r="Q3257" s="1" t="s">
        <v>13</v>
      </c>
      <c r="S3257" t="s">
        <v>13</v>
      </c>
      <c r="T3257" t="s">
        <v>13</v>
      </c>
      <c r="U3257" t="s">
        <v>13</v>
      </c>
      <c r="V3257">
        <v>1</v>
      </c>
    </row>
    <row r="3258" spans="1:22" x14ac:dyDescent="0.2">
      <c r="A3258" s="1" t="s">
        <v>1051</v>
      </c>
      <c r="B3258" s="6" t="s">
        <v>13</v>
      </c>
      <c r="C3258" s="1" t="s">
        <v>13</v>
      </c>
      <c r="D3258" s="1" t="s">
        <v>13</v>
      </c>
      <c r="E3258" s="1" t="s">
        <v>1052</v>
      </c>
      <c r="F3258" s="1" t="s">
        <v>280</v>
      </c>
      <c r="G3258" s="6" t="s">
        <v>364</v>
      </c>
      <c r="H3258" s="3">
        <v>0</v>
      </c>
      <c r="I3258" s="1" t="s">
        <v>13</v>
      </c>
      <c r="J3258" s="1" t="s">
        <v>13</v>
      </c>
      <c r="K3258" s="1" t="s">
        <v>13</v>
      </c>
      <c r="L3258" s="1" t="s">
        <v>13</v>
      </c>
      <c r="M3258" s="1" t="s">
        <v>13</v>
      </c>
      <c r="N3258" s="1" t="s">
        <v>13</v>
      </c>
      <c r="O3258" s="1" t="s">
        <v>13</v>
      </c>
      <c r="P3258" s="1" t="s">
        <v>13</v>
      </c>
      <c r="Q3258" s="1" t="s">
        <v>13</v>
      </c>
      <c r="S3258" t="s">
        <v>13</v>
      </c>
      <c r="T3258" t="s">
        <v>13</v>
      </c>
      <c r="U3258" t="s">
        <v>13</v>
      </c>
      <c r="V3258">
        <v>1</v>
      </c>
    </row>
    <row r="3259" spans="1:22" x14ac:dyDescent="0.2">
      <c r="A3259" s="1" t="s">
        <v>1051</v>
      </c>
      <c r="B3259" s="6" t="s">
        <v>1312</v>
      </c>
      <c r="C3259" s="1" t="s">
        <v>1362</v>
      </c>
      <c r="D3259" s="1" t="s">
        <v>13</v>
      </c>
      <c r="E3259" s="1" t="s">
        <v>1363</v>
      </c>
      <c r="F3259" s="1" t="s">
        <v>1315</v>
      </c>
      <c r="G3259" s="6" t="s">
        <v>1316</v>
      </c>
      <c r="H3259" s="3">
        <v>1.23</v>
      </c>
      <c r="I3259" s="5">
        <v>0</v>
      </c>
      <c r="J3259" s="4">
        <f t="shared" ref="J3259:J3264" si="437">TRUNC(H3259*I3259, 1)</f>
        <v>0</v>
      </c>
      <c r="K3259" s="4">
        <f>노무!E28</f>
        <v>0</v>
      </c>
      <c r="L3259" s="5">
        <f t="shared" ref="L3259:L3264" si="438">TRUNC(H3259*K3259, 1)</f>
        <v>0</v>
      </c>
      <c r="M3259" s="4">
        <v>0</v>
      </c>
      <c r="N3259" s="5">
        <f t="shared" ref="N3259:N3264" si="439">TRUNC(H3259*M3259, 1)</f>
        <v>0</v>
      </c>
      <c r="O3259" s="4">
        <f t="shared" ref="O3259:P3264" si="440">I3259+K3259+M3259</f>
        <v>0</v>
      </c>
      <c r="P3259" s="5">
        <f t="shared" si="440"/>
        <v>0</v>
      </c>
      <c r="Q3259" s="1" t="s">
        <v>13</v>
      </c>
      <c r="S3259" t="s">
        <v>54</v>
      </c>
      <c r="T3259" t="s">
        <v>54</v>
      </c>
      <c r="U3259" t="s">
        <v>13</v>
      </c>
      <c r="V3259">
        <v>1</v>
      </c>
    </row>
    <row r="3260" spans="1:22" x14ac:dyDescent="0.2">
      <c r="A3260" s="1" t="s">
        <v>1051</v>
      </c>
      <c r="B3260" s="6" t="s">
        <v>1312</v>
      </c>
      <c r="C3260" s="1" t="s">
        <v>1355</v>
      </c>
      <c r="D3260" s="1" t="s">
        <v>13</v>
      </c>
      <c r="E3260" s="1" t="s">
        <v>1356</v>
      </c>
      <c r="F3260" s="1" t="s">
        <v>1315</v>
      </c>
      <c r="G3260" s="6" t="s">
        <v>1316</v>
      </c>
      <c r="H3260" s="3">
        <v>3.65</v>
      </c>
      <c r="I3260" s="5">
        <v>0</v>
      </c>
      <c r="J3260" s="4">
        <f t="shared" si="437"/>
        <v>0</v>
      </c>
      <c r="K3260" s="4">
        <f>노무!E5</f>
        <v>0</v>
      </c>
      <c r="L3260" s="5">
        <f t="shared" si="438"/>
        <v>0</v>
      </c>
      <c r="M3260" s="4">
        <v>0</v>
      </c>
      <c r="N3260" s="5">
        <f t="shared" si="439"/>
        <v>0</v>
      </c>
      <c r="O3260" s="4">
        <f t="shared" si="440"/>
        <v>0</v>
      </c>
      <c r="P3260" s="5">
        <f t="shared" si="440"/>
        <v>0</v>
      </c>
      <c r="Q3260" s="1" t="s">
        <v>13</v>
      </c>
      <c r="S3260" t="s">
        <v>54</v>
      </c>
      <c r="T3260" t="s">
        <v>54</v>
      </c>
      <c r="U3260" t="s">
        <v>13</v>
      </c>
      <c r="V3260">
        <v>1</v>
      </c>
    </row>
    <row r="3261" spans="1:22" x14ac:dyDescent="0.2">
      <c r="A3261" s="1" t="s">
        <v>1051</v>
      </c>
      <c r="B3261" s="6" t="s">
        <v>1312</v>
      </c>
      <c r="C3261" s="1" t="s">
        <v>1317</v>
      </c>
      <c r="D3261" s="1" t="s">
        <v>13</v>
      </c>
      <c r="E3261" s="1" t="s">
        <v>1318</v>
      </c>
      <c r="F3261" s="1" t="s">
        <v>1315</v>
      </c>
      <c r="G3261" s="6" t="s">
        <v>1316</v>
      </c>
      <c r="H3261" s="3">
        <v>1.23</v>
      </c>
      <c r="I3261" s="5">
        <v>0</v>
      </c>
      <c r="J3261" s="4">
        <f t="shared" si="437"/>
        <v>0</v>
      </c>
      <c r="K3261" s="4">
        <f>노무!E4</f>
        <v>0</v>
      </c>
      <c r="L3261" s="5">
        <f t="shared" si="438"/>
        <v>0</v>
      </c>
      <c r="M3261" s="4">
        <v>0</v>
      </c>
      <c r="N3261" s="5">
        <f t="shared" si="439"/>
        <v>0</v>
      </c>
      <c r="O3261" s="4">
        <f t="shared" si="440"/>
        <v>0</v>
      </c>
      <c r="P3261" s="5">
        <f t="shared" si="440"/>
        <v>0</v>
      </c>
      <c r="Q3261" s="1" t="s">
        <v>13</v>
      </c>
      <c r="S3261" t="s">
        <v>54</v>
      </c>
      <c r="T3261" t="s">
        <v>54</v>
      </c>
      <c r="U3261" t="s">
        <v>13</v>
      </c>
      <c r="V3261">
        <v>1</v>
      </c>
    </row>
    <row r="3262" spans="1:22" x14ac:dyDescent="0.2">
      <c r="A3262" s="1" t="s">
        <v>1051</v>
      </c>
      <c r="B3262" s="6" t="s">
        <v>1306</v>
      </c>
      <c r="C3262" s="1" t="s">
        <v>1307</v>
      </c>
      <c r="D3262" s="1" t="s">
        <v>13</v>
      </c>
      <c r="E3262" s="1" t="s">
        <v>1319</v>
      </c>
      <c r="F3262" s="1" t="s">
        <v>1411</v>
      </c>
      <c r="G3262" s="6" t="s">
        <v>1310</v>
      </c>
      <c r="H3262" s="3">
        <v>1</v>
      </c>
      <c r="I3262" s="4">
        <f>TRUNC((L3259+L3260+L3261)*5*0.01, 1)</f>
        <v>0</v>
      </c>
      <c r="J3262" s="4">
        <f t="shared" si="437"/>
        <v>0</v>
      </c>
      <c r="K3262" s="4">
        <v>0</v>
      </c>
      <c r="L3262" s="5">
        <f t="shared" si="438"/>
        <v>0</v>
      </c>
      <c r="M3262" s="4">
        <v>0</v>
      </c>
      <c r="N3262" s="5">
        <f t="shared" si="439"/>
        <v>0</v>
      </c>
      <c r="O3262" s="4">
        <f t="shared" si="440"/>
        <v>0</v>
      </c>
      <c r="P3262" s="5">
        <f t="shared" si="440"/>
        <v>0</v>
      </c>
      <c r="Q3262" s="1" t="s">
        <v>13</v>
      </c>
      <c r="S3262" t="s">
        <v>54</v>
      </c>
      <c r="T3262" t="s">
        <v>54</v>
      </c>
      <c r="U3262">
        <v>5</v>
      </c>
      <c r="V3262">
        <v>1</v>
      </c>
    </row>
    <row r="3263" spans="1:22" x14ac:dyDescent="0.2">
      <c r="A3263" s="1" t="s">
        <v>1051</v>
      </c>
      <c r="B3263" s="6" t="s">
        <v>1331</v>
      </c>
      <c r="C3263" s="1" t="s">
        <v>1565</v>
      </c>
      <c r="D3263" s="1" t="s">
        <v>13</v>
      </c>
      <c r="E3263" s="1" t="s">
        <v>1566</v>
      </c>
      <c r="F3263" s="1" t="s">
        <v>1567</v>
      </c>
      <c r="G3263" s="6" t="s">
        <v>1335</v>
      </c>
      <c r="H3263" s="3">
        <v>3.37</v>
      </c>
      <c r="I3263" s="4">
        <f>기계경비!H48</f>
        <v>0</v>
      </c>
      <c r="J3263" s="4">
        <f t="shared" si="437"/>
        <v>0</v>
      </c>
      <c r="K3263" s="4">
        <f>기계경비!I48</f>
        <v>0</v>
      </c>
      <c r="L3263" s="5">
        <f t="shared" si="438"/>
        <v>0</v>
      </c>
      <c r="M3263" s="4">
        <f>기계경비!J48</f>
        <v>0</v>
      </c>
      <c r="N3263" s="5">
        <f t="shared" si="439"/>
        <v>0</v>
      </c>
      <c r="O3263" s="4">
        <f t="shared" si="440"/>
        <v>0</v>
      </c>
      <c r="P3263" s="5">
        <f t="shared" si="440"/>
        <v>0</v>
      </c>
      <c r="Q3263" s="1" t="s">
        <v>13</v>
      </c>
      <c r="S3263" t="s">
        <v>54</v>
      </c>
      <c r="T3263" t="s">
        <v>54</v>
      </c>
      <c r="U3263" t="s">
        <v>13</v>
      </c>
      <c r="V3263">
        <v>1</v>
      </c>
    </row>
    <row r="3264" spans="1:22" x14ac:dyDescent="0.2">
      <c r="A3264" s="1" t="s">
        <v>1051</v>
      </c>
      <c r="B3264" s="6" t="s">
        <v>1331</v>
      </c>
      <c r="C3264" s="1" t="s">
        <v>1568</v>
      </c>
      <c r="D3264" s="1" t="s">
        <v>13</v>
      </c>
      <c r="E3264" s="1" t="s">
        <v>1569</v>
      </c>
      <c r="F3264" s="1" t="s">
        <v>1570</v>
      </c>
      <c r="G3264" s="6" t="s">
        <v>1335</v>
      </c>
      <c r="H3264" s="3">
        <v>3.37</v>
      </c>
      <c r="I3264" s="4">
        <f>기계경비!H49</f>
        <v>0</v>
      </c>
      <c r="J3264" s="4">
        <f t="shared" si="437"/>
        <v>0</v>
      </c>
      <c r="K3264" s="4">
        <f>기계경비!I49</f>
        <v>0</v>
      </c>
      <c r="L3264" s="5">
        <f t="shared" si="438"/>
        <v>0</v>
      </c>
      <c r="M3264" s="4">
        <f>기계경비!J49</f>
        <v>0</v>
      </c>
      <c r="N3264" s="5">
        <f t="shared" si="439"/>
        <v>0</v>
      </c>
      <c r="O3264" s="4">
        <f t="shared" si="440"/>
        <v>0</v>
      </c>
      <c r="P3264" s="5">
        <f t="shared" si="440"/>
        <v>0</v>
      </c>
      <c r="Q3264" s="1" t="s">
        <v>13</v>
      </c>
      <c r="S3264" t="s">
        <v>54</v>
      </c>
      <c r="T3264" t="s">
        <v>54</v>
      </c>
      <c r="U3264" t="s">
        <v>13</v>
      </c>
      <c r="V3264">
        <v>1</v>
      </c>
    </row>
    <row r="3265" spans="1:22" x14ac:dyDescent="0.2">
      <c r="A3265" s="1" t="s">
        <v>13</v>
      </c>
      <c r="B3265" s="6" t="s">
        <v>13</v>
      </c>
      <c r="C3265" s="1" t="s">
        <v>13</v>
      </c>
      <c r="D3265" s="1" t="s">
        <v>13</v>
      </c>
      <c r="E3265" s="1" t="s">
        <v>1311</v>
      </c>
      <c r="F3265" s="1" t="s">
        <v>13</v>
      </c>
      <c r="G3265" s="6" t="s">
        <v>13</v>
      </c>
      <c r="H3265" s="3">
        <v>0</v>
      </c>
      <c r="I3265" s="1" t="s">
        <v>13</v>
      </c>
      <c r="J3265" s="4">
        <f>TRUNC(SUMPRODUCT(J3259:J3264, V3259:V3264), 0)</f>
        <v>0</v>
      </c>
      <c r="K3265" s="1" t="s">
        <v>13</v>
      </c>
      <c r="L3265" s="5">
        <f>TRUNC(SUMPRODUCT(L3259:L3264, V3259:V3264), 0)</f>
        <v>0</v>
      </c>
      <c r="M3265" s="1" t="s">
        <v>13</v>
      </c>
      <c r="N3265" s="5">
        <f>TRUNC(SUMPRODUCT(N3259:N3264, V3259:V3264), 0)</f>
        <v>0</v>
      </c>
      <c r="O3265" s="1" t="s">
        <v>13</v>
      </c>
      <c r="P3265" s="5">
        <f>J3265+L3265+N3265</f>
        <v>0</v>
      </c>
      <c r="Q3265" s="1" t="s">
        <v>13</v>
      </c>
      <c r="S3265" t="s">
        <v>13</v>
      </c>
      <c r="T3265" t="s">
        <v>13</v>
      </c>
      <c r="U3265" t="s">
        <v>13</v>
      </c>
      <c r="V3265">
        <v>1</v>
      </c>
    </row>
    <row r="3266" spans="1:22" x14ac:dyDescent="0.2">
      <c r="A3266" s="1" t="s">
        <v>13</v>
      </c>
      <c r="B3266" s="6" t="s">
        <v>13</v>
      </c>
      <c r="C3266" s="1" t="s">
        <v>13</v>
      </c>
      <c r="D3266" s="1" t="s">
        <v>13</v>
      </c>
      <c r="E3266" s="1" t="s">
        <v>13</v>
      </c>
      <c r="F3266" s="1" t="s">
        <v>13</v>
      </c>
      <c r="G3266" s="6" t="s">
        <v>13</v>
      </c>
      <c r="H3266" s="3">
        <v>0</v>
      </c>
      <c r="I3266" s="1" t="s">
        <v>13</v>
      </c>
      <c r="J3266" s="1" t="s">
        <v>13</v>
      </c>
      <c r="K3266" s="1" t="s">
        <v>13</v>
      </c>
      <c r="L3266" s="1" t="s">
        <v>13</v>
      </c>
      <c r="M3266" s="1" t="s">
        <v>13</v>
      </c>
      <c r="N3266" s="1" t="s">
        <v>13</v>
      </c>
      <c r="O3266" s="1" t="s">
        <v>13</v>
      </c>
      <c r="P3266" s="1" t="s">
        <v>13</v>
      </c>
      <c r="Q3266" s="1" t="s">
        <v>13</v>
      </c>
      <c r="S3266" t="s">
        <v>13</v>
      </c>
      <c r="T3266" t="s">
        <v>13</v>
      </c>
      <c r="U3266" t="s">
        <v>13</v>
      </c>
      <c r="V3266">
        <v>1</v>
      </c>
    </row>
    <row r="3267" spans="1:22" x14ac:dyDescent="0.2">
      <c r="A3267" s="1" t="s">
        <v>1053</v>
      </c>
      <c r="B3267" s="6" t="s">
        <v>13</v>
      </c>
      <c r="C3267" s="1" t="s">
        <v>13</v>
      </c>
      <c r="D3267" s="1" t="s">
        <v>13</v>
      </c>
      <c r="E3267" s="1" t="s">
        <v>1054</v>
      </c>
      <c r="F3267" s="1" t="s">
        <v>13</v>
      </c>
      <c r="G3267" s="6" t="s">
        <v>364</v>
      </c>
      <c r="H3267" s="3">
        <v>0</v>
      </c>
      <c r="I3267" s="1" t="s">
        <v>13</v>
      </c>
      <c r="J3267" s="1" t="s">
        <v>13</v>
      </c>
      <c r="K3267" s="1" t="s">
        <v>13</v>
      </c>
      <c r="L3267" s="1" t="s">
        <v>13</v>
      </c>
      <c r="M3267" s="1" t="s">
        <v>13</v>
      </c>
      <c r="N3267" s="1" t="s">
        <v>13</v>
      </c>
      <c r="O3267" s="1" t="s">
        <v>13</v>
      </c>
      <c r="P3267" s="1" t="s">
        <v>13</v>
      </c>
      <c r="Q3267" s="1" t="s">
        <v>13</v>
      </c>
      <c r="S3267" t="s">
        <v>13</v>
      </c>
      <c r="T3267" t="s">
        <v>13</v>
      </c>
      <c r="U3267" t="s">
        <v>13</v>
      </c>
      <c r="V3267">
        <v>1</v>
      </c>
    </row>
    <row r="3268" spans="1:22" x14ac:dyDescent="0.2">
      <c r="A3268" s="1" t="s">
        <v>1053</v>
      </c>
      <c r="B3268" s="6" t="s">
        <v>1287</v>
      </c>
      <c r="C3268" s="1" t="s">
        <v>1571</v>
      </c>
      <c r="D3268" s="1" t="s">
        <v>13</v>
      </c>
      <c r="E3268" s="1" t="s">
        <v>1572</v>
      </c>
      <c r="F3268" s="1" t="s">
        <v>1573</v>
      </c>
      <c r="G3268" s="6" t="s">
        <v>1388</v>
      </c>
      <c r="H3268" s="3">
        <v>331</v>
      </c>
      <c r="I3268" s="4">
        <f>자재!E16</f>
        <v>0</v>
      </c>
      <c r="J3268" s="4">
        <f>TRUNC(H3268*I3268, 1)</f>
        <v>0</v>
      </c>
      <c r="K3268" s="4">
        <v>0</v>
      </c>
      <c r="L3268" s="5">
        <f>TRUNC(H3268*K3268, 1)</f>
        <v>0</v>
      </c>
      <c r="M3268" s="4">
        <v>0</v>
      </c>
      <c r="N3268" s="5">
        <f>TRUNC(H3268*M3268, 1)</f>
        <v>0</v>
      </c>
      <c r="O3268" s="4">
        <f t="shared" ref="O3268:P3271" si="441">I3268+K3268+M3268</f>
        <v>0</v>
      </c>
      <c r="P3268" s="5">
        <f t="shared" si="441"/>
        <v>0</v>
      </c>
      <c r="Q3268" s="1" t="s">
        <v>13</v>
      </c>
      <c r="S3268" t="s">
        <v>54</v>
      </c>
      <c r="T3268" t="s">
        <v>54</v>
      </c>
      <c r="U3268" t="s">
        <v>13</v>
      </c>
      <c r="V3268">
        <v>1</v>
      </c>
    </row>
    <row r="3269" spans="1:22" x14ac:dyDescent="0.2">
      <c r="A3269" s="1" t="s">
        <v>1053</v>
      </c>
      <c r="B3269" s="6" t="s">
        <v>1312</v>
      </c>
      <c r="C3269" s="1" t="s">
        <v>1546</v>
      </c>
      <c r="D3269" s="1" t="s">
        <v>13</v>
      </c>
      <c r="E3269" s="1" t="s">
        <v>1547</v>
      </c>
      <c r="F3269" s="1" t="s">
        <v>1315</v>
      </c>
      <c r="G3269" s="6" t="s">
        <v>1316</v>
      </c>
      <c r="H3269" s="3">
        <v>0.4</v>
      </c>
      <c r="I3269" s="5">
        <v>0</v>
      </c>
      <c r="J3269" s="4">
        <f>TRUNC(H3269*I3269, 1)</f>
        <v>0</v>
      </c>
      <c r="K3269" s="4">
        <f>노무!E13</f>
        <v>0</v>
      </c>
      <c r="L3269" s="5">
        <f>TRUNC(H3269*K3269, 1)</f>
        <v>0</v>
      </c>
      <c r="M3269" s="4">
        <v>0</v>
      </c>
      <c r="N3269" s="5">
        <f>TRUNC(H3269*M3269, 1)</f>
        <v>0</v>
      </c>
      <c r="O3269" s="4">
        <f t="shared" si="441"/>
        <v>0</v>
      </c>
      <c r="P3269" s="5">
        <f t="shared" si="441"/>
        <v>0</v>
      </c>
      <c r="Q3269" s="1" t="s">
        <v>13</v>
      </c>
      <c r="S3269" t="s">
        <v>54</v>
      </c>
      <c r="T3269" t="s">
        <v>54</v>
      </c>
      <c r="U3269" t="s">
        <v>13</v>
      </c>
      <c r="V3269">
        <v>1</v>
      </c>
    </row>
    <row r="3270" spans="1:22" x14ac:dyDescent="0.2">
      <c r="A3270" s="1" t="s">
        <v>1053</v>
      </c>
      <c r="B3270" s="6" t="s">
        <v>1312</v>
      </c>
      <c r="C3270" s="1" t="s">
        <v>1317</v>
      </c>
      <c r="D3270" s="1" t="s">
        <v>13</v>
      </c>
      <c r="E3270" s="1" t="s">
        <v>1318</v>
      </c>
      <c r="F3270" s="1" t="s">
        <v>1315</v>
      </c>
      <c r="G3270" s="6" t="s">
        <v>1316</v>
      </c>
      <c r="H3270" s="3">
        <v>1.6</v>
      </c>
      <c r="I3270" s="5">
        <v>0</v>
      </c>
      <c r="J3270" s="4">
        <f>TRUNC(H3270*I3270, 1)</f>
        <v>0</v>
      </c>
      <c r="K3270" s="4">
        <f>노무!E4</f>
        <v>0</v>
      </c>
      <c r="L3270" s="5">
        <f>TRUNC(H3270*K3270, 1)</f>
        <v>0</v>
      </c>
      <c r="M3270" s="4">
        <v>0</v>
      </c>
      <c r="N3270" s="5">
        <f>TRUNC(H3270*M3270, 1)</f>
        <v>0</v>
      </c>
      <c r="O3270" s="4">
        <f t="shared" si="441"/>
        <v>0</v>
      </c>
      <c r="P3270" s="5">
        <f t="shared" si="441"/>
        <v>0</v>
      </c>
      <c r="Q3270" s="1" t="s">
        <v>13</v>
      </c>
      <c r="S3270" t="s">
        <v>54</v>
      </c>
      <c r="T3270" t="s">
        <v>54</v>
      </c>
      <c r="U3270" t="s">
        <v>13</v>
      </c>
      <c r="V3270">
        <v>1</v>
      </c>
    </row>
    <row r="3271" spans="1:22" x14ac:dyDescent="0.2">
      <c r="A3271" s="1" t="s">
        <v>1053</v>
      </c>
      <c r="B3271" s="6" t="s">
        <v>1287</v>
      </c>
      <c r="C3271" s="1" t="s">
        <v>1574</v>
      </c>
      <c r="D3271" s="1" t="s">
        <v>13</v>
      </c>
      <c r="E3271" s="1" t="s">
        <v>1575</v>
      </c>
      <c r="F3271" s="1" t="s">
        <v>1576</v>
      </c>
      <c r="G3271" s="6" t="s">
        <v>1577</v>
      </c>
      <c r="H3271" s="3">
        <v>1.02</v>
      </c>
      <c r="I3271" s="4">
        <f>자재!E4</f>
        <v>0</v>
      </c>
      <c r="J3271" s="4">
        <f>TRUNC(H3271*I3271, 1)</f>
        <v>0</v>
      </c>
      <c r="K3271" s="4">
        <v>0</v>
      </c>
      <c r="L3271" s="5">
        <f>TRUNC(H3271*K3271, 1)</f>
        <v>0</v>
      </c>
      <c r="M3271" s="4">
        <v>0</v>
      </c>
      <c r="N3271" s="5">
        <f>TRUNC(H3271*M3271, 1)</f>
        <v>0</v>
      </c>
      <c r="O3271" s="4">
        <f t="shared" si="441"/>
        <v>0</v>
      </c>
      <c r="P3271" s="5">
        <f t="shared" si="441"/>
        <v>0</v>
      </c>
      <c r="Q3271" s="1" t="s">
        <v>13</v>
      </c>
      <c r="S3271" t="s">
        <v>54</v>
      </c>
      <c r="T3271" t="s">
        <v>54</v>
      </c>
      <c r="U3271" t="s">
        <v>13</v>
      </c>
      <c r="V3271">
        <v>1</v>
      </c>
    </row>
    <row r="3272" spans="1:22" x14ac:dyDescent="0.2">
      <c r="A3272" s="1" t="s">
        <v>13</v>
      </c>
      <c r="B3272" s="6" t="s">
        <v>13</v>
      </c>
      <c r="C3272" s="1" t="s">
        <v>13</v>
      </c>
      <c r="D3272" s="1" t="s">
        <v>13</v>
      </c>
      <c r="E3272" s="1" t="s">
        <v>1311</v>
      </c>
      <c r="F3272" s="1" t="s">
        <v>13</v>
      </c>
      <c r="G3272" s="6" t="s">
        <v>13</v>
      </c>
      <c r="H3272" s="3">
        <v>0</v>
      </c>
      <c r="I3272" s="1" t="s">
        <v>13</v>
      </c>
      <c r="J3272" s="4">
        <f>TRUNC(SUMPRODUCT(J3268:J3271, V3268:V3271), 0)</f>
        <v>0</v>
      </c>
      <c r="K3272" s="1" t="s">
        <v>13</v>
      </c>
      <c r="L3272" s="5">
        <f>TRUNC(SUMPRODUCT(L3268:L3271, V3268:V3271), 0)</f>
        <v>0</v>
      </c>
      <c r="M3272" s="1" t="s">
        <v>13</v>
      </c>
      <c r="N3272" s="5">
        <f>TRUNC(SUMPRODUCT(N3268:N3271, V3268:V3271), 0)</f>
        <v>0</v>
      </c>
      <c r="O3272" s="1" t="s">
        <v>13</v>
      </c>
      <c r="P3272" s="5">
        <f>J3272+L3272+N3272</f>
        <v>0</v>
      </c>
      <c r="Q3272" s="1" t="s">
        <v>13</v>
      </c>
      <c r="S3272" t="s">
        <v>13</v>
      </c>
      <c r="T3272" t="s">
        <v>13</v>
      </c>
      <c r="U3272" t="s">
        <v>13</v>
      </c>
      <c r="V3272">
        <v>1</v>
      </c>
    </row>
    <row r="3273" spans="1:22" x14ac:dyDescent="0.2">
      <c r="A3273" s="1" t="s">
        <v>13</v>
      </c>
      <c r="B3273" s="6" t="s">
        <v>13</v>
      </c>
      <c r="C3273" s="1" t="s">
        <v>13</v>
      </c>
      <c r="D3273" s="1" t="s">
        <v>13</v>
      </c>
      <c r="E3273" s="1" t="s">
        <v>13</v>
      </c>
      <c r="F3273" s="1" t="s">
        <v>13</v>
      </c>
      <c r="G3273" s="6" t="s">
        <v>13</v>
      </c>
      <c r="H3273" s="3">
        <v>0</v>
      </c>
      <c r="I3273" s="1" t="s">
        <v>13</v>
      </c>
      <c r="J3273" s="1" t="s">
        <v>13</v>
      </c>
      <c r="K3273" s="1" t="s">
        <v>13</v>
      </c>
      <c r="L3273" s="1" t="s">
        <v>13</v>
      </c>
      <c r="M3273" s="1" t="s">
        <v>13</v>
      </c>
      <c r="N3273" s="1" t="s">
        <v>13</v>
      </c>
      <c r="O3273" s="1" t="s">
        <v>13</v>
      </c>
      <c r="P3273" s="1" t="s">
        <v>13</v>
      </c>
      <c r="Q3273" s="1" t="s">
        <v>13</v>
      </c>
      <c r="S3273" t="s">
        <v>13</v>
      </c>
      <c r="T3273" t="s">
        <v>13</v>
      </c>
      <c r="U3273" t="s">
        <v>13</v>
      </c>
      <c r="V3273">
        <v>1</v>
      </c>
    </row>
    <row r="3274" spans="1:22" x14ac:dyDescent="0.2">
      <c r="A3274" s="1" t="s">
        <v>1055</v>
      </c>
      <c r="B3274" s="6" t="s">
        <v>13</v>
      </c>
      <c r="C3274" s="1" t="s">
        <v>13</v>
      </c>
      <c r="D3274" s="1" t="s">
        <v>13</v>
      </c>
      <c r="E3274" s="1" t="s">
        <v>1056</v>
      </c>
      <c r="F3274" s="1" t="s">
        <v>1057</v>
      </c>
      <c r="G3274" s="6" t="s">
        <v>364</v>
      </c>
      <c r="H3274" s="3">
        <v>0</v>
      </c>
      <c r="I3274" s="1" t="s">
        <v>13</v>
      </c>
      <c r="J3274" s="1" t="s">
        <v>13</v>
      </c>
      <c r="K3274" s="1" t="s">
        <v>13</v>
      </c>
      <c r="L3274" s="1" t="s">
        <v>13</v>
      </c>
      <c r="M3274" s="1" t="s">
        <v>13</v>
      </c>
      <c r="N3274" s="1" t="s">
        <v>13</v>
      </c>
      <c r="O3274" s="1" t="s">
        <v>13</v>
      </c>
      <c r="P3274" s="1" t="s">
        <v>13</v>
      </c>
      <c r="Q3274" s="1" t="s">
        <v>13</v>
      </c>
      <c r="S3274" t="s">
        <v>13</v>
      </c>
      <c r="T3274" t="s">
        <v>13</v>
      </c>
      <c r="U3274" t="s">
        <v>13</v>
      </c>
      <c r="V3274">
        <v>1</v>
      </c>
    </row>
    <row r="3275" spans="1:22" x14ac:dyDescent="0.2">
      <c r="A3275" s="1" t="s">
        <v>1055</v>
      </c>
      <c r="B3275" s="6" t="s">
        <v>1312</v>
      </c>
      <c r="C3275" s="1" t="s">
        <v>1355</v>
      </c>
      <c r="D3275" s="1" t="s">
        <v>13</v>
      </c>
      <c r="E3275" s="1" t="s">
        <v>1356</v>
      </c>
      <c r="F3275" s="1" t="s">
        <v>1315</v>
      </c>
      <c r="G3275" s="6" t="s">
        <v>1316</v>
      </c>
      <c r="H3275" s="3">
        <v>0.08</v>
      </c>
      <c r="I3275" s="5">
        <v>0</v>
      </c>
      <c r="J3275" s="4">
        <f>TRUNC(H3275*I3275, 1)</f>
        <v>0</v>
      </c>
      <c r="K3275" s="4">
        <f>노무!E5</f>
        <v>0</v>
      </c>
      <c r="L3275" s="5">
        <f>TRUNC(H3275*K3275, 1)</f>
        <v>0</v>
      </c>
      <c r="M3275" s="4">
        <v>0</v>
      </c>
      <c r="N3275" s="5">
        <f>TRUNC(H3275*M3275, 1)</f>
        <v>0</v>
      </c>
      <c r="O3275" s="4">
        <f>I3275+K3275+M3275</f>
        <v>0</v>
      </c>
      <c r="P3275" s="5">
        <f>J3275+L3275+N3275</f>
        <v>0</v>
      </c>
      <c r="Q3275" s="1" t="s">
        <v>13</v>
      </c>
      <c r="S3275" t="s">
        <v>54</v>
      </c>
      <c r="T3275" t="s">
        <v>54</v>
      </c>
      <c r="U3275" t="s">
        <v>13</v>
      </c>
      <c r="V3275">
        <v>1</v>
      </c>
    </row>
    <row r="3276" spans="1:22" x14ac:dyDescent="0.2">
      <c r="A3276" s="1" t="s">
        <v>13</v>
      </c>
      <c r="B3276" s="6" t="s">
        <v>13</v>
      </c>
      <c r="C3276" s="1" t="s">
        <v>13</v>
      </c>
      <c r="D3276" s="1" t="s">
        <v>13</v>
      </c>
      <c r="E3276" s="1" t="s">
        <v>1311</v>
      </c>
      <c r="F3276" s="1" t="s">
        <v>13</v>
      </c>
      <c r="G3276" s="6" t="s">
        <v>13</v>
      </c>
      <c r="H3276" s="3">
        <v>0</v>
      </c>
      <c r="I3276" s="1" t="s">
        <v>13</v>
      </c>
      <c r="J3276" s="4">
        <f>TRUNC(J3275*V3275, 0)</f>
        <v>0</v>
      </c>
      <c r="K3276" s="1" t="s">
        <v>13</v>
      </c>
      <c r="L3276" s="5">
        <f>TRUNC(L3275*V3275, 0)</f>
        <v>0</v>
      </c>
      <c r="M3276" s="1" t="s">
        <v>13</v>
      </c>
      <c r="N3276" s="5">
        <f>TRUNC(N3275*V3275, 0)</f>
        <v>0</v>
      </c>
      <c r="O3276" s="1" t="s">
        <v>13</v>
      </c>
      <c r="P3276" s="5">
        <f>J3276+L3276+N3276</f>
        <v>0</v>
      </c>
      <c r="Q3276" s="1" t="s">
        <v>13</v>
      </c>
      <c r="S3276" t="s">
        <v>13</v>
      </c>
      <c r="T3276" t="s">
        <v>13</v>
      </c>
      <c r="U3276" t="s">
        <v>13</v>
      </c>
      <c r="V3276">
        <v>1</v>
      </c>
    </row>
    <row r="3277" spans="1:22" x14ac:dyDescent="0.2">
      <c r="A3277" s="1" t="s">
        <v>13</v>
      </c>
      <c r="B3277" s="6" t="s">
        <v>13</v>
      </c>
      <c r="C3277" s="1" t="s">
        <v>13</v>
      </c>
      <c r="D3277" s="1" t="s">
        <v>13</v>
      </c>
      <c r="E3277" s="1" t="s">
        <v>13</v>
      </c>
      <c r="F3277" s="1" t="s">
        <v>13</v>
      </c>
      <c r="G3277" s="6" t="s">
        <v>13</v>
      </c>
      <c r="H3277" s="3">
        <v>0</v>
      </c>
      <c r="I3277" s="1" t="s">
        <v>13</v>
      </c>
      <c r="J3277" s="1" t="s">
        <v>13</v>
      </c>
      <c r="K3277" s="1" t="s">
        <v>13</v>
      </c>
      <c r="L3277" s="1" t="s">
        <v>13</v>
      </c>
      <c r="M3277" s="1" t="s">
        <v>13</v>
      </c>
      <c r="N3277" s="1" t="s">
        <v>13</v>
      </c>
      <c r="O3277" s="1" t="s">
        <v>13</v>
      </c>
      <c r="P3277" s="1" t="s">
        <v>13</v>
      </c>
      <c r="Q3277" s="1" t="s">
        <v>13</v>
      </c>
      <c r="S3277" t="s">
        <v>13</v>
      </c>
      <c r="T3277" t="s">
        <v>13</v>
      </c>
      <c r="U3277" t="s">
        <v>13</v>
      </c>
      <c r="V3277">
        <v>1</v>
      </c>
    </row>
    <row r="3278" spans="1:22" x14ac:dyDescent="0.2">
      <c r="A3278" s="1" t="s">
        <v>1058</v>
      </c>
      <c r="B3278" s="6" t="s">
        <v>13</v>
      </c>
      <c r="C3278" s="1" t="s">
        <v>13</v>
      </c>
      <c r="D3278" s="1" t="s">
        <v>13</v>
      </c>
      <c r="E3278" s="1" t="s">
        <v>1056</v>
      </c>
      <c r="F3278" s="1" t="s">
        <v>1059</v>
      </c>
      <c r="G3278" s="6" t="s">
        <v>364</v>
      </c>
      <c r="H3278" s="3">
        <v>0</v>
      </c>
      <c r="I3278" s="1" t="s">
        <v>13</v>
      </c>
      <c r="J3278" s="1" t="s">
        <v>13</v>
      </c>
      <c r="K3278" s="1" t="s">
        <v>13</v>
      </c>
      <c r="L3278" s="1" t="s">
        <v>13</v>
      </c>
      <c r="M3278" s="1" t="s">
        <v>13</v>
      </c>
      <c r="N3278" s="1" t="s">
        <v>13</v>
      </c>
      <c r="O3278" s="1" t="s">
        <v>13</v>
      </c>
      <c r="P3278" s="1" t="s">
        <v>13</v>
      </c>
      <c r="Q3278" s="1" t="s">
        <v>13</v>
      </c>
      <c r="S3278" t="s">
        <v>13</v>
      </c>
      <c r="T3278" t="s">
        <v>13</v>
      </c>
      <c r="U3278" t="s">
        <v>13</v>
      </c>
      <c r="V3278">
        <v>1</v>
      </c>
    </row>
    <row r="3279" spans="1:22" x14ac:dyDescent="0.2">
      <c r="A3279" s="1" t="s">
        <v>1058</v>
      </c>
      <c r="B3279" s="6" t="s">
        <v>1312</v>
      </c>
      <c r="C3279" s="1" t="s">
        <v>1355</v>
      </c>
      <c r="D3279" s="1" t="s">
        <v>13</v>
      </c>
      <c r="E3279" s="1" t="s">
        <v>1356</v>
      </c>
      <c r="F3279" s="1" t="s">
        <v>1315</v>
      </c>
      <c r="G3279" s="6" t="s">
        <v>1316</v>
      </c>
      <c r="H3279" s="3">
        <v>0.12</v>
      </c>
      <c r="I3279" s="5">
        <v>0</v>
      </c>
      <c r="J3279" s="4">
        <f>TRUNC(H3279*I3279, 1)</f>
        <v>0</v>
      </c>
      <c r="K3279" s="4">
        <f>노무!E5</f>
        <v>0</v>
      </c>
      <c r="L3279" s="5">
        <f>TRUNC(H3279*K3279, 1)</f>
        <v>0</v>
      </c>
      <c r="M3279" s="4">
        <v>0</v>
      </c>
      <c r="N3279" s="5">
        <f>TRUNC(H3279*M3279, 1)</f>
        <v>0</v>
      </c>
      <c r="O3279" s="4">
        <f>I3279+K3279+M3279</f>
        <v>0</v>
      </c>
      <c r="P3279" s="5">
        <f>J3279+L3279+N3279</f>
        <v>0</v>
      </c>
      <c r="Q3279" s="1" t="s">
        <v>13</v>
      </c>
      <c r="S3279" t="s">
        <v>54</v>
      </c>
      <c r="T3279" t="s">
        <v>54</v>
      </c>
      <c r="U3279" t="s">
        <v>13</v>
      </c>
      <c r="V3279">
        <v>1</v>
      </c>
    </row>
    <row r="3280" spans="1:22" x14ac:dyDescent="0.2">
      <c r="A3280" s="1" t="s">
        <v>13</v>
      </c>
      <c r="B3280" s="6" t="s">
        <v>13</v>
      </c>
      <c r="C3280" s="1" t="s">
        <v>13</v>
      </c>
      <c r="D3280" s="1" t="s">
        <v>13</v>
      </c>
      <c r="E3280" s="1" t="s">
        <v>1311</v>
      </c>
      <c r="F3280" s="1" t="s">
        <v>13</v>
      </c>
      <c r="G3280" s="6" t="s">
        <v>13</v>
      </c>
      <c r="H3280" s="3">
        <v>0</v>
      </c>
      <c r="I3280" s="1" t="s">
        <v>13</v>
      </c>
      <c r="J3280" s="4">
        <f>TRUNC(J3279*V3279, 0)</f>
        <v>0</v>
      </c>
      <c r="K3280" s="1" t="s">
        <v>13</v>
      </c>
      <c r="L3280" s="5">
        <f>TRUNC(L3279*V3279, 0)</f>
        <v>0</v>
      </c>
      <c r="M3280" s="1" t="s">
        <v>13</v>
      </c>
      <c r="N3280" s="5">
        <f>TRUNC(N3279*V3279, 0)</f>
        <v>0</v>
      </c>
      <c r="O3280" s="1" t="s">
        <v>13</v>
      </c>
      <c r="P3280" s="5">
        <f>J3280+L3280+N3280</f>
        <v>0</v>
      </c>
      <c r="Q3280" s="1" t="s">
        <v>13</v>
      </c>
      <c r="S3280" t="s">
        <v>13</v>
      </c>
      <c r="T3280" t="s">
        <v>13</v>
      </c>
      <c r="U3280" t="s">
        <v>13</v>
      </c>
      <c r="V3280">
        <v>1</v>
      </c>
    </row>
    <row r="3281" spans="1:22" x14ac:dyDescent="0.2">
      <c r="A3281" s="1" t="s">
        <v>13</v>
      </c>
      <c r="B3281" s="6" t="s">
        <v>13</v>
      </c>
      <c r="C3281" s="1" t="s">
        <v>13</v>
      </c>
      <c r="D3281" s="1" t="s">
        <v>13</v>
      </c>
      <c r="E3281" s="1" t="s">
        <v>13</v>
      </c>
      <c r="F3281" s="1" t="s">
        <v>13</v>
      </c>
      <c r="G3281" s="6" t="s">
        <v>13</v>
      </c>
      <c r="H3281" s="3">
        <v>0</v>
      </c>
      <c r="I3281" s="1" t="s">
        <v>13</v>
      </c>
      <c r="J3281" s="1" t="s">
        <v>13</v>
      </c>
      <c r="K3281" s="1" t="s">
        <v>13</v>
      </c>
      <c r="L3281" s="1" t="s">
        <v>13</v>
      </c>
      <c r="M3281" s="1" t="s">
        <v>13</v>
      </c>
      <c r="N3281" s="1" t="s">
        <v>13</v>
      </c>
      <c r="O3281" s="1" t="s">
        <v>13</v>
      </c>
      <c r="P3281" s="1" t="s">
        <v>13</v>
      </c>
      <c r="Q3281" s="1" t="s">
        <v>13</v>
      </c>
      <c r="S3281" t="s">
        <v>13</v>
      </c>
      <c r="T3281" t="s">
        <v>13</v>
      </c>
      <c r="U3281" t="s">
        <v>13</v>
      </c>
      <c r="V3281">
        <v>1</v>
      </c>
    </row>
    <row r="3282" spans="1:22" x14ac:dyDescent="0.2">
      <c r="A3282" s="1" t="s">
        <v>1060</v>
      </c>
      <c r="B3282" s="6" t="s">
        <v>13</v>
      </c>
      <c r="C3282" s="1" t="s">
        <v>13</v>
      </c>
      <c r="D3282" s="1" t="s">
        <v>13</v>
      </c>
      <c r="E3282" s="1" t="s">
        <v>1056</v>
      </c>
      <c r="F3282" s="1" t="s">
        <v>1061</v>
      </c>
      <c r="G3282" s="6" t="s">
        <v>364</v>
      </c>
      <c r="H3282" s="3">
        <v>0</v>
      </c>
      <c r="I3282" s="1" t="s">
        <v>13</v>
      </c>
      <c r="J3282" s="1" t="s">
        <v>13</v>
      </c>
      <c r="K3282" s="1" t="s">
        <v>13</v>
      </c>
      <c r="L3282" s="1" t="s">
        <v>13</v>
      </c>
      <c r="M3282" s="1" t="s">
        <v>13</v>
      </c>
      <c r="N3282" s="1" t="s">
        <v>13</v>
      </c>
      <c r="O3282" s="1" t="s">
        <v>13</v>
      </c>
      <c r="P3282" s="1" t="s">
        <v>13</v>
      </c>
      <c r="Q3282" s="1" t="s">
        <v>13</v>
      </c>
      <c r="S3282" t="s">
        <v>13</v>
      </c>
      <c r="T3282" t="s">
        <v>13</v>
      </c>
      <c r="U3282" t="s">
        <v>13</v>
      </c>
      <c r="V3282">
        <v>1</v>
      </c>
    </row>
    <row r="3283" spans="1:22" x14ac:dyDescent="0.2">
      <c r="A3283" s="1" t="s">
        <v>1060</v>
      </c>
      <c r="B3283" s="6" t="s">
        <v>1312</v>
      </c>
      <c r="C3283" s="1" t="s">
        <v>1355</v>
      </c>
      <c r="D3283" s="1" t="s">
        <v>13</v>
      </c>
      <c r="E3283" s="1" t="s">
        <v>1356</v>
      </c>
      <c r="F3283" s="1" t="s">
        <v>1315</v>
      </c>
      <c r="G3283" s="6" t="s">
        <v>1316</v>
      </c>
      <c r="H3283" s="3">
        <v>0.15</v>
      </c>
      <c r="I3283" s="5">
        <v>0</v>
      </c>
      <c r="J3283" s="4">
        <f>TRUNC(H3283*I3283, 1)</f>
        <v>0</v>
      </c>
      <c r="K3283" s="4">
        <f>노무!E5</f>
        <v>0</v>
      </c>
      <c r="L3283" s="5">
        <f>TRUNC(H3283*K3283, 1)</f>
        <v>0</v>
      </c>
      <c r="M3283" s="4">
        <v>0</v>
      </c>
      <c r="N3283" s="5">
        <f>TRUNC(H3283*M3283, 1)</f>
        <v>0</v>
      </c>
      <c r="O3283" s="4">
        <f>I3283+K3283+M3283</f>
        <v>0</v>
      </c>
      <c r="P3283" s="5">
        <f>J3283+L3283+N3283</f>
        <v>0</v>
      </c>
      <c r="Q3283" s="1" t="s">
        <v>13</v>
      </c>
      <c r="S3283" t="s">
        <v>54</v>
      </c>
      <c r="T3283" t="s">
        <v>54</v>
      </c>
      <c r="U3283" t="s">
        <v>13</v>
      </c>
      <c r="V3283">
        <v>1</v>
      </c>
    </row>
    <row r="3284" spans="1:22" x14ac:dyDescent="0.2">
      <c r="A3284" s="1" t="s">
        <v>13</v>
      </c>
      <c r="B3284" s="6" t="s">
        <v>13</v>
      </c>
      <c r="C3284" s="1" t="s">
        <v>13</v>
      </c>
      <c r="D3284" s="1" t="s">
        <v>13</v>
      </c>
      <c r="E3284" s="1" t="s">
        <v>1311</v>
      </c>
      <c r="F3284" s="1" t="s">
        <v>13</v>
      </c>
      <c r="G3284" s="6" t="s">
        <v>13</v>
      </c>
      <c r="H3284" s="3">
        <v>0</v>
      </c>
      <c r="I3284" s="1" t="s">
        <v>13</v>
      </c>
      <c r="J3284" s="4">
        <f>TRUNC(J3283*V3283, 0)</f>
        <v>0</v>
      </c>
      <c r="K3284" s="1" t="s">
        <v>13</v>
      </c>
      <c r="L3284" s="5">
        <f>TRUNC(L3283*V3283, 0)</f>
        <v>0</v>
      </c>
      <c r="M3284" s="1" t="s">
        <v>13</v>
      </c>
      <c r="N3284" s="5">
        <f>TRUNC(N3283*V3283, 0)</f>
        <v>0</v>
      </c>
      <c r="O3284" s="1" t="s">
        <v>13</v>
      </c>
      <c r="P3284" s="5">
        <f>J3284+L3284+N3284</f>
        <v>0</v>
      </c>
      <c r="Q3284" s="1" t="s">
        <v>13</v>
      </c>
      <c r="S3284" t="s">
        <v>13</v>
      </c>
      <c r="T3284" t="s">
        <v>13</v>
      </c>
      <c r="U3284" t="s">
        <v>13</v>
      </c>
      <c r="V3284">
        <v>1</v>
      </c>
    </row>
    <row r="3285" spans="1:22" x14ac:dyDescent="0.2">
      <c r="A3285" s="1" t="s">
        <v>13</v>
      </c>
      <c r="B3285" s="6" t="s">
        <v>13</v>
      </c>
      <c r="C3285" s="1" t="s">
        <v>13</v>
      </c>
      <c r="D3285" s="1" t="s">
        <v>13</v>
      </c>
      <c r="E3285" s="1" t="s">
        <v>13</v>
      </c>
      <c r="F3285" s="1" t="s">
        <v>13</v>
      </c>
      <c r="G3285" s="6" t="s">
        <v>13</v>
      </c>
      <c r="H3285" s="3">
        <v>0</v>
      </c>
      <c r="I3285" s="1" t="s">
        <v>13</v>
      </c>
      <c r="J3285" s="1" t="s">
        <v>13</v>
      </c>
      <c r="K3285" s="1" t="s">
        <v>13</v>
      </c>
      <c r="L3285" s="1" t="s">
        <v>13</v>
      </c>
      <c r="M3285" s="1" t="s">
        <v>13</v>
      </c>
      <c r="N3285" s="1" t="s">
        <v>13</v>
      </c>
      <c r="O3285" s="1" t="s">
        <v>13</v>
      </c>
      <c r="P3285" s="1" t="s">
        <v>13</v>
      </c>
      <c r="Q3285" s="1" t="s">
        <v>13</v>
      </c>
      <c r="S3285" t="s">
        <v>13</v>
      </c>
      <c r="T3285" t="s">
        <v>13</v>
      </c>
      <c r="U3285" t="s">
        <v>13</v>
      </c>
      <c r="V3285">
        <v>1</v>
      </c>
    </row>
    <row r="3286" spans="1:22" x14ac:dyDescent="0.2">
      <c r="A3286" s="1" t="s">
        <v>1062</v>
      </c>
      <c r="B3286" s="6" t="s">
        <v>13</v>
      </c>
      <c r="C3286" s="1" t="s">
        <v>13</v>
      </c>
      <c r="D3286" s="1" t="s">
        <v>13</v>
      </c>
      <c r="E3286" s="1" t="s">
        <v>1063</v>
      </c>
      <c r="F3286" s="1" t="s">
        <v>1064</v>
      </c>
      <c r="G3286" s="6" t="s">
        <v>364</v>
      </c>
      <c r="H3286" s="3">
        <v>0</v>
      </c>
      <c r="I3286" s="1" t="s">
        <v>13</v>
      </c>
      <c r="J3286" s="1" t="s">
        <v>13</v>
      </c>
      <c r="K3286" s="1" t="s">
        <v>13</v>
      </c>
      <c r="L3286" s="1" t="s">
        <v>13</v>
      </c>
      <c r="M3286" s="1" t="s">
        <v>13</v>
      </c>
      <c r="N3286" s="1" t="s">
        <v>13</v>
      </c>
      <c r="O3286" s="1" t="s">
        <v>13</v>
      </c>
      <c r="P3286" s="1" t="s">
        <v>13</v>
      </c>
      <c r="Q3286" s="1" t="s">
        <v>13</v>
      </c>
      <c r="S3286" t="s">
        <v>13</v>
      </c>
      <c r="T3286" t="s">
        <v>13</v>
      </c>
      <c r="U3286" t="s">
        <v>13</v>
      </c>
      <c r="V3286">
        <v>1</v>
      </c>
    </row>
    <row r="3287" spans="1:22" x14ac:dyDescent="0.2">
      <c r="A3287" s="1" t="s">
        <v>1062</v>
      </c>
      <c r="B3287" s="6" t="s">
        <v>1312</v>
      </c>
      <c r="C3287" s="1" t="s">
        <v>1355</v>
      </c>
      <c r="D3287" s="1" t="s">
        <v>13</v>
      </c>
      <c r="E3287" s="1" t="s">
        <v>1356</v>
      </c>
      <c r="F3287" s="1" t="s">
        <v>1315</v>
      </c>
      <c r="G3287" s="6" t="s">
        <v>1316</v>
      </c>
      <c r="H3287" s="3">
        <v>0.16</v>
      </c>
      <c r="I3287" s="5">
        <v>0</v>
      </c>
      <c r="J3287" s="4">
        <f>TRUNC(H3287*I3287, 1)</f>
        <v>0</v>
      </c>
      <c r="K3287" s="4">
        <f>노무!E5</f>
        <v>0</v>
      </c>
      <c r="L3287" s="5">
        <f>TRUNC(H3287*K3287, 1)</f>
        <v>0</v>
      </c>
      <c r="M3287" s="4">
        <v>0</v>
      </c>
      <c r="N3287" s="5">
        <f>TRUNC(H3287*M3287, 1)</f>
        <v>0</v>
      </c>
      <c r="O3287" s="4">
        <f>I3287+K3287+M3287</f>
        <v>0</v>
      </c>
      <c r="P3287" s="5">
        <f>J3287+L3287+N3287</f>
        <v>0</v>
      </c>
      <c r="Q3287" s="1" t="s">
        <v>13</v>
      </c>
      <c r="S3287" t="s">
        <v>54</v>
      </c>
      <c r="T3287" t="s">
        <v>54</v>
      </c>
      <c r="U3287" t="s">
        <v>13</v>
      </c>
      <c r="V3287">
        <v>1</v>
      </c>
    </row>
    <row r="3288" spans="1:22" x14ac:dyDescent="0.2">
      <c r="A3288" s="1" t="s">
        <v>13</v>
      </c>
      <c r="B3288" s="6" t="s">
        <v>13</v>
      </c>
      <c r="C3288" s="1" t="s">
        <v>13</v>
      </c>
      <c r="D3288" s="1" t="s">
        <v>13</v>
      </c>
      <c r="E3288" s="1" t="s">
        <v>1311</v>
      </c>
      <c r="F3288" s="1" t="s">
        <v>13</v>
      </c>
      <c r="G3288" s="6" t="s">
        <v>13</v>
      </c>
      <c r="H3288" s="3">
        <v>0</v>
      </c>
      <c r="I3288" s="1" t="s">
        <v>13</v>
      </c>
      <c r="J3288" s="4">
        <f>TRUNC(J3287*V3287, 0)</f>
        <v>0</v>
      </c>
      <c r="K3288" s="1" t="s">
        <v>13</v>
      </c>
      <c r="L3288" s="5">
        <f>TRUNC(L3287*V3287, 0)</f>
        <v>0</v>
      </c>
      <c r="M3288" s="1" t="s">
        <v>13</v>
      </c>
      <c r="N3288" s="5">
        <f>TRUNC(N3287*V3287, 0)</f>
        <v>0</v>
      </c>
      <c r="O3288" s="1" t="s">
        <v>13</v>
      </c>
      <c r="P3288" s="5">
        <f>J3288+L3288+N3288</f>
        <v>0</v>
      </c>
      <c r="Q3288" s="1" t="s">
        <v>13</v>
      </c>
      <c r="S3288" t="s">
        <v>13</v>
      </c>
      <c r="T3288" t="s">
        <v>13</v>
      </c>
      <c r="U3288" t="s">
        <v>13</v>
      </c>
      <c r="V3288">
        <v>1</v>
      </c>
    </row>
    <row r="3289" spans="1:22" x14ac:dyDescent="0.2">
      <c r="A3289" s="1" t="s">
        <v>13</v>
      </c>
      <c r="B3289" s="6" t="s">
        <v>13</v>
      </c>
      <c r="C3289" s="1" t="s">
        <v>13</v>
      </c>
      <c r="D3289" s="1" t="s">
        <v>13</v>
      </c>
      <c r="E3289" s="1" t="s">
        <v>13</v>
      </c>
      <c r="F3289" s="1" t="s">
        <v>13</v>
      </c>
      <c r="G3289" s="6" t="s">
        <v>13</v>
      </c>
      <c r="H3289" s="3">
        <v>0</v>
      </c>
      <c r="I3289" s="1" t="s">
        <v>13</v>
      </c>
      <c r="J3289" s="1" t="s">
        <v>13</v>
      </c>
      <c r="K3289" s="1" t="s">
        <v>13</v>
      </c>
      <c r="L3289" s="1" t="s">
        <v>13</v>
      </c>
      <c r="M3289" s="1" t="s">
        <v>13</v>
      </c>
      <c r="N3289" s="1" t="s">
        <v>13</v>
      </c>
      <c r="O3289" s="1" t="s">
        <v>13</v>
      </c>
      <c r="P3289" s="1" t="s">
        <v>13</v>
      </c>
      <c r="Q3289" s="1" t="s">
        <v>13</v>
      </c>
      <c r="S3289" t="s">
        <v>13</v>
      </c>
      <c r="T3289" t="s">
        <v>13</v>
      </c>
      <c r="U3289" t="s">
        <v>13</v>
      </c>
      <c r="V3289">
        <v>1</v>
      </c>
    </row>
    <row r="3290" spans="1:22" x14ac:dyDescent="0.2">
      <c r="A3290" s="1" t="s">
        <v>1065</v>
      </c>
      <c r="B3290" s="6" t="s">
        <v>13</v>
      </c>
      <c r="C3290" s="1" t="s">
        <v>13</v>
      </c>
      <c r="D3290" s="1" t="s">
        <v>13</v>
      </c>
      <c r="E3290" s="1" t="s">
        <v>1063</v>
      </c>
      <c r="F3290" s="1" t="s">
        <v>1066</v>
      </c>
      <c r="G3290" s="6" t="s">
        <v>364</v>
      </c>
      <c r="H3290" s="3">
        <v>0</v>
      </c>
      <c r="I3290" s="1" t="s">
        <v>13</v>
      </c>
      <c r="J3290" s="1" t="s">
        <v>13</v>
      </c>
      <c r="K3290" s="1" t="s">
        <v>13</v>
      </c>
      <c r="L3290" s="1" t="s">
        <v>13</v>
      </c>
      <c r="M3290" s="1" t="s">
        <v>13</v>
      </c>
      <c r="N3290" s="1" t="s">
        <v>13</v>
      </c>
      <c r="O3290" s="1" t="s">
        <v>13</v>
      </c>
      <c r="P3290" s="1" t="s">
        <v>13</v>
      </c>
      <c r="Q3290" s="1" t="s">
        <v>13</v>
      </c>
      <c r="S3290" t="s">
        <v>13</v>
      </c>
      <c r="T3290" t="s">
        <v>13</v>
      </c>
      <c r="U3290" t="s">
        <v>13</v>
      </c>
      <c r="V3290">
        <v>1</v>
      </c>
    </row>
    <row r="3291" spans="1:22" x14ac:dyDescent="0.2">
      <c r="A3291" s="1" t="s">
        <v>1065</v>
      </c>
      <c r="B3291" s="6" t="s">
        <v>1312</v>
      </c>
      <c r="C3291" s="1" t="s">
        <v>1355</v>
      </c>
      <c r="D3291" s="1" t="s">
        <v>13</v>
      </c>
      <c r="E3291" s="1" t="s">
        <v>1356</v>
      </c>
      <c r="F3291" s="1" t="s">
        <v>1315</v>
      </c>
      <c r="G3291" s="6" t="s">
        <v>1316</v>
      </c>
      <c r="H3291" s="3">
        <v>0.17</v>
      </c>
      <c r="I3291" s="5">
        <v>0</v>
      </c>
      <c r="J3291" s="4">
        <f>TRUNC(H3291*I3291, 1)</f>
        <v>0</v>
      </c>
      <c r="K3291" s="4">
        <f>노무!E5</f>
        <v>0</v>
      </c>
      <c r="L3291" s="5">
        <f>TRUNC(H3291*K3291, 1)</f>
        <v>0</v>
      </c>
      <c r="M3291" s="4">
        <v>0</v>
      </c>
      <c r="N3291" s="5">
        <f>TRUNC(H3291*M3291, 1)</f>
        <v>0</v>
      </c>
      <c r="O3291" s="4">
        <f>I3291+K3291+M3291</f>
        <v>0</v>
      </c>
      <c r="P3291" s="5">
        <f>J3291+L3291+N3291</f>
        <v>0</v>
      </c>
      <c r="Q3291" s="1" t="s">
        <v>13</v>
      </c>
      <c r="S3291" t="s">
        <v>54</v>
      </c>
      <c r="T3291" t="s">
        <v>54</v>
      </c>
      <c r="U3291" t="s">
        <v>13</v>
      </c>
      <c r="V3291">
        <v>1</v>
      </c>
    </row>
    <row r="3292" spans="1:22" x14ac:dyDescent="0.2">
      <c r="A3292" s="1" t="s">
        <v>13</v>
      </c>
      <c r="B3292" s="6" t="s">
        <v>13</v>
      </c>
      <c r="C3292" s="1" t="s">
        <v>13</v>
      </c>
      <c r="D3292" s="1" t="s">
        <v>13</v>
      </c>
      <c r="E3292" s="1" t="s">
        <v>1311</v>
      </c>
      <c r="F3292" s="1" t="s">
        <v>13</v>
      </c>
      <c r="G3292" s="6" t="s">
        <v>13</v>
      </c>
      <c r="H3292" s="3">
        <v>0</v>
      </c>
      <c r="I3292" s="1" t="s">
        <v>13</v>
      </c>
      <c r="J3292" s="4">
        <f>TRUNC(J3291*V3291, 0)</f>
        <v>0</v>
      </c>
      <c r="K3292" s="1" t="s">
        <v>13</v>
      </c>
      <c r="L3292" s="5">
        <f>TRUNC(L3291*V3291, 0)</f>
        <v>0</v>
      </c>
      <c r="M3292" s="1" t="s">
        <v>13</v>
      </c>
      <c r="N3292" s="5">
        <f>TRUNC(N3291*V3291, 0)</f>
        <v>0</v>
      </c>
      <c r="O3292" s="1" t="s">
        <v>13</v>
      </c>
      <c r="P3292" s="5">
        <f>J3292+L3292+N3292</f>
        <v>0</v>
      </c>
      <c r="Q3292" s="1" t="s">
        <v>13</v>
      </c>
      <c r="S3292" t="s">
        <v>13</v>
      </c>
      <c r="T3292" t="s">
        <v>13</v>
      </c>
      <c r="U3292" t="s">
        <v>13</v>
      </c>
      <c r="V3292">
        <v>1</v>
      </c>
    </row>
    <row r="3293" spans="1:22" x14ac:dyDescent="0.2">
      <c r="A3293" s="1" t="s">
        <v>13</v>
      </c>
      <c r="B3293" s="6" t="s">
        <v>13</v>
      </c>
      <c r="C3293" s="1" t="s">
        <v>13</v>
      </c>
      <c r="D3293" s="1" t="s">
        <v>13</v>
      </c>
      <c r="E3293" s="1" t="s">
        <v>13</v>
      </c>
      <c r="F3293" s="1" t="s">
        <v>13</v>
      </c>
      <c r="G3293" s="6" t="s">
        <v>13</v>
      </c>
      <c r="H3293" s="3">
        <v>0</v>
      </c>
      <c r="I3293" s="1" t="s">
        <v>13</v>
      </c>
      <c r="J3293" s="1" t="s">
        <v>13</v>
      </c>
      <c r="K3293" s="1" t="s">
        <v>13</v>
      </c>
      <c r="L3293" s="1" t="s">
        <v>13</v>
      </c>
      <c r="M3293" s="1" t="s">
        <v>13</v>
      </c>
      <c r="N3293" s="1" t="s">
        <v>13</v>
      </c>
      <c r="O3293" s="1" t="s">
        <v>13</v>
      </c>
      <c r="P3293" s="1" t="s">
        <v>13</v>
      </c>
      <c r="Q3293" s="1" t="s">
        <v>13</v>
      </c>
      <c r="S3293" t="s">
        <v>13</v>
      </c>
      <c r="T3293" t="s">
        <v>13</v>
      </c>
      <c r="U3293" t="s">
        <v>13</v>
      </c>
      <c r="V3293">
        <v>1</v>
      </c>
    </row>
    <row r="3294" spans="1:22" x14ac:dyDescent="0.2">
      <c r="A3294" s="1" t="s">
        <v>1067</v>
      </c>
      <c r="B3294" s="6" t="s">
        <v>13</v>
      </c>
      <c r="C3294" s="1" t="s">
        <v>13</v>
      </c>
      <c r="D3294" s="1" t="s">
        <v>13</v>
      </c>
      <c r="E3294" s="1" t="s">
        <v>1063</v>
      </c>
      <c r="F3294" s="1" t="s">
        <v>1068</v>
      </c>
      <c r="G3294" s="6" t="s">
        <v>364</v>
      </c>
      <c r="H3294" s="3">
        <v>0</v>
      </c>
      <c r="I3294" s="1" t="s">
        <v>13</v>
      </c>
      <c r="J3294" s="1" t="s">
        <v>13</v>
      </c>
      <c r="K3294" s="1" t="s">
        <v>13</v>
      </c>
      <c r="L3294" s="1" t="s">
        <v>13</v>
      </c>
      <c r="M3294" s="1" t="s">
        <v>13</v>
      </c>
      <c r="N3294" s="1" t="s">
        <v>13</v>
      </c>
      <c r="O3294" s="1" t="s">
        <v>13</v>
      </c>
      <c r="P3294" s="1" t="s">
        <v>13</v>
      </c>
      <c r="Q3294" s="1" t="s">
        <v>13</v>
      </c>
      <c r="S3294" t="s">
        <v>13</v>
      </c>
      <c r="T3294" t="s">
        <v>13</v>
      </c>
      <c r="U3294" t="s">
        <v>13</v>
      </c>
      <c r="V3294">
        <v>1</v>
      </c>
    </row>
    <row r="3295" spans="1:22" x14ac:dyDescent="0.2">
      <c r="A3295" s="1" t="s">
        <v>1067</v>
      </c>
      <c r="B3295" s="6" t="s">
        <v>1312</v>
      </c>
      <c r="C3295" s="1" t="s">
        <v>1355</v>
      </c>
      <c r="D3295" s="1" t="s">
        <v>13</v>
      </c>
      <c r="E3295" s="1" t="s">
        <v>1356</v>
      </c>
      <c r="F3295" s="1" t="s">
        <v>1315</v>
      </c>
      <c r="G3295" s="6" t="s">
        <v>1316</v>
      </c>
      <c r="H3295" s="3">
        <v>0.2</v>
      </c>
      <c r="I3295" s="5">
        <v>0</v>
      </c>
      <c r="J3295" s="4">
        <f>TRUNC(H3295*I3295, 1)</f>
        <v>0</v>
      </c>
      <c r="K3295" s="4">
        <f>노무!E5</f>
        <v>0</v>
      </c>
      <c r="L3295" s="5">
        <f>TRUNC(H3295*K3295, 1)</f>
        <v>0</v>
      </c>
      <c r="M3295" s="4">
        <v>0</v>
      </c>
      <c r="N3295" s="5">
        <f>TRUNC(H3295*M3295, 1)</f>
        <v>0</v>
      </c>
      <c r="O3295" s="4">
        <f>I3295+K3295+M3295</f>
        <v>0</v>
      </c>
      <c r="P3295" s="5">
        <f>J3295+L3295+N3295</f>
        <v>0</v>
      </c>
      <c r="Q3295" s="1" t="s">
        <v>13</v>
      </c>
      <c r="S3295" t="s">
        <v>54</v>
      </c>
      <c r="T3295" t="s">
        <v>54</v>
      </c>
      <c r="U3295" t="s">
        <v>13</v>
      </c>
      <c r="V3295">
        <v>1</v>
      </c>
    </row>
    <row r="3296" spans="1:22" x14ac:dyDescent="0.2">
      <c r="A3296" s="1" t="s">
        <v>13</v>
      </c>
      <c r="B3296" s="6" t="s">
        <v>13</v>
      </c>
      <c r="C3296" s="1" t="s">
        <v>13</v>
      </c>
      <c r="D3296" s="1" t="s">
        <v>13</v>
      </c>
      <c r="E3296" s="1" t="s">
        <v>1311</v>
      </c>
      <c r="F3296" s="1" t="s">
        <v>13</v>
      </c>
      <c r="G3296" s="6" t="s">
        <v>13</v>
      </c>
      <c r="H3296" s="3">
        <v>0</v>
      </c>
      <c r="I3296" s="1" t="s">
        <v>13</v>
      </c>
      <c r="J3296" s="4">
        <f>TRUNC(J3295*V3295, 0)</f>
        <v>0</v>
      </c>
      <c r="K3296" s="1" t="s">
        <v>13</v>
      </c>
      <c r="L3296" s="5">
        <f>TRUNC(L3295*V3295, 0)</f>
        <v>0</v>
      </c>
      <c r="M3296" s="1" t="s">
        <v>13</v>
      </c>
      <c r="N3296" s="5">
        <f>TRUNC(N3295*V3295, 0)</f>
        <v>0</v>
      </c>
      <c r="O3296" s="1" t="s">
        <v>13</v>
      </c>
      <c r="P3296" s="5">
        <f>J3296+L3296+N3296</f>
        <v>0</v>
      </c>
      <c r="Q3296" s="1" t="s">
        <v>13</v>
      </c>
      <c r="S3296" t="s">
        <v>13</v>
      </c>
      <c r="T3296" t="s">
        <v>13</v>
      </c>
      <c r="U3296" t="s">
        <v>13</v>
      </c>
      <c r="V3296">
        <v>1</v>
      </c>
    </row>
    <row r="3297" spans="1:22" x14ac:dyDescent="0.2">
      <c r="A3297" s="1" t="s">
        <v>13</v>
      </c>
      <c r="B3297" s="6" t="s">
        <v>13</v>
      </c>
      <c r="C3297" s="1" t="s">
        <v>13</v>
      </c>
      <c r="D3297" s="1" t="s">
        <v>13</v>
      </c>
      <c r="E3297" s="1" t="s">
        <v>13</v>
      </c>
      <c r="F3297" s="1" t="s">
        <v>13</v>
      </c>
      <c r="G3297" s="6" t="s">
        <v>13</v>
      </c>
      <c r="H3297" s="3">
        <v>0</v>
      </c>
      <c r="I3297" s="1" t="s">
        <v>13</v>
      </c>
      <c r="J3297" s="1" t="s">
        <v>13</v>
      </c>
      <c r="K3297" s="1" t="s">
        <v>13</v>
      </c>
      <c r="L3297" s="1" t="s">
        <v>13</v>
      </c>
      <c r="M3297" s="1" t="s">
        <v>13</v>
      </c>
      <c r="N3297" s="1" t="s">
        <v>13</v>
      </c>
      <c r="O3297" s="1" t="s">
        <v>13</v>
      </c>
      <c r="P3297" s="1" t="s">
        <v>13</v>
      </c>
      <c r="Q3297" s="1" t="s">
        <v>13</v>
      </c>
      <c r="S3297" t="s">
        <v>13</v>
      </c>
      <c r="T3297" t="s">
        <v>13</v>
      </c>
      <c r="U3297" t="s">
        <v>13</v>
      </c>
      <c r="V3297">
        <v>1</v>
      </c>
    </row>
    <row r="3298" spans="1:22" x14ac:dyDescent="0.2">
      <c r="A3298" s="1" t="s">
        <v>1069</v>
      </c>
      <c r="B3298" s="6" t="s">
        <v>13</v>
      </c>
      <c r="C3298" s="1" t="s">
        <v>13</v>
      </c>
      <c r="D3298" s="1" t="s">
        <v>13</v>
      </c>
      <c r="E3298" s="1" t="s">
        <v>1070</v>
      </c>
      <c r="F3298" s="1" t="s">
        <v>1071</v>
      </c>
      <c r="G3298" s="6" t="s">
        <v>286</v>
      </c>
      <c r="H3298" s="3">
        <v>0</v>
      </c>
      <c r="I3298" s="1" t="s">
        <v>13</v>
      </c>
      <c r="J3298" s="1" t="s">
        <v>13</v>
      </c>
      <c r="K3298" s="1" t="s">
        <v>13</v>
      </c>
      <c r="L3298" s="1" t="s">
        <v>13</v>
      </c>
      <c r="M3298" s="1" t="s">
        <v>13</v>
      </c>
      <c r="N3298" s="1" t="s">
        <v>13</v>
      </c>
      <c r="O3298" s="1" t="s">
        <v>13</v>
      </c>
      <c r="P3298" s="1" t="s">
        <v>13</v>
      </c>
      <c r="Q3298" s="1" t="s">
        <v>13</v>
      </c>
      <c r="S3298" t="s">
        <v>13</v>
      </c>
      <c r="T3298" t="s">
        <v>13</v>
      </c>
      <c r="U3298" t="s">
        <v>13</v>
      </c>
      <c r="V3298">
        <v>1</v>
      </c>
    </row>
    <row r="3299" spans="1:22" x14ac:dyDescent="0.2">
      <c r="A3299" s="1" t="s">
        <v>1069</v>
      </c>
      <c r="B3299" s="6" t="s">
        <v>1312</v>
      </c>
      <c r="C3299" s="1" t="s">
        <v>1578</v>
      </c>
      <c r="D3299" s="1" t="s">
        <v>13</v>
      </c>
      <c r="E3299" s="1" t="s">
        <v>1579</v>
      </c>
      <c r="F3299" s="1" t="s">
        <v>1315</v>
      </c>
      <c r="G3299" s="6" t="s">
        <v>1316</v>
      </c>
      <c r="H3299" s="3">
        <v>0.01</v>
      </c>
      <c r="I3299" s="5">
        <v>0</v>
      </c>
      <c r="J3299" s="4">
        <f>TRUNC(H3299*I3299, 1)</f>
        <v>0</v>
      </c>
      <c r="K3299" s="4">
        <f>노무!E19</f>
        <v>0</v>
      </c>
      <c r="L3299" s="5">
        <f>TRUNC(H3299*K3299, 1)</f>
        <v>0</v>
      </c>
      <c r="M3299" s="4">
        <v>0</v>
      </c>
      <c r="N3299" s="5">
        <f>TRUNC(H3299*M3299, 1)</f>
        <v>0</v>
      </c>
      <c r="O3299" s="4">
        <f>I3299+K3299+M3299</f>
        <v>0</v>
      </c>
      <c r="P3299" s="5">
        <f>J3299+L3299+N3299</f>
        <v>0</v>
      </c>
      <c r="Q3299" s="1" t="s">
        <v>13</v>
      </c>
      <c r="S3299" t="s">
        <v>54</v>
      </c>
      <c r="T3299" t="s">
        <v>54</v>
      </c>
      <c r="U3299" t="s">
        <v>13</v>
      </c>
      <c r="V3299">
        <v>1</v>
      </c>
    </row>
    <row r="3300" spans="1:22" x14ac:dyDescent="0.2">
      <c r="A3300" s="1" t="s">
        <v>1069</v>
      </c>
      <c r="B3300" s="6" t="s">
        <v>1306</v>
      </c>
      <c r="C3300" s="1" t="s">
        <v>1307</v>
      </c>
      <c r="D3300" s="1" t="s">
        <v>13</v>
      </c>
      <c r="E3300" s="1" t="s">
        <v>1319</v>
      </c>
      <c r="F3300" s="1" t="s">
        <v>1320</v>
      </c>
      <c r="G3300" s="6" t="s">
        <v>1310</v>
      </c>
      <c r="H3300" s="3">
        <v>1</v>
      </c>
      <c r="I3300" s="4">
        <f>TRUNC((L3299)*3*0.01, 1)</f>
        <v>0</v>
      </c>
      <c r="J3300" s="4">
        <f>TRUNC(H3300*I3300, 1)</f>
        <v>0</v>
      </c>
      <c r="K3300" s="4">
        <v>0</v>
      </c>
      <c r="L3300" s="5">
        <f>TRUNC(H3300*K3300, 1)</f>
        <v>0</v>
      </c>
      <c r="M3300" s="4">
        <v>0</v>
      </c>
      <c r="N3300" s="5">
        <f>TRUNC(H3300*M3300, 1)</f>
        <v>0</v>
      </c>
      <c r="O3300" s="4">
        <f>I3300+K3300+M3300</f>
        <v>0</v>
      </c>
      <c r="P3300" s="5">
        <f>J3300+L3300+N3300</f>
        <v>0</v>
      </c>
      <c r="Q3300" s="1" t="s">
        <v>13</v>
      </c>
      <c r="S3300" t="s">
        <v>54</v>
      </c>
      <c r="T3300" t="s">
        <v>54</v>
      </c>
      <c r="U3300">
        <v>3</v>
      </c>
      <c r="V3300">
        <v>1</v>
      </c>
    </row>
    <row r="3301" spans="1:22" x14ac:dyDescent="0.2">
      <c r="A3301" s="1" t="s">
        <v>13</v>
      </c>
      <c r="B3301" s="6" t="s">
        <v>13</v>
      </c>
      <c r="C3301" s="1" t="s">
        <v>13</v>
      </c>
      <c r="D3301" s="1" t="s">
        <v>13</v>
      </c>
      <c r="E3301" s="1" t="s">
        <v>1311</v>
      </c>
      <c r="F3301" s="1" t="s">
        <v>13</v>
      </c>
      <c r="G3301" s="6" t="s">
        <v>13</v>
      </c>
      <c r="H3301" s="3">
        <v>0</v>
      </c>
      <c r="I3301" s="1" t="s">
        <v>13</v>
      </c>
      <c r="J3301" s="4">
        <f>TRUNC(SUMPRODUCT(J3299:J3300, V3299:V3300), 0)</f>
        <v>0</v>
      </c>
      <c r="K3301" s="1" t="s">
        <v>13</v>
      </c>
      <c r="L3301" s="5">
        <f>TRUNC(SUMPRODUCT(L3299:L3300, V3299:V3300), 0)</f>
        <v>0</v>
      </c>
      <c r="M3301" s="1" t="s">
        <v>13</v>
      </c>
      <c r="N3301" s="5">
        <f>TRUNC(SUMPRODUCT(N3299:N3300, V3299:V3300), 0)</f>
        <v>0</v>
      </c>
      <c r="O3301" s="1" t="s">
        <v>13</v>
      </c>
      <c r="P3301" s="5">
        <f>J3301+L3301+N3301</f>
        <v>0</v>
      </c>
      <c r="Q3301" s="1" t="s">
        <v>13</v>
      </c>
      <c r="S3301" t="s">
        <v>13</v>
      </c>
      <c r="T3301" t="s">
        <v>13</v>
      </c>
      <c r="U3301" t="s">
        <v>13</v>
      </c>
      <c r="V3301">
        <v>1</v>
      </c>
    </row>
    <row r="3302" spans="1:22" x14ac:dyDescent="0.2">
      <c r="A3302" s="1" t="s">
        <v>13</v>
      </c>
      <c r="B3302" s="6" t="s">
        <v>13</v>
      </c>
      <c r="C3302" s="1" t="s">
        <v>13</v>
      </c>
      <c r="D3302" s="1" t="s">
        <v>13</v>
      </c>
      <c r="E3302" s="1" t="s">
        <v>13</v>
      </c>
      <c r="F3302" s="1" t="s">
        <v>13</v>
      </c>
      <c r="G3302" s="6" t="s">
        <v>13</v>
      </c>
      <c r="H3302" s="3">
        <v>0</v>
      </c>
      <c r="I3302" s="1" t="s">
        <v>13</v>
      </c>
      <c r="J3302" s="1" t="s">
        <v>13</v>
      </c>
      <c r="K3302" s="1" t="s">
        <v>13</v>
      </c>
      <c r="L3302" s="1" t="s">
        <v>13</v>
      </c>
      <c r="M3302" s="1" t="s">
        <v>13</v>
      </c>
      <c r="N3302" s="1" t="s">
        <v>13</v>
      </c>
      <c r="O3302" s="1" t="s">
        <v>13</v>
      </c>
      <c r="P3302" s="1" t="s">
        <v>13</v>
      </c>
      <c r="Q3302" s="1" t="s">
        <v>13</v>
      </c>
      <c r="S3302" t="s">
        <v>13</v>
      </c>
      <c r="T3302" t="s">
        <v>13</v>
      </c>
      <c r="U3302" t="s">
        <v>13</v>
      </c>
      <c r="V3302">
        <v>1</v>
      </c>
    </row>
    <row r="3303" spans="1:22" x14ac:dyDescent="0.2">
      <c r="A3303" s="1" t="s">
        <v>1072</v>
      </c>
      <c r="B3303" s="6" t="s">
        <v>13</v>
      </c>
      <c r="C3303" s="1" t="s">
        <v>13</v>
      </c>
      <c r="D3303" s="1" t="s">
        <v>13</v>
      </c>
      <c r="E3303" s="1" t="s">
        <v>1070</v>
      </c>
      <c r="F3303" s="1" t="s">
        <v>1073</v>
      </c>
      <c r="G3303" s="6" t="s">
        <v>286</v>
      </c>
      <c r="H3303" s="3">
        <v>0</v>
      </c>
      <c r="I3303" s="1" t="s">
        <v>13</v>
      </c>
      <c r="J3303" s="1" t="s">
        <v>13</v>
      </c>
      <c r="K3303" s="1" t="s">
        <v>13</v>
      </c>
      <c r="L3303" s="1" t="s">
        <v>13</v>
      </c>
      <c r="M3303" s="1" t="s">
        <v>13</v>
      </c>
      <c r="N3303" s="1" t="s">
        <v>13</v>
      </c>
      <c r="O3303" s="1" t="s">
        <v>13</v>
      </c>
      <c r="P3303" s="1" t="s">
        <v>13</v>
      </c>
      <c r="Q3303" s="1" t="s">
        <v>13</v>
      </c>
      <c r="S3303" t="s">
        <v>13</v>
      </c>
      <c r="T3303" t="s">
        <v>13</v>
      </c>
      <c r="U3303" t="s">
        <v>13</v>
      </c>
      <c r="V3303">
        <v>1</v>
      </c>
    </row>
    <row r="3304" spans="1:22" x14ac:dyDescent="0.2">
      <c r="A3304" s="1" t="s">
        <v>1072</v>
      </c>
      <c r="B3304" s="6" t="s">
        <v>1312</v>
      </c>
      <c r="C3304" s="1" t="s">
        <v>1355</v>
      </c>
      <c r="D3304" s="1" t="s">
        <v>13</v>
      </c>
      <c r="E3304" s="1" t="s">
        <v>1356</v>
      </c>
      <c r="F3304" s="1" t="s">
        <v>1315</v>
      </c>
      <c r="G3304" s="6" t="s">
        <v>1316</v>
      </c>
      <c r="H3304" s="3">
        <v>0.1</v>
      </c>
      <c r="I3304" s="5">
        <v>0</v>
      </c>
      <c r="J3304" s="4">
        <f>TRUNC(H3304*I3304, 1)</f>
        <v>0</v>
      </c>
      <c r="K3304" s="4">
        <f>노무!E5</f>
        <v>0</v>
      </c>
      <c r="L3304" s="5">
        <f>TRUNC(H3304*K3304, 1)</f>
        <v>0</v>
      </c>
      <c r="M3304" s="4">
        <v>0</v>
      </c>
      <c r="N3304" s="5">
        <f>TRUNC(H3304*M3304, 1)</f>
        <v>0</v>
      </c>
      <c r="O3304" s="4">
        <f t="shared" ref="O3304:P3306" si="442">I3304+K3304+M3304</f>
        <v>0</v>
      </c>
      <c r="P3304" s="5">
        <f t="shared" si="442"/>
        <v>0</v>
      </c>
      <c r="Q3304" s="1" t="s">
        <v>13</v>
      </c>
      <c r="S3304" t="s">
        <v>54</v>
      </c>
      <c r="T3304" t="s">
        <v>54</v>
      </c>
      <c r="U3304" t="s">
        <v>13</v>
      </c>
      <c r="V3304">
        <v>1</v>
      </c>
    </row>
    <row r="3305" spans="1:22" x14ac:dyDescent="0.2">
      <c r="A3305" s="1" t="s">
        <v>1072</v>
      </c>
      <c r="B3305" s="6" t="s">
        <v>1312</v>
      </c>
      <c r="C3305" s="1" t="s">
        <v>1317</v>
      </c>
      <c r="D3305" s="1" t="s">
        <v>13</v>
      </c>
      <c r="E3305" s="1" t="s">
        <v>1318</v>
      </c>
      <c r="F3305" s="1" t="s">
        <v>1315</v>
      </c>
      <c r="G3305" s="6" t="s">
        <v>1316</v>
      </c>
      <c r="H3305" s="3">
        <v>0.05</v>
      </c>
      <c r="I3305" s="5">
        <v>0</v>
      </c>
      <c r="J3305" s="4">
        <f>TRUNC(H3305*I3305, 1)</f>
        <v>0</v>
      </c>
      <c r="K3305" s="4">
        <f>노무!E4</f>
        <v>0</v>
      </c>
      <c r="L3305" s="5">
        <f>TRUNC(H3305*K3305, 1)</f>
        <v>0</v>
      </c>
      <c r="M3305" s="4">
        <v>0</v>
      </c>
      <c r="N3305" s="5">
        <f>TRUNC(H3305*M3305, 1)</f>
        <v>0</v>
      </c>
      <c r="O3305" s="4">
        <f t="shared" si="442"/>
        <v>0</v>
      </c>
      <c r="P3305" s="5">
        <f t="shared" si="442"/>
        <v>0</v>
      </c>
      <c r="Q3305" s="1" t="s">
        <v>13</v>
      </c>
      <c r="S3305" t="s">
        <v>54</v>
      </c>
      <c r="T3305" t="s">
        <v>54</v>
      </c>
      <c r="U3305" t="s">
        <v>13</v>
      </c>
      <c r="V3305">
        <v>1</v>
      </c>
    </row>
    <row r="3306" spans="1:22" x14ac:dyDescent="0.2">
      <c r="A3306" s="1" t="s">
        <v>1072</v>
      </c>
      <c r="B3306" s="6" t="s">
        <v>1306</v>
      </c>
      <c r="C3306" s="1" t="s">
        <v>1307</v>
      </c>
      <c r="D3306" s="1" t="s">
        <v>13</v>
      </c>
      <c r="E3306" s="1" t="s">
        <v>1319</v>
      </c>
      <c r="F3306" s="1" t="s">
        <v>1320</v>
      </c>
      <c r="G3306" s="6" t="s">
        <v>1310</v>
      </c>
      <c r="H3306" s="3">
        <v>1</v>
      </c>
      <c r="I3306" s="4">
        <f>TRUNC((L3304+L3305)*3*0.01, 1)</f>
        <v>0</v>
      </c>
      <c r="J3306" s="4">
        <f>TRUNC(H3306*I3306, 1)</f>
        <v>0</v>
      </c>
      <c r="K3306" s="4">
        <v>0</v>
      </c>
      <c r="L3306" s="5">
        <f>TRUNC(H3306*K3306, 1)</f>
        <v>0</v>
      </c>
      <c r="M3306" s="4">
        <v>0</v>
      </c>
      <c r="N3306" s="5">
        <f>TRUNC(H3306*M3306, 1)</f>
        <v>0</v>
      </c>
      <c r="O3306" s="4">
        <f t="shared" si="442"/>
        <v>0</v>
      </c>
      <c r="P3306" s="5">
        <f t="shared" si="442"/>
        <v>0</v>
      </c>
      <c r="Q3306" s="1" t="s">
        <v>13</v>
      </c>
      <c r="S3306" t="s">
        <v>54</v>
      </c>
      <c r="T3306" t="s">
        <v>54</v>
      </c>
      <c r="U3306">
        <v>3</v>
      </c>
      <c r="V3306">
        <v>1</v>
      </c>
    </row>
    <row r="3307" spans="1:22" x14ac:dyDescent="0.2">
      <c r="A3307" s="1" t="s">
        <v>13</v>
      </c>
      <c r="B3307" s="6" t="s">
        <v>13</v>
      </c>
      <c r="C3307" s="1" t="s">
        <v>13</v>
      </c>
      <c r="D3307" s="1" t="s">
        <v>13</v>
      </c>
      <c r="E3307" s="1" t="s">
        <v>1311</v>
      </c>
      <c r="F3307" s="1" t="s">
        <v>13</v>
      </c>
      <c r="G3307" s="6" t="s">
        <v>13</v>
      </c>
      <c r="H3307" s="3">
        <v>0</v>
      </c>
      <c r="I3307" s="1" t="s">
        <v>13</v>
      </c>
      <c r="J3307" s="4">
        <f>TRUNC(SUMPRODUCT(J3304:J3306, V3304:V3306), 0)</f>
        <v>0</v>
      </c>
      <c r="K3307" s="1" t="s">
        <v>13</v>
      </c>
      <c r="L3307" s="5">
        <f>TRUNC(SUMPRODUCT(L3304:L3306, V3304:V3306), 0)</f>
        <v>0</v>
      </c>
      <c r="M3307" s="1" t="s">
        <v>13</v>
      </c>
      <c r="N3307" s="5">
        <f>TRUNC(SUMPRODUCT(N3304:N3306, V3304:V3306), 0)</f>
        <v>0</v>
      </c>
      <c r="O3307" s="1" t="s">
        <v>13</v>
      </c>
      <c r="P3307" s="5">
        <f>J3307+L3307+N3307</f>
        <v>0</v>
      </c>
      <c r="Q3307" s="1" t="s">
        <v>13</v>
      </c>
      <c r="S3307" t="s">
        <v>13</v>
      </c>
      <c r="T3307" t="s">
        <v>13</v>
      </c>
      <c r="U3307" t="s">
        <v>13</v>
      </c>
      <c r="V3307">
        <v>1</v>
      </c>
    </row>
    <row r="3308" spans="1:22" x14ac:dyDescent="0.2">
      <c r="A3308" s="1" t="s">
        <v>13</v>
      </c>
      <c r="B3308" s="6" t="s">
        <v>13</v>
      </c>
      <c r="C3308" s="1" t="s">
        <v>13</v>
      </c>
      <c r="D3308" s="1" t="s">
        <v>13</v>
      </c>
      <c r="E3308" s="1" t="s">
        <v>13</v>
      </c>
      <c r="F3308" s="1" t="s">
        <v>13</v>
      </c>
      <c r="G3308" s="6" t="s">
        <v>13</v>
      </c>
      <c r="H3308" s="3">
        <v>0</v>
      </c>
      <c r="I3308" s="1" t="s">
        <v>13</v>
      </c>
      <c r="J3308" s="1" t="s">
        <v>13</v>
      </c>
      <c r="K3308" s="1" t="s">
        <v>13</v>
      </c>
      <c r="L3308" s="1" t="s">
        <v>13</v>
      </c>
      <c r="M3308" s="1" t="s">
        <v>13</v>
      </c>
      <c r="N3308" s="1" t="s">
        <v>13</v>
      </c>
      <c r="O3308" s="1" t="s">
        <v>13</v>
      </c>
      <c r="P3308" s="1" t="s">
        <v>13</v>
      </c>
      <c r="Q3308" s="1" t="s">
        <v>13</v>
      </c>
      <c r="S3308" t="s">
        <v>13</v>
      </c>
      <c r="T3308" t="s">
        <v>13</v>
      </c>
      <c r="U3308" t="s">
        <v>13</v>
      </c>
      <c r="V3308">
        <v>1</v>
      </c>
    </row>
    <row r="3309" spans="1:22" x14ac:dyDescent="0.2">
      <c r="A3309" s="1" t="s">
        <v>1074</v>
      </c>
      <c r="B3309" s="6" t="s">
        <v>13</v>
      </c>
      <c r="C3309" s="1" t="s">
        <v>13</v>
      </c>
      <c r="D3309" s="1" t="s">
        <v>13</v>
      </c>
      <c r="E3309" s="1" t="s">
        <v>1070</v>
      </c>
      <c r="F3309" s="1" t="s">
        <v>1075</v>
      </c>
      <c r="G3309" s="6" t="s">
        <v>286</v>
      </c>
      <c r="H3309" s="3">
        <v>0</v>
      </c>
      <c r="I3309" s="1" t="s">
        <v>13</v>
      </c>
      <c r="J3309" s="1" t="s">
        <v>13</v>
      </c>
      <c r="K3309" s="1" t="s">
        <v>13</v>
      </c>
      <c r="L3309" s="1" t="s">
        <v>13</v>
      </c>
      <c r="M3309" s="1" t="s">
        <v>13</v>
      </c>
      <c r="N3309" s="1" t="s">
        <v>13</v>
      </c>
      <c r="O3309" s="1" t="s">
        <v>13</v>
      </c>
      <c r="P3309" s="1" t="s">
        <v>13</v>
      </c>
      <c r="Q3309" s="1" t="s">
        <v>13</v>
      </c>
      <c r="S3309" t="s">
        <v>13</v>
      </c>
      <c r="T3309" t="s">
        <v>13</v>
      </c>
      <c r="U3309" t="s">
        <v>13</v>
      </c>
      <c r="V3309">
        <v>1</v>
      </c>
    </row>
    <row r="3310" spans="1:22" x14ac:dyDescent="0.2">
      <c r="A3310" s="1" t="s">
        <v>1074</v>
      </c>
      <c r="B3310" s="6" t="s">
        <v>1312</v>
      </c>
      <c r="C3310" s="1" t="s">
        <v>1355</v>
      </c>
      <c r="D3310" s="1" t="s">
        <v>13</v>
      </c>
      <c r="E3310" s="1" t="s">
        <v>1356</v>
      </c>
      <c r="F3310" s="1" t="s">
        <v>1315</v>
      </c>
      <c r="G3310" s="6" t="s">
        <v>1316</v>
      </c>
      <c r="H3310" s="3">
        <v>0.05</v>
      </c>
      <c r="I3310" s="5">
        <v>0</v>
      </c>
      <c r="J3310" s="4">
        <f>TRUNC(H3310*I3310, 1)</f>
        <v>0</v>
      </c>
      <c r="K3310" s="4">
        <f>노무!E5</f>
        <v>0</v>
      </c>
      <c r="L3310" s="5">
        <f>TRUNC(H3310*K3310, 1)</f>
        <v>0</v>
      </c>
      <c r="M3310" s="4">
        <v>0</v>
      </c>
      <c r="N3310" s="5">
        <f>TRUNC(H3310*M3310, 1)</f>
        <v>0</v>
      </c>
      <c r="O3310" s="4">
        <f t="shared" ref="O3310:P3312" si="443">I3310+K3310+M3310</f>
        <v>0</v>
      </c>
      <c r="P3310" s="5">
        <f t="shared" si="443"/>
        <v>0</v>
      </c>
      <c r="Q3310" s="1" t="s">
        <v>13</v>
      </c>
      <c r="S3310" t="s">
        <v>54</v>
      </c>
      <c r="T3310" t="s">
        <v>54</v>
      </c>
      <c r="U3310" t="s">
        <v>13</v>
      </c>
      <c r="V3310">
        <v>1</v>
      </c>
    </row>
    <row r="3311" spans="1:22" x14ac:dyDescent="0.2">
      <c r="A3311" s="1" t="s">
        <v>1074</v>
      </c>
      <c r="B3311" s="6" t="s">
        <v>1312</v>
      </c>
      <c r="C3311" s="1" t="s">
        <v>1317</v>
      </c>
      <c r="D3311" s="1" t="s">
        <v>13</v>
      </c>
      <c r="E3311" s="1" t="s">
        <v>1318</v>
      </c>
      <c r="F3311" s="1" t="s">
        <v>1315</v>
      </c>
      <c r="G3311" s="6" t="s">
        <v>1316</v>
      </c>
      <c r="H3311" s="3">
        <v>0.04</v>
      </c>
      <c r="I3311" s="5">
        <v>0</v>
      </c>
      <c r="J3311" s="4">
        <f>TRUNC(H3311*I3311, 1)</f>
        <v>0</v>
      </c>
      <c r="K3311" s="4">
        <f>노무!E4</f>
        <v>0</v>
      </c>
      <c r="L3311" s="5">
        <f>TRUNC(H3311*K3311, 1)</f>
        <v>0</v>
      </c>
      <c r="M3311" s="4">
        <v>0</v>
      </c>
      <c r="N3311" s="5">
        <f>TRUNC(H3311*M3311, 1)</f>
        <v>0</v>
      </c>
      <c r="O3311" s="4">
        <f t="shared" si="443"/>
        <v>0</v>
      </c>
      <c r="P3311" s="5">
        <f t="shared" si="443"/>
        <v>0</v>
      </c>
      <c r="Q3311" s="1" t="s">
        <v>13</v>
      </c>
      <c r="S3311" t="s">
        <v>54</v>
      </c>
      <c r="T3311" t="s">
        <v>54</v>
      </c>
      <c r="U3311" t="s">
        <v>13</v>
      </c>
      <c r="V3311">
        <v>1</v>
      </c>
    </row>
    <row r="3312" spans="1:22" x14ac:dyDescent="0.2">
      <c r="A3312" s="1" t="s">
        <v>1074</v>
      </c>
      <c r="B3312" s="6" t="s">
        <v>1306</v>
      </c>
      <c r="C3312" s="1" t="s">
        <v>1307</v>
      </c>
      <c r="D3312" s="1" t="s">
        <v>13</v>
      </c>
      <c r="E3312" s="1" t="s">
        <v>1319</v>
      </c>
      <c r="F3312" s="1" t="s">
        <v>1320</v>
      </c>
      <c r="G3312" s="6" t="s">
        <v>1310</v>
      </c>
      <c r="H3312" s="3">
        <v>1</v>
      </c>
      <c r="I3312" s="4">
        <f>TRUNC((L3310+L3311)*3*0.01, 1)</f>
        <v>0</v>
      </c>
      <c r="J3312" s="4">
        <f>TRUNC(H3312*I3312, 1)</f>
        <v>0</v>
      </c>
      <c r="K3312" s="4">
        <v>0</v>
      </c>
      <c r="L3312" s="5">
        <f>TRUNC(H3312*K3312, 1)</f>
        <v>0</v>
      </c>
      <c r="M3312" s="4">
        <v>0</v>
      </c>
      <c r="N3312" s="5">
        <f>TRUNC(H3312*M3312, 1)</f>
        <v>0</v>
      </c>
      <c r="O3312" s="4">
        <f t="shared" si="443"/>
        <v>0</v>
      </c>
      <c r="P3312" s="5">
        <f t="shared" si="443"/>
        <v>0</v>
      </c>
      <c r="Q3312" s="1" t="s">
        <v>13</v>
      </c>
      <c r="S3312" t="s">
        <v>54</v>
      </c>
      <c r="T3312" t="s">
        <v>54</v>
      </c>
      <c r="U3312">
        <v>3</v>
      </c>
      <c r="V3312">
        <v>1</v>
      </c>
    </row>
    <row r="3313" spans="1:22" x14ac:dyDescent="0.2">
      <c r="A3313" s="1" t="s">
        <v>13</v>
      </c>
      <c r="B3313" s="6" t="s">
        <v>13</v>
      </c>
      <c r="C3313" s="1" t="s">
        <v>13</v>
      </c>
      <c r="D3313" s="1" t="s">
        <v>13</v>
      </c>
      <c r="E3313" s="1" t="s">
        <v>1311</v>
      </c>
      <c r="F3313" s="1" t="s">
        <v>13</v>
      </c>
      <c r="G3313" s="6" t="s">
        <v>13</v>
      </c>
      <c r="H3313" s="3">
        <v>0</v>
      </c>
      <c r="I3313" s="1" t="s">
        <v>13</v>
      </c>
      <c r="J3313" s="4">
        <f>TRUNC(SUMPRODUCT(J3310:J3312, V3310:V3312), 0)</f>
        <v>0</v>
      </c>
      <c r="K3313" s="1" t="s">
        <v>13</v>
      </c>
      <c r="L3313" s="5">
        <f>TRUNC(SUMPRODUCT(L3310:L3312, V3310:V3312), 0)</f>
        <v>0</v>
      </c>
      <c r="M3313" s="1" t="s">
        <v>13</v>
      </c>
      <c r="N3313" s="5">
        <f>TRUNC(SUMPRODUCT(N3310:N3312, V3310:V3312), 0)</f>
        <v>0</v>
      </c>
      <c r="O3313" s="1" t="s">
        <v>13</v>
      </c>
      <c r="P3313" s="5">
        <f>J3313+L3313+N3313</f>
        <v>0</v>
      </c>
      <c r="Q3313" s="1" t="s">
        <v>13</v>
      </c>
      <c r="S3313" t="s">
        <v>13</v>
      </c>
      <c r="T3313" t="s">
        <v>13</v>
      </c>
      <c r="U3313" t="s">
        <v>13</v>
      </c>
      <c r="V3313">
        <v>1</v>
      </c>
    </row>
    <row r="3314" spans="1:22" x14ac:dyDescent="0.2">
      <c r="A3314" s="1" t="s">
        <v>13</v>
      </c>
      <c r="B3314" s="6" t="s">
        <v>13</v>
      </c>
      <c r="C3314" s="1" t="s">
        <v>13</v>
      </c>
      <c r="D3314" s="1" t="s">
        <v>13</v>
      </c>
      <c r="E3314" s="1" t="s">
        <v>13</v>
      </c>
      <c r="F3314" s="1" t="s">
        <v>13</v>
      </c>
      <c r="G3314" s="6" t="s">
        <v>13</v>
      </c>
      <c r="H3314" s="3">
        <v>0</v>
      </c>
      <c r="I3314" s="1" t="s">
        <v>13</v>
      </c>
      <c r="J3314" s="1" t="s">
        <v>13</v>
      </c>
      <c r="K3314" s="1" t="s">
        <v>13</v>
      </c>
      <c r="L3314" s="1" t="s">
        <v>13</v>
      </c>
      <c r="M3314" s="1" t="s">
        <v>13</v>
      </c>
      <c r="N3314" s="1" t="s">
        <v>13</v>
      </c>
      <c r="O3314" s="1" t="s">
        <v>13</v>
      </c>
      <c r="P3314" s="1" t="s">
        <v>13</v>
      </c>
      <c r="Q3314" s="1" t="s">
        <v>13</v>
      </c>
      <c r="S3314" t="s">
        <v>13</v>
      </c>
      <c r="T3314" t="s">
        <v>13</v>
      </c>
      <c r="U3314" t="s">
        <v>13</v>
      </c>
      <c r="V3314">
        <v>1</v>
      </c>
    </row>
    <row r="3315" spans="1:22" x14ac:dyDescent="0.2">
      <c r="A3315" s="1" t="s">
        <v>1076</v>
      </c>
      <c r="B3315" s="6" t="s">
        <v>13</v>
      </c>
      <c r="C3315" s="1" t="s">
        <v>13</v>
      </c>
      <c r="D3315" s="1" t="s">
        <v>13</v>
      </c>
      <c r="E3315" s="1" t="s">
        <v>1077</v>
      </c>
      <c r="F3315" s="1" t="s">
        <v>1078</v>
      </c>
      <c r="G3315" s="6" t="s">
        <v>93</v>
      </c>
      <c r="H3315" s="3">
        <v>0</v>
      </c>
      <c r="I3315" s="1" t="s">
        <v>13</v>
      </c>
      <c r="J3315" s="1" t="s">
        <v>13</v>
      </c>
      <c r="K3315" s="1" t="s">
        <v>13</v>
      </c>
      <c r="L3315" s="1" t="s">
        <v>13</v>
      </c>
      <c r="M3315" s="1" t="s">
        <v>13</v>
      </c>
      <c r="N3315" s="1" t="s">
        <v>13</v>
      </c>
      <c r="O3315" s="1" t="s">
        <v>13</v>
      </c>
      <c r="P3315" s="1" t="s">
        <v>13</v>
      </c>
      <c r="Q3315" s="1" t="s">
        <v>13</v>
      </c>
      <c r="S3315" t="s">
        <v>13</v>
      </c>
      <c r="T3315" t="s">
        <v>13</v>
      </c>
      <c r="U3315" t="s">
        <v>13</v>
      </c>
      <c r="V3315">
        <v>1</v>
      </c>
    </row>
    <row r="3316" spans="1:22" x14ac:dyDescent="0.2">
      <c r="A3316" s="1" t="s">
        <v>1076</v>
      </c>
      <c r="B3316" s="6" t="s">
        <v>1312</v>
      </c>
      <c r="C3316" s="1" t="s">
        <v>1324</v>
      </c>
      <c r="D3316" s="1" t="s">
        <v>13</v>
      </c>
      <c r="E3316" s="1" t="s">
        <v>1326</v>
      </c>
      <c r="F3316" s="1" t="s">
        <v>1315</v>
      </c>
      <c r="G3316" s="6" t="s">
        <v>1316</v>
      </c>
      <c r="H3316" s="3">
        <v>0.7</v>
      </c>
      <c r="I3316" s="5">
        <v>0</v>
      </c>
      <c r="J3316" s="4">
        <f t="shared" ref="J3316:J3321" si="444">TRUNC(H3316*I3316, 1)</f>
        <v>0</v>
      </c>
      <c r="K3316" s="4">
        <f>노무!E10</f>
        <v>0</v>
      </c>
      <c r="L3316" s="5">
        <f t="shared" ref="L3316:L3321" si="445">TRUNC(H3316*K3316, 1)</f>
        <v>0</v>
      </c>
      <c r="M3316" s="4">
        <v>0</v>
      </c>
      <c r="N3316" s="5">
        <f t="shared" ref="N3316:N3321" si="446">TRUNC(H3316*M3316, 1)</f>
        <v>0</v>
      </c>
      <c r="O3316" s="4">
        <f t="shared" ref="O3316:P3321" si="447">I3316+K3316+M3316</f>
        <v>0</v>
      </c>
      <c r="P3316" s="5">
        <f t="shared" si="447"/>
        <v>0</v>
      </c>
      <c r="Q3316" s="1" t="s">
        <v>13</v>
      </c>
      <c r="S3316" t="s">
        <v>54</v>
      </c>
      <c r="T3316" t="s">
        <v>54</v>
      </c>
      <c r="U3316" t="s">
        <v>13</v>
      </c>
      <c r="V3316">
        <v>1</v>
      </c>
    </row>
    <row r="3317" spans="1:22" x14ac:dyDescent="0.2">
      <c r="A3317" s="1" t="s">
        <v>1076</v>
      </c>
      <c r="B3317" s="6" t="s">
        <v>1312</v>
      </c>
      <c r="C3317" s="1" t="s">
        <v>1578</v>
      </c>
      <c r="D3317" s="1" t="s">
        <v>13</v>
      </c>
      <c r="E3317" s="1" t="s">
        <v>1579</v>
      </c>
      <c r="F3317" s="1" t="s">
        <v>1315</v>
      </c>
      <c r="G3317" s="6" t="s">
        <v>1316</v>
      </c>
      <c r="H3317" s="3">
        <v>0.7</v>
      </c>
      <c r="I3317" s="5">
        <v>0</v>
      </c>
      <c r="J3317" s="4">
        <f t="shared" si="444"/>
        <v>0</v>
      </c>
      <c r="K3317" s="4">
        <f>노무!E19</f>
        <v>0</v>
      </c>
      <c r="L3317" s="5">
        <f t="shared" si="445"/>
        <v>0</v>
      </c>
      <c r="M3317" s="4">
        <v>0</v>
      </c>
      <c r="N3317" s="5">
        <f t="shared" si="446"/>
        <v>0</v>
      </c>
      <c r="O3317" s="4">
        <f t="shared" si="447"/>
        <v>0</v>
      </c>
      <c r="P3317" s="5">
        <f t="shared" si="447"/>
        <v>0</v>
      </c>
      <c r="Q3317" s="1" t="s">
        <v>13</v>
      </c>
      <c r="S3317" t="s">
        <v>54</v>
      </c>
      <c r="T3317" t="s">
        <v>54</v>
      </c>
      <c r="U3317" t="s">
        <v>13</v>
      </c>
      <c r="V3317">
        <v>1</v>
      </c>
    </row>
    <row r="3318" spans="1:22" x14ac:dyDescent="0.2">
      <c r="A3318" s="1" t="s">
        <v>1076</v>
      </c>
      <c r="B3318" s="6" t="s">
        <v>1312</v>
      </c>
      <c r="C3318" s="1" t="s">
        <v>1580</v>
      </c>
      <c r="D3318" s="1" t="s">
        <v>13</v>
      </c>
      <c r="E3318" s="1" t="s">
        <v>1581</v>
      </c>
      <c r="F3318" s="1" t="s">
        <v>1315</v>
      </c>
      <c r="G3318" s="6" t="s">
        <v>1316</v>
      </c>
      <c r="H3318" s="3">
        <v>1</v>
      </c>
      <c r="I3318" s="5">
        <v>0</v>
      </c>
      <c r="J3318" s="4">
        <f t="shared" si="444"/>
        <v>0</v>
      </c>
      <c r="K3318" s="4">
        <f>노무!E18</f>
        <v>0</v>
      </c>
      <c r="L3318" s="5">
        <f t="shared" si="445"/>
        <v>0</v>
      </c>
      <c r="M3318" s="4">
        <v>0</v>
      </c>
      <c r="N3318" s="5">
        <f t="shared" si="446"/>
        <v>0</v>
      </c>
      <c r="O3318" s="4">
        <f t="shared" si="447"/>
        <v>0</v>
      </c>
      <c r="P3318" s="5">
        <f t="shared" si="447"/>
        <v>0</v>
      </c>
      <c r="Q3318" s="1" t="s">
        <v>13</v>
      </c>
      <c r="S3318" t="s">
        <v>54</v>
      </c>
      <c r="T3318" t="s">
        <v>54</v>
      </c>
      <c r="U3318" t="s">
        <v>13</v>
      </c>
      <c r="V3318">
        <v>1</v>
      </c>
    </row>
    <row r="3319" spans="1:22" x14ac:dyDescent="0.2">
      <c r="A3319" s="1" t="s">
        <v>1076</v>
      </c>
      <c r="B3319" s="6" t="s">
        <v>1312</v>
      </c>
      <c r="C3319" s="1" t="s">
        <v>1355</v>
      </c>
      <c r="D3319" s="1" t="s">
        <v>13</v>
      </c>
      <c r="E3319" s="1" t="s">
        <v>1356</v>
      </c>
      <c r="F3319" s="1" t="s">
        <v>1315</v>
      </c>
      <c r="G3319" s="6" t="s">
        <v>1316</v>
      </c>
      <c r="H3319" s="3">
        <v>0.5</v>
      </c>
      <c r="I3319" s="5">
        <v>0</v>
      </c>
      <c r="J3319" s="4">
        <f t="shared" si="444"/>
        <v>0</v>
      </c>
      <c r="K3319" s="4">
        <f>노무!E5</f>
        <v>0</v>
      </c>
      <c r="L3319" s="5">
        <f t="shared" si="445"/>
        <v>0</v>
      </c>
      <c r="M3319" s="4">
        <v>0</v>
      </c>
      <c r="N3319" s="5">
        <f t="shared" si="446"/>
        <v>0</v>
      </c>
      <c r="O3319" s="4">
        <f t="shared" si="447"/>
        <v>0</v>
      </c>
      <c r="P3319" s="5">
        <f t="shared" si="447"/>
        <v>0</v>
      </c>
      <c r="Q3319" s="1" t="s">
        <v>13</v>
      </c>
      <c r="S3319" t="s">
        <v>54</v>
      </c>
      <c r="T3319" t="s">
        <v>54</v>
      </c>
      <c r="U3319" t="s">
        <v>13</v>
      </c>
      <c r="V3319">
        <v>1</v>
      </c>
    </row>
    <row r="3320" spans="1:22" x14ac:dyDescent="0.2">
      <c r="A3320" s="1" t="s">
        <v>1076</v>
      </c>
      <c r="B3320" s="6" t="s">
        <v>1312</v>
      </c>
      <c r="C3320" s="1" t="s">
        <v>1317</v>
      </c>
      <c r="D3320" s="1" t="s">
        <v>13</v>
      </c>
      <c r="E3320" s="1" t="s">
        <v>1318</v>
      </c>
      <c r="F3320" s="1" t="s">
        <v>1315</v>
      </c>
      <c r="G3320" s="6" t="s">
        <v>1316</v>
      </c>
      <c r="H3320" s="3">
        <v>0.5</v>
      </c>
      <c r="I3320" s="5">
        <v>0</v>
      </c>
      <c r="J3320" s="4">
        <f t="shared" si="444"/>
        <v>0</v>
      </c>
      <c r="K3320" s="4">
        <f>노무!E4</f>
        <v>0</v>
      </c>
      <c r="L3320" s="5">
        <f t="shared" si="445"/>
        <v>0</v>
      </c>
      <c r="M3320" s="4">
        <v>0</v>
      </c>
      <c r="N3320" s="5">
        <f t="shared" si="446"/>
        <v>0</v>
      </c>
      <c r="O3320" s="4">
        <f t="shared" si="447"/>
        <v>0</v>
      </c>
      <c r="P3320" s="5">
        <f t="shared" si="447"/>
        <v>0</v>
      </c>
      <c r="Q3320" s="1" t="s">
        <v>13</v>
      </c>
      <c r="S3320" t="s">
        <v>54</v>
      </c>
      <c r="T3320" t="s">
        <v>54</v>
      </c>
      <c r="U3320" t="s">
        <v>13</v>
      </c>
      <c r="V3320">
        <v>1</v>
      </c>
    </row>
    <row r="3321" spans="1:22" x14ac:dyDescent="0.2">
      <c r="A3321" s="1" t="s">
        <v>1076</v>
      </c>
      <c r="B3321" s="6" t="s">
        <v>1306</v>
      </c>
      <c r="C3321" s="1" t="s">
        <v>1307</v>
      </c>
      <c r="D3321" s="1" t="s">
        <v>13</v>
      </c>
      <c r="E3321" s="1" t="s">
        <v>1319</v>
      </c>
      <c r="F3321" s="1" t="s">
        <v>1330</v>
      </c>
      <c r="G3321" s="6" t="s">
        <v>1310</v>
      </c>
      <c r="H3321" s="3">
        <v>1</v>
      </c>
      <c r="I3321" s="4">
        <f>TRUNC((L3316+L3317+L3318+L3319+L3320)*2*0.01, 1)</f>
        <v>0</v>
      </c>
      <c r="J3321" s="4">
        <f t="shared" si="444"/>
        <v>0</v>
      </c>
      <c r="K3321" s="4">
        <v>0</v>
      </c>
      <c r="L3321" s="5">
        <f t="shared" si="445"/>
        <v>0</v>
      </c>
      <c r="M3321" s="4">
        <v>0</v>
      </c>
      <c r="N3321" s="5">
        <f t="shared" si="446"/>
        <v>0</v>
      </c>
      <c r="O3321" s="4">
        <f t="shared" si="447"/>
        <v>0</v>
      </c>
      <c r="P3321" s="5">
        <f t="shared" si="447"/>
        <v>0</v>
      </c>
      <c r="Q3321" s="1" t="s">
        <v>13</v>
      </c>
      <c r="S3321" t="s">
        <v>54</v>
      </c>
      <c r="T3321" t="s">
        <v>54</v>
      </c>
      <c r="U3321">
        <v>2</v>
      </c>
      <c r="V3321">
        <v>1</v>
      </c>
    </row>
    <row r="3322" spans="1:22" x14ac:dyDescent="0.2">
      <c r="A3322" s="1" t="s">
        <v>13</v>
      </c>
      <c r="B3322" s="6" t="s">
        <v>13</v>
      </c>
      <c r="C3322" s="1" t="s">
        <v>13</v>
      </c>
      <c r="D3322" s="1" t="s">
        <v>13</v>
      </c>
      <c r="E3322" s="1" t="s">
        <v>1311</v>
      </c>
      <c r="F3322" s="1" t="s">
        <v>13</v>
      </c>
      <c r="G3322" s="6" t="s">
        <v>13</v>
      </c>
      <c r="H3322" s="3">
        <v>0</v>
      </c>
      <c r="I3322" s="1" t="s">
        <v>13</v>
      </c>
      <c r="J3322" s="4">
        <f>TRUNC(SUMPRODUCT(J3316:J3321, V3316:V3321), 0)</f>
        <v>0</v>
      </c>
      <c r="K3322" s="1" t="s">
        <v>13</v>
      </c>
      <c r="L3322" s="5">
        <f>TRUNC(SUMPRODUCT(L3316:L3321, V3316:V3321), 0)</f>
        <v>0</v>
      </c>
      <c r="M3322" s="1" t="s">
        <v>13</v>
      </c>
      <c r="N3322" s="5">
        <f>TRUNC(SUMPRODUCT(N3316:N3321, V3316:V3321), 0)</f>
        <v>0</v>
      </c>
      <c r="O3322" s="1" t="s">
        <v>13</v>
      </c>
      <c r="P3322" s="5">
        <f>J3322+L3322+N3322</f>
        <v>0</v>
      </c>
      <c r="Q3322" s="1" t="s">
        <v>13</v>
      </c>
      <c r="S3322" t="s">
        <v>13</v>
      </c>
      <c r="T3322" t="s">
        <v>13</v>
      </c>
      <c r="U3322" t="s">
        <v>13</v>
      </c>
      <c r="V3322">
        <v>1</v>
      </c>
    </row>
    <row r="3323" spans="1:22" x14ac:dyDescent="0.2">
      <c r="A3323" s="1" t="s">
        <v>13</v>
      </c>
      <c r="B3323" s="6" t="s">
        <v>13</v>
      </c>
      <c r="C3323" s="1" t="s">
        <v>13</v>
      </c>
      <c r="D3323" s="1" t="s">
        <v>13</v>
      </c>
      <c r="E3323" s="1" t="s">
        <v>13</v>
      </c>
      <c r="F3323" s="1" t="s">
        <v>13</v>
      </c>
      <c r="G3323" s="6" t="s">
        <v>13</v>
      </c>
      <c r="H3323" s="3">
        <v>0</v>
      </c>
      <c r="I3323" s="1" t="s">
        <v>13</v>
      </c>
      <c r="J3323" s="1" t="s">
        <v>13</v>
      </c>
      <c r="K3323" s="1" t="s">
        <v>13</v>
      </c>
      <c r="L3323" s="1" t="s">
        <v>13</v>
      </c>
      <c r="M3323" s="1" t="s">
        <v>13</v>
      </c>
      <c r="N3323" s="1" t="s">
        <v>13</v>
      </c>
      <c r="O3323" s="1" t="s">
        <v>13</v>
      </c>
      <c r="P3323" s="1" t="s">
        <v>13</v>
      </c>
      <c r="Q3323" s="1" t="s">
        <v>13</v>
      </c>
      <c r="S3323" t="s">
        <v>13</v>
      </c>
      <c r="T3323" t="s">
        <v>13</v>
      </c>
      <c r="U3323" t="s">
        <v>13</v>
      </c>
      <c r="V3323">
        <v>1</v>
      </c>
    </row>
    <row r="3324" spans="1:22" x14ac:dyDescent="0.2">
      <c r="A3324" s="1" t="s">
        <v>1079</v>
      </c>
      <c r="B3324" s="6" t="s">
        <v>13</v>
      </c>
      <c r="C3324" s="1" t="s">
        <v>13</v>
      </c>
      <c r="D3324" s="1" t="s">
        <v>13</v>
      </c>
      <c r="E3324" s="1" t="s">
        <v>1077</v>
      </c>
      <c r="F3324" s="1" t="s">
        <v>1080</v>
      </c>
      <c r="G3324" s="6" t="s">
        <v>93</v>
      </c>
      <c r="H3324" s="3">
        <v>0</v>
      </c>
      <c r="I3324" s="1" t="s">
        <v>13</v>
      </c>
      <c r="J3324" s="1" t="s">
        <v>13</v>
      </c>
      <c r="K3324" s="1" t="s">
        <v>13</v>
      </c>
      <c r="L3324" s="1" t="s">
        <v>13</v>
      </c>
      <c r="M3324" s="1" t="s">
        <v>13</v>
      </c>
      <c r="N3324" s="1" t="s">
        <v>13</v>
      </c>
      <c r="O3324" s="1" t="s">
        <v>13</v>
      </c>
      <c r="P3324" s="1" t="s">
        <v>13</v>
      </c>
      <c r="Q3324" s="1" t="s">
        <v>13</v>
      </c>
      <c r="S3324" t="s">
        <v>13</v>
      </c>
      <c r="T3324" t="s">
        <v>13</v>
      </c>
      <c r="U3324" t="s">
        <v>13</v>
      </c>
      <c r="V3324">
        <v>1</v>
      </c>
    </row>
    <row r="3325" spans="1:22" x14ac:dyDescent="0.2">
      <c r="A3325" s="1" t="s">
        <v>1079</v>
      </c>
      <c r="B3325" s="6" t="s">
        <v>1312</v>
      </c>
      <c r="C3325" s="1" t="s">
        <v>1324</v>
      </c>
      <c r="D3325" s="1" t="s">
        <v>13</v>
      </c>
      <c r="E3325" s="1" t="s">
        <v>1326</v>
      </c>
      <c r="F3325" s="1" t="s">
        <v>1315</v>
      </c>
      <c r="G3325" s="6" t="s">
        <v>1316</v>
      </c>
      <c r="H3325" s="3">
        <v>0.9</v>
      </c>
      <c r="I3325" s="5">
        <v>0</v>
      </c>
      <c r="J3325" s="4">
        <f t="shared" ref="J3325:J3330" si="448">TRUNC(H3325*I3325, 1)</f>
        <v>0</v>
      </c>
      <c r="K3325" s="4">
        <f>노무!E10</f>
        <v>0</v>
      </c>
      <c r="L3325" s="5">
        <f t="shared" ref="L3325:L3330" si="449">TRUNC(H3325*K3325, 1)</f>
        <v>0</v>
      </c>
      <c r="M3325" s="4">
        <v>0</v>
      </c>
      <c r="N3325" s="5">
        <f t="shared" ref="N3325:N3330" si="450">TRUNC(H3325*M3325, 1)</f>
        <v>0</v>
      </c>
      <c r="O3325" s="4">
        <f t="shared" ref="O3325:P3330" si="451">I3325+K3325+M3325</f>
        <v>0</v>
      </c>
      <c r="P3325" s="5">
        <f t="shared" si="451"/>
        <v>0</v>
      </c>
      <c r="Q3325" s="1" t="s">
        <v>13</v>
      </c>
      <c r="S3325" t="s">
        <v>54</v>
      </c>
      <c r="T3325" t="s">
        <v>54</v>
      </c>
      <c r="U3325" t="s">
        <v>13</v>
      </c>
      <c r="V3325">
        <v>1</v>
      </c>
    </row>
    <row r="3326" spans="1:22" x14ac:dyDescent="0.2">
      <c r="A3326" s="1" t="s">
        <v>1079</v>
      </c>
      <c r="B3326" s="6" t="s">
        <v>1312</v>
      </c>
      <c r="C3326" s="1" t="s">
        <v>1578</v>
      </c>
      <c r="D3326" s="1" t="s">
        <v>13</v>
      </c>
      <c r="E3326" s="1" t="s">
        <v>1579</v>
      </c>
      <c r="F3326" s="1" t="s">
        <v>1315</v>
      </c>
      <c r="G3326" s="6" t="s">
        <v>1316</v>
      </c>
      <c r="H3326" s="3">
        <v>0.7</v>
      </c>
      <c r="I3326" s="5">
        <v>0</v>
      </c>
      <c r="J3326" s="4">
        <f t="shared" si="448"/>
        <v>0</v>
      </c>
      <c r="K3326" s="4">
        <f>노무!E19</f>
        <v>0</v>
      </c>
      <c r="L3326" s="5">
        <f t="shared" si="449"/>
        <v>0</v>
      </c>
      <c r="M3326" s="4">
        <v>0</v>
      </c>
      <c r="N3326" s="5">
        <f t="shared" si="450"/>
        <v>0</v>
      </c>
      <c r="O3326" s="4">
        <f t="shared" si="451"/>
        <v>0</v>
      </c>
      <c r="P3326" s="5">
        <f t="shared" si="451"/>
        <v>0</v>
      </c>
      <c r="Q3326" s="1" t="s">
        <v>13</v>
      </c>
      <c r="S3326" t="s">
        <v>54</v>
      </c>
      <c r="T3326" t="s">
        <v>54</v>
      </c>
      <c r="U3326" t="s">
        <v>13</v>
      </c>
      <c r="V3326">
        <v>1</v>
      </c>
    </row>
    <row r="3327" spans="1:22" x14ac:dyDescent="0.2">
      <c r="A3327" s="1" t="s">
        <v>1079</v>
      </c>
      <c r="B3327" s="6" t="s">
        <v>1312</v>
      </c>
      <c r="C3327" s="1" t="s">
        <v>1580</v>
      </c>
      <c r="D3327" s="1" t="s">
        <v>13</v>
      </c>
      <c r="E3327" s="1" t="s">
        <v>1581</v>
      </c>
      <c r="F3327" s="1" t="s">
        <v>1315</v>
      </c>
      <c r="G3327" s="6" t="s">
        <v>1316</v>
      </c>
      <c r="H3327" s="3">
        <v>1</v>
      </c>
      <c r="I3327" s="5">
        <v>0</v>
      </c>
      <c r="J3327" s="4">
        <f t="shared" si="448"/>
        <v>0</v>
      </c>
      <c r="K3327" s="4">
        <f>노무!E18</f>
        <v>0</v>
      </c>
      <c r="L3327" s="5">
        <f t="shared" si="449"/>
        <v>0</v>
      </c>
      <c r="M3327" s="4">
        <v>0</v>
      </c>
      <c r="N3327" s="5">
        <f t="shared" si="450"/>
        <v>0</v>
      </c>
      <c r="O3327" s="4">
        <f t="shared" si="451"/>
        <v>0</v>
      </c>
      <c r="P3327" s="5">
        <f t="shared" si="451"/>
        <v>0</v>
      </c>
      <c r="Q3327" s="1" t="s">
        <v>13</v>
      </c>
      <c r="S3327" t="s">
        <v>54</v>
      </c>
      <c r="T3327" t="s">
        <v>54</v>
      </c>
      <c r="U3327" t="s">
        <v>13</v>
      </c>
      <c r="V3327">
        <v>1</v>
      </c>
    </row>
    <row r="3328" spans="1:22" x14ac:dyDescent="0.2">
      <c r="A3328" s="1" t="s">
        <v>1079</v>
      </c>
      <c r="B3328" s="6" t="s">
        <v>1312</v>
      </c>
      <c r="C3328" s="1" t="s">
        <v>1355</v>
      </c>
      <c r="D3328" s="1" t="s">
        <v>13</v>
      </c>
      <c r="E3328" s="1" t="s">
        <v>1356</v>
      </c>
      <c r="F3328" s="1" t="s">
        <v>1315</v>
      </c>
      <c r="G3328" s="6" t="s">
        <v>1316</v>
      </c>
      <c r="H3328" s="3">
        <v>0.5</v>
      </c>
      <c r="I3328" s="5">
        <v>0</v>
      </c>
      <c r="J3328" s="4">
        <f t="shared" si="448"/>
        <v>0</v>
      </c>
      <c r="K3328" s="4">
        <f>노무!E5</f>
        <v>0</v>
      </c>
      <c r="L3328" s="5">
        <f t="shared" si="449"/>
        <v>0</v>
      </c>
      <c r="M3328" s="4">
        <v>0</v>
      </c>
      <c r="N3328" s="5">
        <f t="shared" si="450"/>
        <v>0</v>
      </c>
      <c r="O3328" s="4">
        <f t="shared" si="451"/>
        <v>0</v>
      </c>
      <c r="P3328" s="5">
        <f t="shared" si="451"/>
        <v>0</v>
      </c>
      <c r="Q3328" s="1" t="s">
        <v>13</v>
      </c>
      <c r="S3328" t="s">
        <v>54</v>
      </c>
      <c r="T3328" t="s">
        <v>54</v>
      </c>
      <c r="U3328" t="s">
        <v>13</v>
      </c>
      <c r="V3328">
        <v>1</v>
      </c>
    </row>
    <row r="3329" spans="1:22" x14ac:dyDescent="0.2">
      <c r="A3329" s="1" t="s">
        <v>1079</v>
      </c>
      <c r="B3329" s="6" t="s">
        <v>1312</v>
      </c>
      <c r="C3329" s="1" t="s">
        <v>1317</v>
      </c>
      <c r="D3329" s="1" t="s">
        <v>13</v>
      </c>
      <c r="E3329" s="1" t="s">
        <v>1318</v>
      </c>
      <c r="F3329" s="1" t="s">
        <v>1315</v>
      </c>
      <c r="G3329" s="6" t="s">
        <v>1316</v>
      </c>
      <c r="H3329" s="3">
        <v>0.7</v>
      </c>
      <c r="I3329" s="5">
        <v>0</v>
      </c>
      <c r="J3329" s="4">
        <f t="shared" si="448"/>
        <v>0</v>
      </c>
      <c r="K3329" s="4">
        <f>노무!E4</f>
        <v>0</v>
      </c>
      <c r="L3329" s="5">
        <f t="shared" si="449"/>
        <v>0</v>
      </c>
      <c r="M3329" s="4">
        <v>0</v>
      </c>
      <c r="N3329" s="5">
        <f t="shared" si="450"/>
        <v>0</v>
      </c>
      <c r="O3329" s="4">
        <f t="shared" si="451"/>
        <v>0</v>
      </c>
      <c r="P3329" s="5">
        <f t="shared" si="451"/>
        <v>0</v>
      </c>
      <c r="Q3329" s="1" t="s">
        <v>13</v>
      </c>
      <c r="S3329" t="s">
        <v>54</v>
      </c>
      <c r="T3329" t="s">
        <v>54</v>
      </c>
      <c r="U3329" t="s">
        <v>13</v>
      </c>
      <c r="V3329">
        <v>1</v>
      </c>
    </row>
    <row r="3330" spans="1:22" x14ac:dyDescent="0.2">
      <c r="A3330" s="1" t="s">
        <v>1079</v>
      </c>
      <c r="B3330" s="6" t="s">
        <v>1306</v>
      </c>
      <c r="C3330" s="1" t="s">
        <v>1307</v>
      </c>
      <c r="D3330" s="1" t="s">
        <v>13</v>
      </c>
      <c r="E3330" s="1" t="s">
        <v>1319</v>
      </c>
      <c r="F3330" s="1" t="s">
        <v>1330</v>
      </c>
      <c r="G3330" s="6" t="s">
        <v>1310</v>
      </c>
      <c r="H3330" s="3">
        <v>1</v>
      </c>
      <c r="I3330" s="4">
        <f>TRUNC((L3325+L3326+L3327+L3328+L3329)*2*0.01, 1)</f>
        <v>0</v>
      </c>
      <c r="J3330" s="4">
        <f t="shared" si="448"/>
        <v>0</v>
      </c>
      <c r="K3330" s="4">
        <v>0</v>
      </c>
      <c r="L3330" s="5">
        <f t="shared" si="449"/>
        <v>0</v>
      </c>
      <c r="M3330" s="4">
        <v>0</v>
      </c>
      <c r="N3330" s="5">
        <f t="shared" si="450"/>
        <v>0</v>
      </c>
      <c r="O3330" s="4">
        <f t="shared" si="451"/>
        <v>0</v>
      </c>
      <c r="P3330" s="5">
        <f t="shared" si="451"/>
        <v>0</v>
      </c>
      <c r="Q3330" s="1" t="s">
        <v>13</v>
      </c>
      <c r="S3330" t="s">
        <v>54</v>
      </c>
      <c r="T3330" t="s">
        <v>54</v>
      </c>
      <c r="U3330">
        <v>2</v>
      </c>
      <c r="V3330">
        <v>1</v>
      </c>
    </row>
    <row r="3331" spans="1:22" x14ac:dyDescent="0.2">
      <c r="A3331" s="1" t="s">
        <v>13</v>
      </c>
      <c r="B3331" s="6" t="s">
        <v>13</v>
      </c>
      <c r="C3331" s="1" t="s">
        <v>13</v>
      </c>
      <c r="D3331" s="1" t="s">
        <v>13</v>
      </c>
      <c r="E3331" s="1" t="s">
        <v>1311</v>
      </c>
      <c r="F3331" s="1" t="s">
        <v>13</v>
      </c>
      <c r="G3331" s="6" t="s">
        <v>13</v>
      </c>
      <c r="H3331" s="3">
        <v>0</v>
      </c>
      <c r="I3331" s="1" t="s">
        <v>13</v>
      </c>
      <c r="J3331" s="4">
        <f>TRUNC(SUMPRODUCT(J3325:J3330, V3325:V3330), 0)</f>
        <v>0</v>
      </c>
      <c r="K3331" s="1" t="s">
        <v>13</v>
      </c>
      <c r="L3331" s="5">
        <f>TRUNC(SUMPRODUCT(L3325:L3330, V3325:V3330), 0)</f>
        <v>0</v>
      </c>
      <c r="M3331" s="1" t="s">
        <v>13</v>
      </c>
      <c r="N3331" s="5">
        <f>TRUNC(SUMPRODUCT(N3325:N3330, V3325:V3330), 0)</f>
        <v>0</v>
      </c>
      <c r="O3331" s="1" t="s">
        <v>13</v>
      </c>
      <c r="P3331" s="5">
        <f>J3331+L3331+N3331</f>
        <v>0</v>
      </c>
      <c r="Q3331" s="1" t="s">
        <v>13</v>
      </c>
      <c r="S3331" t="s">
        <v>13</v>
      </c>
      <c r="T3331" t="s">
        <v>13</v>
      </c>
      <c r="U3331" t="s">
        <v>13</v>
      </c>
      <c r="V3331">
        <v>1</v>
      </c>
    </row>
    <row r="3332" spans="1:22" x14ac:dyDescent="0.2">
      <c r="A3332" s="1" t="s">
        <v>13</v>
      </c>
      <c r="B3332" s="6" t="s">
        <v>13</v>
      </c>
      <c r="C3332" s="1" t="s">
        <v>13</v>
      </c>
      <c r="D3332" s="1" t="s">
        <v>13</v>
      </c>
      <c r="E3332" s="1" t="s">
        <v>13</v>
      </c>
      <c r="F3332" s="1" t="s">
        <v>13</v>
      </c>
      <c r="G3332" s="6" t="s">
        <v>13</v>
      </c>
      <c r="H3332" s="3">
        <v>0</v>
      </c>
      <c r="I3332" s="1" t="s">
        <v>13</v>
      </c>
      <c r="J3332" s="1" t="s">
        <v>13</v>
      </c>
      <c r="K3332" s="1" t="s">
        <v>13</v>
      </c>
      <c r="L3332" s="1" t="s">
        <v>13</v>
      </c>
      <c r="M3332" s="1" t="s">
        <v>13</v>
      </c>
      <c r="N3332" s="1" t="s">
        <v>13</v>
      </c>
      <c r="O3332" s="1" t="s">
        <v>13</v>
      </c>
      <c r="P3332" s="1" t="s">
        <v>13</v>
      </c>
      <c r="Q3332" s="1" t="s">
        <v>13</v>
      </c>
      <c r="S3332" t="s">
        <v>13</v>
      </c>
      <c r="T3332" t="s">
        <v>13</v>
      </c>
      <c r="U3332" t="s">
        <v>13</v>
      </c>
      <c r="V3332">
        <v>1</v>
      </c>
    </row>
    <row r="3333" spans="1:22" x14ac:dyDescent="0.2">
      <c r="A3333" s="1" t="s">
        <v>1081</v>
      </c>
      <c r="B3333" s="6" t="s">
        <v>13</v>
      </c>
      <c r="C3333" s="1" t="s">
        <v>13</v>
      </c>
      <c r="D3333" s="1" t="s">
        <v>13</v>
      </c>
      <c r="E3333" s="1" t="s">
        <v>1082</v>
      </c>
      <c r="F3333" s="1" t="s">
        <v>1083</v>
      </c>
      <c r="G3333" s="6" t="s">
        <v>1042</v>
      </c>
      <c r="H3333" s="3">
        <v>0</v>
      </c>
      <c r="I3333" s="1" t="s">
        <v>13</v>
      </c>
      <c r="J3333" s="1" t="s">
        <v>13</v>
      </c>
      <c r="K3333" s="1" t="s">
        <v>13</v>
      </c>
      <c r="L3333" s="1" t="s">
        <v>13</v>
      </c>
      <c r="M3333" s="1" t="s">
        <v>13</v>
      </c>
      <c r="N3333" s="1" t="s">
        <v>13</v>
      </c>
      <c r="O3333" s="1" t="s">
        <v>13</v>
      </c>
      <c r="P3333" s="1" t="s">
        <v>13</v>
      </c>
      <c r="Q3333" s="1" t="s">
        <v>13</v>
      </c>
      <c r="S3333" t="s">
        <v>13</v>
      </c>
      <c r="T3333" t="s">
        <v>13</v>
      </c>
      <c r="U3333" t="s">
        <v>13</v>
      </c>
      <c r="V3333">
        <v>1</v>
      </c>
    </row>
    <row r="3334" spans="1:22" x14ac:dyDescent="0.2">
      <c r="A3334" s="1" t="s">
        <v>1081</v>
      </c>
      <c r="B3334" s="6" t="s">
        <v>1312</v>
      </c>
      <c r="C3334" s="1" t="s">
        <v>1355</v>
      </c>
      <c r="D3334" s="1" t="s">
        <v>13</v>
      </c>
      <c r="E3334" s="1" t="s">
        <v>1356</v>
      </c>
      <c r="F3334" s="1" t="s">
        <v>1315</v>
      </c>
      <c r="G3334" s="6" t="s">
        <v>1316</v>
      </c>
      <c r="H3334" s="3">
        <v>0.48</v>
      </c>
      <c r="I3334" s="5">
        <v>0</v>
      </c>
      <c r="J3334" s="4">
        <f>TRUNC(H3334*I3334, 1)</f>
        <v>0</v>
      </c>
      <c r="K3334" s="4">
        <f>노무!E5</f>
        <v>0</v>
      </c>
      <c r="L3334" s="5">
        <f>TRUNC(H3334*K3334, 1)</f>
        <v>0</v>
      </c>
      <c r="M3334" s="4">
        <v>0</v>
      </c>
      <c r="N3334" s="5">
        <f>TRUNC(H3334*M3334, 1)</f>
        <v>0</v>
      </c>
      <c r="O3334" s="4">
        <f t="shared" ref="O3334:P3336" si="452">I3334+K3334+M3334</f>
        <v>0</v>
      </c>
      <c r="P3334" s="5">
        <f t="shared" si="452"/>
        <v>0</v>
      </c>
      <c r="Q3334" s="1" t="s">
        <v>13</v>
      </c>
      <c r="S3334" t="s">
        <v>54</v>
      </c>
      <c r="T3334" t="s">
        <v>54</v>
      </c>
      <c r="U3334" t="s">
        <v>13</v>
      </c>
      <c r="V3334">
        <v>1</v>
      </c>
    </row>
    <row r="3335" spans="1:22" x14ac:dyDescent="0.2">
      <c r="A3335" s="1" t="s">
        <v>1081</v>
      </c>
      <c r="B3335" s="6" t="s">
        <v>1312</v>
      </c>
      <c r="C3335" s="1" t="s">
        <v>1317</v>
      </c>
      <c r="D3335" s="1" t="s">
        <v>13</v>
      </c>
      <c r="E3335" s="1" t="s">
        <v>1318</v>
      </c>
      <c r="F3335" s="1" t="s">
        <v>1315</v>
      </c>
      <c r="G3335" s="6" t="s">
        <v>1316</v>
      </c>
      <c r="H3335" s="3">
        <v>0.23</v>
      </c>
      <c r="I3335" s="5">
        <v>0</v>
      </c>
      <c r="J3335" s="4">
        <f>TRUNC(H3335*I3335, 1)</f>
        <v>0</v>
      </c>
      <c r="K3335" s="4">
        <f>노무!E4</f>
        <v>0</v>
      </c>
      <c r="L3335" s="5">
        <f>TRUNC(H3335*K3335, 1)</f>
        <v>0</v>
      </c>
      <c r="M3335" s="4">
        <v>0</v>
      </c>
      <c r="N3335" s="5">
        <f>TRUNC(H3335*M3335, 1)</f>
        <v>0</v>
      </c>
      <c r="O3335" s="4">
        <f t="shared" si="452"/>
        <v>0</v>
      </c>
      <c r="P3335" s="5">
        <f t="shared" si="452"/>
        <v>0</v>
      </c>
      <c r="Q3335" s="1" t="s">
        <v>13</v>
      </c>
      <c r="S3335" t="s">
        <v>54</v>
      </c>
      <c r="T3335" t="s">
        <v>54</v>
      </c>
      <c r="U3335" t="s">
        <v>13</v>
      </c>
      <c r="V3335">
        <v>1</v>
      </c>
    </row>
    <row r="3336" spans="1:22" x14ac:dyDescent="0.2">
      <c r="A3336" s="1" t="s">
        <v>1081</v>
      </c>
      <c r="B3336" s="6" t="s">
        <v>1331</v>
      </c>
      <c r="C3336" s="1" t="s">
        <v>1336</v>
      </c>
      <c r="D3336" s="1" t="s">
        <v>13</v>
      </c>
      <c r="E3336" s="1" t="s">
        <v>1333</v>
      </c>
      <c r="F3336" s="1" t="s">
        <v>1337</v>
      </c>
      <c r="G3336" s="6" t="s">
        <v>1335</v>
      </c>
      <c r="H3336" s="3">
        <v>0.98</v>
      </c>
      <c r="I3336" s="4">
        <f>기계경비!H30</f>
        <v>0</v>
      </c>
      <c r="J3336" s="4">
        <f>TRUNC(H3336*I3336, 1)</f>
        <v>0</v>
      </c>
      <c r="K3336" s="4">
        <f>기계경비!I30</f>
        <v>0</v>
      </c>
      <c r="L3336" s="5">
        <f>TRUNC(H3336*K3336, 1)</f>
        <v>0</v>
      </c>
      <c r="M3336" s="4">
        <f>기계경비!J30</f>
        <v>0</v>
      </c>
      <c r="N3336" s="5">
        <f>TRUNC(H3336*M3336, 1)</f>
        <v>0</v>
      </c>
      <c r="O3336" s="4">
        <f t="shared" si="452"/>
        <v>0</v>
      </c>
      <c r="P3336" s="5">
        <f t="shared" si="452"/>
        <v>0</v>
      </c>
      <c r="Q3336" s="1" t="s">
        <v>13</v>
      </c>
      <c r="S3336" t="s">
        <v>54</v>
      </c>
      <c r="T3336" t="s">
        <v>54</v>
      </c>
      <c r="U3336" t="s">
        <v>13</v>
      </c>
      <c r="V3336">
        <v>1</v>
      </c>
    </row>
    <row r="3337" spans="1:22" x14ac:dyDescent="0.2">
      <c r="A3337" s="1" t="s">
        <v>13</v>
      </c>
      <c r="B3337" s="6" t="s">
        <v>13</v>
      </c>
      <c r="C3337" s="1" t="s">
        <v>13</v>
      </c>
      <c r="D3337" s="1" t="s">
        <v>13</v>
      </c>
      <c r="E3337" s="1" t="s">
        <v>1311</v>
      </c>
      <c r="F3337" s="1" t="s">
        <v>13</v>
      </c>
      <c r="G3337" s="6" t="s">
        <v>13</v>
      </c>
      <c r="H3337" s="3">
        <v>0</v>
      </c>
      <c r="I3337" s="1" t="s">
        <v>13</v>
      </c>
      <c r="J3337" s="4">
        <f>TRUNC(SUMPRODUCT(J3334:J3336, V3334:V3336), 0)</f>
        <v>0</v>
      </c>
      <c r="K3337" s="1" t="s">
        <v>13</v>
      </c>
      <c r="L3337" s="5">
        <f>TRUNC(SUMPRODUCT(L3334:L3336, V3334:V3336), 0)</f>
        <v>0</v>
      </c>
      <c r="M3337" s="1" t="s">
        <v>13</v>
      </c>
      <c r="N3337" s="5">
        <f>TRUNC(SUMPRODUCT(N3334:N3336, V3334:V3336), 0)</f>
        <v>0</v>
      </c>
      <c r="O3337" s="1" t="s">
        <v>13</v>
      </c>
      <c r="P3337" s="5">
        <f>J3337+L3337+N3337</f>
        <v>0</v>
      </c>
      <c r="Q3337" s="1" t="s">
        <v>13</v>
      </c>
      <c r="S3337" t="s">
        <v>13</v>
      </c>
      <c r="T3337" t="s">
        <v>13</v>
      </c>
      <c r="U3337" t="s">
        <v>13</v>
      </c>
      <c r="V3337">
        <v>1</v>
      </c>
    </row>
    <row r="3338" spans="1:22" x14ac:dyDescent="0.2">
      <c r="A3338" s="1" t="s">
        <v>13</v>
      </c>
      <c r="B3338" s="6" t="s">
        <v>13</v>
      </c>
      <c r="C3338" s="1" t="s">
        <v>13</v>
      </c>
      <c r="D3338" s="1" t="s">
        <v>13</v>
      </c>
      <c r="E3338" s="1" t="s">
        <v>13</v>
      </c>
      <c r="F3338" s="1" t="s">
        <v>13</v>
      </c>
      <c r="G3338" s="6" t="s">
        <v>13</v>
      </c>
      <c r="H3338" s="3">
        <v>0</v>
      </c>
      <c r="I3338" s="1" t="s">
        <v>13</v>
      </c>
      <c r="J3338" s="1" t="s">
        <v>13</v>
      </c>
      <c r="K3338" s="1" t="s">
        <v>13</v>
      </c>
      <c r="L3338" s="1" t="s">
        <v>13</v>
      </c>
      <c r="M3338" s="1" t="s">
        <v>13</v>
      </c>
      <c r="N3338" s="1" t="s">
        <v>13</v>
      </c>
      <c r="O3338" s="1" t="s">
        <v>13</v>
      </c>
      <c r="P3338" s="1" t="s">
        <v>13</v>
      </c>
      <c r="Q3338" s="1" t="s">
        <v>13</v>
      </c>
      <c r="S3338" t="s">
        <v>13</v>
      </c>
      <c r="T3338" t="s">
        <v>13</v>
      </c>
      <c r="U3338" t="s">
        <v>13</v>
      </c>
      <c r="V3338">
        <v>1</v>
      </c>
    </row>
    <row r="3339" spans="1:22" x14ac:dyDescent="0.2">
      <c r="A3339" s="1" t="s">
        <v>1084</v>
      </c>
      <c r="B3339" s="6" t="s">
        <v>13</v>
      </c>
      <c r="C3339" s="1" t="s">
        <v>13</v>
      </c>
      <c r="D3339" s="1" t="s">
        <v>13</v>
      </c>
      <c r="E3339" s="1" t="s">
        <v>1082</v>
      </c>
      <c r="F3339" s="1" t="s">
        <v>1085</v>
      </c>
      <c r="G3339" s="6" t="s">
        <v>1042</v>
      </c>
      <c r="H3339" s="3">
        <v>0</v>
      </c>
      <c r="I3339" s="1" t="s">
        <v>13</v>
      </c>
      <c r="J3339" s="1" t="s">
        <v>13</v>
      </c>
      <c r="K3339" s="1" t="s">
        <v>13</v>
      </c>
      <c r="L3339" s="1" t="s">
        <v>13</v>
      </c>
      <c r="M3339" s="1" t="s">
        <v>13</v>
      </c>
      <c r="N3339" s="1" t="s">
        <v>13</v>
      </c>
      <c r="O3339" s="1" t="s">
        <v>13</v>
      </c>
      <c r="P3339" s="1" t="s">
        <v>13</v>
      </c>
      <c r="Q3339" s="1" t="s">
        <v>13</v>
      </c>
      <c r="S3339" t="s">
        <v>13</v>
      </c>
      <c r="T3339" t="s">
        <v>13</v>
      </c>
      <c r="U3339" t="s">
        <v>13</v>
      </c>
      <c r="V3339">
        <v>1</v>
      </c>
    </row>
    <row r="3340" spans="1:22" x14ac:dyDescent="0.2">
      <c r="A3340" s="1" t="s">
        <v>1084</v>
      </c>
      <c r="B3340" s="6" t="s">
        <v>1312</v>
      </c>
      <c r="C3340" s="1" t="s">
        <v>1355</v>
      </c>
      <c r="D3340" s="1" t="s">
        <v>13</v>
      </c>
      <c r="E3340" s="1" t="s">
        <v>1356</v>
      </c>
      <c r="F3340" s="1" t="s">
        <v>1315</v>
      </c>
      <c r="G3340" s="6" t="s">
        <v>1316</v>
      </c>
      <c r="H3340" s="3">
        <v>0.25</v>
      </c>
      <c r="I3340" s="5">
        <v>0</v>
      </c>
      <c r="J3340" s="4">
        <f>TRUNC(H3340*I3340, 1)</f>
        <v>0</v>
      </c>
      <c r="K3340" s="4">
        <f>노무!E5</f>
        <v>0</v>
      </c>
      <c r="L3340" s="5">
        <f>TRUNC(H3340*K3340, 1)</f>
        <v>0</v>
      </c>
      <c r="M3340" s="4">
        <v>0</v>
      </c>
      <c r="N3340" s="5">
        <f>TRUNC(H3340*M3340, 1)</f>
        <v>0</v>
      </c>
      <c r="O3340" s="4">
        <f t="shared" ref="O3340:P3342" si="453">I3340+K3340+M3340</f>
        <v>0</v>
      </c>
      <c r="P3340" s="5">
        <f t="shared" si="453"/>
        <v>0</v>
      </c>
      <c r="Q3340" s="1" t="s">
        <v>13</v>
      </c>
      <c r="S3340" t="s">
        <v>54</v>
      </c>
      <c r="T3340" t="s">
        <v>54</v>
      </c>
      <c r="U3340" t="s">
        <v>13</v>
      </c>
      <c r="V3340">
        <v>1</v>
      </c>
    </row>
    <row r="3341" spans="1:22" x14ac:dyDescent="0.2">
      <c r="A3341" s="1" t="s">
        <v>1084</v>
      </c>
      <c r="B3341" s="6" t="s">
        <v>1312</v>
      </c>
      <c r="C3341" s="1" t="s">
        <v>1317</v>
      </c>
      <c r="D3341" s="1" t="s">
        <v>13</v>
      </c>
      <c r="E3341" s="1" t="s">
        <v>1318</v>
      </c>
      <c r="F3341" s="1" t="s">
        <v>1315</v>
      </c>
      <c r="G3341" s="6" t="s">
        <v>1316</v>
      </c>
      <c r="H3341" s="3">
        <v>0.12</v>
      </c>
      <c r="I3341" s="5">
        <v>0</v>
      </c>
      <c r="J3341" s="4">
        <f>TRUNC(H3341*I3341, 1)</f>
        <v>0</v>
      </c>
      <c r="K3341" s="4">
        <f>노무!E4</f>
        <v>0</v>
      </c>
      <c r="L3341" s="5">
        <f>TRUNC(H3341*K3341, 1)</f>
        <v>0</v>
      </c>
      <c r="M3341" s="4">
        <v>0</v>
      </c>
      <c r="N3341" s="5">
        <f>TRUNC(H3341*M3341, 1)</f>
        <v>0</v>
      </c>
      <c r="O3341" s="4">
        <f t="shared" si="453"/>
        <v>0</v>
      </c>
      <c r="P3341" s="5">
        <f t="shared" si="453"/>
        <v>0</v>
      </c>
      <c r="Q3341" s="1" t="s">
        <v>13</v>
      </c>
      <c r="S3341" t="s">
        <v>54</v>
      </c>
      <c r="T3341" t="s">
        <v>54</v>
      </c>
      <c r="U3341" t="s">
        <v>13</v>
      </c>
      <c r="V3341">
        <v>1</v>
      </c>
    </row>
    <row r="3342" spans="1:22" x14ac:dyDescent="0.2">
      <c r="A3342" s="1" t="s">
        <v>1084</v>
      </c>
      <c r="B3342" s="6" t="s">
        <v>1331</v>
      </c>
      <c r="C3342" s="1" t="s">
        <v>1336</v>
      </c>
      <c r="D3342" s="1" t="s">
        <v>13</v>
      </c>
      <c r="E3342" s="1" t="s">
        <v>1333</v>
      </c>
      <c r="F3342" s="1" t="s">
        <v>1337</v>
      </c>
      <c r="G3342" s="6" t="s">
        <v>1335</v>
      </c>
      <c r="H3342" s="3">
        <v>0.5</v>
      </c>
      <c r="I3342" s="4">
        <f>기계경비!H30</f>
        <v>0</v>
      </c>
      <c r="J3342" s="4">
        <f>TRUNC(H3342*I3342, 1)</f>
        <v>0</v>
      </c>
      <c r="K3342" s="4">
        <f>기계경비!I30</f>
        <v>0</v>
      </c>
      <c r="L3342" s="5">
        <f>TRUNC(H3342*K3342, 1)</f>
        <v>0</v>
      </c>
      <c r="M3342" s="4">
        <f>기계경비!J30</f>
        <v>0</v>
      </c>
      <c r="N3342" s="5">
        <f>TRUNC(H3342*M3342, 1)</f>
        <v>0</v>
      </c>
      <c r="O3342" s="4">
        <f t="shared" si="453"/>
        <v>0</v>
      </c>
      <c r="P3342" s="5">
        <f t="shared" si="453"/>
        <v>0</v>
      </c>
      <c r="Q3342" s="1" t="s">
        <v>13</v>
      </c>
      <c r="S3342" t="s">
        <v>54</v>
      </c>
      <c r="T3342" t="s">
        <v>54</v>
      </c>
      <c r="U3342" t="s">
        <v>13</v>
      </c>
      <c r="V3342">
        <v>1</v>
      </c>
    </row>
    <row r="3343" spans="1:22" x14ac:dyDescent="0.2">
      <c r="A3343" s="1" t="s">
        <v>13</v>
      </c>
      <c r="B3343" s="6" t="s">
        <v>13</v>
      </c>
      <c r="C3343" s="1" t="s">
        <v>13</v>
      </c>
      <c r="D3343" s="1" t="s">
        <v>13</v>
      </c>
      <c r="E3343" s="1" t="s">
        <v>1311</v>
      </c>
      <c r="F3343" s="1" t="s">
        <v>13</v>
      </c>
      <c r="G3343" s="6" t="s">
        <v>13</v>
      </c>
      <c r="H3343" s="3">
        <v>0</v>
      </c>
      <c r="I3343" s="1" t="s">
        <v>13</v>
      </c>
      <c r="J3343" s="4">
        <f>TRUNC(SUMPRODUCT(J3340:J3342, V3340:V3342), 0)</f>
        <v>0</v>
      </c>
      <c r="K3343" s="1" t="s">
        <v>13</v>
      </c>
      <c r="L3343" s="5">
        <f>TRUNC(SUMPRODUCT(L3340:L3342, V3340:V3342), 0)</f>
        <v>0</v>
      </c>
      <c r="M3343" s="1" t="s">
        <v>13</v>
      </c>
      <c r="N3343" s="5">
        <f>TRUNC(SUMPRODUCT(N3340:N3342, V3340:V3342), 0)</f>
        <v>0</v>
      </c>
      <c r="O3343" s="1" t="s">
        <v>13</v>
      </c>
      <c r="P3343" s="5">
        <f>J3343+L3343+N3343</f>
        <v>0</v>
      </c>
      <c r="Q3343" s="1" t="s">
        <v>13</v>
      </c>
      <c r="S3343" t="s">
        <v>13</v>
      </c>
      <c r="T3343" t="s">
        <v>13</v>
      </c>
      <c r="U3343" t="s">
        <v>13</v>
      </c>
      <c r="V3343">
        <v>1</v>
      </c>
    </row>
    <row r="3344" spans="1:22" x14ac:dyDescent="0.2">
      <c r="A3344" s="1" t="s">
        <v>13</v>
      </c>
      <c r="B3344" s="6" t="s">
        <v>13</v>
      </c>
      <c r="C3344" s="1" t="s">
        <v>13</v>
      </c>
      <c r="D3344" s="1" t="s">
        <v>13</v>
      </c>
      <c r="E3344" s="1" t="s">
        <v>13</v>
      </c>
      <c r="F3344" s="1" t="s">
        <v>13</v>
      </c>
      <c r="G3344" s="6" t="s">
        <v>13</v>
      </c>
      <c r="H3344" s="3">
        <v>0</v>
      </c>
      <c r="I3344" s="1" t="s">
        <v>13</v>
      </c>
      <c r="J3344" s="1" t="s">
        <v>13</v>
      </c>
      <c r="K3344" s="1" t="s">
        <v>13</v>
      </c>
      <c r="L3344" s="1" t="s">
        <v>13</v>
      </c>
      <c r="M3344" s="1" t="s">
        <v>13</v>
      </c>
      <c r="N3344" s="1" t="s">
        <v>13</v>
      </c>
      <c r="O3344" s="1" t="s">
        <v>13</v>
      </c>
      <c r="P3344" s="1" t="s">
        <v>13</v>
      </c>
      <c r="Q3344" s="1" t="s">
        <v>13</v>
      </c>
      <c r="S3344" t="s">
        <v>13</v>
      </c>
      <c r="T3344" t="s">
        <v>13</v>
      </c>
      <c r="U3344" t="s">
        <v>13</v>
      </c>
      <c r="V3344">
        <v>1</v>
      </c>
    </row>
    <row r="3345" spans="1:22" x14ac:dyDescent="0.2">
      <c r="A3345" s="1" t="s">
        <v>1086</v>
      </c>
      <c r="B3345" s="6" t="s">
        <v>13</v>
      </c>
      <c r="C3345" s="1" t="s">
        <v>13</v>
      </c>
      <c r="D3345" s="1" t="s">
        <v>13</v>
      </c>
      <c r="E3345" s="1" t="s">
        <v>1082</v>
      </c>
      <c r="F3345" s="1" t="s">
        <v>1087</v>
      </c>
      <c r="G3345" s="6" t="s">
        <v>1042</v>
      </c>
      <c r="H3345" s="3">
        <v>0</v>
      </c>
      <c r="I3345" s="1" t="s">
        <v>13</v>
      </c>
      <c r="J3345" s="1" t="s">
        <v>13</v>
      </c>
      <c r="K3345" s="1" t="s">
        <v>13</v>
      </c>
      <c r="L3345" s="1" t="s">
        <v>13</v>
      </c>
      <c r="M3345" s="1" t="s">
        <v>13</v>
      </c>
      <c r="N3345" s="1" t="s">
        <v>13</v>
      </c>
      <c r="O3345" s="1" t="s">
        <v>13</v>
      </c>
      <c r="P3345" s="1" t="s">
        <v>13</v>
      </c>
      <c r="Q3345" s="1" t="s">
        <v>13</v>
      </c>
      <c r="S3345" t="s">
        <v>13</v>
      </c>
      <c r="T3345" t="s">
        <v>13</v>
      </c>
      <c r="U3345" t="s">
        <v>13</v>
      </c>
      <c r="V3345">
        <v>1</v>
      </c>
    </row>
    <row r="3346" spans="1:22" x14ac:dyDescent="0.2">
      <c r="A3346" s="1" t="s">
        <v>1086</v>
      </c>
      <c r="B3346" s="6" t="s">
        <v>1312</v>
      </c>
      <c r="C3346" s="1" t="s">
        <v>1355</v>
      </c>
      <c r="D3346" s="1" t="s">
        <v>13</v>
      </c>
      <c r="E3346" s="1" t="s">
        <v>1356</v>
      </c>
      <c r="F3346" s="1" t="s">
        <v>1315</v>
      </c>
      <c r="G3346" s="6" t="s">
        <v>1316</v>
      </c>
      <c r="H3346" s="3">
        <v>0.64</v>
      </c>
      <c r="I3346" s="5">
        <v>0</v>
      </c>
      <c r="J3346" s="4">
        <f>TRUNC(H3346*I3346, 1)</f>
        <v>0</v>
      </c>
      <c r="K3346" s="4">
        <f>노무!E5</f>
        <v>0</v>
      </c>
      <c r="L3346" s="5">
        <f>TRUNC(H3346*K3346, 1)</f>
        <v>0</v>
      </c>
      <c r="M3346" s="4">
        <v>0</v>
      </c>
      <c r="N3346" s="5">
        <f>TRUNC(H3346*M3346, 1)</f>
        <v>0</v>
      </c>
      <c r="O3346" s="4">
        <f t="shared" ref="O3346:P3348" si="454">I3346+K3346+M3346</f>
        <v>0</v>
      </c>
      <c r="P3346" s="5">
        <f t="shared" si="454"/>
        <v>0</v>
      </c>
      <c r="Q3346" s="1" t="s">
        <v>13</v>
      </c>
      <c r="S3346" t="s">
        <v>54</v>
      </c>
      <c r="T3346" t="s">
        <v>54</v>
      </c>
      <c r="U3346" t="s">
        <v>13</v>
      </c>
      <c r="V3346">
        <v>1</v>
      </c>
    </row>
    <row r="3347" spans="1:22" x14ac:dyDescent="0.2">
      <c r="A3347" s="1" t="s">
        <v>1086</v>
      </c>
      <c r="B3347" s="6" t="s">
        <v>1312</v>
      </c>
      <c r="C3347" s="1" t="s">
        <v>1317</v>
      </c>
      <c r="D3347" s="1" t="s">
        <v>13</v>
      </c>
      <c r="E3347" s="1" t="s">
        <v>1318</v>
      </c>
      <c r="F3347" s="1" t="s">
        <v>1315</v>
      </c>
      <c r="G3347" s="6" t="s">
        <v>1316</v>
      </c>
      <c r="H3347" s="3">
        <v>0.3</v>
      </c>
      <c r="I3347" s="5">
        <v>0</v>
      </c>
      <c r="J3347" s="4">
        <f>TRUNC(H3347*I3347, 1)</f>
        <v>0</v>
      </c>
      <c r="K3347" s="4">
        <f>노무!E4</f>
        <v>0</v>
      </c>
      <c r="L3347" s="5">
        <f>TRUNC(H3347*K3347, 1)</f>
        <v>0</v>
      </c>
      <c r="M3347" s="4">
        <v>0</v>
      </c>
      <c r="N3347" s="5">
        <f>TRUNC(H3347*M3347, 1)</f>
        <v>0</v>
      </c>
      <c r="O3347" s="4">
        <f t="shared" si="454"/>
        <v>0</v>
      </c>
      <c r="P3347" s="5">
        <f t="shared" si="454"/>
        <v>0</v>
      </c>
      <c r="Q3347" s="1" t="s">
        <v>13</v>
      </c>
      <c r="S3347" t="s">
        <v>54</v>
      </c>
      <c r="T3347" t="s">
        <v>54</v>
      </c>
      <c r="U3347" t="s">
        <v>13</v>
      </c>
      <c r="V3347">
        <v>1</v>
      </c>
    </row>
    <row r="3348" spans="1:22" x14ac:dyDescent="0.2">
      <c r="A3348" s="1" t="s">
        <v>1086</v>
      </c>
      <c r="B3348" s="6" t="s">
        <v>1331</v>
      </c>
      <c r="C3348" s="1" t="s">
        <v>1336</v>
      </c>
      <c r="D3348" s="1" t="s">
        <v>13</v>
      </c>
      <c r="E3348" s="1" t="s">
        <v>1333</v>
      </c>
      <c r="F3348" s="1" t="s">
        <v>1337</v>
      </c>
      <c r="G3348" s="6" t="s">
        <v>1335</v>
      </c>
      <c r="H3348" s="3">
        <v>1.1200000000000001</v>
      </c>
      <c r="I3348" s="4">
        <f>기계경비!H30</f>
        <v>0</v>
      </c>
      <c r="J3348" s="4">
        <f>TRUNC(H3348*I3348, 1)</f>
        <v>0</v>
      </c>
      <c r="K3348" s="4">
        <f>기계경비!I30</f>
        <v>0</v>
      </c>
      <c r="L3348" s="5">
        <f>TRUNC(H3348*K3348, 1)</f>
        <v>0</v>
      </c>
      <c r="M3348" s="4">
        <f>기계경비!J30</f>
        <v>0</v>
      </c>
      <c r="N3348" s="5">
        <f>TRUNC(H3348*M3348, 1)</f>
        <v>0</v>
      </c>
      <c r="O3348" s="4">
        <f t="shared" si="454"/>
        <v>0</v>
      </c>
      <c r="P3348" s="5">
        <f t="shared" si="454"/>
        <v>0</v>
      </c>
      <c r="Q3348" s="1" t="s">
        <v>13</v>
      </c>
      <c r="S3348" t="s">
        <v>54</v>
      </c>
      <c r="T3348" t="s">
        <v>54</v>
      </c>
      <c r="U3348" t="s">
        <v>13</v>
      </c>
      <c r="V3348">
        <v>1</v>
      </c>
    </row>
    <row r="3349" spans="1:22" x14ac:dyDescent="0.2">
      <c r="A3349" s="1" t="s">
        <v>13</v>
      </c>
      <c r="B3349" s="6" t="s">
        <v>13</v>
      </c>
      <c r="C3349" s="1" t="s">
        <v>13</v>
      </c>
      <c r="D3349" s="1" t="s">
        <v>13</v>
      </c>
      <c r="E3349" s="1" t="s">
        <v>1311</v>
      </c>
      <c r="F3349" s="1" t="s">
        <v>13</v>
      </c>
      <c r="G3349" s="6" t="s">
        <v>13</v>
      </c>
      <c r="H3349" s="3">
        <v>0</v>
      </c>
      <c r="I3349" s="1" t="s">
        <v>13</v>
      </c>
      <c r="J3349" s="4">
        <f>TRUNC(SUMPRODUCT(J3346:J3348, V3346:V3348), 0)</f>
        <v>0</v>
      </c>
      <c r="K3349" s="1" t="s">
        <v>13</v>
      </c>
      <c r="L3349" s="5">
        <f>TRUNC(SUMPRODUCT(L3346:L3348, V3346:V3348), 0)</f>
        <v>0</v>
      </c>
      <c r="M3349" s="1" t="s">
        <v>13</v>
      </c>
      <c r="N3349" s="5">
        <f>TRUNC(SUMPRODUCT(N3346:N3348, V3346:V3348), 0)</f>
        <v>0</v>
      </c>
      <c r="O3349" s="1" t="s">
        <v>13</v>
      </c>
      <c r="P3349" s="5">
        <f>J3349+L3349+N3349</f>
        <v>0</v>
      </c>
      <c r="Q3349" s="1" t="s">
        <v>13</v>
      </c>
      <c r="S3349" t="s">
        <v>13</v>
      </c>
      <c r="T3349" t="s">
        <v>13</v>
      </c>
      <c r="U3349" t="s">
        <v>13</v>
      </c>
      <c r="V3349">
        <v>1</v>
      </c>
    </row>
    <row r="3350" spans="1:22" x14ac:dyDescent="0.2">
      <c r="A3350" s="1" t="s">
        <v>13</v>
      </c>
      <c r="B3350" s="6" t="s">
        <v>13</v>
      </c>
      <c r="C3350" s="1" t="s">
        <v>13</v>
      </c>
      <c r="D3350" s="1" t="s">
        <v>13</v>
      </c>
      <c r="E3350" s="1" t="s">
        <v>13</v>
      </c>
      <c r="F3350" s="1" t="s">
        <v>13</v>
      </c>
      <c r="G3350" s="6" t="s">
        <v>13</v>
      </c>
      <c r="H3350" s="3">
        <v>0</v>
      </c>
      <c r="I3350" s="1" t="s">
        <v>13</v>
      </c>
      <c r="J3350" s="1" t="s">
        <v>13</v>
      </c>
      <c r="K3350" s="1" t="s">
        <v>13</v>
      </c>
      <c r="L3350" s="1" t="s">
        <v>13</v>
      </c>
      <c r="M3350" s="1" t="s">
        <v>13</v>
      </c>
      <c r="N3350" s="1" t="s">
        <v>13</v>
      </c>
      <c r="O3350" s="1" t="s">
        <v>13</v>
      </c>
      <c r="P3350" s="1" t="s">
        <v>13</v>
      </c>
      <c r="Q3350" s="1" t="s">
        <v>13</v>
      </c>
      <c r="S3350" t="s">
        <v>13</v>
      </c>
      <c r="T3350" t="s">
        <v>13</v>
      </c>
      <c r="U3350" t="s">
        <v>13</v>
      </c>
      <c r="V3350">
        <v>1</v>
      </c>
    </row>
    <row r="3351" spans="1:22" x14ac:dyDescent="0.2">
      <c r="A3351" s="1" t="s">
        <v>1088</v>
      </c>
      <c r="B3351" s="6" t="s">
        <v>13</v>
      </c>
      <c r="C3351" s="1" t="s">
        <v>13</v>
      </c>
      <c r="D3351" s="1" t="s">
        <v>13</v>
      </c>
      <c r="E3351" s="1" t="s">
        <v>1082</v>
      </c>
      <c r="F3351" s="1" t="s">
        <v>1089</v>
      </c>
      <c r="G3351" s="6" t="s">
        <v>1042</v>
      </c>
      <c r="H3351" s="3">
        <v>0</v>
      </c>
      <c r="I3351" s="1" t="s">
        <v>13</v>
      </c>
      <c r="J3351" s="1" t="s">
        <v>13</v>
      </c>
      <c r="K3351" s="1" t="s">
        <v>13</v>
      </c>
      <c r="L3351" s="1" t="s">
        <v>13</v>
      </c>
      <c r="M3351" s="1" t="s">
        <v>13</v>
      </c>
      <c r="N3351" s="1" t="s">
        <v>13</v>
      </c>
      <c r="O3351" s="1" t="s">
        <v>13</v>
      </c>
      <c r="P3351" s="1" t="s">
        <v>13</v>
      </c>
      <c r="Q3351" s="1" t="s">
        <v>13</v>
      </c>
      <c r="S3351" t="s">
        <v>13</v>
      </c>
      <c r="T3351" t="s">
        <v>13</v>
      </c>
      <c r="U3351" t="s">
        <v>13</v>
      </c>
      <c r="V3351">
        <v>1</v>
      </c>
    </row>
    <row r="3352" spans="1:22" x14ac:dyDescent="0.2">
      <c r="A3352" s="1" t="s">
        <v>1088</v>
      </c>
      <c r="B3352" s="6" t="s">
        <v>1312</v>
      </c>
      <c r="C3352" s="1" t="s">
        <v>1355</v>
      </c>
      <c r="D3352" s="1" t="s">
        <v>13</v>
      </c>
      <c r="E3352" s="1" t="s">
        <v>1356</v>
      </c>
      <c r="F3352" s="1" t="s">
        <v>1315</v>
      </c>
      <c r="G3352" s="6" t="s">
        <v>1316</v>
      </c>
      <c r="H3352" s="3">
        <v>0.33</v>
      </c>
      <c r="I3352" s="5">
        <v>0</v>
      </c>
      <c r="J3352" s="4">
        <f>TRUNC(H3352*I3352, 1)</f>
        <v>0</v>
      </c>
      <c r="K3352" s="4">
        <f>노무!E5</f>
        <v>0</v>
      </c>
      <c r="L3352" s="5">
        <f>TRUNC(H3352*K3352, 1)</f>
        <v>0</v>
      </c>
      <c r="M3352" s="4">
        <v>0</v>
      </c>
      <c r="N3352" s="5">
        <f>TRUNC(H3352*M3352, 1)</f>
        <v>0</v>
      </c>
      <c r="O3352" s="4">
        <f t="shared" ref="O3352:P3354" si="455">I3352+K3352+M3352</f>
        <v>0</v>
      </c>
      <c r="P3352" s="5">
        <f t="shared" si="455"/>
        <v>0</v>
      </c>
      <c r="Q3352" s="1" t="s">
        <v>13</v>
      </c>
      <c r="S3352" t="s">
        <v>54</v>
      </c>
      <c r="T3352" t="s">
        <v>54</v>
      </c>
      <c r="U3352" t="s">
        <v>13</v>
      </c>
      <c r="V3352">
        <v>1</v>
      </c>
    </row>
    <row r="3353" spans="1:22" x14ac:dyDescent="0.2">
      <c r="A3353" s="1" t="s">
        <v>1088</v>
      </c>
      <c r="B3353" s="6" t="s">
        <v>1312</v>
      </c>
      <c r="C3353" s="1" t="s">
        <v>1317</v>
      </c>
      <c r="D3353" s="1" t="s">
        <v>13</v>
      </c>
      <c r="E3353" s="1" t="s">
        <v>1318</v>
      </c>
      <c r="F3353" s="1" t="s">
        <v>1315</v>
      </c>
      <c r="G3353" s="6" t="s">
        <v>1316</v>
      </c>
      <c r="H3353" s="3">
        <v>0.15</v>
      </c>
      <c r="I3353" s="5">
        <v>0</v>
      </c>
      <c r="J3353" s="4">
        <f>TRUNC(H3353*I3353, 1)</f>
        <v>0</v>
      </c>
      <c r="K3353" s="4">
        <f>노무!E4</f>
        <v>0</v>
      </c>
      <c r="L3353" s="5">
        <f>TRUNC(H3353*K3353, 1)</f>
        <v>0</v>
      </c>
      <c r="M3353" s="4">
        <v>0</v>
      </c>
      <c r="N3353" s="5">
        <f>TRUNC(H3353*M3353, 1)</f>
        <v>0</v>
      </c>
      <c r="O3353" s="4">
        <f t="shared" si="455"/>
        <v>0</v>
      </c>
      <c r="P3353" s="5">
        <f t="shared" si="455"/>
        <v>0</v>
      </c>
      <c r="Q3353" s="1" t="s">
        <v>13</v>
      </c>
      <c r="S3353" t="s">
        <v>54</v>
      </c>
      <c r="T3353" t="s">
        <v>54</v>
      </c>
      <c r="U3353" t="s">
        <v>13</v>
      </c>
      <c r="V3353">
        <v>1</v>
      </c>
    </row>
    <row r="3354" spans="1:22" x14ac:dyDescent="0.2">
      <c r="A3354" s="1" t="s">
        <v>1088</v>
      </c>
      <c r="B3354" s="6" t="s">
        <v>1331</v>
      </c>
      <c r="C3354" s="1" t="s">
        <v>1336</v>
      </c>
      <c r="D3354" s="1" t="s">
        <v>13</v>
      </c>
      <c r="E3354" s="1" t="s">
        <v>1333</v>
      </c>
      <c r="F3354" s="1" t="s">
        <v>1337</v>
      </c>
      <c r="G3354" s="6" t="s">
        <v>1335</v>
      </c>
      <c r="H3354" s="3">
        <v>0.56999999999999995</v>
      </c>
      <c r="I3354" s="4">
        <f>기계경비!H30</f>
        <v>0</v>
      </c>
      <c r="J3354" s="4">
        <f>TRUNC(H3354*I3354, 1)</f>
        <v>0</v>
      </c>
      <c r="K3354" s="4">
        <f>기계경비!I30</f>
        <v>0</v>
      </c>
      <c r="L3354" s="5">
        <f>TRUNC(H3354*K3354, 1)</f>
        <v>0</v>
      </c>
      <c r="M3354" s="4">
        <f>기계경비!J30</f>
        <v>0</v>
      </c>
      <c r="N3354" s="5">
        <f>TRUNC(H3354*M3354, 1)</f>
        <v>0</v>
      </c>
      <c r="O3354" s="4">
        <f t="shared" si="455"/>
        <v>0</v>
      </c>
      <c r="P3354" s="5">
        <f t="shared" si="455"/>
        <v>0</v>
      </c>
      <c r="Q3354" s="1" t="s">
        <v>13</v>
      </c>
      <c r="S3354" t="s">
        <v>54</v>
      </c>
      <c r="T3354" t="s">
        <v>54</v>
      </c>
      <c r="U3354" t="s">
        <v>13</v>
      </c>
      <c r="V3354">
        <v>1</v>
      </c>
    </row>
    <row r="3355" spans="1:22" x14ac:dyDescent="0.2">
      <c r="A3355" s="1" t="s">
        <v>13</v>
      </c>
      <c r="B3355" s="6" t="s">
        <v>13</v>
      </c>
      <c r="C3355" s="1" t="s">
        <v>13</v>
      </c>
      <c r="D3355" s="1" t="s">
        <v>13</v>
      </c>
      <c r="E3355" s="1" t="s">
        <v>1311</v>
      </c>
      <c r="F3355" s="1" t="s">
        <v>13</v>
      </c>
      <c r="G3355" s="6" t="s">
        <v>13</v>
      </c>
      <c r="H3355" s="3">
        <v>0</v>
      </c>
      <c r="I3355" s="1" t="s">
        <v>13</v>
      </c>
      <c r="J3355" s="4">
        <f>TRUNC(SUMPRODUCT(J3352:J3354, V3352:V3354), 0)</f>
        <v>0</v>
      </c>
      <c r="K3355" s="1" t="s">
        <v>13</v>
      </c>
      <c r="L3355" s="5">
        <f>TRUNC(SUMPRODUCT(L3352:L3354, V3352:V3354), 0)</f>
        <v>0</v>
      </c>
      <c r="M3355" s="1" t="s">
        <v>13</v>
      </c>
      <c r="N3355" s="5">
        <f>TRUNC(SUMPRODUCT(N3352:N3354, V3352:V3354), 0)</f>
        <v>0</v>
      </c>
      <c r="O3355" s="1" t="s">
        <v>13</v>
      </c>
      <c r="P3355" s="5">
        <f>J3355+L3355+N3355</f>
        <v>0</v>
      </c>
      <c r="Q3355" s="1" t="s">
        <v>13</v>
      </c>
      <c r="S3355" t="s">
        <v>13</v>
      </c>
      <c r="T3355" t="s">
        <v>13</v>
      </c>
      <c r="U3355" t="s">
        <v>13</v>
      </c>
      <c r="V3355">
        <v>1</v>
      </c>
    </row>
    <row r="3356" spans="1:22" x14ac:dyDescent="0.2">
      <c r="A3356" s="1" t="s">
        <v>13</v>
      </c>
      <c r="B3356" s="6" t="s">
        <v>13</v>
      </c>
      <c r="C3356" s="1" t="s">
        <v>13</v>
      </c>
      <c r="D3356" s="1" t="s">
        <v>13</v>
      </c>
      <c r="E3356" s="1" t="s">
        <v>13</v>
      </c>
      <c r="F3356" s="1" t="s">
        <v>13</v>
      </c>
      <c r="G3356" s="6" t="s">
        <v>13</v>
      </c>
      <c r="H3356" s="3">
        <v>0</v>
      </c>
      <c r="I3356" s="1" t="s">
        <v>13</v>
      </c>
      <c r="J3356" s="1" t="s">
        <v>13</v>
      </c>
      <c r="K3356" s="1" t="s">
        <v>13</v>
      </c>
      <c r="L3356" s="1" t="s">
        <v>13</v>
      </c>
      <c r="M3356" s="1" t="s">
        <v>13</v>
      </c>
      <c r="N3356" s="1" t="s">
        <v>13</v>
      </c>
      <c r="O3356" s="1" t="s">
        <v>13</v>
      </c>
      <c r="P3356" s="1" t="s">
        <v>13</v>
      </c>
      <c r="Q3356" s="1" t="s">
        <v>13</v>
      </c>
      <c r="S3356" t="s">
        <v>13</v>
      </c>
      <c r="T3356" t="s">
        <v>13</v>
      </c>
      <c r="U3356" t="s">
        <v>13</v>
      </c>
      <c r="V3356">
        <v>1</v>
      </c>
    </row>
    <row r="3357" spans="1:22" x14ac:dyDescent="0.2">
      <c r="A3357" s="1" t="s">
        <v>1090</v>
      </c>
      <c r="B3357" s="6" t="s">
        <v>13</v>
      </c>
      <c r="C3357" s="1" t="s">
        <v>13</v>
      </c>
      <c r="D3357" s="1" t="s">
        <v>13</v>
      </c>
      <c r="E3357" s="1" t="s">
        <v>1082</v>
      </c>
      <c r="F3357" s="1" t="s">
        <v>1091</v>
      </c>
      <c r="G3357" s="6" t="s">
        <v>1042</v>
      </c>
      <c r="H3357" s="3">
        <v>0</v>
      </c>
      <c r="I3357" s="1" t="s">
        <v>13</v>
      </c>
      <c r="J3357" s="1" t="s">
        <v>13</v>
      </c>
      <c r="K3357" s="1" t="s">
        <v>13</v>
      </c>
      <c r="L3357" s="1" t="s">
        <v>13</v>
      </c>
      <c r="M3357" s="1" t="s">
        <v>13</v>
      </c>
      <c r="N3357" s="1" t="s">
        <v>13</v>
      </c>
      <c r="O3357" s="1" t="s">
        <v>13</v>
      </c>
      <c r="P3357" s="1" t="s">
        <v>13</v>
      </c>
      <c r="Q3357" s="1" t="s">
        <v>13</v>
      </c>
      <c r="S3357" t="s">
        <v>13</v>
      </c>
      <c r="T3357" t="s">
        <v>13</v>
      </c>
      <c r="U3357" t="s">
        <v>13</v>
      </c>
      <c r="V3357">
        <v>1</v>
      </c>
    </row>
    <row r="3358" spans="1:22" x14ac:dyDescent="0.2">
      <c r="A3358" s="1" t="s">
        <v>1090</v>
      </c>
      <c r="B3358" s="6" t="s">
        <v>1312</v>
      </c>
      <c r="C3358" s="1" t="s">
        <v>1355</v>
      </c>
      <c r="D3358" s="1" t="s">
        <v>13</v>
      </c>
      <c r="E3358" s="1" t="s">
        <v>1356</v>
      </c>
      <c r="F3358" s="1" t="s">
        <v>1315</v>
      </c>
      <c r="G3358" s="6" t="s">
        <v>1316</v>
      </c>
      <c r="H3358" s="3">
        <v>0.8</v>
      </c>
      <c r="I3358" s="5">
        <v>0</v>
      </c>
      <c r="J3358" s="4">
        <f>TRUNC(H3358*I3358, 1)</f>
        <v>0</v>
      </c>
      <c r="K3358" s="4">
        <f>노무!E5</f>
        <v>0</v>
      </c>
      <c r="L3358" s="5">
        <f>TRUNC(H3358*K3358, 1)</f>
        <v>0</v>
      </c>
      <c r="M3358" s="4">
        <v>0</v>
      </c>
      <c r="N3358" s="5">
        <f>TRUNC(H3358*M3358, 1)</f>
        <v>0</v>
      </c>
      <c r="O3358" s="4">
        <f t="shared" ref="O3358:P3360" si="456">I3358+K3358+M3358</f>
        <v>0</v>
      </c>
      <c r="P3358" s="5">
        <f t="shared" si="456"/>
        <v>0</v>
      </c>
      <c r="Q3358" s="1" t="s">
        <v>13</v>
      </c>
      <c r="S3358" t="s">
        <v>54</v>
      </c>
      <c r="T3358" t="s">
        <v>54</v>
      </c>
      <c r="U3358" t="s">
        <v>13</v>
      </c>
      <c r="V3358">
        <v>1</v>
      </c>
    </row>
    <row r="3359" spans="1:22" x14ac:dyDescent="0.2">
      <c r="A3359" s="1" t="s">
        <v>1090</v>
      </c>
      <c r="B3359" s="6" t="s">
        <v>1312</v>
      </c>
      <c r="C3359" s="1" t="s">
        <v>1317</v>
      </c>
      <c r="D3359" s="1" t="s">
        <v>13</v>
      </c>
      <c r="E3359" s="1" t="s">
        <v>1318</v>
      </c>
      <c r="F3359" s="1" t="s">
        <v>1315</v>
      </c>
      <c r="G3359" s="6" t="s">
        <v>1316</v>
      </c>
      <c r="H3359" s="3">
        <v>0.38</v>
      </c>
      <c r="I3359" s="5">
        <v>0</v>
      </c>
      <c r="J3359" s="4">
        <f>TRUNC(H3359*I3359, 1)</f>
        <v>0</v>
      </c>
      <c r="K3359" s="4">
        <f>노무!E4</f>
        <v>0</v>
      </c>
      <c r="L3359" s="5">
        <f>TRUNC(H3359*K3359, 1)</f>
        <v>0</v>
      </c>
      <c r="M3359" s="4">
        <v>0</v>
      </c>
      <c r="N3359" s="5">
        <f>TRUNC(H3359*M3359, 1)</f>
        <v>0</v>
      </c>
      <c r="O3359" s="4">
        <f t="shared" si="456"/>
        <v>0</v>
      </c>
      <c r="P3359" s="5">
        <f t="shared" si="456"/>
        <v>0</v>
      </c>
      <c r="Q3359" s="1" t="s">
        <v>13</v>
      </c>
      <c r="S3359" t="s">
        <v>54</v>
      </c>
      <c r="T3359" t="s">
        <v>54</v>
      </c>
      <c r="U3359" t="s">
        <v>13</v>
      </c>
      <c r="V3359">
        <v>1</v>
      </c>
    </row>
    <row r="3360" spans="1:22" x14ac:dyDescent="0.2">
      <c r="A3360" s="1" t="s">
        <v>1090</v>
      </c>
      <c r="B3360" s="6" t="s">
        <v>1331</v>
      </c>
      <c r="C3360" s="1" t="s">
        <v>1336</v>
      </c>
      <c r="D3360" s="1" t="s">
        <v>13</v>
      </c>
      <c r="E3360" s="1" t="s">
        <v>1333</v>
      </c>
      <c r="F3360" s="1" t="s">
        <v>1337</v>
      </c>
      <c r="G3360" s="6" t="s">
        <v>1335</v>
      </c>
      <c r="H3360" s="3">
        <v>1.25</v>
      </c>
      <c r="I3360" s="4">
        <f>기계경비!H30</f>
        <v>0</v>
      </c>
      <c r="J3360" s="4">
        <f>TRUNC(H3360*I3360, 1)</f>
        <v>0</v>
      </c>
      <c r="K3360" s="4">
        <f>기계경비!I30</f>
        <v>0</v>
      </c>
      <c r="L3360" s="5">
        <f>TRUNC(H3360*K3360, 1)</f>
        <v>0</v>
      </c>
      <c r="M3360" s="4">
        <f>기계경비!J30</f>
        <v>0</v>
      </c>
      <c r="N3360" s="5">
        <f>TRUNC(H3360*M3360, 1)</f>
        <v>0</v>
      </c>
      <c r="O3360" s="4">
        <f t="shared" si="456"/>
        <v>0</v>
      </c>
      <c r="P3360" s="5">
        <f t="shared" si="456"/>
        <v>0</v>
      </c>
      <c r="Q3360" s="1" t="s">
        <v>13</v>
      </c>
      <c r="S3360" t="s">
        <v>54</v>
      </c>
      <c r="T3360" t="s">
        <v>54</v>
      </c>
      <c r="U3360" t="s">
        <v>13</v>
      </c>
      <c r="V3360">
        <v>1</v>
      </c>
    </row>
    <row r="3361" spans="1:22" x14ac:dyDescent="0.2">
      <c r="A3361" s="1" t="s">
        <v>13</v>
      </c>
      <c r="B3361" s="6" t="s">
        <v>13</v>
      </c>
      <c r="C3361" s="1" t="s">
        <v>13</v>
      </c>
      <c r="D3361" s="1" t="s">
        <v>13</v>
      </c>
      <c r="E3361" s="1" t="s">
        <v>1311</v>
      </c>
      <c r="F3361" s="1" t="s">
        <v>13</v>
      </c>
      <c r="G3361" s="6" t="s">
        <v>13</v>
      </c>
      <c r="H3361" s="3">
        <v>0</v>
      </c>
      <c r="I3361" s="1" t="s">
        <v>13</v>
      </c>
      <c r="J3361" s="4">
        <f>TRUNC(SUMPRODUCT(J3358:J3360, V3358:V3360), 0)</f>
        <v>0</v>
      </c>
      <c r="K3361" s="1" t="s">
        <v>13</v>
      </c>
      <c r="L3361" s="5">
        <f>TRUNC(SUMPRODUCT(L3358:L3360, V3358:V3360), 0)</f>
        <v>0</v>
      </c>
      <c r="M3361" s="1" t="s">
        <v>13</v>
      </c>
      <c r="N3361" s="5">
        <f>TRUNC(SUMPRODUCT(N3358:N3360, V3358:V3360), 0)</f>
        <v>0</v>
      </c>
      <c r="O3361" s="1" t="s">
        <v>13</v>
      </c>
      <c r="P3361" s="5">
        <f>J3361+L3361+N3361</f>
        <v>0</v>
      </c>
      <c r="Q3361" s="1" t="s">
        <v>13</v>
      </c>
      <c r="S3361" t="s">
        <v>13</v>
      </c>
      <c r="T3361" t="s">
        <v>13</v>
      </c>
      <c r="U3361" t="s">
        <v>13</v>
      </c>
      <c r="V3361">
        <v>1</v>
      </c>
    </row>
    <row r="3362" spans="1:22" x14ac:dyDescent="0.2">
      <c r="A3362" s="1" t="s">
        <v>13</v>
      </c>
      <c r="B3362" s="6" t="s">
        <v>13</v>
      </c>
      <c r="C3362" s="1" t="s">
        <v>13</v>
      </c>
      <c r="D3362" s="1" t="s">
        <v>13</v>
      </c>
      <c r="E3362" s="1" t="s">
        <v>13</v>
      </c>
      <c r="F3362" s="1" t="s">
        <v>13</v>
      </c>
      <c r="G3362" s="6" t="s">
        <v>13</v>
      </c>
      <c r="H3362" s="3">
        <v>0</v>
      </c>
      <c r="I3362" s="1" t="s">
        <v>13</v>
      </c>
      <c r="J3362" s="1" t="s">
        <v>13</v>
      </c>
      <c r="K3362" s="1" t="s">
        <v>13</v>
      </c>
      <c r="L3362" s="1" t="s">
        <v>13</v>
      </c>
      <c r="M3362" s="1" t="s">
        <v>13</v>
      </c>
      <c r="N3362" s="1" t="s">
        <v>13</v>
      </c>
      <c r="O3362" s="1" t="s">
        <v>13</v>
      </c>
      <c r="P3362" s="1" t="s">
        <v>13</v>
      </c>
      <c r="Q3362" s="1" t="s">
        <v>13</v>
      </c>
      <c r="S3362" t="s">
        <v>13</v>
      </c>
      <c r="T3362" t="s">
        <v>13</v>
      </c>
      <c r="U3362" t="s">
        <v>13</v>
      </c>
      <c r="V3362">
        <v>1</v>
      </c>
    </row>
    <row r="3363" spans="1:22" x14ac:dyDescent="0.2">
      <c r="A3363" s="1" t="s">
        <v>1092</v>
      </c>
      <c r="B3363" s="6" t="s">
        <v>13</v>
      </c>
      <c r="C3363" s="1" t="s">
        <v>13</v>
      </c>
      <c r="D3363" s="1" t="s">
        <v>13</v>
      </c>
      <c r="E3363" s="1" t="s">
        <v>1082</v>
      </c>
      <c r="F3363" s="1" t="s">
        <v>1093</v>
      </c>
      <c r="G3363" s="6" t="s">
        <v>1042</v>
      </c>
      <c r="H3363" s="3">
        <v>0</v>
      </c>
      <c r="I3363" s="1" t="s">
        <v>13</v>
      </c>
      <c r="J3363" s="1" t="s">
        <v>13</v>
      </c>
      <c r="K3363" s="1" t="s">
        <v>13</v>
      </c>
      <c r="L3363" s="1" t="s">
        <v>13</v>
      </c>
      <c r="M3363" s="1" t="s">
        <v>13</v>
      </c>
      <c r="N3363" s="1" t="s">
        <v>13</v>
      </c>
      <c r="O3363" s="1" t="s">
        <v>13</v>
      </c>
      <c r="P3363" s="1" t="s">
        <v>13</v>
      </c>
      <c r="Q3363" s="1" t="s">
        <v>13</v>
      </c>
      <c r="S3363" t="s">
        <v>13</v>
      </c>
      <c r="T3363" t="s">
        <v>13</v>
      </c>
      <c r="U3363" t="s">
        <v>13</v>
      </c>
      <c r="V3363">
        <v>1</v>
      </c>
    </row>
    <row r="3364" spans="1:22" x14ac:dyDescent="0.2">
      <c r="A3364" s="1" t="s">
        <v>1092</v>
      </c>
      <c r="B3364" s="6" t="s">
        <v>1312</v>
      </c>
      <c r="C3364" s="1" t="s">
        <v>1355</v>
      </c>
      <c r="D3364" s="1" t="s">
        <v>13</v>
      </c>
      <c r="E3364" s="1" t="s">
        <v>1356</v>
      </c>
      <c r="F3364" s="1" t="s">
        <v>1315</v>
      </c>
      <c r="G3364" s="6" t="s">
        <v>1316</v>
      </c>
      <c r="H3364" s="3">
        <v>0.41</v>
      </c>
      <c r="I3364" s="5">
        <v>0</v>
      </c>
      <c r="J3364" s="4">
        <f>TRUNC(H3364*I3364, 1)</f>
        <v>0</v>
      </c>
      <c r="K3364" s="4">
        <f>노무!E5</f>
        <v>0</v>
      </c>
      <c r="L3364" s="5">
        <f>TRUNC(H3364*K3364, 1)</f>
        <v>0</v>
      </c>
      <c r="M3364" s="4">
        <v>0</v>
      </c>
      <c r="N3364" s="5">
        <f>TRUNC(H3364*M3364, 1)</f>
        <v>0</v>
      </c>
      <c r="O3364" s="4">
        <f t="shared" ref="O3364:P3366" si="457">I3364+K3364+M3364</f>
        <v>0</v>
      </c>
      <c r="P3364" s="5">
        <f t="shared" si="457"/>
        <v>0</v>
      </c>
      <c r="Q3364" s="1" t="s">
        <v>13</v>
      </c>
      <c r="S3364" t="s">
        <v>54</v>
      </c>
      <c r="T3364" t="s">
        <v>54</v>
      </c>
      <c r="U3364" t="s">
        <v>13</v>
      </c>
      <c r="V3364">
        <v>1</v>
      </c>
    </row>
    <row r="3365" spans="1:22" x14ac:dyDescent="0.2">
      <c r="A3365" s="1" t="s">
        <v>1092</v>
      </c>
      <c r="B3365" s="6" t="s">
        <v>1312</v>
      </c>
      <c r="C3365" s="1" t="s">
        <v>1317</v>
      </c>
      <c r="D3365" s="1" t="s">
        <v>13</v>
      </c>
      <c r="E3365" s="1" t="s">
        <v>1318</v>
      </c>
      <c r="F3365" s="1" t="s">
        <v>1315</v>
      </c>
      <c r="G3365" s="6" t="s">
        <v>1316</v>
      </c>
      <c r="H3365" s="3">
        <v>0.19</v>
      </c>
      <c r="I3365" s="5">
        <v>0</v>
      </c>
      <c r="J3365" s="4">
        <f>TRUNC(H3365*I3365, 1)</f>
        <v>0</v>
      </c>
      <c r="K3365" s="4">
        <f>노무!E4</f>
        <v>0</v>
      </c>
      <c r="L3365" s="5">
        <f>TRUNC(H3365*K3365, 1)</f>
        <v>0</v>
      </c>
      <c r="M3365" s="4">
        <v>0</v>
      </c>
      <c r="N3365" s="5">
        <f>TRUNC(H3365*M3365, 1)</f>
        <v>0</v>
      </c>
      <c r="O3365" s="4">
        <f t="shared" si="457"/>
        <v>0</v>
      </c>
      <c r="P3365" s="5">
        <f t="shared" si="457"/>
        <v>0</v>
      </c>
      <c r="Q3365" s="1" t="s">
        <v>13</v>
      </c>
      <c r="S3365" t="s">
        <v>54</v>
      </c>
      <c r="T3365" t="s">
        <v>54</v>
      </c>
      <c r="U3365" t="s">
        <v>13</v>
      </c>
      <c r="V3365">
        <v>1</v>
      </c>
    </row>
    <row r="3366" spans="1:22" x14ac:dyDescent="0.2">
      <c r="A3366" s="1" t="s">
        <v>1092</v>
      </c>
      <c r="B3366" s="6" t="s">
        <v>1331</v>
      </c>
      <c r="C3366" s="1" t="s">
        <v>1336</v>
      </c>
      <c r="D3366" s="1" t="s">
        <v>13</v>
      </c>
      <c r="E3366" s="1" t="s">
        <v>1333</v>
      </c>
      <c r="F3366" s="1" t="s">
        <v>1337</v>
      </c>
      <c r="G3366" s="6" t="s">
        <v>1335</v>
      </c>
      <c r="H3366" s="3">
        <v>0.64</v>
      </c>
      <c r="I3366" s="4">
        <f>기계경비!H30</f>
        <v>0</v>
      </c>
      <c r="J3366" s="4">
        <f>TRUNC(H3366*I3366, 1)</f>
        <v>0</v>
      </c>
      <c r="K3366" s="4">
        <f>기계경비!I30</f>
        <v>0</v>
      </c>
      <c r="L3366" s="5">
        <f>TRUNC(H3366*K3366, 1)</f>
        <v>0</v>
      </c>
      <c r="M3366" s="4">
        <f>기계경비!J30</f>
        <v>0</v>
      </c>
      <c r="N3366" s="5">
        <f>TRUNC(H3366*M3366, 1)</f>
        <v>0</v>
      </c>
      <c r="O3366" s="4">
        <f t="shared" si="457"/>
        <v>0</v>
      </c>
      <c r="P3366" s="5">
        <f t="shared" si="457"/>
        <v>0</v>
      </c>
      <c r="Q3366" s="1" t="s">
        <v>13</v>
      </c>
      <c r="S3366" t="s">
        <v>54</v>
      </c>
      <c r="T3366" t="s">
        <v>54</v>
      </c>
      <c r="U3366" t="s">
        <v>13</v>
      </c>
      <c r="V3366">
        <v>1</v>
      </c>
    </row>
    <row r="3367" spans="1:22" x14ac:dyDescent="0.2">
      <c r="A3367" s="1" t="s">
        <v>13</v>
      </c>
      <c r="B3367" s="6" t="s">
        <v>13</v>
      </c>
      <c r="C3367" s="1" t="s">
        <v>13</v>
      </c>
      <c r="D3367" s="1" t="s">
        <v>13</v>
      </c>
      <c r="E3367" s="1" t="s">
        <v>1311</v>
      </c>
      <c r="F3367" s="1" t="s">
        <v>13</v>
      </c>
      <c r="G3367" s="6" t="s">
        <v>13</v>
      </c>
      <c r="H3367" s="3">
        <v>0</v>
      </c>
      <c r="I3367" s="1" t="s">
        <v>13</v>
      </c>
      <c r="J3367" s="4">
        <f>TRUNC(SUMPRODUCT(J3364:J3366, V3364:V3366), 0)</f>
        <v>0</v>
      </c>
      <c r="K3367" s="1" t="s">
        <v>13</v>
      </c>
      <c r="L3367" s="5">
        <f>TRUNC(SUMPRODUCT(L3364:L3366, V3364:V3366), 0)</f>
        <v>0</v>
      </c>
      <c r="M3367" s="1" t="s">
        <v>13</v>
      </c>
      <c r="N3367" s="5">
        <f>TRUNC(SUMPRODUCT(N3364:N3366, V3364:V3366), 0)</f>
        <v>0</v>
      </c>
      <c r="O3367" s="1" t="s">
        <v>13</v>
      </c>
      <c r="P3367" s="5">
        <f>J3367+L3367+N3367</f>
        <v>0</v>
      </c>
      <c r="Q3367" s="1" t="s">
        <v>13</v>
      </c>
      <c r="S3367" t="s">
        <v>13</v>
      </c>
      <c r="T3367" t="s">
        <v>13</v>
      </c>
      <c r="U3367" t="s">
        <v>13</v>
      </c>
      <c r="V3367">
        <v>1</v>
      </c>
    </row>
    <row r="3368" spans="1:22" x14ac:dyDescent="0.2">
      <c r="A3368" s="1" t="s">
        <v>13</v>
      </c>
      <c r="B3368" s="6" t="s">
        <v>13</v>
      </c>
      <c r="C3368" s="1" t="s">
        <v>13</v>
      </c>
      <c r="D3368" s="1" t="s">
        <v>13</v>
      </c>
      <c r="E3368" s="1" t="s">
        <v>13</v>
      </c>
      <c r="F3368" s="1" t="s">
        <v>13</v>
      </c>
      <c r="G3368" s="6" t="s">
        <v>13</v>
      </c>
      <c r="H3368" s="3">
        <v>0</v>
      </c>
      <c r="I3368" s="1" t="s">
        <v>13</v>
      </c>
      <c r="J3368" s="1" t="s">
        <v>13</v>
      </c>
      <c r="K3368" s="1" t="s">
        <v>13</v>
      </c>
      <c r="L3368" s="1" t="s">
        <v>13</v>
      </c>
      <c r="M3368" s="1" t="s">
        <v>13</v>
      </c>
      <c r="N3368" s="1" t="s">
        <v>13</v>
      </c>
      <c r="O3368" s="1" t="s">
        <v>13</v>
      </c>
      <c r="P3368" s="1" t="s">
        <v>13</v>
      </c>
      <c r="Q3368" s="1" t="s">
        <v>13</v>
      </c>
      <c r="S3368" t="s">
        <v>13</v>
      </c>
      <c r="T3368" t="s">
        <v>13</v>
      </c>
      <c r="U3368" t="s">
        <v>13</v>
      </c>
      <c r="V3368">
        <v>1</v>
      </c>
    </row>
    <row r="3369" spans="1:22" x14ac:dyDescent="0.2">
      <c r="A3369" s="1" t="s">
        <v>1094</v>
      </c>
      <c r="B3369" s="6" t="s">
        <v>13</v>
      </c>
      <c r="C3369" s="1" t="s">
        <v>13</v>
      </c>
      <c r="D3369" s="1" t="s">
        <v>13</v>
      </c>
      <c r="E3369" s="1" t="s">
        <v>1082</v>
      </c>
      <c r="F3369" s="1" t="s">
        <v>1095</v>
      </c>
      <c r="G3369" s="6" t="s">
        <v>1042</v>
      </c>
      <c r="H3369" s="3">
        <v>0</v>
      </c>
      <c r="I3369" s="1" t="s">
        <v>13</v>
      </c>
      <c r="J3369" s="1" t="s">
        <v>13</v>
      </c>
      <c r="K3369" s="1" t="s">
        <v>13</v>
      </c>
      <c r="L3369" s="1" t="s">
        <v>13</v>
      </c>
      <c r="M3369" s="1" t="s">
        <v>13</v>
      </c>
      <c r="N3369" s="1" t="s">
        <v>13</v>
      </c>
      <c r="O3369" s="1" t="s">
        <v>13</v>
      </c>
      <c r="P3369" s="1" t="s">
        <v>13</v>
      </c>
      <c r="Q3369" s="1" t="s">
        <v>13</v>
      </c>
      <c r="S3369" t="s">
        <v>13</v>
      </c>
      <c r="T3369" t="s">
        <v>13</v>
      </c>
      <c r="U3369" t="s">
        <v>13</v>
      </c>
      <c r="V3369">
        <v>1</v>
      </c>
    </row>
    <row r="3370" spans="1:22" x14ac:dyDescent="0.2">
      <c r="A3370" s="1" t="s">
        <v>1094</v>
      </c>
      <c r="B3370" s="6" t="s">
        <v>1312</v>
      </c>
      <c r="C3370" s="1" t="s">
        <v>1355</v>
      </c>
      <c r="D3370" s="1" t="s">
        <v>13</v>
      </c>
      <c r="E3370" s="1" t="s">
        <v>1356</v>
      </c>
      <c r="F3370" s="1" t="s">
        <v>1315</v>
      </c>
      <c r="G3370" s="6" t="s">
        <v>1316</v>
      </c>
      <c r="H3370" s="3">
        <v>0.96</v>
      </c>
      <c r="I3370" s="5">
        <v>0</v>
      </c>
      <c r="J3370" s="4">
        <f>TRUNC(H3370*I3370, 1)</f>
        <v>0</v>
      </c>
      <c r="K3370" s="4">
        <f>노무!E5</f>
        <v>0</v>
      </c>
      <c r="L3370" s="5">
        <f>TRUNC(H3370*K3370, 1)</f>
        <v>0</v>
      </c>
      <c r="M3370" s="4">
        <v>0</v>
      </c>
      <c r="N3370" s="5">
        <f>TRUNC(H3370*M3370, 1)</f>
        <v>0</v>
      </c>
      <c r="O3370" s="4">
        <f t="shared" ref="O3370:P3372" si="458">I3370+K3370+M3370</f>
        <v>0</v>
      </c>
      <c r="P3370" s="5">
        <f t="shared" si="458"/>
        <v>0</v>
      </c>
      <c r="Q3370" s="1" t="s">
        <v>13</v>
      </c>
      <c r="S3370" t="s">
        <v>54</v>
      </c>
      <c r="T3370" t="s">
        <v>54</v>
      </c>
      <c r="U3370" t="s">
        <v>13</v>
      </c>
      <c r="V3370">
        <v>1</v>
      </c>
    </row>
    <row r="3371" spans="1:22" x14ac:dyDescent="0.2">
      <c r="A3371" s="1" t="s">
        <v>1094</v>
      </c>
      <c r="B3371" s="6" t="s">
        <v>1312</v>
      </c>
      <c r="C3371" s="1" t="s">
        <v>1317</v>
      </c>
      <c r="D3371" s="1" t="s">
        <v>13</v>
      </c>
      <c r="E3371" s="1" t="s">
        <v>1318</v>
      </c>
      <c r="F3371" s="1" t="s">
        <v>1315</v>
      </c>
      <c r="G3371" s="6" t="s">
        <v>1316</v>
      </c>
      <c r="H3371" s="3">
        <v>0.48</v>
      </c>
      <c r="I3371" s="5">
        <v>0</v>
      </c>
      <c r="J3371" s="4">
        <f>TRUNC(H3371*I3371, 1)</f>
        <v>0</v>
      </c>
      <c r="K3371" s="4">
        <f>노무!E4</f>
        <v>0</v>
      </c>
      <c r="L3371" s="5">
        <f>TRUNC(H3371*K3371, 1)</f>
        <v>0</v>
      </c>
      <c r="M3371" s="4">
        <v>0</v>
      </c>
      <c r="N3371" s="5">
        <f>TRUNC(H3371*M3371, 1)</f>
        <v>0</v>
      </c>
      <c r="O3371" s="4">
        <f t="shared" si="458"/>
        <v>0</v>
      </c>
      <c r="P3371" s="5">
        <f t="shared" si="458"/>
        <v>0</v>
      </c>
      <c r="Q3371" s="1" t="s">
        <v>13</v>
      </c>
      <c r="S3371" t="s">
        <v>54</v>
      </c>
      <c r="T3371" t="s">
        <v>54</v>
      </c>
      <c r="U3371" t="s">
        <v>13</v>
      </c>
      <c r="V3371">
        <v>1</v>
      </c>
    </row>
    <row r="3372" spans="1:22" x14ac:dyDescent="0.2">
      <c r="A3372" s="1" t="s">
        <v>1094</v>
      </c>
      <c r="B3372" s="6" t="s">
        <v>1331</v>
      </c>
      <c r="C3372" s="1" t="s">
        <v>1336</v>
      </c>
      <c r="D3372" s="1" t="s">
        <v>13</v>
      </c>
      <c r="E3372" s="1" t="s">
        <v>1333</v>
      </c>
      <c r="F3372" s="1" t="s">
        <v>1337</v>
      </c>
      <c r="G3372" s="6" t="s">
        <v>1335</v>
      </c>
      <c r="H3372" s="3">
        <v>1.44</v>
      </c>
      <c r="I3372" s="4">
        <f>기계경비!H30</f>
        <v>0</v>
      </c>
      <c r="J3372" s="4">
        <f>TRUNC(H3372*I3372, 1)</f>
        <v>0</v>
      </c>
      <c r="K3372" s="4">
        <f>기계경비!I30</f>
        <v>0</v>
      </c>
      <c r="L3372" s="5">
        <f>TRUNC(H3372*K3372, 1)</f>
        <v>0</v>
      </c>
      <c r="M3372" s="4">
        <f>기계경비!J30</f>
        <v>0</v>
      </c>
      <c r="N3372" s="5">
        <f>TRUNC(H3372*M3372, 1)</f>
        <v>0</v>
      </c>
      <c r="O3372" s="4">
        <f t="shared" si="458"/>
        <v>0</v>
      </c>
      <c r="P3372" s="5">
        <f t="shared" si="458"/>
        <v>0</v>
      </c>
      <c r="Q3372" s="1" t="s">
        <v>13</v>
      </c>
      <c r="S3372" t="s">
        <v>54</v>
      </c>
      <c r="T3372" t="s">
        <v>54</v>
      </c>
      <c r="U3372" t="s">
        <v>13</v>
      </c>
      <c r="V3372">
        <v>1</v>
      </c>
    </row>
    <row r="3373" spans="1:22" x14ac:dyDescent="0.2">
      <c r="A3373" s="1" t="s">
        <v>13</v>
      </c>
      <c r="B3373" s="6" t="s">
        <v>13</v>
      </c>
      <c r="C3373" s="1" t="s">
        <v>13</v>
      </c>
      <c r="D3373" s="1" t="s">
        <v>13</v>
      </c>
      <c r="E3373" s="1" t="s">
        <v>1311</v>
      </c>
      <c r="F3373" s="1" t="s">
        <v>13</v>
      </c>
      <c r="G3373" s="6" t="s">
        <v>13</v>
      </c>
      <c r="H3373" s="3">
        <v>0</v>
      </c>
      <c r="I3373" s="1" t="s">
        <v>13</v>
      </c>
      <c r="J3373" s="4">
        <f>TRUNC(SUMPRODUCT(J3370:J3372, V3370:V3372), 0)</f>
        <v>0</v>
      </c>
      <c r="K3373" s="1" t="s">
        <v>13</v>
      </c>
      <c r="L3373" s="5">
        <f>TRUNC(SUMPRODUCT(L3370:L3372, V3370:V3372), 0)</f>
        <v>0</v>
      </c>
      <c r="M3373" s="1" t="s">
        <v>13</v>
      </c>
      <c r="N3373" s="5">
        <f>TRUNC(SUMPRODUCT(N3370:N3372, V3370:V3372), 0)</f>
        <v>0</v>
      </c>
      <c r="O3373" s="1" t="s">
        <v>13</v>
      </c>
      <c r="P3373" s="5">
        <f>J3373+L3373+N3373</f>
        <v>0</v>
      </c>
      <c r="Q3373" s="1" t="s">
        <v>13</v>
      </c>
      <c r="S3373" t="s">
        <v>13</v>
      </c>
      <c r="T3373" t="s">
        <v>13</v>
      </c>
      <c r="U3373" t="s">
        <v>13</v>
      </c>
      <c r="V3373">
        <v>1</v>
      </c>
    </row>
    <row r="3374" spans="1:22" x14ac:dyDescent="0.2">
      <c r="A3374" s="1" t="s">
        <v>13</v>
      </c>
      <c r="B3374" s="6" t="s">
        <v>13</v>
      </c>
      <c r="C3374" s="1" t="s">
        <v>13</v>
      </c>
      <c r="D3374" s="1" t="s">
        <v>13</v>
      </c>
      <c r="E3374" s="1" t="s">
        <v>13</v>
      </c>
      <c r="F3374" s="1" t="s">
        <v>13</v>
      </c>
      <c r="G3374" s="6" t="s">
        <v>13</v>
      </c>
      <c r="H3374" s="3">
        <v>0</v>
      </c>
      <c r="I3374" s="1" t="s">
        <v>13</v>
      </c>
      <c r="J3374" s="1" t="s">
        <v>13</v>
      </c>
      <c r="K3374" s="1" t="s">
        <v>13</v>
      </c>
      <c r="L3374" s="1" t="s">
        <v>13</v>
      </c>
      <c r="M3374" s="1" t="s">
        <v>13</v>
      </c>
      <c r="N3374" s="1" t="s">
        <v>13</v>
      </c>
      <c r="O3374" s="1" t="s">
        <v>13</v>
      </c>
      <c r="P3374" s="1" t="s">
        <v>13</v>
      </c>
      <c r="Q3374" s="1" t="s">
        <v>13</v>
      </c>
      <c r="S3374" t="s">
        <v>13</v>
      </c>
      <c r="T3374" t="s">
        <v>13</v>
      </c>
      <c r="U3374" t="s">
        <v>13</v>
      </c>
      <c r="V3374">
        <v>1</v>
      </c>
    </row>
    <row r="3375" spans="1:22" x14ac:dyDescent="0.2">
      <c r="A3375" s="1" t="s">
        <v>1096</v>
      </c>
      <c r="B3375" s="6" t="s">
        <v>13</v>
      </c>
      <c r="C3375" s="1" t="s">
        <v>13</v>
      </c>
      <c r="D3375" s="1" t="s">
        <v>13</v>
      </c>
      <c r="E3375" s="1" t="s">
        <v>1082</v>
      </c>
      <c r="F3375" s="1" t="s">
        <v>1097</v>
      </c>
      <c r="G3375" s="6" t="s">
        <v>1042</v>
      </c>
      <c r="H3375" s="3">
        <v>0</v>
      </c>
      <c r="I3375" s="1" t="s">
        <v>13</v>
      </c>
      <c r="J3375" s="1" t="s">
        <v>13</v>
      </c>
      <c r="K3375" s="1" t="s">
        <v>13</v>
      </c>
      <c r="L3375" s="1" t="s">
        <v>13</v>
      </c>
      <c r="M3375" s="1" t="s">
        <v>13</v>
      </c>
      <c r="N3375" s="1" t="s">
        <v>13</v>
      </c>
      <c r="O3375" s="1" t="s">
        <v>13</v>
      </c>
      <c r="P3375" s="1" t="s">
        <v>13</v>
      </c>
      <c r="Q3375" s="1" t="s">
        <v>13</v>
      </c>
      <c r="S3375" t="s">
        <v>13</v>
      </c>
      <c r="T3375" t="s">
        <v>13</v>
      </c>
      <c r="U3375" t="s">
        <v>13</v>
      </c>
      <c r="V3375">
        <v>1</v>
      </c>
    </row>
    <row r="3376" spans="1:22" x14ac:dyDescent="0.2">
      <c r="A3376" s="1" t="s">
        <v>1096</v>
      </c>
      <c r="B3376" s="6" t="s">
        <v>1312</v>
      </c>
      <c r="C3376" s="1" t="s">
        <v>1355</v>
      </c>
      <c r="D3376" s="1" t="s">
        <v>13</v>
      </c>
      <c r="E3376" s="1" t="s">
        <v>1356</v>
      </c>
      <c r="F3376" s="1" t="s">
        <v>1315</v>
      </c>
      <c r="G3376" s="6" t="s">
        <v>1316</v>
      </c>
      <c r="H3376" s="3">
        <v>0.46</v>
      </c>
      <c r="I3376" s="5">
        <v>0</v>
      </c>
      <c r="J3376" s="4">
        <f>TRUNC(H3376*I3376, 1)</f>
        <v>0</v>
      </c>
      <c r="K3376" s="4">
        <f>노무!E5</f>
        <v>0</v>
      </c>
      <c r="L3376" s="5">
        <f>TRUNC(H3376*K3376, 1)</f>
        <v>0</v>
      </c>
      <c r="M3376" s="4">
        <v>0</v>
      </c>
      <c r="N3376" s="5">
        <f>TRUNC(H3376*M3376, 1)</f>
        <v>0</v>
      </c>
      <c r="O3376" s="4">
        <f t="shared" ref="O3376:P3378" si="459">I3376+K3376+M3376</f>
        <v>0</v>
      </c>
      <c r="P3376" s="5">
        <f t="shared" si="459"/>
        <v>0</v>
      </c>
      <c r="Q3376" s="1" t="s">
        <v>13</v>
      </c>
      <c r="S3376" t="s">
        <v>54</v>
      </c>
      <c r="T3376" t="s">
        <v>54</v>
      </c>
      <c r="U3376" t="s">
        <v>13</v>
      </c>
      <c r="V3376">
        <v>1</v>
      </c>
    </row>
    <row r="3377" spans="1:22" x14ac:dyDescent="0.2">
      <c r="A3377" s="1" t="s">
        <v>1096</v>
      </c>
      <c r="B3377" s="6" t="s">
        <v>1312</v>
      </c>
      <c r="C3377" s="1" t="s">
        <v>1317</v>
      </c>
      <c r="D3377" s="1" t="s">
        <v>13</v>
      </c>
      <c r="E3377" s="1" t="s">
        <v>1318</v>
      </c>
      <c r="F3377" s="1" t="s">
        <v>1315</v>
      </c>
      <c r="G3377" s="6" t="s">
        <v>1316</v>
      </c>
      <c r="H3377" s="3">
        <v>0.23</v>
      </c>
      <c r="I3377" s="5">
        <v>0</v>
      </c>
      <c r="J3377" s="4">
        <f>TRUNC(H3377*I3377, 1)</f>
        <v>0</v>
      </c>
      <c r="K3377" s="4">
        <f>노무!E4</f>
        <v>0</v>
      </c>
      <c r="L3377" s="5">
        <f>TRUNC(H3377*K3377, 1)</f>
        <v>0</v>
      </c>
      <c r="M3377" s="4">
        <v>0</v>
      </c>
      <c r="N3377" s="5">
        <f>TRUNC(H3377*M3377, 1)</f>
        <v>0</v>
      </c>
      <c r="O3377" s="4">
        <f t="shared" si="459"/>
        <v>0</v>
      </c>
      <c r="P3377" s="5">
        <f t="shared" si="459"/>
        <v>0</v>
      </c>
      <c r="Q3377" s="1" t="s">
        <v>13</v>
      </c>
      <c r="S3377" t="s">
        <v>54</v>
      </c>
      <c r="T3377" t="s">
        <v>54</v>
      </c>
      <c r="U3377" t="s">
        <v>13</v>
      </c>
      <c r="V3377">
        <v>1</v>
      </c>
    </row>
    <row r="3378" spans="1:22" x14ac:dyDescent="0.2">
      <c r="A3378" s="1" t="s">
        <v>1096</v>
      </c>
      <c r="B3378" s="6" t="s">
        <v>1331</v>
      </c>
      <c r="C3378" s="1" t="s">
        <v>1336</v>
      </c>
      <c r="D3378" s="1" t="s">
        <v>13</v>
      </c>
      <c r="E3378" s="1" t="s">
        <v>1333</v>
      </c>
      <c r="F3378" s="1" t="s">
        <v>1337</v>
      </c>
      <c r="G3378" s="6" t="s">
        <v>1335</v>
      </c>
      <c r="H3378" s="3">
        <v>0.83</v>
      </c>
      <c r="I3378" s="4">
        <f>기계경비!H30</f>
        <v>0</v>
      </c>
      <c r="J3378" s="4">
        <f>TRUNC(H3378*I3378, 1)</f>
        <v>0</v>
      </c>
      <c r="K3378" s="4">
        <f>기계경비!I30</f>
        <v>0</v>
      </c>
      <c r="L3378" s="5">
        <f>TRUNC(H3378*K3378, 1)</f>
        <v>0</v>
      </c>
      <c r="M3378" s="4">
        <f>기계경비!J30</f>
        <v>0</v>
      </c>
      <c r="N3378" s="5">
        <f>TRUNC(H3378*M3378, 1)</f>
        <v>0</v>
      </c>
      <c r="O3378" s="4">
        <f t="shared" si="459"/>
        <v>0</v>
      </c>
      <c r="P3378" s="5">
        <f t="shared" si="459"/>
        <v>0</v>
      </c>
      <c r="Q3378" s="1" t="s">
        <v>13</v>
      </c>
      <c r="S3378" t="s">
        <v>54</v>
      </c>
      <c r="T3378" t="s">
        <v>54</v>
      </c>
      <c r="U3378" t="s">
        <v>13</v>
      </c>
      <c r="V3378">
        <v>1</v>
      </c>
    </row>
    <row r="3379" spans="1:22" x14ac:dyDescent="0.2">
      <c r="A3379" s="1" t="s">
        <v>13</v>
      </c>
      <c r="B3379" s="6" t="s">
        <v>13</v>
      </c>
      <c r="C3379" s="1" t="s">
        <v>13</v>
      </c>
      <c r="D3379" s="1" t="s">
        <v>13</v>
      </c>
      <c r="E3379" s="1" t="s">
        <v>1311</v>
      </c>
      <c r="F3379" s="1" t="s">
        <v>13</v>
      </c>
      <c r="G3379" s="6" t="s">
        <v>13</v>
      </c>
      <c r="H3379" s="3">
        <v>0</v>
      </c>
      <c r="I3379" s="1" t="s">
        <v>13</v>
      </c>
      <c r="J3379" s="4">
        <f>TRUNC(SUMPRODUCT(J3376:J3378, V3376:V3378), 0)</f>
        <v>0</v>
      </c>
      <c r="K3379" s="1" t="s">
        <v>13</v>
      </c>
      <c r="L3379" s="5">
        <f>TRUNC(SUMPRODUCT(L3376:L3378, V3376:V3378), 0)</f>
        <v>0</v>
      </c>
      <c r="M3379" s="1" t="s">
        <v>13</v>
      </c>
      <c r="N3379" s="5">
        <f>TRUNC(SUMPRODUCT(N3376:N3378, V3376:V3378), 0)</f>
        <v>0</v>
      </c>
      <c r="O3379" s="1" t="s">
        <v>13</v>
      </c>
      <c r="P3379" s="5">
        <f>J3379+L3379+N3379</f>
        <v>0</v>
      </c>
      <c r="Q3379" s="1" t="s">
        <v>13</v>
      </c>
      <c r="S3379" t="s">
        <v>13</v>
      </c>
      <c r="T3379" t="s">
        <v>13</v>
      </c>
      <c r="U3379" t="s">
        <v>13</v>
      </c>
      <c r="V3379">
        <v>1</v>
      </c>
    </row>
    <row r="3380" spans="1:22" x14ac:dyDescent="0.2">
      <c r="A3380" s="1" t="s">
        <v>13</v>
      </c>
      <c r="B3380" s="6" t="s">
        <v>13</v>
      </c>
      <c r="C3380" s="1" t="s">
        <v>13</v>
      </c>
      <c r="D3380" s="1" t="s">
        <v>13</v>
      </c>
      <c r="E3380" s="1" t="s">
        <v>13</v>
      </c>
      <c r="F3380" s="1" t="s">
        <v>13</v>
      </c>
      <c r="G3380" s="6" t="s">
        <v>13</v>
      </c>
      <c r="H3380" s="3">
        <v>0</v>
      </c>
      <c r="I3380" s="1" t="s">
        <v>13</v>
      </c>
      <c r="J3380" s="1" t="s">
        <v>13</v>
      </c>
      <c r="K3380" s="1" t="s">
        <v>13</v>
      </c>
      <c r="L3380" s="1" t="s">
        <v>13</v>
      </c>
      <c r="M3380" s="1" t="s">
        <v>13</v>
      </c>
      <c r="N3380" s="1" t="s">
        <v>13</v>
      </c>
      <c r="O3380" s="1" t="s">
        <v>13</v>
      </c>
      <c r="P3380" s="1" t="s">
        <v>13</v>
      </c>
      <c r="Q3380" s="1" t="s">
        <v>13</v>
      </c>
      <c r="S3380" t="s">
        <v>13</v>
      </c>
      <c r="T3380" t="s">
        <v>13</v>
      </c>
      <c r="U3380" t="s">
        <v>13</v>
      </c>
      <c r="V3380">
        <v>1</v>
      </c>
    </row>
    <row r="3381" spans="1:22" x14ac:dyDescent="0.2">
      <c r="A3381" s="1" t="s">
        <v>1098</v>
      </c>
      <c r="B3381" s="6" t="s">
        <v>13</v>
      </c>
      <c r="C3381" s="1" t="s">
        <v>13</v>
      </c>
      <c r="D3381" s="1" t="s">
        <v>13</v>
      </c>
      <c r="E3381" s="1" t="s">
        <v>1099</v>
      </c>
      <c r="F3381" s="1" t="s">
        <v>1100</v>
      </c>
      <c r="G3381" s="6" t="s">
        <v>161</v>
      </c>
      <c r="H3381" s="3">
        <v>0</v>
      </c>
      <c r="I3381" s="1" t="s">
        <v>13</v>
      </c>
      <c r="J3381" s="1" t="s">
        <v>13</v>
      </c>
      <c r="K3381" s="1" t="s">
        <v>13</v>
      </c>
      <c r="L3381" s="1" t="s">
        <v>13</v>
      </c>
      <c r="M3381" s="1" t="s">
        <v>13</v>
      </c>
      <c r="N3381" s="1" t="s">
        <v>13</v>
      </c>
      <c r="O3381" s="1" t="s">
        <v>13</v>
      </c>
      <c r="P3381" s="1" t="s">
        <v>13</v>
      </c>
      <c r="Q3381" s="1" t="s">
        <v>13</v>
      </c>
      <c r="S3381" t="s">
        <v>13</v>
      </c>
      <c r="T3381" t="s">
        <v>13</v>
      </c>
      <c r="U3381" t="s">
        <v>13</v>
      </c>
      <c r="V3381">
        <v>1</v>
      </c>
    </row>
    <row r="3382" spans="1:22" x14ac:dyDescent="0.2">
      <c r="A3382" s="1" t="s">
        <v>1098</v>
      </c>
      <c r="B3382" s="6" t="s">
        <v>1312</v>
      </c>
      <c r="C3382" s="1" t="s">
        <v>1355</v>
      </c>
      <c r="D3382" s="1" t="s">
        <v>13</v>
      </c>
      <c r="E3382" s="1" t="s">
        <v>1356</v>
      </c>
      <c r="F3382" s="1" t="s">
        <v>1315</v>
      </c>
      <c r="G3382" s="6" t="s">
        <v>1316</v>
      </c>
      <c r="H3382" s="3">
        <v>0.02</v>
      </c>
      <c r="I3382" s="5">
        <v>0</v>
      </c>
      <c r="J3382" s="4">
        <f>TRUNC(H3382*I3382, 1)</f>
        <v>0</v>
      </c>
      <c r="K3382" s="4">
        <f>노무!E5</f>
        <v>0</v>
      </c>
      <c r="L3382" s="5">
        <f>TRUNC(H3382*K3382, 1)</f>
        <v>0</v>
      </c>
      <c r="M3382" s="4">
        <v>0</v>
      </c>
      <c r="N3382" s="5">
        <f>TRUNC(H3382*M3382, 1)</f>
        <v>0</v>
      </c>
      <c r="O3382" s="4">
        <f t="shared" ref="O3382:P3385" si="460">I3382+K3382+M3382</f>
        <v>0</v>
      </c>
      <c r="P3382" s="5">
        <f t="shared" si="460"/>
        <v>0</v>
      </c>
      <c r="Q3382" s="1" t="s">
        <v>13</v>
      </c>
      <c r="S3382" t="s">
        <v>54</v>
      </c>
      <c r="T3382" t="s">
        <v>54</v>
      </c>
      <c r="U3382" t="s">
        <v>13</v>
      </c>
      <c r="V3382">
        <v>1</v>
      </c>
    </row>
    <row r="3383" spans="1:22" x14ac:dyDescent="0.2">
      <c r="A3383" s="1" t="s">
        <v>1098</v>
      </c>
      <c r="B3383" s="6" t="s">
        <v>1312</v>
      </c>
      <c r="C3383" s="1" t="s">
        <v>1317</v>
      </c>
      <c r="D3383" s="1" t="s">
        <v>13</v>
      </c>
      <c r="E3383" s="1" t="s">
        <v>1318</v>
      </c>
      <c r="F3383" s="1" t="s">
        <v>1315</v>
      </c>
      <c r="G3383" s="6" t="s">
        <v>1316</v>
      </c>
      <c r="H3383" s="3">
        <v>1.4999999999999999E-2</v>
      </c>
      <c r="I3383" s="5">
        <v>0</v>
      </c>
      <c r="J3383" s="4">
        <f>TRUNC(H3383*I3383, 1)</f>
        <v>0</v>
      </c>
      <c r="K3383" s="4">
        <f>노무!E4</f>
        <v>0</v>
      </c>
      <c r="L3383" s="5">
        <f>TRUNC(H3383*K3383, 1)</f>
        <v>0</v>
      </c>
      <c r="M3383" s="4">
        <v>0</v>
      </c>
      <c r="N3383" s="5">
        <f>TRUNC(H3383*M3383, 1)</f>
        <v>0</v>
      </c>
      <c r="O3383" s="4">
        <f t="shared" si="460"/>
        <v>0</v>
      </c>
      <c r="P3383" s="5">
        <f t="shared" si="460"/>
        <v>0</v>
      </c>
      <c r="Q3383" s="1" t="s">
        <v>13</v>
      </c>
      <c r="S3383" t="s">
        <v>54</v>
      </c>
      <c r="T3383" t="s">
        <v>54</v>
      </c>
      <c r="U3383" t="s">
        <v>13</v>
      </c>
      <c r="V3383">
        <v>1</v>
      </c>
    </row>
    <row r="3384" spans="1:22" x14ac:dyDescent="0.2">
      <c r="A3384" s="1" t="s">
        <v>1098</v>
      </c>
      <c r="B3384" s="6" t="s">
        <v>1306</v>
      </c>
      <c r="C3384" s="1" t="s">
        <v>1307</v>
      </c>
      <c r="D3384" s="1" t="s">
        <v>13</v>
      </c>
      <c r="E3384" s="1" t="s">
        <v>1582</v>
      </c>
      <c r="F3384" s="1" t="s">
        <v>1583</v>
      </c>
      <c r="G3384" s="6" t="s">
        <v>1310</v>
      </c>
      <c r="H3384" s="3">
        <v>1</v>
      </c>
      <c r="I3384" s="4">
        <f>TRUNC((L3382+L3383)*8*0.01, 1)</f>
        <v>0</v>
      </c>
      <c r="J3384" s="4">
        <f>TRUNC(H3384*I3384, 1)</f>
        <v>0</v>
      </c>
      <c r="K3384" s="4">
        <v>0</v>
      </c>
      <c r="L3384" s="5">
        <f>TRUNC(H3384*K3384, 1)</f>
        <v>0</v>
      </c>
      <c r="M3384" s="4">
        <v>0</v>
      </c>
      <c r="N3384" s="5">
        <f>TRUNC(H3384*M3384, 1)</f>
        <v>0</v>
      </c>
      <c r="O3384" s="4">
        <f t="shared" si="460"/>
        <v>0</v>
      </c>
      <c r="P3384" s="5">
        <f t="shared" si="460"/>
        <v>0</v>
      </c>
      <c r="Q3384" s="1" t="s">
        <v>13</v>
      </c>
      <c r="S3384" t="s">
        <v>54</v>
      </c>
      <c r="T3384" t="s">
        <v>54</v>
      </c>
      <c r="U3384">
        <v>8</v>
      </c>
      <c r="V3384">
        <v>1</v>
      </c>
    </row>
    <row r="3385" spans="1:22" x14ac:dyDescent="0.2">
      <c r="A3385" s="1" t="s">
        <v>1098</v>
      </c>
      <c r="B3385" s="6" t="s">
        <v>1331</v>
      </c>
      <c r="C3385" s="1" t="s">
        <v>1336</v>
      </c>
      <c r="D3385" s="1" t="s">
        <v>13</v>
      </c>
      <c r="E3385" s="1" t="s">
        <v>1333</v>
      </c>
      <c r="F3385" s="1" t="s">
        <v>1337</v>
      </c>
      <c r="G3385" s="6" t="s">
        <v>1335</v>
      </c>
      <c r="H3385" s="3">
        <v>0.129</v>
      </c>
      <c r="I3385" s="4">
        <f>기계경비!H30</f>
        <v>0</v>
      </c>
      <c r="J3385" s="4">
        <f>TRUNC(H3385*I3385, 1)</f>
        <v>0</v>
      </c>
      <c r="K3385" s="4">
        <f>기계경비!I30</f>
        <v>0</v>
      </c>
      <c r="L3385" s="5">
        <f>TRUNC(H3385*K3385, 1)</f>
        <v>0</v>
      </c>
      <c r="M3385" s="4">
        <f>기계경비!J30</f>
        <v>0</v>
      </c>
      <c r="N3385" s="5">
        <f>TRUNC(H3385*M3385, 1)</f>
        <v>0</v>
      </c>
      <c r="O3385" s="4">
        <f t="shared" si="460"/>
        <v>0</v>
      </c>
      <c r="P3385" s="5">
        <f t="shared" si="460"/>
        <v>0</v>
      </c>
      <c r="Q3385" s="1" t="s">
        <v>13</v>
      </c>
      <c r="S3385" t="s">
        <v>54</v>
      </c>
      <c r="T3385" t="s">
        <v>54</v>
      </c>
      <c r="U3385" t="s">
        <v>13</v>
      </c>
      <c r="V3385">
        <v>1</v>
      </c>
    </row>
    <row r="3386" spans="1:22" x14ac:dyDescent="0.2">
      <c r="A3386" s="1" t="s">
        <v>13</v>
      </c>
      <c r="B3386" s="6" t="s">
        <v>13</v>
      </c>
      <c r="C3386" s="1" t="s">
        <v>13</v>
      </c>
      <c r="D3386" s="1" t="s">
        <v>13</v>
      </c>
      <c r="E3386" s="1" t="s">
        <v>1311</v>
      </c>
      <c r="F3386" s="1" t="s">
        <v>13</v>
      </c>
      <c r="G3386" s="6" t="s">
        <v>13</v>
      </c>
      <c r="H3386" s="3">
        <v>0</v>
      </c>
      <c r="I3386" s="1" t="s">
        <v>13</v>
      </c>
      <c r="J3386" s="4">
        <f>TRUNC(SUMPRODUCT(J3382:J3385, V3382:V3385), 0)</f>
        <v>0</v>
      </c>
      <c r="K3386" s="1" t="s">
        <v>13</v>
      </c>
      <c r="L3386" s="5">
        <f>TRUNC(SUMPRODUCT(L3382:L3385, V3382:V3385), 0)</f>
        <v>0</v>
      </c>
      <c r="M3386" s="1" t="s">
        <v>13</v>
      </c>
      <c r="N3386" s="5">
        <f>TRUNC(SUMPRODUCT(N3382:N3385, V3382:V3385), 0)</f>
        <v>0</v>
      </c>
      <c r="O3386" s="1" t="s">
        <v>13</v>
      </c>
      <c r="P3386" s="5">
        <f>J3386+L3386+N3386</f>
        <v>0</v>
      </c>
      <c r="Q3386" s="1" t="s">
        <v>13</v>
      </c>
      <c r="S3386" t="s">
        <v>13</v>
      </c>
      <c r="T3386" t="s">
        <v>13</v>
      </c>
      <c r="U3386" t="s">
        <v>13</v>
      </c>
      <c r="V3386">
        <v>1</v>
      </c>
    </row>
    <row r="3387" spans="1:22" x14ac:dyDescent="0.2">
      <c r="A3387" s="1" t="s">
        <v>13</v>
      </c>
      <c r="B3387" s="6" t="s">
        <v>13</v>
      </c>
      <c r="C3387" s="1" t="s">
        <v>13</v>
      </c>
      <c r="D3387" s="1" t="s">
        <v>13</v>
      </c>
      <c r="E3387" s="1" t="s">
        <v>13</v>
      </c>
      <c r="F3387" s="1" t="s">
        <v>13</v>
      </c>
      <c r="G3387" s="6" t="s">
        <v>13</v>
      </c>
      <c r="H3387" s="3">
        <v>0</v>
      </c>
      <c r="I3387" s="1" t="s">
        <v>13</v>
      </c>
      <c r="J3387" s="1" t="s">
        <v>13</v>
      </c>
      <c r="K3387" s="1" t="s">
        <v>13</v>
      </c>
      <c r="L3387" s="1" t="s">
        <v>13</v>
      </c>
      <c r="M3387" s="1" t="s">
        <v>13</v>
      </c>
      <c r="N3387" s="1" t="s">
        <v>13</v>
      </c>
      <c r="O3387" s="1" t="s">
        <v>13</v>
      </c>
      <c r="P3387" s="1" t="s">
        <v>13</v>
      </c>
      <c r="Q3387" s="1" t="s">
        <v>13</v>
      </c>
      <c r="S3387" t="s">
        <v>13</v>
      </c>
      <c r="T3387" t="s">
        <v>13</v>
      </c>
      <c r="U3387" t="s">
        <v>13</v>
      </c>
      <c r="V3387">
        <v>1</v>
      </c>
    </row>
    <row r="3388" spans="1:22" x14ac:dyDescent="0.2">
      <c r="A3388" s="1" t="s">
        <v>1101</v>
      </c>
      <c r="B3388" s="6" t="s">
        <v>13</v>
      </c>
      <c r="C3388" s="1" t="s">
        <v>13</v>
      </c>
      <c r="D3388" s="1" t="s">
        <v>13</v>
      </c>
      <c r="E3388" s="1" t="s">
        <v>1099</v>
      </c>
      <c r="F3388" s="1" t="s">
        <v>1102</v>
      </c>
      <c r="G3388" s="6" t="s">
        <v>161</v>
      </c>
      <c r="H3388" s="3">
        <v>0</v>
      </c>
      <c r="I3388" s="1" t="s">
        <v>13</v>
      </c>
      <c r="J3388" s="1" t="s">
        <v>13</v>
      </c>
      <c r="K3388" s="1" t="s">
        <v>13</v>
      </c>
      <c r="L3388" s="1" t="s">
        <v>13</v>
      </c>
      <c r="M3388" s="1" t="s">
        <v>13</v>
      </c>
      <c r="N3388" s="1" t="s">
        <v>13</v>
      </c>
      <c r="O3388" s="1" t="s">
        <v>13</v>
      </c>
      <c r="P3388" s="1" t="s">
        <v>13</v>
      </c>
      <c r="Q3388" s="1" t="s">
        <v>13</v>
      </c>
      <c r="S3388" t="s">
        <v>13</v>
      </c>
      <c r="T3388" t="s">
        <v>13</v>
      </c>
      <c r="U3388" t="s">
        <v>13</v>
      </c>
      <c r="V3388">
        <v>1</v>
      </c>
    </row>
    <row r="3389" spans="1:22" x14ac:dyDescent="0.2">
      <c r="A3389" s="1" t="s">
        <v>1101</v>
      </c>
      <c r="B3389" s="6" t="s">
        <v>1312</v>
      </c>
      <c r="C3389" s="1" t="s">
        <v>1355</v>
      </c>
      <c r="D3389" s="1" t="s">
        <v>13</v>
      </c>
      <c r="E3389" s="1" t="s">
        <v>1356</v>
      </c>
      <c r="F3389" s="1" t="s">
        <v>1315</v>
      </c>
      <c r="G3389" s="6" t="s">
        <v>1316</v>
      </c>
      <c r="H3389" s="3">
        <v>2.7E-2</v>
      </c>
      <c r="I3389" s="5">
        <v>0</v>
      </c>
      <c r="J3389" s="4">
        <f>TRUNC(H3389*I3389, 1)</f>
        <v>0</v>
      </c>
      <c r="K3389" s="4">
        <f>노무!E5</f>
        <v>0</v>
      </c>
      <c r="L3389" s="5">
        <f>TRUNC(H3389*K3389, 1)</f>
        <v>0</v>
      </c>
      <c r="M3389" s="4">
        <v>0</v>
      </c>
      <c r="N3389" s="5">
        <f>TRUNC(H3389*M3389, 1)</f>
        <v>0</v>
      </c>
      <c r="O3389" s="4">
        <f t="shared" ref="O3389:P3392" si="461">I3389+K3389+M3389</f>
        <v>0</v>
      </c>
      <c r="P3389" s="5">
        <f t="shared" si="461"/>
        <v>0</v>
      </c>
      <c r="Q3389" s="1" t="s">
        <v>13</v>
      </c>
      <c r="S3389" t="s">
        <v>54</v>
      </c>
      <c r="T3389" t="s">
        <v>54</v>
      </c>
      <c r="U3389" t="s">
        <v>13</v>
      </c>
      <c r="V3389">
        <v>1</v>
      </c>
    </row>
    <row r="3390" spans="1:22" x14ac:dyDescent="0.2">
      <c r="A3390" s="1" t="s">
        <v>1101</v>
      </c>
      <c r="B3390" s="6" t="s">
        <v>1312</v>
      </c>
      <c r="C3390" s="1" t="s">
        <v>1317</v>
      </c>
      <c r="D3390" s="1" t="s">
        <v>13</v>
      </c>
      <c r="E3390" s="1" t="s">
        <v>1318</v>
      </c>
      <c r="F3390" s="1" t="s">
        <v>1315</v>
      </c>
      <c r="G3390" s="6" t="s">
        <v>1316</v>
      </c>
      <c r="H3390" s="3">
        <v>0.02</v>
      </c>
      <c r="I3390" s="5">
        <v>0</v>
      </c>
      <c r="J3390" s="4">
        <f>TRUNC(H3390*I3390, 1)</f>
        <v>0</v>
      </c>
      <c r="K3390" s="4">
        <f>노무!E4</f>
        <v>0</v>
      </c>
      <c r="L3390" s="5">
        <f>TRUNC(H3390*K3390, 1)</f>
        <v>0</v>
      </c>
      <c r="M3390" s="4">
        <v>0</v>
      </c>
      <c r="N3390" s="5">
        <f>TRUNC(H3390*M3390, 1)</f>
        <v>0</v>
      </c>
      <c r="O3390" s="4">
        <f t="shared" si="461"/>
        <v>0</v>
      </c>
      <c r="P3390" s="5">
        <f t="shared" si="461"/>
        <v>0</v>
      </c>
      <c r="Q3390" s="1" t="s">
        <v>13</v>
      </c>
      <c r="S3390" t="s">
        <v>54</v>
      </c>
      <c r="T3390" t="s">
        <v>54</v>
      </c>
      <c r="U3390" t="s">
        <v>13</v>
      </c>
      <c r="V3390">
        <v>1</v>
      </c>
    </row>
    <row r="3391" spans="1:22" x14ac:dyDescent="0.2">
      <c r="A3391" s="1" t="s">
        <v>1101</v>
      </c>
      <c r="B3391" s="6" t="s">
        <v>1306</v>
      </c>
      <c r="C3391" s="1" t="s">
        <v>1307</v>
      </c>
      <c r="D3391" s="1" t="s">
        <v>13</v>
      </c>
      <c r="E3391" s="1" t="s">
        <v>1582</v>
      </c>
      <c r="F3391" s="1" t="s">
        <v>1583</v>
      </c>
      <c r="G3391" s="6" t="s">
        <v>1310</v>
      </c>
      <c r="H3391" s="3">
        <v>1</v>
      </c>
      <c r="I3391" s="4">
        <f>TRUNC((L3389+L3390)*8*0.01, 1)</f>
        <v>0</v>
      </c>
      <c r="J3391" s="4">
        <f>TRUNC(H3391*I3391, 1)</f>
        <v>0</v>
      </c>
      <c r="K3391" s="4">
        <v>0</v>
      </c>
      <c r="L3391" s="5">
        <f>TRUNC(H3391*K3391, 1)</f>
        <v>0</v>
      </c>
      <c r="M3391" s="4">
        <v>0</v>
      </c>
      <c r="N3391" s="5">
        <f>TRUNC(H3391*M3391, 1)</f>
        <v>0</v>
      </c>
      <c r="O3391" s="4">
        <f t="shared" si="461"/>
        <v>0</v>
      </c>
      <c r="P3391" s="5">
        <f t="shared" si="461"/>
        <v>0</v>
      </c>
      <c r="Q3391" s="1" t="s">
        <v>13</v>
      </c>
      <c r="S3391" t="s">
        <v>54</v>
      </c>
      <c r="T3391" t="s">
        <v>54</v>
      </c>
      <c r="U3391">
        <v>8</v>
      </c>
      <c r="V3391">
        <v>1</v>
      </c>
    </row>
    <row r="3392" spans="1:22" x14ac:dyDescent="0.2">
      <c r="A3392" s="1" t="s">
        <v>1101</v>
      </c>
      <c r="B3392" s="6" t="s">
        <v>1331</v>
      </c>
      <c r="C3392" s="1" t="s">
        <v>1336</v>
      </c>
      <c r="D3392" s="1" t="s">
        <v>13</v>
      </c>
      <c r="E3392" s="1" t="s">
        <v>1333</v>
      </c>
      <c r="F3392" s="1" t="s">
        <v>1337</v>
      </c>
      <c r="G3392" s="6" t="s">
        <v>1335</v>
      </c>
      <c r="H3392" s="3">
        <v>0.14099999999999999</v>
      </c>
      <c r="I3392" s="4">
        <f>기계경비!H30</f>
        <v>0</v>
      </c>
      <c r="J3392" s="4">
        <f>TRUNC(H3392*I3392, 1)</f>
        <v>0</v>
      </c>
      <c r="K3392" s="4">
        <f>기계경비!I30</f>
        <v>0</v>
      </c>
      <c r="L3392" s="5">
        <f>TRUNC(H3392*K3392, 1)</f>
        <v>0</v>
      </c>
      <c r="M3392" s="4">
        <f>기계경비!J30</f>
        <v>0</v>
      </c>
      <c r="N3392" s="5">
        <f>TRUNC(H3392*M3392, 1)</f>
        <v>0</v>
      </c>
      <c r="O3392" s="4">
        <f t="shared" si="461"/>
        <v>0</v>
      </c>
      <c r="P3392" s="5">
        <f t="shared" si="461"/>
        <v>0</v>
      </c>
      <c r="Q3392" s="1" t="s">
        <v>13</v>
      </c>
      <c r="S3392" t="s">
        <v>54</v>
      </c>
      <c r="T3392" t="s">
        <v>54</v>
      </c>
      <c r="U3392" t="s">
        <v>13</v>
      </c>
      <c r="V3392">
        <v>1</v>
      </c>
    </row>
    <row r="3393" spans="1:22" x14ac:dyDescent="0.2">
      <c r="A3393" s="1" t="s">
        <v>13</v>
      </c>
      <c r="B3393" s="6" t="s">
        <v>13</v>
      </c>
      <c r="C3393" s="1" t="s">
        <v>13</v>
      </c>
      <c r="D3393" s="1" t="s">
        <v>13</v>
      </c>
      <c r="E3393" s="1" t="s">
        <v>1311</v>
      </c>
      <c r="F3393" s="1" t="s">
        <v>13</v>
      </c>
      <c r="G3393" s="6" t="s">
        <v>13</v>
      </c>
      <c r="H3393" s="3">
        <v>0</v>
      </c>
      <c r="I3393" s="1" t="s">
        <v>13</v>
      </c>
      <c r="J3393" s="4">
        <f>TRUNC(SUMPRODUCT(J3389:J3392, V3389:V3392), 0)</f>
        <v>0</v>
      </c>
      <c r="K3393" s="1" t="s">
        <v>13</v>
      </c>
      <c r="L3393" s="5">
        <f>TRUNC(SUMPRODUCT(L3389:L3392, V3389:V3392), 0)</f>
        <v>0</v>
      </c>
      <c r="M3393" s="1" t="s">
        <v>13</v>
      </c>
      <c r="N3393" s="5">
        <f>TRUNC(SUMPRODUCT(N3389:N3392, V3389:V3392), 0)</f>
        <v>0</v>
      </c>
      <c r="O3393" s="1" t="s">
        <v>13</v>
      </c>
      <c r="P3393" s="5">
        <f>J3393+L3393+N3393</f>
        <v>0</v>
      </c>
      <c r="Q3393" s="1" t="s">
        <v>13</v>
      </c>
      <c r="S3393" t="s">
        <v>13</v>
      </c>
      <c r="T3393" t="s">
        <v>13</v>
      </c>
      <c r="U3393" t="s">
        <v>13</v>
      </c>
      <c r="V3393">
        <v>1</v>
      </c>
    </row>
    <row r="3394" spans="1:22" x14ac:dyDescent="0.2">
      <c r="A3394" s="1" t="s">
        <v>13</v>
      </c>
      <c r="B3394" s="6" t="s">
        <v>13</v>
      </c>
      <c r="C3394" s="1" t="s">
        <v>13</v>
      </c>
      <c r="D3394" s="1" t="s">
        <v>13</v>
      </c>
      <c r="E3394" s="1" t="s">
        <v>13</v>
      </c>
      <c r="F3394" s="1" t="s">
        <v>13</v>
      </c>
      <c r="G3394" s="6" t="s">
        <v>13</v>
      </c>
      <c r="H3394" s="3">
        <v>0</v>
      </c>
      <c r="I3394" s="1" t="s">
        <v>13</v>
      </c>
      <c r="J3394" s="1" t="s">
        <v>13</v>
      </c>
      <c r="K3394" s="1" t="s">
        <v>13</v>
      </c>
      <c r="L3394" s="1" t="s">
        <v>13</v>
      </c>
      <c r="M3394" s="1" t="s">
        <v>13</v>
      </c>
      <c r="N3394" s="1" t="s">
        <v>13</v>
      </c>
      <c r="O3394" s="1" t="s">
        <v>13</v>
      </c>
      <c r="P3394" s="1" t="s">
        <v>13</v>
      </c>
      <c r="Q3394" s="1" t="s">
        <v>13</v>
      </c>
      <c r="S3394" t="s">
        <v>13</v>
      </c>
      <c r="T3394" t="s">
        <v>13</v>
      </c>
      <c r="U3394" t="s">
        <v>13</v>
      </c>
      <c r="V3394">
        <v>1</v>
      </c>
    </row>
    <row r="3395" spans="1:22" x14ac:dyDescent="0.2">
      <c r="A3395" s="1" t="s">
        <v>1103</v>
      </c>
      <c r="B3395" s="6" t="s">
        <v>13</v>
      </c>
      <c r="C3395" s="1" t="s">
        <v>13</v>
      </c>
      <c r="D3395" s="1" t="s">
        <v>13</v>
      </c>
      <c r="E3395" s="1" t="s">
        <v>1099</v>
      </c>
      <c r="F3395" s="1" t="s">
        <v>1104</v>
      </c>
      <c r="G3395" s="6" t="s">
        <v>161</v>
      </c>
      <c r="H3395" s="3">
        <v>0</v>
      </c>
      <c r="I3395" s="1" t="s">
        <v>13</v>
      </c>
      <c r="J3395" s="1" t="s">
        <v>13</v>
      </c>
      <c r="K3395" s="1" t="s">
        <v>13</v>
      </c>
      <c r="L3395" s="1" t="s">
        <v>13</v>
      </c>
      <c r="M3395" s="1" t="s">
        <v>13</v>
      </c>
      <c r="N3395" s="1" t="s">
        <v>13</v>
      </c>
      <c r="O3395" s="1" t="s">
        <v>13</v>
      </c>
      <c r="P3395" s="1" t="s">
        <v>13</v>
      </c>
      <c r="Q3395" s="1" t="s">
        <v>13</v>
      </c>
      <c r="S3395" t="s">
        <v>13</v>
      </c>
      <c r="T3395" t="s">
        <v>13</v>
      </c>
      <c r="U3395" t="s">
        <v>13</v>
      </c>
      <c r="V3395">
        <v>1</v>
      </c>
    </row>
    <row r="3396" spans="1:22" x14ac:dyDescent="0.2">
      <c r="A3396" s="1" t="s">
        <v>1103</v>
      </c>
      <c r="B3396" s="6" t="s">
        <v>1312</v>
      </c>
      <c r="C3396" s="1" t="s">
        <v>1355</v>
      </c>
      <c r="D3396" s="1" t="s">
        <v>13</v>
      </c>
      <c r="E3396" s="1" t="s">
        <v>1356</v>
      </c>
      <c r="F3396" s="1" t="s">
        <v>1315</v>
      </c>
      <c r="G3396" s="6" t="s">
        <v>1316</v>
      </c>
      <c r="H3396" s="3">
        <v>3.7999999999999999E-2</v>
      </c>
      <c r="I3396" s="5">
        <v>0</v>
      </c>
      <c r="J3396" s="4">
        <f>TRUNC(H3396*I3396, 1)</f>
        <v>0</v>
      </c>
      <c r="K3396" s="4">
        <f>노무!E5</f>
        <v>0</v>
      </c>
      <c r="L3396" s="5">
        <f>TRUNC(H3396*K3396, 1)</f>
        <v>0</v>
      </c>
      <c r="M3396" s="4">
        <v>0</v>
      </c>
      <c r="N3396" s="5">
        <f>TRUNC(H3396*M3396, 1)</f>
        <v>0</v>
      </c>
      <c r="O3396" s="4">
        <f t="shared" ref="O3396:P3399" si="462">I3396+K3396+M3396</f>
        <v>0</v>
      </c>
      <c r="P3396" s="5">
        <f t="shared" si="462"/>
        <v>0</v>
      </c>
      <c r="Q3396" s="1" t="s">
        <v>13</v>
      </c>
      <c r="S3396" t="s">
        <v>54</v>
      </c>
      <c r="T3396" t="s">
        <v>54</v>
      </c>
      <c r="U3396" t="s">
        <v>13</v>
      </c>
      <c r="V3396">
        <v>1</v>
      </c>
    </row>
    <row r="3397" spans="1:22" x14ac:dyDescent="0.2">
      <c r="A3397" s="1" t="s">
        <v>1103</v>
      </c>
      <c r="B3397" s="6" t="s">
        <v>1312</v>
      </c>
      <c r="C3397" s="1" t="s">
        <v>1317</v>
      </c>
      <c r="D3397" s="1" t="s">
        <v>13</v>
      </c>
      <c r="E3397" s="1" t="s">
        <v>1318</v>
      </c>
      <c r="F3397" s="1" t="s">
        <v>1315</v>
      </c>
      <c r="G3397" s="6" t="s">
        <v>1316</v>
      </c>
      <c r="H3397" s="3">
        <v>2.8000000000000001E-2</v>
      </c>
      <c r="I3397" s="5">
        <v>0</v>
      </c>
      <c r="J3397" s="4">
        <f>TRUNC(H3397*I3397, 1)</f>
        <v>0</v>
      </c>
      <c r="K3397" s="4">
        <f>노무!E4</f>
        <v>0</v>
      </c>
      <c r="L3397" s="5">
        <f>TRUNC(H3397*K3397, 1)</f>
        <v>0</v>
      </c>
      <c r="M3397" s="4">
        <v>0</v>
      </c>
      <c r="N3397" s="5">
        <f>TRUNC(H3397*M3397, 1)</f>
        <v>0</v>
      </c>
      <c r="O3397" s="4">
        <f t="shared" si="462"/>
        <v>0</v>
      </c>
      <c r="P3397" s="5">
        <f t="shared" si="462"/>
        <v>0</v>
      </c>
      <c r="Q3397" s="1" t="s">
        <v>13</v>
      </c>
      <c r="S3397" t="s">
        <v>54</v>
      </c>
      <c r="T3397" t="s">
        <v>54</v>
      </c>
      <c r="U3397" t="s">
        <v>13</v>
      </c>
      <c r="V3397">
        <v>1</v>
      </c>
    </row>
    <row r="3398" spans="1:22" x14ac:dyDescent="0.2">
      <c r="A3398" s="1" t="s">
        <v>1103</v>
      </c>
      <c r="B3398" s="6" t="s">
        <v>1306</v>
      </c>
      <c r="C3398" s="1" t="s">
        <v>1307</v>
      </c>
      <c r="D3398" s="1" t="s">
        <v>13</v>
      </c>
      <c r="E3398" s="1" t="s">
        <v>1582</v>
      </c>
      <c r="F3398" s="1" t="s">
        <v>1583</v>
      </c>
      <c r="G3398" s="6" t="s">
        <v>1310</v>
      </c>
      <c r="H3398" s="3">
        <v>1</v>
      </c>
      <c r="I3398" s="4">
        <f>TRUNC((L3396+L3397)*8*0.01, 1)</f>
        <v>0</v>
      </c>
      <c r="J3398" s="4">
        <f>TRUNC(H3398*I3398, 1)</f>
        <v>0</v>
      </c>
      <c r="K3398" s="4">
        <v>0</v>
      </c>
      <c r="L3398" s="5">
        <f>TRUNC(H3398*K3398, 1)</f>
        <v>0</v>
      </c>
      <c r="M3398" s="4">
        <v>0</v>
      </c>
      <c r="N3398" s="5">
        <f>TRUNC(H3398*M3398, 1)</f>
        <v>0</v>
      </c>
      <c r="O3398" s="4">
        <f t="shared" si="462"/>
        <v>0</v>
      </c>
      <c r="P3398" s="5">
        <f t="shared" si="462"/>
        <v>0</v>
      </c>
      <c r="Q3398" s="1" t="s">
        <v>13</v>
      </c>
      <c r="S3398" t="s">
        <v>54</v>
      </c>
      <c r="T3398" t="s">
        <v>54</v>
      </c>
      <c r="U3398">
        <v>8</v>
      </c>
      <c r="V3398">
        <v>1</v>
      </c>
    </row>
    <row r="3399" spans="1:22" x14ac:dyDescent="0.2">
      <c r="A3399" s="1" t="s">
        <v>1103</v>
      </c>
      <c r="B3399" s="6" t="s">
        <v>1331</v>
      </c>
      <c r="C3399" s="1" t="s">
        <v>1336</v>
      </c>
      <c r="D3399" s="1" t="s">
        <v>13</v>
      </c>
      <c r="E3399" s="1" t="s">
        <v>1333</v>
      </c>
      <c r="F3399" s="1" t="s">
        <v>1337</v>
      </c>
      <c r="G3399" s="6" t="s">
        <v>1335</v>
      </c>
      <c r="H3399" s="3">
        <v>0.154</v>
      </c>
      <c r="I3399" s="4">
        <f>기계경비!H30</f>
        <v>0</v>
      </c>
      <c r="J3399" s="4">
        <f>TRUNC(H3399*I3399, 1)</f>
        <v>0</v>
      </c>
      <c r="K3399" s="4">
        <f>기계경비!I30</f>
        <v>0</v>
      </c>
      <c r="L3399" s="5">
        <f>TRUNC(H3399*K3399, 1)</f>
        <v>0</v>
      </c>
      <c r="M3399" s="4">
        <f>기계경비!J30</f>
        <v>0</v>
      </c>
      <c r="N3399" s="5">
        <f>TRUNC(H3399*M3399, 1)</f>
        <v>0</v>
      </c>
      <c r="O3399" s="4">
        <f t="shared" si="462"/>
        <v>0</v>
      </c>
      <c r="P3399" s="5">
        <f t="shared" si="462"/>
        <v>0</v>
      </c>
      <c r="Q3399" s="1" t="s">
        <v>13</v>
      </c>
      <c r="S3399" t="s">
        <v>54</v>
      </c>
      <c r="T3399" t="s">
        <v>54</v>
      </c>
      <c r="U3399" t="s">
        <v>13</v>
      </c>
      <c r="V3399">
        <v>1</v>
      </c>
    </row>
    <row r="3400" spans="1:22" x14ac:dyDescent="0.2">
      <c r="A3400" s="1" t="s">
        <v>13</v>
      </c>
      <c r="B3400" s="6" t="s">
        <v>13</v>
      </c>
      <c r="C3400" s="1" t="s">
        <v>13</v>
      </c>
      <c r="D3400" s="1" t="s">
        <v>13</v>
      </c>
      <c r="E3400" s="1" t="s">
        <v>1311</v>
      </c>
      <c r="F3400" s="1" t="s">
        <v>13</v>
      </c>
      <c r="G3400" s="6" t="s">
        <v>13</v>
      </c>
      <c r="H3400" s="3">
        <v>0</v>
      </c>
      <c r="I3400" s="1" t="s">
        <v>13</v>
      </c>
      <c r="J3400" s="4">
        <f>TRUNC(SUMPRODUCT(J3396:J3399, V3396:V3399), 0)</f>
        <v>0</v>
      </c>
      <c r="K3400" s="1" t="s">
        <v>13</v>
      </c>
      <c r="L3400" s="5">
        <f>TRUNC(SUMPRODUCT(L3396:L3399, V3396:V3399), 0)</f>
        <v>0</v>
      </c>
      <c r="M3400" s="1" t="s">
        <v>13</v>
      </c>
      <c r="N3400" s="5">
        <f>TRUNC(SUMPRODUCT(N3396:N3399, V3396:V3399), 0)</f>
        <v>0</v>
      </c>
      <c r="O3400" s="1" t="s">
        <v>13</v>
      </c>
      <c r="P3400" s="5">
        <f>J3400+L3400+N3400</f>
        <v>0</v>
      </c>
      <c r="Q3400" s="1" t="s">
        <v>13</v>
      </c>
      <c r="S3400" t="s">
        <v>13</v>
      </c>
      <c r="T3400" t="s">
        <v>13</v>
      </c>
      <c r="U3400" t="s">
        <v>13</v>
      </c>
      <c r="V3400">
        <v>1</v>
      </c>
    </row>
    <row r="3401" spans="1:22" x14ac:dyDescent="0.2">
      <c r="A3401" s="1" t="s">
        <v>13</v>
      </c>
      <c r="B3401" s="6" t="s">
        <v>13</v>
      </c>
      <c r="C3401" s="1" t="s">
        <v>13</v>
      </c>
      <c r="D3401" s="1" t="s">
        <v>13</v>
      </c>
      <c r="E3401" s="1" t="s">
        <v>13</v>
      </c>
      <c r="F3401" s="1" t="s">
        <v>13</v>
      </c>
      <c r="G3401" s="6" t="s">
        <v>13</v>
      </c>
      <c r="H3401" s="3">
        <v>0</v>
      </c>
      <c r="I3401" s="1" t="s">
        <v>13</v>
      </c>
      <c r="J3401" s="1" t="s">
        <v>13</v>
      </c>
      <c r="K3401" s="1" t="s">
        <v>13</v>
      </c>
      <c r="L3401" s="1" t="s">
        <v>13</v>
      </c>
      <c r="M3401" s="1" t="s">
        <v>13</v>
      </c>
      <c r="N3401" s="1" t="s">
        <v>13</v>
      </c>
      <c r="O3401" s="1" t="s">
        <v>13</v>
      </c>
      <c r="P3401" s="1" t="s">
        <v>13</v>
      </c>
      <c r="Q3401" s="1" t="s">
        <v>13</v>
      </c>
      <c r="S3401" t="s">
        <v>13</v>
      </c>
      <c r="T3401" t="s">
        <v>13</v>
      </c>
      <c r="U3401" t="s">
        <v>13</v>
      </c>
      <c r="V3401">
        <v>1</v>
      </c>
    </row>
    <row r="3402" spans="1:22" x14ac:dyDescent="0.2">
      <c r="A3402" s="1" t="s">
        <v>1105</v>
      </c>
      <c r="B3402" s="6" t="s">
        <v>13</v>
      </c>
      <c r="C3402" s="1" t="s">
        <v>13</v>
      </c>
      <c r="D3402" s="1" t="s">
        <v>13</v>
      </c>
      <c r="E3402" s="1" t="s">
        <v>1099</v>
      </c>
      <c r="F3402" s="1" t="s">
        <v>1106</v>
      </c>
      <c r="G3402" s="6" t="s">
        <v>161</v>
      </c>
      <c r="H3402" s="3">
        <v>0</v>
      </c>
      <c r="I3402" s="1" t="s">
        <v>13</v>
      </c>
      <c r="J3402" s="1" t="s">
        <v>13</v>
      </c>
      <c r="K3402" s="1" t="s">
        <v>13</v>
      </c>
      <c r="L3402" s="1" t="s">
        <v>13</v>
      </c>
      <c r="M3402" s="1" t="s">
        <v>13</v>
      </c>
      <c r="N3402" s="1" t="s">
        <v>13</v>
      </c>
      <c r="O3402" s="1" t="s">
        <v>13</v>
      </c>
      <c r="P3402" s="1" t="s">
        <v>13</v>
      </c>
      <c r="Q3402" s="1" t="s">
        <v>13</v>
      </c>
      <c r="S3402" t="s">
        <v>13</v>
      </c>
      <c r="T3402" t="s">
        <v>13</v>
      </c>
      <c r="U3402" t="s">
        <v>13</v>
      </c>
      <c r="V3402">
        <v>1</v>
      </c>
    </row>
    <row r="3403" spans="1:22" x14ac:dyDescent="0.2">
      <c r="A3403" s="1" t="s">
        <v>1105</v>
      </c>
      <c r="B3403" s="6" t="s">
        <v>1312</v>
      </c>
      <c r="C3403" s="1" t="s">
        <v>1355</v>
      </c>
      <c r="D3403" s="1" t="s">
        <v>13</v>
      </c>
      <c r="E3403" s="1" t="s">
        <v>1356</v>
      </c>
      <c r="F3403" s="1" t="s">
        <v>1315</v>
      </c>
      <c r="G3403" s="6" t="s">
        <v>1316</v>
      </c>
      <c r="H3403" s="3">
        <v>0.05</v>
      </c>
      <c r="I3403" s="5">
        <v>0</v>
      </c>
      <c r="J3403" s="4">
        <f>TRUNC(H3403*I3403, 1)</f>
        <v>0</v>
      </c>
      <c r="K3403" s="4">
        <f>노무!E5</f>
        <v>0</v>
      </c>
      <c r="L3403" s="5">
        <f>TRUNC(H3403*K3403, 1)</f>
        <v>0</v>
      </c>
      <c r="M3403" s="4">
        <v>0</v>
      </c>
      <c r="N3403" s="5">
        <f>TRUNC(H3403*M3403, 1)</f>
        <v>0</v>
      </c>
      <c r="O3403" s="4">
        <f t="shared" ref="O3403:P3406" si="463">I3403+K3403+M3403</f>
        <v>0</v>
      </c>
      <c r="P3403" s="5">
        <f t="shared" si="463"/>
        <v>0</v>
      </c>
      <c r="Q3403" s="1" t="s">
        <v>13</v>
      </c>
      <c r="S3403" t="s">
        <v>54</v>
      </c>
      <c r="T3403" t="s">
        <v>54</v>
      </c>
      <c r="U3403" t="s">
        <v>13</v>
      </c>
      <c r="V3403">
        <v>1</v>
      </c>
    </row>
    <row r="3404" spans="1:22" x14ac:dyDescent="0.2">
      <c r="A3404" s="1" t="s">
        <v>1105</v>
      </c>
      <c r="B3404" s="6" t="s">
        <v>1312</v>
      </c>
      <c r="C3404" s="1" t="s">
        <v>1317</v>
      </c>
      <c r="D3404" s="1" t="s">
        <v>13</v>
      </c>
      <c r="E3404" s="1" t="s">
        <v>1318</v>
      </c>
      <c r="F3404" s="1" t="s">
        <v>1315</v>
      </c>
      <c r="G3404" s="6" t="s">
        <v>1316</v>
      </c>
      <c r="H3404" s="3">
        <v>3.5999999999999997E-2</v>
      </c>
      <c r="I3404" s="5">
        <v>0</v>
      </c>
      <c r="J3404" s="4">
        <f>TRUNC(H3404*I3404, 1)</f>
        <v>0</v>
      </c>
      <c r="K3404" s="4">
        <f>노무!E4</f>
        <v>0</v>
      </c>
      <c r="L3404" s="5">
        <f>TRUNC(H3404*K3404, 1)</f>
        <v>0</v>
      </c>
      <c r="M3404" s="4">
        <v>0</v>
      </c>
      <c r="N3404" s="5">
        <f>TRUNC(H3404*M3404, 1)</f>
        <v>0</v>
      </c>
      <c r="O3404" s="4">
        <f t="shared" si="463"/>
        <v>0</v>
      </c>
      <c r="P3404" s="5">
        <f t="shared" si="463"/>
        <v>0</v>
      </c>
      <c r="Q3404" s="1" t="s">
        <v>13</v>
      </c>
      <c r="S3404" t="s">
        <v>54</v>
      </c>
      <c r="T3404" t="s">
        <v>54</v>
      </c>
      <c r="U3404" t="s">
        <v>13</v>
      </c>
      <c r="V3404">
        <v>1</v>
      </c>
    </row>
    <row r="3405" spans="1:22" x14ac:dyDescent="0.2">
      <c r="A3405" s="1" t="s">
        <v>1105</v>
      </c>
      <c r="B3405" s="6" t="s">
        <v>1306</v>
      </c>
      <c r="C3405" s="1" t="s">
        <v>1307</v>
      </c>
      <c r="D3405" s="1" t="s">
        <v>13</v>
      </c>
      <c r="E3405" s="1" t="s">
        <v>1582</v>
      </c>
      <c r="F3405" s="1" t="s">
        <v>1583</v>
      </c>
      <c r="G3405" s="6" t="s">
        <v>1310</v>
      </c>
      <c r="H3405" s="3">
        <v>1</v>
      </c>
      <c r="I3405" s="4">
        <f>TRUNC((L3403+L3404)*8*0.01, 1)</f>
        <v>0</v>
      </c>
      <c r="J3405" s="4">
        <f>TRUNC(H3405*I3405, 1)</f>
        <v>0</v>
      </c>
      <c r="K3405" s="4">
        <v>0</v>
      </c>
      <c r="L3405" s="5">
        <f>TRUNC(H3405*K3405, 1)</f>
        <v>0</v>
      </c>
      <c r="M3405" s="4">
        <v>0</v>
      </c>
      <c r="N3405" s="5">
        <f>TRUNC(H3405*M3405, 1)</f>
        <v>0</v>
      </c>
      <c r="O3405" s="4">
        <f t="shared" si="463"/>
        <v>0</v>
      </c>
      <c r="P3405" s="5">
        <f t="shared" si="463"/>
        <v>0</v>
      </c>
      <c r="Q3405" s="1" t="s">
        <v>13</v>
      </c>
      <c r="S3405" t="s">
        <v>54</v>
      </c>
      <c r="T3405" t="s">
        <v>54</v>
      </c>
      <c r="U3405">
        <v>8</v>
      </c>
      <c r="V3405">
        <v>1</v>
      </c>
    </row>
    <row r="3406" spans="1:22" x14ac:dyDescent="0.2">
      <c r="A3406" s="1" t="s">
        <v>1105</v>
      </c>
      <c r="B3406" s="6" t="s">
        <v>1331</v>
      </c>
      <c r="C3406" s="1" t="s">
        <v>1336</v>
      </c>
      <c r="D3406" s="1" t="s">
        <v>13</v>
      </c>
      <c r="E3406" s="1" t="s">
        <v>1333</v>
      </c>
      <c r="F3406" s="1" t="s">
        <v>1337</v>
      </c>
      <c r="G3406" s="6" t="s">
        <v>1335</v>
      </c>
      <c r="H3406" s="3">
        <v>0.18</v>
      </c>
      <c r="I3406" s="4">
        <f>기계경비!H30</f>
        <v>0</v>
      </c>
      <c r="J3406" s="4">
        <f>TRUNC(H3406*I3406, 1)</f>
        <v>0</v>
      </c>
      <c r="K3406" s="4">
        <f>기계경비!I30</f>
        <v>0</v>
      </c>
      <c r="L3406" s="5">
        <f>TRUNC(H3406*K3406, 1)</f>
        <v>0</v>
      </c>
      <c r="M3406" s="4">
        <f>기계경비!J30</f>
        <v>0</v>
      </c>
      <c r="N3406" s="5">
        <f>TRUNC(H3406*M3406, 1)</f>
        <v>0</v>
      </c>
      <c r="O3406" s="4">
        <f t="shared" si="463"/>
        <v>0</v>
      </c>
      <c r="P3406" s="5">
        <f t="shared" si="463"/>
        <v>0</v>
      </c>
      <c r="Q3406" s="1" t="s">
        <v>13</v>
      </c>
      <c r="S3406" t="s">
        <v>54</v>
      </c>
      <c r="T3406" t="s">
        <v>54</v>
      </c>
      <c r="U3406" t="s">
        <v>13</v>
      </c>
      <c r="V3406">
        <v>1</v>
      </c>
    </row>
    <row r="3407" spans="1:22" x14ac:dyDescent="0.2">
      <c r="A3407" s="1" t="s">
        <v>13</v>
      </c>
      <c r="B3407" s="6" t="s">
        <v>13</v>
      </c>
      <c r="C3407" s="1" t="s">
        <v>13</v>
      </c>
      <c r="D3407" s="1" t="s">
        <v>13</v>
      </c>
      <c r="E3407" s="1" t="s">
        <v>1311</v>
      </c>
      <c r="F3407" s="1" t="s">
        <v>13</v>
      </c>
      <c r="G3407" s="6" t="s">
        <v>13</v>
      </c>
      <c r="H3407" s="3">
        <v>0</v>
      </c>
      <c r="I3407" s="1" t="s">
        <v>13</v>
      </c>
      <c r="J3407" s="4">
        <f>TRUNC(SUMPRODUCT(J3403:J3406, V3403:V3406), 0)</f>
        <v>0</v>
      </c>
      <c r="K3407" s="1" t="s">
        <v>13</v>
      </c>
      <c r="L3407" s="5">
        <f>TRUNC(SUMPRODUCT(L3403:L3406, V3403:V3406), 0)</f>
        <v>0</v>
      </c>
      <c r="M3407" s="1" t="s">
        <v>13</v>
      </c>
      <c r="N3407" s="5">
        <f>TRUNC(SUMPRODUCT(N3403:N3406, V3403:V3406), 0)</f>
        <v>0</v>
      </c>
      <c r="O3407" s="1" t="s">
        <v>13</v>
      </c>
      <c r="P3407" s="5">
        <f>J3407+L3407+N3407</f>
        <v>0</v>
      </c>
      <c r="Q3407" s="1" t="s">
        <v>13</v>
      </c>
      <c r="S3407" t="s">
        <v>13</v>
      </c>
      <c r="T3407" t="s">
        <v>13</v>
      </c>
      <c r="U3407" t="s">
        <v>13</v>
      </c>
      <c r="V3407">
        <v>1</v>
      </c>
    </row>
    <row r="3408" spans="1:22" x14ac:dyDescent="0.2">
      <c r="A3408" s="1" t="s">
        <v>13</v>
      </c>
      <c r="B3408" s="6" t="s">
        <v>13</v>
      </c>
      <c r="C3408" s="1" t="s">
        <v>13</v>
      </c>
      <c r="D3408" s="1" t="s">
        <v>13</v>
      </c>
      <c r="E3408" s="1" t="s">
        <v>13</v>
      </c>
      <c r="F3408" s="1" t="s">
        <v>13</v>
      </c>
      <c r="G3408" s="6" t="s">
        <v>13</v>
      </c>
      <c r="H3408" s="3">
        <v>0</v>
      </c>
      <c r="I3408" s="1" t="s">
        <v>13</v>
      </c>
      <c r="J3408" s="1" t="s">
        <v>13</v>
      </c>
      <c r="K3408" s="1" t="s">
        <v>13</v>
      </c>
      <c r="L3408" s="1" t="s">
        <v>13</v>
      </c>
      <c r="M3408" s="1" t="s">
        <v>13</v>
      </c>
      <c r="N3408" s="1" t="s">
        <v>13</v>
      </c>
      <c r="O3408" s="1" t="s">
        <v>13</v>
      </c>
      <c r="P3408" s="1" t="s">
        <v>13</v>
      </c>
      <c r="Q3408" s="1" t="s">
        <v>13</v>
      </c>
      <c r="S3408" t="s">
        <v>13</v>
      </c>
      <c r="T3408" t="s">
        <v>13</v>
      </c>
      <c r="U3408" t="s">
        <v>13</v>
      </c>
      <c r="V3408">
        <v>1</v>
      </c>
    </row>
    <row r="3409" spans="1:22" x14ac:dyDescent="0.2">
      <c r="A3409" s="1" t="s">
        <v>1107</v>
      </c>
      <c r="B3409" s="6" t="s">
        <v>13</v>
      </c>
      <c r="C3409" s="1" t="s">
        <v>13</v>
      </c>
      <c r="D3409" s="1" t="s">
        <v>13</v>
      </c>
      <c r="E3409" s="1" t="s">
        <v>1099</v>
      </c>
      <c r="F3409" s="1" t="s">
        <v>1108</v>
      </c>
      <c r="G3409" s="6" t="s">
        <v>161</v>
      </c>
      <c r="H3409" s="3">
        <v>0</v>
      </c>
      <c r="I3409" s="1" t="s">
        <v>13</v>
      </c>
      <c r="J3409" s="1" t="s">
        <v>13</v>
      </c>
      <c r="K3409" s="1" t="s">
        <v>13</v>
      </c>
      <c r="L3409" s="1" t="s">
        <v>13</v>
      </c>
      <c r="M3409" s="1" t="s">
        <v>13</v>
      </c>
      <c r="N3409" s="1" t="s">
        <v>13</v>
      </c>
      <c r="O3409" s="1" t="s">
        <v>13</v>
      </c>
      <c r="P3409" s="1" t="s">
        <v>13</v>
      </c>
      <c r="Q3409" s="1" t="s">
        <v>13</v>
      </c>
      <c r="S3409" t="s">
        <v>13</v>
      </c>
      <c r="T3409" t="s">
        <v>13</v>
      </c>
      <c r="U3409" t="s">
        <v>13</v>
      </c>
      <c r="V3409">
        <v>1</v>
      </c>
    </row>
    <row r="3410" spans="1:22" x14ac:dyDescent="0.2">
      <c r="A3410" s="1" t="s">
        <v>1107</v>
      </c>
      <c r="B3410" s="6" t="s">
        <v>1312</v>
      </c>
      <c r="C3410" s="1" t="s">
        <v>1355</v>
      </c>
      <c r="D3410" s="1" t="s">
        <v>13</v>
      </c>
      <c r="E3410" s="1" t="s">
        <v>1356</v>
      </c>
      <c r="F3410" s="1" t="s">
        <v>1315</v>
      </c>
      <c r="G3410" s="6" t="s">
        <v>1316</v>
      </c>
      <c r="H3410" s="3">
        <v>6.0999999999999999E-2</v>
      </c>
      <c r="I3410" s="5">
        <v>0</v>
      </c>
      <c r="J3410" s="4">
        <f>TRUNC(H3410*I3410, 1)</f>
        <v>0</v>
      </c>
      <c r="K3410" s="4">
        <f>노무!E5</f>
        <v>0</v>
      </c>
      <c r="L3410" s="5">
        <f>TRUNC(H3410*K3410, 1)</f>
        <v>0</v>
      </c>
      <c r="M3410" s="4">
        <v>0</v>
      </c>
      <c r="N3410" s="5">
        <f>TRUNC(H3410*M3410, 1)</f>
        <v>0</v>
      </c>
      <c r="O3410" s="4">
        <f t="shared" ref="O3410:P3413" si="464">I3410+K3410+M3410</f>
        <v>0</v>
      </c>
      <c r="P3410" s="5">
        <f t="shared" si="464"/>
        <v>0</v>
      </c>
      <c r="Q3410" s="1" t="s">
        <v>13</v>
      </c>
      <c r="S3410" t="s">
        <v>54</v>
      </c>
      <c r="T3410" t="s">
        <v>54</v>
      </c>
      <c r="U3410" t="s">
        <v>13</v>
      </c>
      <c r="V3410">
        <v>1</v>
      </c>
    </row>
    <row r="3411" spans="1:22" x14ac:dyDescent="0.2">
      <c r="A3411" s="1" t="s">
        <v>1107</v>
      </c>
      <c r="B3411" s="6" t="s">
        <v>1312</v>
      </c>
      <c r="C3411" s="1" t="s">
        <v>1317</v>
      </c>
      <c r="D3411" s="1" t="s">
        <v>13</v>
      </c>
      <c r="E3411" s="1" t="s">
        <v>1318</v>
      </c>
      <c r="F3411" s="1" t="s">
        <v>1315</v>
      </c>
      <c r="G3411" s="6" t="s">
        <v>1316</v>
      </c>
      <c r="H3411" s="3">
        <v>4.4999999999999998E-2</v>
      </c>
      <c r="I3411" s="5">
        <v>0</v>
      </c>
      <c r="J3411" s="4">
        <f>TRUNC(H3411*I3411, 1)</f>
        <v>0</v>
      </c>
      <c r="K3411" s="4">
        <f>노무!E4</f>
        <v>0</v>
      </c>
      <c r="L3411" s="5">
        <f>TRUNC(H3411*K3411, 1)</f>
        <v>0</v>
      </c>
      <c r="M3411" s="4">
        <v>0</v>
      </c>
      <c r="N3411" s="5">
        <f>TRUNC(H3411*M3411, 1)</f>
        <v>0</v>
      </c>
      <c r="O3411" s="4">
        <f t="shared" si="464"/>
        <v>0</v>
      </c>
      <c r="P3411" s="5">
        <f t="shared" si="464"/>
        <v>0</v>
      </c>
      <c r="Q3411" s="1" t="s">
        <v>13</v>
      </c>
      <c r="S3411" t="s">
        <v>54</v>
      </c>
      <c r="T3411" t="s">
        <v>54</v>
      </c>
      <c r="U3411" t="s">
        <v>13</v>
      </c>
      <c r="V3411">
        <v>1</v>
      </c>
    </row>
    <row r="3412" spans="1:22" x14ac:dyDescent="0.2">
      <c r="A3412" s="1" t="s">
        <v>1107</v>
      </c>
      <c r="B3412" s="6" t="s">
        <v>1306</v>
      </c>
      <c r="C3412" s="1" t="s">
        <v>1307</v>
      </c>
      <c r="D3412" s="1" t="s">
        <v>13</v>
      </c>
      <c r="E3412" s="1" t="s">
        <v>1582</v>
      </c>
      <c r="F3412" s="1" t="s">
        <v>1583</v>
      </c>
      <c r="G3412" s="6" t="s">
        <v>1310</v>
      </c>
      <c r="H3412" s="3">
        <v>1</v>
      </c>
      <c r="I3412" s="4">
        <f>TRUNC((L3410+L3411)*8*0.01, 1)</f>
        <v>0</v>
      </c>
      <c r="J3412" s="4">
        <f>TRUNC(H3412*I3412, 1)</f>
        <v>0</v>
      </c>
      <c r="K3412" s="4">
        <v>0</v>
      </c>
      <c r="L3412" s="5">
        <f>TRUNC(H3412*K3412, 1)</f>
        <v>0</v>
      </c>
      <c r="M3412" s="4">
        <v>0</v>
      </c>
      <c r="N3412" s="5">
        <f>TRUNC(H3412*M3412, 1)</f>
        <v>0</v>
      </c>
      <c r="O3412" s="4">
        <f t="shared" si="464"/>
        <v>0</v>
      </c>
      <c r="P3412" s="5">
        <f t="shared" si="464"/>
        <v>0</v>
      </c>
      <c r="Q3412" s="1" t="s">
        <v>13</v>
      </c>
      <c r="S3412" t="s">
        <v>54</v>
      </c>
      <c r="T3412" t="s">
        <v>54</v>
      </c>
      <c r="U3412">
        <v>8</v>
      </c>
      <c r="V3412">
        <v>1</v>
      </c>
    </row>
    <row r="3413" spans="1:22" x14ac:dyDescent="0.2">
      <c r="A3413" s="1" t="s">
        <v>1107</v>
      </c>
      <c r="B3413" s="6" t="s">
        <v>1331</v>
      </c>
      <c r="C3413" s="1" t="s">
        <v>1336</v>
      </c>
      <c r="D3413" s="1" t="s">
        <v>13</v>
      </c>
      <c r="E3413" s="1" t="s">
        <v>1333</v>
      </c>
      <c r="F3413" s="1" t="s">
        <v>1337</v>
      </c>
      <c r="G3413" s="6" t="s">
        <v>1335</v>
      </c>
      <c r="H3413" s="3">
        <v>0.193</v>
      </c>
      <c r="I3413" s="4">
        <f>기계경비!H30</f>
        <v>0</v>
      </c>
      <c r="J3413" s="4">
        <f>TRUNC(H3413*I3413, 1)</f>
        <v>0</v>
      </c>
      <c r="K3413" s="4">
        <f>기계경비!I30</f>
        <v>0</v>
      </c>
      <c r="L3413" s="5">
        <f>TRUNC(H3413*K3413, 1)</f>
        <v>0</v>
      </c>
      <c r="M3413" s="4">
        <f>기계경비!J30</f>
        <v>0</v>
      </c>
      <c r="N3413" s="5">
        <f>TRUNC(H3413*M3413, 1)</f>
        <v>0</v>
      </c>
      <c r="O3413" s="4">
        <f t="shared" si="464"/>
        <v>0</v>
      </c>
      <c r="P3413" s="5">
        <f t="shared" si="464"/>
        <v>0</v>
      </c>
      <c r="Q3413" s="1" t="s">
        <v>13</v>
      </c>
      <c r="S3413" t="s">
        <v>54</v>
      </c>
      <c r="T3413" t="s">
        <v>54</v>
      </c>
      <c r="U3413" t="s">
        <v>13</v>
      </c>
      <c r="V3413">
        <v>1</v>
      </c>
    </row>
    <row r="3414" spans="1:22" x14ac:dyDescent="0.2">
      <c r="A3414" s="1" t="s">
        <v>13</v>
      </c>
      <c r="B3414" s="6" t="s">
        <v>13</v>
      </c>
      <c r="C3414" s="1" t="s">
        <v>13</v>
      </c>
      <c r="D3414" s="1" t="s">
        <v>13</v>
      </c>
      <c r="E3414" s="1" t="s">
        <v>1311</v>
      </c>
      <c r="F3414" s="1" t="s">
        <v>13</v>
      </c>
      <c r="G3414" s="6" t="s">
        <v>13</v>
      </c>
      <c r="H3414" s="3">
        <v>0</v>
      </c>
      <c r="I3414" s="1" t="s">
        <v>13</v>
      </c>
      <c r="J3414" s="4">
        <f>TRUNC(SUMPRODUCT(J3410:J3413, V3410:V3413), 0)</f>
        <v>0</v>
      </c>
      <c r="K3414" s="1" t="s">
        <v>13</v>
      </c>
      <c r="L3414" s="5">
        <f>TRUNC(SUMPRODUCT(L3410:L3413, V3410:V3413), 0)</f>
        <v>0</v>
      </c>
      <c r="M3414" s="1" t="s">
        <v>13</v>
      </c>
      <c r="N3414" s="5">
        <f>TRUNC(SUMPRODUCT(N3410:N3413, V3410:V3413), 0)</f>
        <v>0</v>
      </c>
      <c r="O3414" s="1" t="s">
        <v>13</v>
      </c>
      <c r="P3414" s="5">
        <f>J3414+L3414+N3414</f>
        <v>0</v>
      </c>
      <c r="Q3414" s="1" t="s">
        <v>13</v>
      </c>
      <c r="S3414" t="s">
        <v>13</v>
      </c>
      <c r="T3414" t="s">
        <v>13</v>
      </c>
      <c r="U3414" t="s">
        <v>13</v>
      </c>
      <c r="V3414">
        <v>1</v>
      </c>
    </row>
    <row r="3415" spans="1:22" x14ac:dyDescent="0.2">
      <c r="A3415" s="1" t="s">
        <v>13</v>
      </c>
      <c r="B3415" s="6" t="s">
        <v>13</v>
      </c>
      <c r="C3415" s="1" t="s">
        <v>13</v>
      </c>
      <c r="D3415" s="1" t="s">
        <v>13</v>
      </c>
      <c r="E3415" s="1" t="s">
        <v>13</v>
      </c>
      <c r="F3415" s="1" t="s">
        <v>13</v>
      </c>
      <c r="G3415" s="6" t="s">
        <v>13</v>
      </c>
      <c r="H3415" s="3">
        <v>0</v>
      </c>
      <c r="I3415" s="1" t="s">
        <v>13</v>
      </c>
      <c r="J3415" s="1" t="s">
        <v>13</v>
      </c>
      <c r="K3415" s="1" t="s">
        <v>13</v>
      </c>
      <c r="L3415" s="1" t="s">
        <v>13</v>
      </c>
      <c r="M3415" s="1" t="s">
        <v>13</v>
      </c>
      <c r="N3415" s="1" t="s">
        <v>13</v>
      </c>
      <c r="O3415" s="1" t="s">
        <v>13</v>
      </c>
      <c r="P3415" s="1" t="s">
        <v>13</v>
      </c>
      <c r="Q3415" s="1" t="s">
        <v>13</v>
      </c>
      <c r="S3415" t="s">
        <v>13</v>
      </c>
      <c r="T3415" t="s">
        <v>13</v>
      </c>
      <c r="U3415" t="s">
        <v>13</v>
      </c>
      <c r="V3415">
        <v>1</v>
      </c>
    </row>
    <row r="3416" spans="1:22" x14ac:dyDescent="0.2">
      <c r="A3416" s="1" t="s">
        <v>1109</v>
      </c>
      <c r="B3416" s="6" t="s">
        <v>13</v>
      </c>
      <c r="C3416" s="1" t="s">
        <v>13</v>
      </c>
      <c r="D3416" s="1" t="s">
        <v>13</v>
      </c>
      <c r="E3416" s="1" t="s">
        <v>1099</v>
      </c>
      <c r="F3416" s="1" t="s">
        <v>1110</v>
      </c>
      <c r="G3416" s="6" t="s">
        <v>161</v>
      </c>
      <c r="H3416" s="3">
        <v>0</v>
      </c>
      <c r="I3416" s="1" t="s">
        <v>13</v>
      </c>
      <c r="J3416" s="1" t="s">
        <v>13</v>
      </c>
      <c r="K3416" s="1" t="s">
        <v>13</v>
      </c>
      <c r="L3416" s="1" t="s">
        <v>13</v>
      </c>
      <c r="M3416" s="1" t="s">
        <v>13</v>
      </c>
      <c r="N3416" s="1" t="s">
        <v>13</v>
      </c>
      <c r="O3416" s="1" t="s">
        <v>13</v>
      </c>
      <c r="P3416" s="1" t="s">
        <v>13</v>
      </c>
      <c r="Q3416" s="1" t="s">
        <v>13</v>
      </c>
      <c r="S3416" t="s">
        <v>13</v>
      </c>
      <c r="T3416" t="s">
        <v>13</v>
      </c>
      <c r="U3416" t="s">
        <v>13</v>
      </c>
      <c r="V3416">
        <v>1</v>
      </c>
    </row>
    <row r="3417" spans="1:22" x14ac:dyDescent="0.2">
      <c r="A3417" s="1" t="s">
        <v>1109</v>
      </c>
      <c r="B3417" s="6" t="s">
        <v>1312</v>
      </c>
      <c r="C3417" s="1" t="s">
        <v>1355</v>
      </c>
      <c r="D3417" s="1" t="s">
        <v>13</v>
      </c>
      <c r="E3417" s="1" t="s">
        <v>1356</v>
      </c>
      <c r="F3417" s="1" t="s">
        <v>1315</v>
      </c>
      <c r="G3417" s="6" t="s">
        <v>1316</v>
      </c>
      <c r="H3417" s="3">
        <v>7.1999999999999995E-2</v>
      </c>
      <c r="I3417" s="5">
        <v>0</v>
      </c>
      <c r="J3417" s="4">
        <f>TRUNC(H3417*I3417, 1)</f>
        <v>0</v>
      </c>
      <c r="K3417" s="4">
        <f>노무!E5</f>
        <v>0</v>
      </c>
      <c r="L3417" s="5">
        <f>TRUNC(H3417*K3417, 1)</f>
        <v>0</v>
      </c>
      <c r="M3417" s="4">
        <v>0</v>
      </c>
      <c r="N3417" s="5">
        <f>TRUNC(H3417*M3417, 1)</f>
        <v>0</v>
      </c>
      <c r="O3417" s="4">
        <f t="shared" ref="O3417:P3420" si="465">I3417+K3417+M3417</f>
        <v>0</v>
      </c>
      <c r="P3417" s="5">
        <f t="shared" si="465"/>
        <v>0</v>
      </c>
      <c r="Q3417" s="1" t="s">
        <v>13</v>
      </c>
      <c r="S3417" t="s">
        <v>54</v>
      </c>
      <c r="T3417" t="s">
        <v>54</v>
      </c>
      <c r="U3417" t="s">
        <v>13</v>
      </c>
      <c r="V3417">
        <v>1</v>
      </c>
    </row>
    <row r="3418" spans="1:22" x14ac:dyDescent="0.2">
      <c r="A3418" s="1" t="s">
        <v>1109</v>
      </c>
      <c r="B3418" s="6" t="s">
        <v>1312</v>
      </c>
      <c r="C3418" s="1" t="s">
        <v>1317</v>
      </c>
      <c r="D3418" s="1" t="s">
        <v>13</v>
      </c>
      <c r="E3418" s="1" t="s">
        <v>1318</v>
      </c>
      <c r="F3418" s="1" t="s">
        <v>1315</v>
      </c>
      <c r="G3418" s="6" t="s">
        <v>1316</v>
      </c>
      <c r="H3418" s="3">
        <v>5.2999999999999999E-2</v>
      </c>
      <c r="I3418" s="5">
        <v>0</v>
      </c>
      <c r="J3418" s="4">
        <f>TRUNC(H3418*I3418, 1)</f>
        <v>0</v>
      </c>
      <c r="K3418" s="4">
        <f>노무!E4</f>
        <v>0</v>
      </c>
      <c r="L3418" s="5">
        <f>TRUNC(H3418*K3418, 1)</f>
        <v>0</v>
      </c>
      <c r="M3418" s="4">
        <v>0</v>
      </c>
      <c r="N3418" s="5">
        <f>TRUNC(H3418*M3418, 1)</f>
        <v>0</v>
      </c>
      <c r="O3418" s="4">
        <f t="shared" si="465"/>
        <v>0</v>
      </c>
      <c r="P3418" s="5">
        <f t="shared" si="465"/>
        <v>0</v>
      </c>
      <c r="Q3418" s="1" t="s">
        <v>13</v>
      </c>
      <c r="S3418" t="s">
        <v>54</v>
      </c>
      <c r="T3418" t="s">
        <v>54</v>
      </c>
      <c r="U3418" t="s">
        <v>13</v>
      </c>
      <c r="V3418">
        <v>1</v>
      </c>
    </row>
    <row r="3419" spans="1:22" x14ac:dyDescent="0.2">
      <c r="A3419" s="1" t="s">
        <v>1109</v>
      </c>
      <c r="B3419" s="6" t="s">
        <v>1306</v>
      </c>
      <c r="C3419" s="1" t="s">
        <v>1307</v>
      </c>
      <c r="D3419" s="1" t="s">
        <v>13</v>
      </c>
      <c r="E3419" s="1" t="s">
        <v>1582</v>
      </c>
      <c r="F3419" s="1" t="s">
        <v>1583</v>
      </c>
      <c r="G3419" s="6" t="s">
        <v>1310</v>
      </c>
      <c r="H3419" s="3">
        <v>1</v>
      </c>
      <c r="I3419" s="4">
        <f>TRUNC((L3417+L3418)*8*0.01, 1)</f>
        <v>0</v>
      </c>
      <c r="J3419" s="4">
        <f>TRUNC(H3419*I3419, 1)</f>
        <v>0</v>
      </c>
      <c r="K3419" s="4">
        <v>0</v>
      </c>
      <c r="L3419" s="5">
        <f>TRUNC(H3419*K3419, 1)</f>
        <v>0</v>
      </c>
      <c r="M3419" s="4">
        <v>0</v>
      </c>
      <c r="N3419" s="5">
        <f>TRUNC(H3419*M3419, 1)</f>
        <v>0</v>
      </c>
      <c r="O3419" s="4">
        <f t="shared" si="465"/>
        <v>0</v>
      </c>
      <c r="P3419" s="5">
        <f t="shared" si="465"/>
        <v>0</v>
      </c>
      <c r="Q3419" s="1" t="s">
        <v>13</v>
      </c>
      <c r="S3419" t="s">
        <v>54</v>
      </c>
      <c r="T3419" t="s">
        <v>54</v>
      </c>
      <c r="U3419">
        <v>8</v>
      </c>
      <c r="V3419">
        <v>1</v>
      </c>
    </row>
    <row r="3420" spans="1:22" x14ac:dyDescent="0.2">
      <c r="A3420" s="1" t="s">
        <v>1109</v>
      </c>
      <c r="B3420" s="6" t="s">
        <v>1331</v>
      </c>
      <c r="C3420" s="1" t="s">
        <v>1336</v>
      </c>
      <c r="D3420" s="1" t="s">
        <v>13</v>
      </c>
      <c r="E3420" s="1" t="s">
        <v>1333</v>
      </c>
      <c r="F3420" s="1" t="s">
        <v>1337</v>
      </c>
      <c r="G3420" s="6" t="s">
        <v>1335</v>
      </c>
      <c r="H3420" s="3">
        <v>0.20599999999999999</v>
      </c>
      <c r="I3420" s="4">
        <f>기계경비!H30</f>
        <v>0</v>
      </c>
      <c r="J3420" s="4">
        <f>TRUNC(H3420*I3420, 1)</f>
        <v>0</v>
      </c>
      <c r="K3420" s="4">
        <f>기계경비!I30</f>
        <v>0</v>
      </c>
      <c r="L3420" s="5">
        <f>TRUNC(H3420*K3420, 1)</f>
        <v>0</v>
      </c>
      <c r="M3420" s="4">
        <f>기계경비!J30</f>
        <v>0</v>
      </c>
      <c r="N3420" s="5">
        <f>TRUNC(H3420*M3420, 1)</f>
        <v>0</v>
      </c>
      <c r="O3420" s="4">
        <f t="shared" si="465"/>
        <v>0</v>
      </c>
      <c r="P3420" s="5">
        <f t="shared" si="465"/>
        <v>0</v>
      </c>
      <c r="Q3420" s="1" t="s">
        <v>13</v>
      </c>
      <c r="S3420" t="s">
        <v>54</v>
      </c>
      <c r="T3420" t="s">
        <v>54</v>
      </c>
      <c r="U3420" t="s">
        <v>13</v>
      </c>
      <c r="V3420">
        <v>1</v>
      </c>
    </row>
    <row r="3421" spans="1:22" x14ac:dyDescent="0.2">
      <c r="A3421" s="1" t="s">
        <v>13</v>
      </c>
      <c r="B3421" s="6" t="s">
        <v>13</v>
      </c>
      <c r="C3421" s="1" t="s">
        <v>13</v>
      </c>
      <c r="D3421" s="1" t="s">
        <v>13</v>
      </c>
      <c r="E3421" s="1" t="s">
        <v>1311</v>
      </c>
      <c r="F3421" s="1" t="s">
        <v>13</v>
      </c>
      <c r="G3421" s="6" t="s">
        <v>13</v>
      </c>
      <c r="H3421" s="3">
        <v>0</v>
      </c>
      <c r="I3421" s="1" t="s">
        <v>13</v>
      </c>
      <c r="J3421" s="4">
        <f>TRUNC(SUMPRODUCT(J3417:J3420, V3417:V3420), 0)</f>
        <v>0</v>
      </c>
      <c r="K3421" s="1" t="s">
        <v>13</v>
      </c>
      <c r="L3421" s="5">
        <f>TRUNC(SUMPRODUCT(L3417:L3420, V3417:V3420), 0)</f>
        <v>0</v>
      </c>
      <c r="M3421" s="1" t="s">
        <v>13</v>
      </c>
      <c r="N3421" s="5">
        <f>TRUNC(SUMPRODUCT(N3417:N3420, V3417:V3420), 0)</f>
        <v>0</v>
      </c>
      <c r="O3421" s="1" t="s">
        <v>13</v>
      </c>
      <c r="P3421" s="5">
        <f>J3421+L3421+N3421</f>
        <v>0</v>
      </c>
      <c r="Q3421" s="1" t="s">
        <v>13</v>
      </c>
      <c r="S3421" t="s">
        <v>13</v>
      </c>
      <c r="T3421" t="s">
        <v>13</v>
      </c>
      <c r="U3421" t="s">
        <v>13</v>
      </c>
      <c r="V3421">
        <v>1</v>
      </c>
    </row>
    <row r="3422" spans="1:22" x14ac:dyDescent="0.2">
      <c r="A3422" s="1" t="s">
        <v>13</v>
      </c>
      <c r="B3422" s="6" t="s">
        <v>13</v>
      </c>
      <c r="C3422" s="1" t="s">
        <v>13</v>
      </c>
      <c r="D3422" s="1" t="s">
        <v>13</v>
      </c>
      <c r="E3422" s="1" t="s">
        <v>13</v>
      </c>
      <c r="F3422" s="1" t="s">
        <v>13</v>
      </c>
      <c r="G3422" s="6" t="s">
        <v>13</v>
      </c>
      <c r="H3422" s="3">
        <v>0</v>
      </c>
      <c r="I3422" s="1" t="s">
        <v>13</v>
      </c>
      <c r="J3422" s="1" t="s">
        <v>13</v>
      </c>
      <c r="K3422" s="1" t="s">
        <v>13</v>
      </c>
      <c r="L3422" s="1" t="s">
        <v>13</v>
      </c>
      <c r="M3422" s="1" t="s">
        <v>13</v>
      </c>
      <c r="N3422" s="1" t="s">
        <v>13</v>
      </c>
      <c r="O3422" s="1" t="s">
        <v>13</v>
      </c>
      <c r="P3422" s="1" t="s">
        <v>13</v>
      </c>
      <c r="Q3422" s="1" t="s">
        <v>13</v>
      </c>
      <c r="S3422" t="s">
        <v>13</v>
      </c>
      <c r="T3422" t="s">
        <v>13</v>
      </c>
      <c r="U3422" t="s">
        <v>13</v>
      </c>
      <c r="V3422">
        <v>1</v>
      </c>
    </row>
    <row r="3423" spans="1:22" x14ac:dyDescent="0.2">
      <c r="A3423" s="1" t="s">
        <v>1111</v>
      </c>
      <c r="B3423" s="6" t="s">
        <v>13</v>
      </c>
      <c r="C3423" s="1" t="s">
        <v>13</v>
      </c>
      <c r="D3423" s="1" t="s">
        <v>13</v>
      </c>
      <c r="E3423" s="1" t="s">
        <v>1099</v>
      </c>
      <c r="F3423" s="1" t="s">
        <v>1112</v>
      </c>
      <c r="G3423" s="6" t="s">
        <v>161</v>
      </c>
      <c r="H3423" s="3">
        <v>0</v>
      </c>
      <c r="I3423" s="1" t="s">
        <v>13</v>
      </c>
      <c r="J3423" s="1" t="s">
        <v>13</v>
      </c>
      <c r="K3423" s="1" t="s">
        <v>13</v>
      </c>
      <c r="L3423" s="1" t="s">
        <v>13</v>
      </c>
      <c r="M3423" s="1" t="s">
        <v>13</v>
      </c>
      <c r="N3423" s="1" t="s">
        <v>13</v>
      </c>
      <c r="O3423" s="1" t="s">
        <v>13</v>
      </c>
      <c r="P3423" s="1" t="s">
        <v>13</v>
      </c>
      <c r="Q3423" s="1" t="s">
        <v>13</v>
      </c>
      <c r="S3423" t="s">
        <v>13</v>
      </c>
      <c r="T3423" t="s">
        <v>13</v>
      </c>
      <c r="U3423" t="s">
        <v>13</v>
      </c>
      <c r="V3423">
        <v>1</v>
      </c>
    </row>
    <row r="3424" spans="1:22" x14ac:dyDescent="0.2">
      <c r="A3424" s="1" t="s">
        <v>1111</v>
      </c>
      <c r="B3424" s="6" t="s">
        <v>1312</v>
      </c>
      <c r="C3424" s="1" t="s">
        <v>1355</v>
      </c>
      <c r="D3424" s="1" t="s">
        <v>13</v>
      </c>
      <c r="E3424" s="1" t="s">
        <v>1356</v>
      </c>
      <c r="F3424" s="1" t="s">
        <v>1315</v>
      </c>
      <c r="G3424" s="6" t="s">
        <v>1316</v>
      </c>
      <c r="H3424" s="3">
        <v>8.4000000000000005E-2</v>
      </c>
      <c r="I3424" s="5">
        <v>0</v>
      </c>
      <c r="J3424" s="4">
        <f>TRUNC(H3424*I3424, 1)</f>
        <v>0</v>
      </c>
      <c r="K3424" s="4">
        <f>노무!E5</f>
        <v>0</v>
      </c>
      <c r="L3424" s="5">
        <f>TRUNC(H3424*K3424, 1)</f>
        <v>0</v>
      </c>
      <c r="M3424" s="4">
        <v>0</v>
      </c>
      <c r="N3424" s="5">
        <f>TRUNC(H3424*M3424, 1)</f>
        <v>0</v>
      </c>
      <c r="O3424" s="4">
        <f t="shared" ref="O3424:P3427" si="466">I3424+K3424+M3424</f>
        <v>0</v>
      </c>
      <c r="P3424" s="5">
        <f t="shared" si="466"/>
        <v>0</v>
      </c>
      <c r="Q3424" s="1" t="s">
        <v>13</v>
      </c>
      <c r="S3424" t="s">
        <v>54</v>
      </c>
      <c r="T3424" t="s">
        <v>54</v>
      </c>
      <c r="U3424" t="s">
        <v>13</v>
      </c>
      <c r="V3424">
        <v>1</v>
      </c>
    </row>
    <row r="3425" spans="1:22" x14ac:dyDescent="0.2">
      <c r="A3425" s="1" t="s">
        <v>1111</v>
      </c>
      <c r="B3425" s="6" t="s">
        <v>1312</v>
      </c>
      <c r="C3425" s="1" t="s">
        <v>1317</v>
      </c>
      <c r="D3425" s="1" t="s">
        <v>13</v>
      </c>
      <c r="E3425" s="1" t="s">
        <v>1318</v>
      </c>
      <c r="F3425" s="1" t="s">
        <v>1315</v>
      </c>
      <c r="G3425" s="6" t="s">
        <v>1316</v>
      </c>
      <c r="H3425" s="3">
        <v>6.2E-2</v>
      </c>
      <c r="I3425" s="5">
        <v>0</v>
      </c>
      <c r="J3425" s="4">
        <f>TRUNC(H3425*I3425, 1)</f>
        <v>0</v>
      </c>
      <c r="K3425" s="4">
        <f>노무!E4</f>
        <v>0</v>
      </c>
      <c r="L3425" s="5">
        <f>TRUNC(H3425*K3425, 1)</f>
        <v>0</v>
      </c>
      <c r="M3425" s="4">
        <v>0</v>
      </c>
      <c r="N3425" s="5">
        <f>TRUNC(H3425*M3425, 1)</f>
        <v>0</v>
      </c>
      <c r="O3425" s="4">
        <f t="shared" si="466"/>
        <v>0</v>
      </c>
      <c r="P3425" s="5">
        <f t="shared" si="466"/>
        <v>0</v>
      </c>
      <c r="Q3425" s="1" t="s">
        <v>13</v>
      </c>
      <c r="S3425" t="s">
        <v>54</v>
      </c>
      <c r="T3425" t="s">
        <v>54</v>
      </c>
      <c r="U3425" t="s">
        <v>13</v>
      </c>
      <c r="V3425">
        <v>1</v>
      </c>
    </row>
    <row r="3426" spans="1:22" x14ac:dyDescent="0.2">
      <c r="A3426" s="1" t="s">
        <v>1111</v>
      </c>
      <c r="B3426" s="6" t="s">
        <v>1306</v>
      </c>
      <c r="C3426" s="1" t="s">
        <v>1307</v>
      </c>
      <c r="D3426" s="1" t="s">
        <v>13</v>
      </c>
      <c r="E3426" s="1" t="s">
        <v>1582</v>
      </c>
      <c r="F3426" s="1" t="s">
        <v>1583</v>
      </c>
      <c r="G3426" s="6" t="s">
        <v>1310</v>
      </c>
      <c r="H3426" s="3">
        <v>1</v>
      </c>
      <c r="I3426" s="4">
        <f>TRUNC((L3424+L3425)*8*0.01, 1)</f>
        <v>0</v>
      </c>
      <c r="J3426" s="4">
        <f>TRUNC(H3426*I3426, 1)</f>
        <v>0</v>
      </c>
      <c r="K3426" s="4">
        <v>0</v>
      </c>
      <c r="L3426" s="5">
        <f>TRUNC(H3426*K3426, 1)</f>
        <v>0</v>
      </c>
      <c r="M3426" s="4">
        <v>0</v>
      </c>
      <c r="N3426" s="5">
        <f>TRUNC(H3426*M3426, 1)</f>
        <v>0</v>
      </c>
      <c r="O3426" s="4">
        <f t="shared" si="466"/>
        <v>0</v>
      </c>
      <c r="P3426" s="5">
        <f t="shared" si="466"/>
        <v>0</v>
      </c>
      <c r="Q3426" s="1" t="s">
        <v>13</v>
      </c>
      <c r="S3426" t="s">
        <v>54</v>
      </c>
      <c r="T3426" t="s">
        <v>54</v>
      </c>
      <c r="U3426">
        <v>8</v>
      </c>
      <c r="V3426">
        <v>1</v>
      </c>
    </row>
    <row r="3427" spans="1:22" x14ac:dyDescent="0.2">
      <c r="A3427" s="1" t="s">
        <v>1111</v>
      </c>
      <c r="B3427" s="6" t="s">
        <v>1331</v>
      </c>
      <c r="C3427" s="1" t="s">
        <v>1336</v>
      </c>
      <c r="D3427" s="1" t="s">
        <v>13</v>
      </c>
      <c r="E3427" s="1" t="s">
        <v>1333</v>
      </c>
      <c r="F3427" s="1" t="s">
        <v>1337</v>
      </c>
      <c r="G3427" s="6" t="s">
        <v>1335</v>
      </c>
      <c r="H3427" s="3">
        <v>0.23100000000000001</v>
      </c>
      <c r="I3427" s="4">
        <f>기계경비!H30</f>
        <v>0</v>
      </c>
      <c r="J3427" s="4">
        <f>TRUNC(H3427*I3427, 1)</f>
        <v>0</v>
      </c>
      <c r="K3427" s="4">
        <f>기계경비!I30</f>
        <v>0</v>
      </c>
      <c r="L3427" s="5">
        <f>TRUNC(H3427*K3427, 1)</f>
        <v>0</v>
      </c>
      <c r="M3427" s="4">
        <f>기계경비!J30</f>
        <v>0</v>
      </c>
      <c r="N3427" s="5">
        <f>TRUNC(H3427*M3427, 1)</f>
        <v>0</v>
      </c>
      <c r="O3427" s="4">
        <f t="shared" si="466"/>
        <v>0</v>
      </c>
      <c r="P3427" s="5">
        <f t="shared" si="466"/>
        <v>0</v>
      </c>
      <c r="Q3427" s="1" t="s">
        <v>13</v>
      </c>
      <c r="S3427" t="s">
        <v>54</v>
      </c>
      <c r="T3427" t="s">
        <v>54</v>
      </c>
      <c r="U3427" t="s">
        <v>13</v>
      </c>
      <c r="V3427">
        <v>1</v>
      </c>
    </row>
    <row r="3428" spans="1:22" x14ac:dyDescent="0.2">
      <c r="A3428" s="1" t="s">
        <v>13</v>
      </c>
      <c r="B3428" s="6" t="s">
        <v>13</v>
      </c>
      <c r="C3428" s="1" t="s">
        <v>13</v>
      </c>
      <c r="D3428" s="1" t="s">
        <v>13</v>
      </c>
      <c r="E3428" s="1" t="s">
        <v>1311</v>
      </c>
      <c r="F3428" s="1" t="s">
        <v>13</v>
      </c>
      <c r="G3428" s="6" t="s">
        <v>13</v>
      </c>
      <c r="H3428" s="3">
        <v>0</v>
      </c>
      <c r="I3428" s="1" t="s">
        <v>13</v>
      </c>
      <c r="J3428" s="4">
        <f>TRUNC(SUMPRODUCT(J3424:J3427, V3424:V3427), 0)</f>
        <v>0</v>
      </c>
      <c r="K3428" s="1" t="s">
        <v>13</v>
      </c>
      <c r="L3428" s="5">
        <f>TRUNC(SUMPRODUCT(L3424:L3427, V3424:V3427), 0)</f>
        <v>0</v>
      </c>
      <c r="M3428" s="1" t="s">
        <v>13</v>
      </c>
      <c r="N3428" s="5">
        <f>TRUNC(SUMPRODUCT(N3424:N3427, V3424:V3427), 0)</f>
        <v>0</v>
      </c>
      <c r="O3428" s="1" t="s">
        <v>13</v>
      </c>
      <c r="P3428" s="5">
        <f>J3428+L3428+N3428</f>
        <v>0</v>
      </c>
      <c r="Q3428" s="1" t="s">
        <v>13</v>
      </c>
      <c r="S3428" t="s">
        <v>13</v>
      </c>
      <c r="T3428" t="s">
        <v>13</v>
      </c>
      <c r="U3428" t="s">
        <v>13</v>
      </c>
      <c r="V3428">
        <v>1</v>
      </c>
    </row>
    <row r="3429" spans="1:22" x14ac:dyDescent="0.2">
      <c r="A3429" s="1" t="s">
        <v>13</v>
      </c>
      <c r="B3429" s="6" t="s">
        <v>13</v>
      </c>
      <c r="C3429" s="1" t="s">
        <v>13</v>
      </c>
      <c r="D3429" s="1" t="s">
        <v>13</v>
      </c>
      <c r="E3429" s="1" t="s">
        <v>13</v>
      </c>
      <c r="F3429" s="1" t="s">
        <v>13</v>
      </c>
      <c r="G3429" s="6" t="s">
        <v>13</v>
      </c>
      <c r="H3429" s="3">
        <v>0</v>
      </c>
      <c r="I3429" s="1" t="s">
        <v>13</v>
      </c>
      <c r="J3429" s="1" t="s">
        <v>13</v>
      </c>
      <c r="K3429" s="1" t="s">
        <v>13</v>
      </c>
      <c r="L3429" s="1" t="s">
        <v>13</v>
      </c>
      <c r="M3429" s="1" t="s">
        <v>13</v>
      </c>
      <c r="N3429" s="1" t="s">
        <v>13</v>
      </c>
      <c r="O3429" s="1" t="s">
        <v>13</v>
      </c>
      <c r="P3429" s="1" t="s">
        <v>13</v>
      </c>
      <c r="Q3429" s="1" t="s">
        <v>13</v>
      </c>
      <c r="S3429" t="s">
        <v>13</v>
      </c>
      <c r="T3429" t="s">
        <v>13</v>
      </c>
      <c r="U3429" t="s">
        <v>13</v>
      </c>
      <c r="V3429">
        <v>1</v>
      </c>
    </row>
    <row r="3430" spans="1:22" x14ac:dyDescent="0.2">
      <c r="A3430" s="1" t="s">
        <v>1113</v>
      </c>
      <c r="B3430" s="6" t="s">
        <v>13</v>
      </c>
      <c r="C3430" s="1" t="s">
        <v>13</v>
      </c>
      <c r="D3430" s="1" t="s">
        <v>13</v>
      </c>
      <c r="E3430" s="1" t="s">
        <v>1114</v>
      </c>
      <c r="F3430" s="1" t="s">
        <v>1115</v>
      </c>
      <c r="G3430" s="6" t="s">
        <v>161</v>
      </c>
      <c r="H3430" s="3">
        <v>0</v>
      </c>
      <c r="I3430" s="1" t="s">
        <v>13</v>
      </c>
      <c r="J3430" s="1" t="s">
        <v>13</v>
      </c>
      <c r="K3430" s="1" t="s">
        <v>13</v>
      </c>
      <c r="L3430" s="1" t="s">
        <v>13</v>
      </c>
      <c r="M3430" s="1" t="s">
        <v>13</v>
      </c>
      <c r="N3430" s="1" t="s">
        <v>13</v>
      </c>
      <c r="O3430" s="1" t="s">
        <v>13</v>
      </c>
      <c r="P3430" s="1" t="s">
        <v>13</v>
      </c>
      <c r="Q3430" s="1" t="s">
        <v>13</v>
      </c>
      <c r="S3430" t="s">
        <v>13</v>
      </c>
      <c r="T3430" t="s">
        <v>13</v>
      </c>
      <c r="U3430" t="s">
        <v>13</v>
      </c>
      <c r="V3430">
        <v>1</v>
      </c>
    </row>
    <row r="3431" spans="1:22" x14ac:dyDescent="0.2">
      <c r="A3431" s="1" t="s">
        <v>1113</v>
      </c>
      <c r="B3431" s="6" t="s">
        <v>1312</v>
      </c>
      <c r="C3431" s="1" t="s">
        <v>1355</v>
      </c>
      <c r="D3431" s="1" t="s">
        <v>13</v>
      </c>
      <c r="E3431" s="1" t="s">
        <v>1356</v>
      </c>
      <c r="F3431" s="1" t="s">
        <v>1315</v>
      </c>
      <c r="G3431" s="6" t="s">
        <v>1316</v>
      </c>
      <c r="H3431" s="3">
        <v>0.06</v>
      </c>
      <c r="I3431" s="5">
        <v>0</v>
      </c>
      <c r="J3431" s="4">
        <f>TRUNC(H3431*I3431, 1)</f>
        <v>0</v>
      </c>
      <c r="K3431" s="4">
        <f>노무!E5</f>
        <v>0</v>
      </c>
      <c r="L3431" s="5">
        <f>TRUNC(H3431*K3431, 1)</f>
        <v>0</v>
      </c>
      <c r="M3431" s="4">
        <v>0</v>
      </c>
      <c r="N3431" s="5">
        <f>TRUNC(H3431*M3431, 1)</f>
        <v>0</v>
      </c>
      <c r="O3431" s="4">
        <f t="shared" ref="O3431:P3434" si="467">I3431+K3431+M3431</f>
        <v>0</v>
      </c>
      <c r="P3431" s="5">
        <f t="shared" si="467"/>
        <v>0</v>
      </c>
      <c r="Q3431" s="1" t="s">
        <v>13</v>
      </c>
      <c r="S3431" t="s">
        <v>54</v>
      </c>
      <c r="T3431" t="s">
        <v>54</v>
      </c>
      <c r="U3431" t="s">
        <v>13</v>
      </c>
      <c r="V3431">
        <v>1</v>
      </c>
    </row>
    <row r="3432" spans="1:22" x14ac:dyDescent="0.2">
      <c r="A3432" s="1" t="s">
        <v>1113</v>
      </c>
      <c r="B3432" s="6" t="s">
        <v>1312</v>
      </c>
      <c r="C3432" s="1" t="s">
        <v>1317</v>
      </c>
      <c r="D3432" s="1" t="s">
        <v>13</v>
      </c>
      <c r="E3432" s="1" t="s">
        <v>1318</v>
      </c>
      <c r="F3432" s="1" t="s">
        <v>1315</v>
      </c>
      <c r="G3432" s="6" t="s">
        <v>1316</v>
      </c>
      <c r="H3432" s="3">
        <v>0.19</v>
      </c>
      <c r="I3432" s="5">
        <v>0</v>
      </c>
      <c r="J3432" s="4">
        <f>TRUNC(H3432*I3432, 1)</f>
        <v>0</v>
      </c>
      <c r="K3432" s="4">
        <f>노무!E4</f>
        <v>0</v>
      </c>
      <c r="L3432" s="5">
        <f>TRUNC(H3432*K3432, 1)</f>
        <v>0</v>
      </c>
      <c r="M3432" s="4">
        <v>0</v>
      </c>
      <c r="N3432" s="5">
        <f>TRUNC(H3432*M3432, 1)</f>
        <v>0</v>
      </c>
      <c r="O3432" s="4">
        <f t="shared" si="467"/>
        <v>0</v>
      </c>
      <c r="P3432" s="5">
        <f t="shared" si="467"/>
        <v>0</v>
      </c>
      <c r="Q3432" s="1" t="s">
        <v>13</v>
      </c>
      <c r="S3432" t="s">
        <v>54</v>
      </c>
      <c r="T3432" t="s">
        <v>54</v>
      </c>
      <c r="U3432" t="s">
        <v>13</v>
      </c>
      <c r="V3432">
        <v>1</v>
      </c>
    </row>
    <row r="3433" spans="1:22" x14ac:dyDescent="0.2">
      <c r="A3433" s="1" t="s">
        <v>1113</v>
      </c>
      <c r="B3433" s="6" t="s">
        <v>1306</v>
      </c>
      <c r="C3433" s="1" t="s">
        <v>1307</v>
      </c>
      <c r="D3433" s="1" t="s">
        <v>13</v>
      </c>
      <c r="E3433" s="1" t="s">
        <v>1584</v>
      </c>
      <c r="F3433" s="1" t="s">
        <v>1330</v>
      </c>
      <c r="G3433" s="6" t="s">
        <v>1310</v>
      </c>
      <c r="H3433" s="3">
        <v>1</v>
      </c>
      <c r="I3433" s="4">
        <f>TRUNC((L3431+L3432)*2*0.01, 1)</f>
        <v>0</v>
      </c>
      <c r="J3433" s="4">
        <f>TRUNC(H3433*I3433, 1)</f>
        <v>0</v>
      </c>
      <c r="K3433" s="4">
        <v>0</v>
      </c>
      <c r="L3433" s="5">
        <f>TRUNC(H3433*K3433, 1)</f>
        <v>0</v>
      </c>
      <c r="M3433" s="4">
        <v>0</v>
      </c>
      <c r="N3433" s="5">
        <f>TRUNC(H3433*M3433, 1)</f>
        <v>0</v>
      </c>
      <c r="O3433" s="4">
        <f t="shared" si="467"/>
        <v>0</v>
      </c>
      <c r="P3433" s="5">
        <f t="shared" si="467"/>
        <v>0</v>
      </c>
      <c r="Q3433" s="1" t="s">
        <v>13</v>
      </c>
      <c r="S3433" t="s">
        <v>54</v>
      </c>
      <c r="T3433" t="s">
        <v>54</v>
      </c>
      <c r="U3433">
        <v>2</v>
      </c>
      <c r="V3433">
        <v>1</v>
      </c>
    </row>
    <row r="3434" spans="1:22" x14ac:dyDescent="0.2">
      <c r="A3434" s="1" t="s">
        <v>1113</v>
      </c>
      <c r="B3434" s="6" t="s">
        <v>1331</v>
      </c>
      <c r="C3434" s="1" t="s">
        <v>1336</v>
      </c>
      <c r="D3434" s="1" t="s">
        <v>13</v>
      </c>
      <c r="E3434" s="1" t="s">
        <v>1333</v>
      </c>
      <c r="F3434" s="1" t="s">
        <v>1337</v>
      </c>
      <c r="G3434" s="6" t="s">
        <v>1335</v>
      </c>
      <c r="H3434" s="3">
        <v>0.61</v>
      </c>
      <c r="I3434" s="4">
        <f>기계경비!H30</f>
        <v>0</v>
      </c>
      <c r="J3434" s="4">
        <f>TRUNC(H3434*I3434, 1)</f>
        <v>0</v>
      </c>
      <c r="K3434" s="4">
        <f>기계경비!I30</f>
        <v>0</v>
      </c>
      <c r="L3434" s="5">
        <f>TRUNC(H3434*K3434, 1)</f>
        <v>0</v>
      </c>
      <c r="M3434" s="4">
        <f>기계경비!J30</f>
        <v>0</v>
      </c>
      <c r="N3434" s="5">
        <f>TRUNC(H3434*M3434, 1)</f>
        <v>0</v>
      </c>
      <c r="O3434" s="4">
        <f t="shared" si="467"/>
        <v>0</v>
      </c>
      <c r="P3434" s="5">
        <f t="shared" si="467"/>
        <v>0</v>
      </c>
      <c r="Q3434" s="1" t="s">
        <v>13</v>
      </c>
      <c r="S3434" t="s">
        <v>54</v>
      </c>
      <c r="T3434" t="s">
        <v>54</v>
      </c>
      <c r="U3434" t="s">
        <v>13</v>
      </c>
      <c r="V3434">
        <v>1</v>
      </c>
    </row>
    <row r="3435" spans="1:22" x14ac:dyDescent="0.2">
      <c r="A3435" s="1" t="s">
        <v>13</v>
      </c>
      <c r="B3435" s="6" t="s">
        <v>13</v>
      </c>
      <c r="C3435" s="1" t="s">
        <v>13</v>
      </c>
      <c r="D3435" s="1" t="s">
        <v>13</v>
      </c>
      <c r="E3435" s="1" t="s">
        <v>1311</v>
      </c>
      <c r="F3435" s="1" t="s">
        <v>13</v>
      </c>
      <c r="G3435" s="6" t="s">
        <v>13</v>
      </c>
      <c r="H3435" s="3">
        <v>0</v>
      </c>
      <c r="I3435" s="1" t="s">
        <v>13</v>
      </c>
      <c r="J3435" s="4">
        <f>TRUNC(SUMPRODUCT(J3431:J3434, V3431:V3434), 0)</f>
        <v>0</v>
      </c>
      <c r="K3435" s="1" t="s">
        <v>13</v>
      </c>
      <c r="L3435" s="5">
        <f>TRUNC(SUMPRODUCT(L3431:L3434, V3431:V3434), 0)</f>
        <v>0</v>
      </c>
      <c r="M3435" s="1" t="s">
        <v>13</v>
      </c>
      <c r="N3435" s="5">
        <f>TRUNC(SUMPRODUCT(N3431:N3434, V3431:V3434), 0)</f>
        <v>0</v>
      </c>
      <c r="O3435" s="1" t="s">
        <v>13</v>
      </c>
      <c r="P3435" s="5">
        <f>J3435+L3435+N3435</f>
        <v>0</v>
      </c>
      <c r="Q3435" s="1" t="s">
        <v>13</v>
      </c>
      <c r="S3435" t="s">
        <v>13</v>
      </c>
      <c r="T3435" t="s">
        <v>13</v>
      </c>
      <c r="U3435" t="s">
        <v>13</v>
      </c>
      <c r="V3435">
        <v>1</v>
      </c>
    </row>
    <row r="3436" spans="1:22" x14ac:dyDescent="0.2">
      <c r="A3436" s="1" t="s">
        <v>13</v>
      </c>
      <c r="B3436" s="6" t="s">
        <v>13</v>
      </c>
      <c r="C3436" s="1" t="s">
        <v>13</v>
      </c>
      <c r="D3436" s="1" t="s">
        <v>13</v>
      </c>
      <c r="E3436" s="1" t="s">
        <v>13</v>
      </c>
      <c r="F3436" s="1" t="s">
        <v>13</v>
      </c>
      <c r="G3436" s="6" t="s">
        <v>13</v>
      </c>
      <c r="H3436" s="3">
        <v>0</v>
      </c>
      <c r="I3436" s="1" t="s">
        <v>13</v>
      </c>
      <c r="J3436" s="1" t="s">
        <v>13</v>
      </c>
      <c r="K3436" s="1" t="s">
        <v>13</v>
      </c>
      <c r="L3436" s="1" t="s">
        <v>13</v>
      </c>
      <c r="M3436" s="1" t="s">
        <v>13</v>
      </c>
      <c r="N3436" s="1" t="s">
        <v>13</v>
      </c>
      <c r="O3436" s="1" t="s">
        <v>13</v>
      </c>
      <c r="P3436" s="1" t="s">
        <v>13</v>
      </c>
      <c r="Q3436" s="1" t="s">
        <v>13</v>
      </c>
      <c r="S3436" t="s">
        <v>13</v>
      </c>
      <c r="T3436" t="s">
        <v>13</v>
      </c>
      <c r="U3436" t="s">
        <v>13</v>
      </c>
      <c r="V3436">
        <v>1</v>
      </c>
    </row>
    <row r="3437" spans="1:22" x14ac:dyDescent="0.2">
      <c r="A3437" s="1" t="s">
        <v>1116</v>
      </c>
      <c r="B3437" s="6" t="s">
        <v>13</v>
      </c>
      <c r="C3437" s="1" t="s">
        <v>13</v>
      </c>
      <c r="D3437" s="1" t="s">
        <v>13</v>
      </c>
      <c r="E3437" s="1" t="s">
        <v>1114</v>
      </c>
      <c r="F3437" s="1" t="s">
        <v>1117</v>
      </c>
      <c r="G3437" s="6" t="s">
        <v>161</v>
      </c>
      <c r="H3437" s="3">
        <v>0</v>
      </c>
      <c r="I3437" s="1" t="s">
        <v>13</v>
      </c>
      <c r="J3437" s="1" t="s">
        <v>13</v>
      </c>
      <c r="K3437" s="1" t="s">
        <v>13</v>
      </c>
      <c r="L3437" s="1" t="s">
        <v>13</v>
      </c>
      <c r="M3437" s="1" t="s">
        <v>13</v>
      </c>
      <c r="N3437" s="1" t="s">
        <v>13</v>
      </c>
      <c r="O3437" s="1" t="s">
        <v>13</v>
      </c>
      <c r="P3437" s="1" t="s">
        <v>13</v>
      </c>
      <c r="Q3437" s="1" t="s">
        <v>13</v>
      </c>
      <c r="S3437" t="s">
        <v>13</v>
      </c>
      <c r="T3437" t="s">
        <v>13</v>
      </c>
      <c r="U3437" t="s">
        <v>13</v>
      </c>
      <c r="V3437">
        <v>1</v>
      </c>
    </row>
    <row r="3438" spans="1:22" x14ac:dyDescent="0.2">
      <c r="A3438" s="1" t="s">
        <v>1116</v>
      </c>
      <c r="B3438" s="6" t="s">
        <v>1312</v>
      </c>
      <c r="C3438" s="1" t="s">
        <v>1355</v>
      </c>
      <c r="D3438" s="1" t="s">
        <v>13</v>
      </c>
      <c r="E3438" s="1" t="s">
        <v>1356</v>
      </c>
      <c r="F3438" s="1" t="s">
        <v>1315</v>
      </c>
      <c r="G3438" s="6" t="s">
        <v>1316</v>
      </c>
      <c r="H3438" s="3">
        <v>7.0000000000000007E-2</v>
      </c>
      <c r="I3438" s="5">
        <v>0</v>
      </c>
      <c r="J3438" s="4">
        <f>TRUNC(H3438*I3438, 1)</f>
        <v>0</v>
      </c>
      <c r="K3438" s="4">
        <f>노무!E5</f>
        <v>0</v>
      </c>
      <c r="L3438" s="5">
        <f>TRUNC(H3438*K3438, 1)</f>
        <v>0</v>
      </c>
      <c r="M3438" s="4">
        <v>0</v>
      </c>
      <c r="N3438" s="5">
        <f>TRUNC(H3438*M3438, 1)</f>
        <v>0</v>
      </c>
      <c r="O3438" s="4">
        <f t="shared" ref="O3438:P3441" si="468">I3438+K3438+M3438</f>
        <v>0</v>
      </c>
      <c r="P3438" s="5">
        <f t="shared" si="468"/>
        <v>0</v>
      </c>
      <c r="Q3438" s="1" t="s">
        <v>13</v>
      </c>
      <c r="S3438" t="s">
        <v>54</v>
      </c>
      <c r="T3438" t="s">
        <v>54</v>
      </c>
      <c r="U3438" t="s">
        <v>13</v>
      </c>
      <c r="V3438">
        <v>1</v>
      </c>
    </row>
    <row r="3439" spans="1:22" x14ac:dyDescent="0.2">
      <c r="A3439" s="1" t="s">
        <v>1116</v>
      </c>
      <c r="B3439" s="6" t="s">
        <v>1312</v>
      </c>
      <c r="C3439" s="1" t="s">
        <v>1317</v>
      </c>
      <c r="D3439" s="1" t="s">
        <v>13</v>
      </c>
      <c r="E3439" s="1" t="s">
        <v>1318</v>
      </c>
      <c r="F3439" s="1" t="s">
        <v>1315</v>
      </c>
      <c r="G3439" s="6" t="s">
        <v>1316</v>
      </c>
      <c r="H3439" s="3">
        <v>0.24</v>
      </c>
      <c r="I3439" s="5">
        <v>0</v>
      </c>
      <c r="J3439" s="4">
        <f>TRUNC(H3439*I3439, 1)</f>
        <v>0</v>
      </c>
      <c r="K3439" s="4">
        <f>노무!E4</f>
        <v>0</v>
      </c>
      <c r="L3439" s="5">
        <f>TRUNC(H3439*K3439, 1)</f>
        <v>0</v>
      </c>
      <c r="M3439" s="4">
        <v>0</v>
      </c>
      <c r="N3439" s="5">
        <f>TRUNC(H3439*M3439, 1)</f>
        <v>0</v>
      </c>
      <c r="O3439" s="4">
        <f t="shared" si="468"/>
        <v>0</v>
      </c>
      <c r="P3439" s="5">
        <f t="shared" si="468"/>
        <v>0</v>
      </c>
      <c r="Q3439" s="1" t="s">
        <v>13</v>
      </c>
      <c r="S3439" t="s">
        <v>54</v>
      </c>
      <c r="T3439" t="s">
        <v>54</v>
      </c>
      <c r="U3439" t="s">
        <v>13</v>
      </c>
      <c r="V3439">
        <v>1</v>
      </c>
    </row>
    <row r="3440" spans="1:22" x14ac:dyDescent="0.2">
      <c r="A3440" s="1" t="s">
        <v>1116</v>
      </c>
      <c r="B3440" s="6" t="s">
        <v>1306</v>
      </c>
      <c r="C3440" s="1" t="s">
        <v>1307</v>
      </c>
      <c r="D3440" s="1" t="s">
        <v>13</v>
      </c>
      <c r="E3440" s="1" t="s">
        <v>1584</v>
      </c>
      <c r="F3440" s="1" t="s">
        <v>1330</v>
      </c>
      <c r="G3440" s="6" t="s">
        <v>1310</v>
      </c>
      <c r="H3440" s="3">
        <v>1</v>
      </c>
      <c r="I3440" s="4">
        <f>TRUNC((L3438+L3439)*2*0.01, 1)</f>
        <v>0</v>
      </c>
      <c r="J3440" s="4">
        <f>TRUNC(H3440*I3440, 1)</f>
        <v>0</v>
      </c>
      <c r="K3440" s="4">
        <v>0</v>
      </c>
      <c r="L3440" s="5">
        <f>TRUNC(H3440*K3440, 1)</f>
        <v>0</v>
      </c>
      <c r="M3440" s="4">
        <v>0</v>
      </c>
      <c r="N3440" s="5">
        <f>TRUNC(H3440*M3440, 1)</f>
        <v>0</v>
      </c>
      <c r="O3440" s="4">
        <f t="shared" si="468"/>
        <v>0</v>
      </c>
      <c r="P3440" s="5">
        <f t="shared" si="468"/>
        <v>0</v>
      </c>
      <c r="Q3440" s="1" t="s">
        <v>13</v>
      </c>
      <c r="S3440" t="s">
        <v>54</v>
      </c>
      <c r="T3440" t="s">
        <v>54</v>
      </c>
      <c r="U3440">
        <v>2</v>
      </c>
      <c r="V3440">
        <v>1</v>
      </c>
    </row>
    <row r="3441" spans="1:22" x14ac:dyDescent="0.2">
      <c r="A3441" s="1" t="s">
        <v>1116</v>
      </c>
      <c r="B3441" s="6" t="s">
        <v>1331</v>
      </c>
      <c r="C3441" s="1" t="s">
        <v>1336</v>
      </c>
      <c r="D3441" s="1" t="s">
        <v>13</v>
      </c>
      <c r="E3441" s="1" t="s">
        <v>1333</v>
      </c>
      <c r="F3441" s="1" t="s">
        <v>1337</v>
      </c>
      <c r="G3441" s="6" t="s">
        <v>1335</v>
      </c>
      <c r="H3441" s="3">
        <v>0.76</v>
      </c>
      <c r="I3441" s="4">
        <f>기계경비!H30</f>
        <v>0</v>
      </c>
      <c r="J3441" s="4">
        <f>TRUNC(H3441*I3441, 1)</f>
        <v>0</v>
      </c>
      <c r="K3441" s="4">
        <f>기계경비!I30</f>
        <v>0</v>
      </c>
      <c r="L3441" s="5">
        <f>TRUNC(H3441*K3441, 1)</f>
        <v>0</v>
      </c>
      <c r="M3441" s="4">
        <f>기계경비!J30</f>
        <v>0</v>
      </c>
      <c r="N3441" s="5">
        <f>TRUNC(H3441*M3441, 1)</f>
        <v>0</v>
      </c>
      <c r="O3441" s="4">
        <f t="shared" si="468"/>
        <v>0</v>
      </c>
      <c r="P3441" s="5">
        <f t="shared" si="468"/>
        <v>0</v>
      </c>
      <c r="Q3441" s="1" t="s">
        <v>13</v>
      </c>
      <c r="S3441" t="s">
        <v>54</v>
      </c>
      <c r="T3441" t="s">
        <v>54</v>
      </c>
      <c r="U3441" t="s">
        <v>13</v>
      </c>
      <c r="V3441">
        <v>1</v>
      </c>
    </row>
    <row r="3442" spans="1:22" x14ac:dyDescent="0.2">
      <c r="A3442" s="1" t="s">
        <v>13</v>
      </c>
      <c r="B3442" s="6" t="s">
        <v>13</v>
      </c>
      <c r="C3442" s="1" t="s">
        <v>13</v>
      </c>
      <c r="D3442" s="1" t="s">
        <v>13</v>
      </c>
      <c r="E3442" s="1" t="s">
        <v>1311</v>
      </c>
      <c r="F3442" s="1" t="s">
        <v>13</v>
      </c>
      <c r="G3442" s="6" t="s">
        <v>13</v>
      </c>
      <c r="H3442" s="3">
        <v>0</v>
      </c>
      <c r="I3442" s="1" t="s">
        <v>13</v>
      </c>
      <c r="J3442" s="4">
        <f>TRUNC(SUMPRODUCT(J3438:J3441, V3438:V3441), 0)</f>
        <v>0</v>
      </c>
      <c r="K3442" s="1" t="s">
        <v>13</v>
      </c>
      <c r="L3442" s="5">
        <f>TRUNC(SUMPRODUCT(L3438:L3441, V3438:V3441), 0)</f>
        <v>0</v>
      </c>
      <c r="M3442" s="1" t="s">
        <v>13</v>
      </c>
      <c r="N3442" s="5">
        <f>TRUNC(SUMPRODUCT(N3438:N3441, V3438:V3441), 0)</f>
        <v>0</v>
      </c>
      <c r="O3442" s="1" t="s">
        <v>13</v>
      </c>
      <c r="P3442" s="5">
        <f>J3442+L3442+N3442</f>
        <v>0</v>
      </c>
      <c r="Q3442" s="1" t="s">
        <v>13</v>
      </c>
      <c r="S3442" t="s">
        <v>13</v>
      </c>
      <c r="T3442" t="s">
        <v>13</v>
      </c>
      <c r="U3442" t="s">
        <v>13</v>
      </c>
      <c r="V3442">
        <v>1</v>
      </c>
    </row>
    <row r="3443" spans="1:22" x14ac:dyDescent="0.2">
      <c r="A3443" s="1" t="s">
        <v>13</v>
      </c>
      <c r="B3443" s="6" t="s">
        <v>13</v>
      </c>
      <c r="C3443" s="1" t="s">
        <v>13</v>
      </c>
      <c r="D3443" s="1" t="s">
        <v>13</v>
      </c>
      <c r="E3443" s="1" t="s">
        <v>13</v>
      </c>
      <c r="F3443" s="1" t="s">
        <v>13</v>
      </c>
      <c r="G3443" s="6" t="s">
        <v>13</v>
      </c>
      <c r="H3443" s="3">
        <v>0</v>
      </c>
      <c r="I3443" s="1" t="s">
        <v>13</v>
      </c>
      <c r="J3443" s="1" t="s">
        <v>13</v>
      </c>
      <c r="K3443" s="1" t="s">
        <v>13</v>
      </c>
      <c r="L3443" s="1" t="s">
        <v>13</v>
      </c>
      <c r="M3443" s="1" t="s">
        <v>13</v>
      </c>
      <c r="N3443" s="1" t="s">
        <v>13</v>
      </c>
      <c r="O3443" s="1" t="s">
        <v>13</v>
      </c>
      <c r="P3443" s="1" t="s">
        <v>13</v>
      </c>
      <c r="Q3443" s="1" t="s">
        <v>13</v>
      </c>
      <c r="S3443" t="s">
        <v>13</v>
      </c>
      <c r="T3443" t="s">
        <v>13</v>
      </c>
      <c r="U3443" t="s">
        <v>13</v>
      </c>
      <c r="V3443">
        <v>1</v>
      </c>
    </row>
    <row r="3444" spans="1:22" x14ac:dyDescent="0.2">
      <c r="A3444" s="1" t="s">
        <v>1118</v>
      </c>
      <c r="B3444" s="6" t="s">
        <v>13</v>
      </c>
      <c r="C3444" s="1" t="s">
        <v>13</v>
      </c>
      <c r="D3444" s="1" t="s">
        <v>13</v>
      </c>
      <c r="E3444" s="1" t="s">
        <v>1114</v>
      </c>
      <c r="F3444" s="1" t="s">
        <v>1119</v>
      </c>
      <c r="G3444" s="6" t="s">
        <v>161</v>
      </c>
      <c r="H3444" s="3">
        <v>0</v>
      </c>
      <c r="I3444" s="1" t="s">
        <v>13</v>
      </c>
      <c r="J3444" s="1" t="s">
        <v>13</v>
      </c>
      <c r="K3444" s="1" t="s">
        <v>13</v>
      </c>
      <c r="L3444" s="1" t="s">
        <v>13</v>
      </c>
      <c r="M3444" s="1" t="s">
        <v>13</v>
      </c>
      <c r="N3444" s="1" t="s">
        <v>13</v>
      </c>
      <c r="O3444" s="1" t="s">
        <v>13</v>
      </c>
      <c r="P3444" s="1" t="s">
        <v>13</v>
      </c>
      <c r="Q3444" s="1" t="s">
        <v>13</v>
      </c>
      <c r="S3444" t="s">
        <v>13</v>
      </c>
      <c r="T3444" t="s">
        <v>13</v>
      </c>
      <c r="U3444" t="s">
        <v>13</v>
      </c>
      <c r="V3444">
        <v>1</v>
      </c>
    </row>
    <row r="3445" spans="1:22" x14ac:dyDescent="0.2">
      <c r="A3445" s="1" t="s">
        <v>1118</v>
      </c>
      <c r="B3445" s="6" t="s">
        <v>1312</v>
      </c>
      <c r="C3445" s="1" t="s">
        <v>1355</v>
      </c>
      <c r="D3445" s="1" t="s">
        <v>13</v>
      </c>
      <c r="E3445" s="1" t="s">
        <v>1356</v>
      </c>
      <c r="F3445" s="1" t="s">
        <v>1315</v>
      </c>
      <c r="G3445" s="6" t="s">
        <v>1316</v>
      </c>
      <c r="H3445" s="3">
        <v>0.09</v>
      </c>
      <c r="I3445" s="5">
        <v>0</v>
      </c>
      <c r="J3445" s="4">
        <f>TRUNC(H3445*I3445, 1)</f>
        <v>0</v>
      </c>
      <c r="K3445" s="4">
        <f>노무!E5</f>
        <v>0</v>
      </c>
      <c r="L3445" s="5">
        <f>TRUNC(H3445*K3445, 1)</f>
        <v>0</v>
      </c>
      <c r="M3445" s="4">
        <v>0</v>
      </c>
      <c r="N3445" s="5">
        <f>TRUNC(H3445*M3445, 1)</f>
        <v>0</v>
      </c>
      <c r="O3445" s="4">
        <f t="shared" ref="O3445:P3448" si="469">I3445+K3445+M3445</f>
        <v>0</v>
      </c>
      <c r="P3445" s="5">
        <f t="shared" si="469"/>
        <v>0</v>
      </c>
      <c r="Q3445" s="1" t="s">
        <v>13</v>
      </c>
      <c r="S3445" t="s">
        <v>54</v>
      </c>
      <c r="T3445" t="s">
        <v>54</v>
      </c>
      <c r="U3445" t="s">
        <v>13</v>
      </c>
      <c r="V3445">
        <v>1</v>
      </c>
    </row>
    <row r="3446" spans="1:22" x14ac:dyDescent="0.2">
      <c r="A3446" s="1" t="s">
        <v>1118</v>
      </c>
      <c r="B3446" s="6" t="s">
        <v>1312</v>
      </c>
      <c r="C3446" s="1" t="s">
        <v>1317</v>
      </c>
      <c r="D3446" s="1" t="s">
        <v>13</v>
      </c>
      <c r="E3446" s="1" t="s">
        <v>1318</v>
      </c>
      <c r="F3446" s="1" t="s">
        <v>1315</v>
      </c>
      <c r="G3446" s="6" t="s">
        <v>1316</v>
      </c>
      <c r="H3446" s="3">
        <v>0.3</v>
      </c>
      <c r="I3446" s="5">
        <v>0</v>
      </c>
      <c r="J3446" s="4">
        <f>TRUNC(H3446*I3446, 1)</f>
        <v>0</v>
      </c>
      <c r="K3446" s="4">
        <f>노무!E4</f>
        <v>0</v>
      </c>
      <c r="L3446" s="5">
        <f>TRUNC(H3446*K3446, 1)</f>
        <v>0</v>
      </c>
      <c r="M3446" s="4">
        <v>0</v>
      </c>
      <c r="N3446" s="5">
        <f>TRUNC(H3446*M3446, 1)</f>
        <v>0</v>
      </c>
      <c r="O3446" s="4">
        <f t="shared" si="469"/>
        <v>0</v>
      </c>
      <c r="P3446" s="5">
        <f t="shared" si="469"/>
        <v>0</v>
      </c>
      <c r="Q3446" s="1" t="s">
        <v>13</v>
      </c>
      <c r="S3446" t="s">
        <v>54</v>
      </c>
      <c r="T3446" t="s">
        <v>54</v>
      </c>
      <c r="U3446" t="s">
        <v>13</v>
      </c>
      <c r="V3446">
        <v>1</v>
      </c>
    </row>
    <row r="3447" spans="1:22" x14ac:dyDescent="0.2">
      <c r="A3447" s="1" t="s">
        <v>1118</v>
      </c>
      <c r="B3447" s="6" t="s">
        <v>1306</v>
      </c>
      <c r="C3447" s="1" t="s">
        <v>1307</v>
      </c>
      <c r="D3447" s="1" t="s">
        <v>13</v>
      </c>
      <c r="E3447" s="1" t="s">
        <v>1584</v>
      </c>
      <c r="F3447" s="1" t="s">
        <v>1330</v>
      </c>
      <c r="G3447" s="6" t="s">
        <v>1310</v>
      </c>
      <c r="H3447" s="3">
        <v>1</v>
      </c>
      <c r="I3447" s="4">
        <f>TRUNC((L3445+L3446)*2*0.01, 1)</f>
        <v>0</v>
      </c>
      <c r="J3447" s="4">
        <f>TRUNC(H3447*I3447, 1)</f>
        <v>0</v>
      </c>
      <c r="K3447" s="4">
        <v>0</v>
      </c>
      <c r="L3447" s="5">
        <f>TRUNC(H3447*K3447, 1)</f>
        <v>0</v>
      </c>
      <c r="M3447" s="4">
        <v>0</v>
      </c>
      <c r="N3447" s="5">
        <f>TRUNC(H3447*M3447, 1)</f>
        <v>0</v>
      </c>
      <c r="O3447" s="4">
        <f t="shared" si="469"/>
        <v>0</v>
      </c>
      <c r="P3447" s="5">
        <f t="shared" si="469"/>
        <v>0</v>
      </c>
      <c r="Q3447" s="1" t="s">
        <v>13</v>
      </c>
      <c r="S3447" t="s">
        <v>54</v>
      </c>
      <c r="T3447" t="s">
        <v>54</v>
      </c>
      <c r="U3447">
        <v>2</v>
      </c>
      <c r="V3447">
        <v>1</v>
      </c>
    </row>
    <row r="3448" spans="1:22" x14ac:dyDescent="0.2">
      <c r="A3448" s="1" t="s">
        <v>1118</v>
      </c>
      <c r="B3448" s="6" t="s">
        <v>1331</v>
      </c>
      <c r="C3448" s="1" t="s">
        <v>1336</v>
      </c>
      <c r="D3448" s="1" t="s">
        <v>13</v>
      </c>
      <c r="E3448" s="1" t="s">
        <v>1333</v>
      </c>
      <c r="F3448" s="1" t="s">
        <v>1337</v>
      </c>
      <c r="G3448" s="6" t="s">
        <v>1335</v>
      </c>
      <c r="H3448" s="3">
        <v>0.96</v>
      </c>
      <c r="I3448" s="4">
        <f>기계경비!H30</f>
        <v>0</v>
      </c>
      <c r="J3448" s="4">
        <f>TRUNC(H3448*I3448, 1)</f>
        <v>0</v>
      </c>
      <c r="K3448" s="4">
        <f>기계경비!I30</f>
        <v>0</v>
      </c>
      <c r="L3448" s="5">
        <f>TRUNC(H3448*K3448, 1)</f>
        <v>0</v>
      </c>
      <c r="M3448" s="4">
        <f>기계경비!J30</f>
        <v>0</v>
      </c>
      <c r="N3448" s="5">
        <f>TRUNC(H3448*M3448, 1)</f>
        <v>0</v>
      </c>
      <c r="O3448" s="4">
        <f t="shared" si="469"/>
        <v>0</v>
      </c>
      <c r="P3448" s="5">
        <f t="shared" si="469"/>
        <v>0</v>
      </c>
      <c r="Q3448" s="1" t="s">
        <v>13</v>
      </c>
      <c r="S3448" t="s">
        <v>54</v>
      </c>
      <c r="T3448" t="s">
        <v>54</v>
      </c>
      <c r="U3448" t="s">
        <v>13</v>
      </c>
      <c r="V3448">
        <v>1</v>
      </c>
    </row>
    <row r="3449" spans="1:22" x14ac:dyDescent="0.2">
      <c r="A3449" s="1" t="s">
        <v>13</v>
      </c>
      <c r="B3449" s="6" t="s">
        <v>13</v>
      </c>
      <c r="C3449" s="1" t="s">
        <v>13</v>
      </c>
      <c r="D3449" s="1" t="s">
        <v>13</v>
      </c>
      <c r="E3449" s="1" t="s">
        <v>1311</v>
      </c>
      <c r="F3449" s="1" t="s">
        <v>13</v>
      </c>
      <c r="G3449" s="6" t="s">
        <v>13</v>
      </c>
      <c r="H3449" s="3">
        <v>0</v>
      </c>
      <c r="I3449" s="1" t="s">
        <v>13</v>
      </c>
      <c r="J3449" s="4">
        <f>TRUNC(SUMPRODUCT(J3445:J3448, V3445:V3448), 0)</f>
        <v>0</v>
      </c>
      <c r="K3449" s="1" t="s">
        <v>13</v>
      </c>
      <c r="L3449" s="5">
        <f>TRUNC(SUMPRODUCT(L3445:L3448, V3445:V3448), 0)</f>
        <v>0</v>
      </c>
      <c r="M3449" s="1" t="s">
        <v>13</v>
      </c>
      <c r="N3449" s="5">
        <f>TRUNC(SUMPRODUCT(N3445:N3448, V3445:V3448), 0)</f>
        <v>0</v>
      </c>
      <c r="O3449" s="1" t="s">
        <v>13</v>
      </c>
      <c r="P3449" s="5">
        <f>J3449+L3449+N3449</f>
        <v>0</v>
      </c>
      <c r="Q3449" s="1" t="s">
        <v>13</v>
      </c>
      <c r="S3449" t="s">
        <v>13</v>
      </c>
      <c r="T3449" t="s">
        <v>13</v>
      </c>
      <c r="U3449" t="s">
        <v>13</v>
      </c>
      <c r="V3449">
        <v>1</v>
      </c>
    </row>
    <row r="3450" spans="1:22" x14ac:dyDescent="0.2">
      <c r="A3450" s="1" t="s">
        <v>13</v>
      </c>
      <c r="B3450" s="6" t="s">
        <v>13</v>
      </c>
      <c r="C3450" s="1" t="s">
        <v>13</v>
      </c>
      <c r="D3450" s="1" t="s">
        <v>13</v>
      </c>
      <c r="E3450" s="1" t="s">
        <v>13</v>
      </c>
      <c r="F3450" s="1" t="s">
        <v>13</v>
      </c>
      <c r="G3450" s="6" t="s">
        <v>13</v>
      </c>
      <c r="H3450" s="3">
        <v>0</v>
      </c>
      <c r="I3450" s="1" t="s">
        <v>13</v>
      </c>
      <c r="J3450" s="1" t="s">
        <v>13</v>
      </c>
      <c r="K3450" s="1" t="s">
        <v>13</v>
      </c>
      <c r="L3450" s="1" t="s">
        <v>13</v>
      </c>
      <c r="M3450" s="1" t="s">
        <v>13</v>
      </c>
      <c r="N3450" s="1" t="s">
        <v>13</v>
      </c>
      <c r="O3450" s="1" t="s">
        <v>13</v>
      </c>
      <c r="P3450" s="1" t="s">
        <v>13</v>
      </c>
      <c r="Q3450" s="1" t="s">
        <v>13</v>
      </c>
      <c r="S3450" t="s">
        <v>13</v>
      </c>
      <c r="T3450" t="s">
        <v>13</v>
      </c>
      <c r="U3450" t="s">
        <v>13</v>
      </c>
      <c r="V3450">
        <v>1</v>
      </c>
    </row>
    <row r="3451" spans="1:22" x14ac:dyDescent="0.2">
      <c r="A3451" s="1" t="s">
        <v>1120</v>
      </c>
      <c r="B3451" s="6" t="s">
        <v>13</v>
      </c>
      <c r="C3451" s="1" t="s">
        <v>13</v>
      </c>
      <c r="D3451" s="1" t="s">
        <v>13</v>
      </c>
      <c r="E3451" s="1" t="s">
        <v>1114</v>
      </c>
      <c r="F3451" s="1" t="s">
        <v>1121</v>
      </c>
      <c r="G3451" s="6" t="s">
        <v>161</v>
      </c>
      <c r="H3451" s="3">
        <v>0</v>
      </c>
      <c r="I3451" s="1" t="s">
        <v>13</v>
      </c>
      <c r="J3451" s="1" t="s">
        <v>13</v>
      </c>
      <c r="K3451" s="1" t="s">
        <v>13</v>
      </c>
      <c r="L3451" s="1" t="s">
        <v>13</v>
      </c>
      <c r="M3451" s="1" t="s">
        <v>13</v>
      </c>
      <c r="N3451" s="1" t="s">
        <v>13</v>
      </c>
      <c r="O3451" s="1" t="s">
        <v>13</v>
      </c>
      <c r="P3451" s="1" t="s">
        <v>13</v>
      </c>
      <c r="Q3451" s="1" t="s">
        <v>13</v>
      </c>
      <c r="S3451" t="s">
        <v>13</v>
      </c>
      <c r="T3451" t="s">
        <v>13</v>
      </c>
      <c r="U3451" t="s">
        <v>13</v>
      </c>
      <c r="V3451">
        <v>1</v>
      </c>
    </row>
    <row r="3452" spans="1:22" x14ac:dyDescent="0.2">
      <c r="A3452" s="1" t="s">
        <v>1120</v>
      </c>
      <c r="B3452" s="6" t="s">
        <v>1312</v>
      </c>
      <c r="C3452" s="1" t="s">
        <v>1355</v>
      </c>
      <c r="D3452" s="1" t="s">
        <v>13</v>
      </c>
      <c r="E3452" s="1" t="s">
        <v>1356</v>
      </c>
      <c r="F3452" s="1" t="s">
        <v>1315</v>
      </c>
      <c r="G3452" s="6" t="s">
        <v>1316</v>
      </c>
      <c r="H3452" s="3">
        <v>0.11</v>
      </c>
      <c r="I3452" s="5">
        <v>0</v>
      </c>
      <c r="J3452" s="4">
        <f>TRUNC(H3452*I3452, 1)</f>
        <v>0</v>
      </c>
      <c r="K3452" s="4">
        <f>노무!E5</f>
        <v>0</v>
      </c>
      <c r="L3452" s="5">
        <f>TRUNC(H3452*K3452, 1)</f>
        <v>0</v>
      </c>
      <c r="M3452" s="4">
        <v>0</v>
      </c>
      <c r="N3452" s="5">
        <f>TRUNC(H3452*M3452, 1)</f>
        <v>0</v>
      </c>
      <c r="O3452" s="4">
        <f t="shared" ref="O3452:P3455" si="470">I3452+K3452+M3452</f>
        <v>0</v>
      </c>
      <c r="P3452" s="5">
        <f t="shared" si="470"/>
        <v>0</v>
      </c>
      <c r="Q3452" s="1" t="s">
        <v>13</v>
      </c>
      <c r="S3452" t="s">
        <v>54</v>
      </c>
      <c r="T3452" t="s">
        <v>54</v>
      </c>
      <c r="U3452" t="s">
        <v>13</v>
      </c>
      <c r="V3452">
        <v>1</v>
      </c>
    </row>
    <row r="3453" spans="1:22" x14ac:dyDescent="0.2">
      <c r="A3453" s="1" t="s">
        <v>1120</v>
      </c>
      <c r="B3453" s="6" t="s">
        <v>1312</v>
      </c>
      <c r="C3453" s="1" t="s">
        <v>1317</v>
      </c>
      <c r="D3453" s="1" t="s">
        <v>13</v>
      </c>
      <c r="E3453" s="1" t="s">
        <v>1318</v>
      </c>
      <c r="F3453" s="1" t="s">
        <v>1315</v>
      </c>
      <c r="G3453" s="6" t="s">
        <v>1316</v>
      </c>
      <c r="H3453" s="3">
        <v>0.38</v>
      </c>
      <c r="I3453" s="5">
        <v>0</v>
      </c>
      <c r="J3453" s="4">
        <f>TRUNC(H3453*I3453, 1)</f>
        <v>0</v>
      </c>
      <c r="K3453" s="4">
        <f>노무!E4</f>
        <v>0</v>
      </c>
      <c r="L3453" s="5">
        <f>TRUNC(H3453*K3453, 1)</f>
        <v>0</v>
      </c>
      <c r="M3453" s="4">
        <v>0</v>
      </c>
      <c r="N3453" s="5">
        <f>TRUNC(H3453*M3453, 1)</f>
        <v>0</v>
      </c>
      <c r="O3453" s="4">
        <f t="shared" si="470"/>
        <v>0</v>
      </c>
      <c r="P3453" s="5">
        <f t="shared" si="470"/>
        <v>0</v>
      </c>
      <c r="Q3453" s="1" t="s">
        <v>13</v>
      </c>
      <c r="S3453" t="s">
        <v>54</v>
      </c>
      <c r="T3453" t="s">
        <v>54</v>
      </c>
      <c r="U3453" t="s">
        <v>13</v>
      </c>
      <c r="V3453">
        <v>1</v>
      </c>
    </row>
    <row r="3454" spans="1:22" x14ac:dyDescent="0.2">
      <c r="A3454" s="1" t="s">
        <v>1120</v>
      </c>
      <c r="B3454" s="6" t="s">
        <v>1306</v>
      </c>
      <c r="C3454" s="1" t="s">
        <v>1307</v>
      </c>
      <c r="D3454" s="1" t="s">
        <v>13</v>
      </c>
      <c r="E3454" s="1" t="s">
        <v>1584</v>
      </c>
      <c r="F3454" s="1" t="s">
        <v>1330</v>
      </c>
      <c r="G3454" s="6" t="s">
        <v>1310</v>
      </c>
      <c r="H3454" s="3">
        <v>1</v>
      </c>
      <c r="I3454" s="4">
        <f>TRUNC((L3452+L3453)*2*0.01, 1)</f>
        <v>0</v>
      </c>
      <c r="J3454" s="4">
        <f>TRUNC(H3454*I3454, 1)</f>
        <v>0</v>
      </c>
      <c r="K3454" s="4">
        <v>0</v>
      </c>
      <c r="L3454" s="5">
        <f>TRUNC(H3454*K3454, 1)</f>
        <v>0</v>
      </c>
      <c r="M3454" s="4">
        <v>0</v>
      </c>
      <c r="N3454" s="5">
        <f>TRUNC(H3454*M3454, 1)</f>
        <v>0</v>
      </c>
      <c r="O3454" s="4">
        <f t="shared" si="470"/>
        <v>0</v>
      </c>
      <c r="P3454" s="5">
        <f t="shared" si="470"/>
        <v>0</v>
      </c>
      <c r="Q3454" s="1" t="s">
        <v>13</v>
      </c>
      <c r="S3454" t="s">
        <v>54</v>
      </c>
      <c r="T3454" t="s">
        <v>54</v>
      </c>
      <c r="U3454">
        <v>2</v>
      </c>
      <c r="V3454">
        <v>1</v>
      </c>
    </row>
    <row r="3455" spans="1:22" x14ac:dyDescent="0.2">
      <c r="A3455" s="1" t="s">
        <v>1120</v>
      </c>
      <c r="B3455" s="6" t="s">
        <v>1331</v>
      </c>
      <c r="C3455" s="1" t="s">
        <v>1336</v>
      </c>
      <c r="D3455" s="1" t="s">
        <v>13</v>
      </c>
      <c r="E3455" s="1" t="s">
        <v>1333</v>
      </c>
      <c r="F3455" s="1" t="s">
        <v>1337</v>
      </c>
      <c r="G3455" s="6" t="s">
        <v>1335</v>
      </c>
      <c r="H3455" s="3">
        <v>1.2</v>
      </c>
      <c r="I3455" s="4">
        <f>기계경비!H30</f>
        <v>0</v>
      </c>
      <c r="J3455" s="4">
        <f>TRUNC(H3455*I3455, 1)</f>
        <v>0</v>
      </c>
      <c r="K3455" s="4">
        <f>기계경비!I30</f>
        <v>0</v>
      </c>
      <c r="L3455" s="5">
        <f>TRUNC(H3455*K3455, 1)</f>
        <v>0</v>
      </c>
      <c r="M3455" s="4">
        <f>기계경비!J30</f>
        <v>0</v>
      </c>
      <c r="N3455" s="5">
        <f>TRUNC(H3455*M3455, 1)</f>
        <v>0</v>
      </c>
      <c r="O3455" s="4">
        <f t="shared" si="470"/>
        <v>0</v>
      </c>
      <c r="P3455" s="5">
        <f t="shared" si="470"/>
        <v>0</v>
      </c>
      <c r="Q3455" s="1" t="s">
        <v>13</v>
      </c>
      <c r="S3455" t="s">
        <v>54</v>
      </c>
      <c r="T3455" t="s">
        <v>54</v>
      </c>
      <c r="U3455" t="s">
        <v>13</v>
      </c>
      <c r="V3455">
        <v>1</v>
      </c>
    </row>
    <row r="3456" spans="1:22" x14ac:dyDescent="0.2">
      <c r="A3456" s="1" t="s">
        <v>13</v>
      </c>
      <c r="B3456" s="6" t="s">
        <v>13</v>
      </c>
      <c r="C3456" s="1" t="s">
        <v>13</v>
      </c>
      <c r="D3456" s="1" t="s">
        <v>13</v>
      </c>
      <c r="E3456" s="1" t="s">
        <v>1311</v>
      </c>
      <c r="F3456" s="1" t="s">
        <v>13</v>
      </c>
      <c r="G3456" s="6" t="s">
        <v>13</v>
      </c>
      <c r="H3456" s="3">
        <v>0</v>
      </c>
      <c r="I3456" s="1" t="s">
        <v>13</v>
      </c>
      <c r="J3456" s="4">
        <f>TRUNC(SUMPRODUCT(J3452:J3455, V3452:V3455), 0)</f>
        <v>0</v>
      </c>
      <c r="K3456" s="1" t="s">
        <v>13</v>
      </c>
      <c r="L3456" s="5">
        <f>TRUNC(SUMPRODUCT(L3452:L3455, V3452:V3455), 0)</f>
        <v>0</v>
      </c>
      <c r="M3456" s="1" t="s">
        <v>13</v>
      </c>
      <c r="N3456" s="5">
        <f>TRUNC(SUMPRODUCT(N3452:N3455, V3452:V3455), 0)</f>
        <v>0</v>
      </c>
      <c r="O3456" s="1" t="s">
        <v>13</v>
      </c>
      <c r="P3456" s="5">
        <f>J3456+L3456+N3456</f>
        <v>0</v>
      </c>
      <c r="Q3456" s="1" t="s">
        <v>13</v>
      </c>
      <c r="S3456" t="s">
        <v>13</v>
      </c>
      <c r="T3456" t="s">
        <v>13</v>
      </c>
      <c r="U3456" t="s">
        <v>13</v>
      </c>
      <c r="V3456">
        <v>1</v>
      </c>
    </row>
    <row r="3457" spans="1:22" x14ac:dyDescent="0.2">
      <c r="A3457" s="1" t="s">
        <v>13</v>
      </c>
      <c r="B3457" s="6" t="s">
        <v>13</v>
      </c>
      <c r="C3457" s="1" t="s">
        <v>13</v>
      </c>
      <c r="D3457" s="1" t="s">
        <v>13</v>
      </c>
      <c r="E3457" s="1" t="s">
        <v>13</v>
      </c>
      <c r="F3457" s="1" t="s">
        <v>13</v>
      </c>
      <c r="G3457" s="6" t="s">
        <v>13</v>
      </c>
      <c r="H3457" s="3">
        <v>0</v>
      </c>
      <c r="I3457" s="1" t="s">
        <v>13</v>
      </c>
      <c r="J3457" s="1" t="s">
        <v>13</v>
      </c>
      <c r="K3457" s="1" t="s">
        <v>13</v>
      </c>
      <c r="L3457" s="1" t="s">
        <v>13</v>
      </c>
      <c r="M3457" s="1" t="s">
        <v>13</v>
      </c>
      <c r="N3457" s="1" t="s">
        <v>13</v>
      </c>
      <c r="O3457" s="1" t="s">
        <v>13</v>
      </c>
      <c r="P3457" s="1" t="s">
        <v>13</v>
      </c>
      <c r="Q3457" s="1" t="s">
        <v>13</v>
      </c>
      <c r="S3457" t="s">
        <v>13</v>
      </c>
      <c r="T3457" t="s">
        <v>13</v>
      </c>
      <c r="U3457" t="s">
        <v>13</v>
      </c>
      <c r="V3457">
        <v>1</v>
      </c>
    </row>
    <row r="3458" spans="1:22" x14ac:dyDescent="0.2">
      <c r="A3458" s="1" t="s">
        <v>1122</v>
      </c>
      <c r="B3458" s="6" t="s">
        <v>13</v>
      </c>
      <c r="C3458" s="1" t="s">
        <v>13</v>
      </c>
      <c r="D3458" s="1" t="s">
        <v>13</v>
      </c>
      <c r="E3458" s="1" t="s">
        <v>1114</v>
      </c>
      <c r="F3458" s="1" t="s">
        <v>1123</v>
      </c>
      <c r="G3458" s="6" t="s">
        <v>161</v>
      </c>
      <c r="H3458" s="3">
        <v>0</v>
      </c>
      <c r="I3458" s="1" t="s">
        <v>13</v>
      </c>
      <c r="J3458" s="1" t="s">
        <v>13</v>
      </c>
      <c r="K3458" s="1" t="s">
        <v>13</v>
      </c>
      <c r="L3458" s="1" t="s">
        <v>13</v>
      </c>
      <c r="M3458" s="1" t="s">
        <v>13</v>
      </c>
      <c r="N3458" s="1" t="s">
        <v>13</v>
      </c>
      <c r="O3458" s="1" t="s">
        <v>13</v>
      </c>
      <c r="P3458" s="1" t="s">
        <v>13</v>
      </c>
      <c r="Q3458" s="1" t="s">
        <v>13</v>
      </c>
      <c r="S3458" t="s">
        <v>13</v>
      </c>
      <c r="T3458" t="s">
        <v>13</v>
      </c>
      <c r="U3458" t="s">
        <v>13</v>
      </c>
      <c r="V3458">
        <v>1</v>
      </c>
    </row>
    <row r="3459" spans="1:22" x14ac:dyDescent="0.2">
      <c r="A3459" s="1" t="s">
        <v>1122</v>
      </c>
      <c r="B3459" s="6" t="s">
        <v>1312</v>
      </c>
      <c r="C3459" s="1" t="s">
        <v>1355</v>
      </c>
      <c r="D3459" s="1" t="s">
        <v>13</v>
      </c>
      <c r="E3459" s="1" t="s">
        <v>1356</v>
      </c>
      <c r="F3459" s="1" t="s">
        <v>1315</v>
      </c>
      <c r="G3459" s="6" t="s">
        <v>1316</v>
      </c>
      <c r="H3459" s="3">
        <v>0.13</v>
      </c>
      <c r="I3459" s="5">
        <v>0</v>
      </c>
      <c r="J3459" s="4">
        <f>TRUNC(H3459*I3459, 1)</f>
        <v>0</v>
      </c>
      <c r="K3459" s="4">
        <f>노무!E5</f>
        <v>0</v>
      </c>
      <c r="L3459" s="5">
        <f>TRUNC(H3459*K3459, 1)</f>
        <v>0</v>
      </c>
      <c r="M3459" s="4">
        <v>0</v>
      </c>
      <c r="N3459" s="5">
        <f>TRUNC(H3459*M3459, 1)</f>
        <v>0</v>
      </c>
      <c r="O3459" s="4">
        <f t="shared" ref="O3459:P3462" si="471">I3459+K3459+M3459</f>
        <v>0</v>
      </c>
      <c r="P3459" s="5">
        <f t="shared" si="471"/>
        <v>0</v>
      </c>
      <c r="Q3459" s="1" t="s">
        <v>13</v>
      </c>
      <c r="S3459" t="s">
        <v>54</v>
      </c>
      <c r="T3459" t="s">
        <v>54</v>
      </c>
      <c r="U3459" t="s">
        <v>13</v>
      </c>
      <c r="V3459">
        <v>1</v>
      </c>
    </row>
    <row r="3460" spans="1:22" x14ac:dyDescent="0.2">
      <c r="A3460" s="1" t="s">
        <v>1122</v>
      </c>
      <c r="B3460" s="6" t="s">
        <v>1312</v>
      </c>
      <c r="C3460" s="1" t="s">
        <v>1317</v>
      </c>
      <c r="D3460" s="1" t="s">
        <v>13</v>
      </c>
      <c r="E3460" s="1" t="s">
        <v>1318</v>
      </c>
      <c r="F3460" s="1" t="s">
        <v>1315</v>
      </c>
      <c r="G3460" s="6" t="s">
        <v>1316</v>
      </c>
      <c r="H3460" s="3">
        <v>0.45</v>
      </c>
      <c r="I3460" s="5">
        <v>0</v>
      </c>
      <c r="J3460" s="4">
        <f>TRUNC(H3460*I3460, 1)</f>
        <v>0</v>
      </c>
      <c r="K3460" s="4">
        <f>노무!E4</f>
        <v>0</v>
      </c>
      <c r="L3460" s="5">
        <f>TRUNC(H3460*K3460, 1)</f>
        <v>0</v>
      </c>
      <c r="M3460" s="4">
        <v>0</v>
      </c>
      <c r="N3460" s="5">
        <f>TRUNC(H3460*M3460, 1)</f>
        <v>0</v>
      </c>
      <c r="O3460" s="4">
        <f t="shared" si="471"/>
        <v>0</v>
      </c>
      <c r="P3460" s="5">
        <f t="shared" si="471"/>
        <v>0</v>
      </c>
      <c r="Q3460" s="1" t="s">
        <v>13</v>
      </c>
      <c r="S3460" t="s">
        <v>54</v>
      </c>
      <c r="T3460" t="s">
        <v>54</v>
      </c>
      <c r="U3460" t="s">
        <v>13</v>
      </c>
      <c r="V3460">
        <v>1</v>
      </c>
    </row>
    <row r="3461" spans="1:22" x14ac:dyDescent="0.2">
      <c r="A3461" s="1" t="s">
        <v>1122</v>
      </c>
      <c r="B3461" s="6" t="s">
        <v>1306</v>
      </c>
      <c r="C3461" s="1" t="s">
        <v>1307</v>
      </c>
      <c r="D3461" s="1" t="s">
        <v>13</v>
      </c>
      <c r="E3461" s="1" t="s">
        <v>1584</v>
      </c>
      <c r="F3461" s="1" t="s">
        <v>1330</v>
      </c>
      <c r="G3461" s="6" t="s">
        <v>1310</v>
      </c>
      <c r="H3461" s="3">
        <v>1</v>
      </c>
      <c r="I3461" s="4">
        <f>TRUNC((L3459+L3460)*2*0.01, 1)</f>
        <v>0</v>
      </c>
      <c r="J3461" s="4">
        <f>TRUNC(H3461*I3461, 1)</f>
        <v>0</v>
      </c>
      <c r="K3461" s="4">
        <v>0</v>
      </c>
      <c r="L3461" s="5">
        <f>TRUNC(H3461*K3461, 1)</f>
        <v>0</v>
      </c>
      <c r="M3461" s="4">
        <v>0</v>
      </c>
      <c r="N3461" s="5">
        <f>TRUNC(H3461*M3461, 1)</f>
        <v>0</v>
      </c>
      <c r="O3461" s="4">
        <f t="shared" si="471"/>
        <v>0</v>
      </c>
      <c r="P3461" s="5">
        <f t="shared" si="471"/>
        <v>0</v>
      </c>
      <c r="Q3461" s="1" t="s">
        <v>13</v>
      </c>
      <c r="S3461" t="s">
        <v>54</v>
      </c>
      <c r="T3461" t="s">
        <v>54</v>
      </c>
      <c r="U3461">
        <v>2</v>
      </c>
      <c r="V3461">
        <v>1</v>
      </c>
    </row>
    <row r="3462" spans="1:22" x14ac:dyDescent="0.2">
      <c r="A3462" s="1" t="s">
        <v>1122</v>
      </c>
      <c r="B3462" s="6" t="s">
        <v>1331</v>
      </c>
      <c r="C3462" s="1" t="s">
        <v>1336</v>
      </c>
      <c r="D3462" s="1" t="s">
        <v>13</v>
      </c>
      <c r="E3462" s="1" t="s">
        <v>1333</v>
      </c>
      <c r="F3462" s="1" t="s">
        <v>1337</v>
      </c>
      <c r="G3462" s="6" t="s">
        <v>1335</v>
      </c>
      <c r="H3462" s="3">
        <v>1.43</v>
      </c>
      <c r="I3462" s="4">
        <f>기계경비!H30</f>
        <v>0</v>
      </c>
      <c r="J3462" s="4">
        <f>TRUNC(H3462*I3462, 1)</f>
        <v>0</v>
      </c>
      <c r="K3462" s="4">
        <f>기계경비!I30</f>
        <v>0</v>
      </c>
      <c r="L3462" s="5">
        <f>TRUNC(H3462*K3462, 1)</f>
        <v>0</v>
      </c>
      <c r="M3462" s="4">
        <f>기계경비!J30</f>
        <v>0</v>
      </c>
      <c r="N3462" s="5">
        <f>TRUNC(H3462*M3462, 1)</f>
        <v>0</v>
      </c>
      <c r="O3462" s="4">
        <f t="shared" si="471"/>
        <v>0</v>
      </c>
      <c r="P3462" s="5">
        <f t="shared" si="471"/>
        <v>0</v>
      </c>
      <c r="Q3462" s="1" t="s">
        <v>13</v>
      </c>
      <c r="S3462" t="s">
        <v>54</v>
      </c>
      <c r="T3462" t="s">
        <v>54</v>
      </c>
      <c r="U3462" t="s">
        <v>13</v>
      </c>
      <c r="V3462">
        <v>1</v>
      </c>
    </row>
    <row r="3463" spans="1:22" x14ac:dyDescent="0.2">
      <c r="A3463" s="1" t="s">
        <v>13</v>
      </c>
      <c r="B3463" s="6" t="s">
        <v>13</v>
      </c>
      <c r="C3463" s="1" t="s">
        <v>13</v>
      </c>
      <c r="D3463" s="1" t="s">
        <v>13</v>
      </c>
      <c r="E3463" s="1" t="s">
        <v>1311</v>
      </c>
      <c r="F3463" s="1" t="s">
        <v>13</v>
      </c>
      <c r="G3463" s="6" t="s">
        <v>13</v>
      </c>
      <c r="H3463" s="3">
        <v>0</v>
      </c>
      <c r="I3463" s="1" t="s">
        <v>13</v>
      </c>
      <c r="J3463" s="4">
        <f>TRUNC(SUMPRODUCT(J3459:J3462, V3459:V3462), 0)</f>
        <v>0</v>
      </c>
      <c r="K3463" s="1" t="s">
        <v>13</v>
      </c>
      <c r="L3463" s="5">
        <f>TRUNC(SUMPRODUCT(L3459:L3462, V3459:V3462), 0)</f>
        <v>0</v>
      </c>
      <c r="M3463" s="1" t="s">
        <v>13</v>
      </c>
      <c r="N3463" s="5">
        <f>TRUNC(SUMPRODUCT(N3459:N3462, V3459:V3462), 0)</f>
        <v>0</v>
      </c>
      <c r="O3463" s="1" t="s">
        <v>13</v>
      </c>
      <c r="P3463" s="5">
        <f>J3463+L3463+N3463</f>
        <v>0</v>
      </c>
      <c r="Q3463" s="1" t="s">
        <v>13</v>
      </c>
      <c r="S3463" t="s">
        <v>13</v>
      </c>
      <c r="T3463" t="s">
        <v>13</v>
      </c>
      <c r="U3463" t="s">
        <v>13</v>
      </c>
      <c r="V3463">
        <v>1</v>
      </c>
    </row>
    <row r="3464" spans="1:22" x14ac:dyDescent="0.2">
      <c r="A3464" s="1" t="s">
        <v>13</v>
      </c>
      <c r="B3464" s="6" t="s">
        <v>13</v>
      </c>
      <c r="C3464" s="1" t="s">
        <v>13</v>
      </c>
      <c r="D3464" s="1" t="s">
        <v>13</v>
      </c>
      <c r="E3464" s="1" t="s">
        <v>13</v>
      </c>
      <c r="F3464" s="1" t="s">
        <v>13</v>
      </c>
      <c r="G3464" s="6" t="s">
        <v>13</v>
      </c>
      <c r="H3464" s="3">
        <v>0</v>
      </c>
      <c r="I3464" s="1" t="s">
        <v>13</v>
      </c>
      <c r="J3464" s="1" t="s">
        <v>13</v>
      </c>
      <c r="K3464" s="1" t="s">
        <v>13</v>
      </c>
      <c r="L3464" s="1" t="s">
        <v>13</v>
      </c>
      <c r="M3464" s="1" t="s">
        <v>13</v>
      </c>
      <c r="N3464" s="1" t="s">
        <v>13</v>
      </c>
      <c r="O3464" s="1" t="s">
        <v>13</v>
      </c>
      <c r="P3464" s="1" t="s">
        <v>13</v>
      </c>
      <c r="Q3464" s="1" t="s">
        <v>13</v>
      </c>
      <c r="S3464" t="s">
        <v>13</v>
      </c>
      <c r="T3464" t="s">
        <v>13</v>
      </c>
      <c r="U3464" t="s">
        <v>13</v>
      </c>
      <c r="V3464">
        <v>1</v>
      </c>
    </row>
    <row r="3465" spans="1:22" x14ac:dyDescent="0.2">
      <c r="A3465" s="1" t="s">
        <v>1124</v>
      </c>
      <c r="B3465" s="6" t="s">
        <v>13</v>
      </c>
      <c r="C3465" s="1" t="s">
        <v>13</v>
      </c>
      <c r="D3465" s="1" t="s">
        <v>13</v>
      </c>
      <c r="E3465" s="1" t="s">
        <v>1114</v>
      </c>
      <c r="F3465" s="1" t="s">
        <v>1125</v>
      </c>
      <c r="G3465" s="6" t="s">
        <v>161</v>
      </c>
      <c r="H3465" s="3">
        <v>0</v>
      </c>
      <c r="I3465" s="1" t="s">
        <v>13</v>
      </c>
      <c r="J3465" s="1" t="s">
        <v>13</v>
      </c>
      <c r="K3465" s="1" t="s">
        <v>13</v>
      </c>
      <c r="L3465" s="1" t="s">
        <v>13</v>
      </c>
      <c r="M3465" s="1" t="s">
        <v>13</v>
      </c>
      <c r="N3465" s="1" t="s">
        <v>13</v>
      </c>
      <c r="O3465" s="1" t="s">
        <v>13</v>
      </c>
      <c r="P3465" s="1" t="s">
        <v>13</v>
      </c>
      <c r="Q3465" s="1" t="s">
        <v>13</v>
      </c>
      <c r="S3465" t="s">
        <v>13</v>
      </c>
      <c r="T3465" t="s">
        <v>13</v>
      </c>
      <c r="U3465" t="s">
        <v>13</v>
      </c>
      <c r="V3465">
        <v>1</v>
      </c>
    </row>
    <row r="3466" spans="1:22" x14ac:dyDescent="0.2">
      <c r="A3466" s="1" t="s">
        <v>1124</v>
      </c>
      <c r="B3466" s="6" t="s">
        <v>1312</v>
      </c>
      <c r="C3466" s="1" t="s">
        <v>1355</v>
      </c>
      <c r="D3466" s="1" t="s">
        <v>13</v>
      </c>
      <c r="E3466" s="1" t="s">
        <v>1356</v>
      </c>
      <c r="F3466" s="1" t="s">
        <v>1315</v>
      </c>
      <c r="G3466" s="6" t="s">
        <v>1316</v>
      </c>
      <c r="H3466" s="3">
        <v>0.15</v>
      </c>
      <c r="I3466" s="5">
        <v>0</v>
      </c>
      <c r="J3466" s="4">
        <f>TRUNC(H3466*I3466, 1)</f>
        <v>0</v>
      </c>
      <c r="K3466" s="4">
        <f>노무!E5</f>
        <v>0</v>
      </c>
      <c r="L3466" s="5">
        <f>TRUNC(H3466*K3466, 1)</f>
        <v>0</v>
      </c>
      <c r="M3466" s="4">
        <v>0</v>
      </c>
      <c r="N3466" s="5">
        <f>TRUNC(H3466*M3466, 1)</f>
        <v>0</v>
      </c>
      <c r="O3466" s="4">
        <f t="shared" ref="O3466:P3469" si="472">I3466+K3466+M3466</f>
        <v>0</v>
      </c>
      <c r="P3466" s="5">
        <f t="shared" si="472"/>
        <v>0</v>
      </c>
      <c r="Q3466" s="1" t="s">
        <v>13</v>
      </c>
      <c r="S3466" t="s">
        <v>54</v>
      </c>
      <c r="T3466" t="s">
        <v>54</v>
      </c>
      <c r="U3466" t="s">
        <v>13</v>
      </c>
      <c r="V3466">
        <v>1</v>
      </c>
    </row>
    <row r="3467" spans="1:22" x14ac:dyDescent="0.2">
      <c r="A3467" s="1" t="s">
        <v>1124</v>
      </c>
      <c r="B3467" s="6" t="s">
        <v>1312</v>
      </c>
      <c r="C3467" s="1" t="s">
        <v>1317</v>
      </c>
      <c r="D3467" s="1" t="s">
        <v>13</v>
      </c>
      <c r="E3467" s="1" t="s">
        <v>1318</v>
      </c>
      <c r="F3467" s="1" t="s">
        <v>1315</v>
      </c>
      <c r="G3467" s="6" t="s">
        <v>1316</v>
      </c>
      <c r="H3467" s="3">
        <v>0.53</v>
      </c>
      <c r="I3467" s="5">
        <v>0</v>
      </c>
      <c r="J3467" s="4">
        <f>TRUNC(H3467*I3467, 1)</f>
        <v>0</v>
      </c>
      <c r="K3467" s="4">
        <f>노무!E4</f>
        <v>0</v>
      </c>
      <c r="L3467" s="5">
        <f>TRUNC(H3467*K3467, 1)</f>
        <v>0</v>
      </c>
      <c r="M3467" s="4">
        <v>0</v>
      </c>
      <c r="N3467" s="5">
        <f>TRUNC(H3467*M3467, 1)</f>
        <v>0</v>
      </c>
      <c r="O3467" s="4">
        <f t="shared" si="472"/>
        <v>0</v>
      </c>
      <c r="P3467" s="5">
        <f t="shared" si="472"/>
        <v>0</v>
      </c>
      <c r="Q3467" s="1" t="s">
        <v>13</v>
      </c>
      <c r="S3467" t="s">
        <v>54</v>
      </c>
      <c r="T3467" t="s">
        <v>54</v>
      </c>
      <c r="U3467" t="s">
        <v>13</v>
      </c>
      <c r="V3467">
        <v>1</v>
      </c>
    </row>
    <row r="3468" spans="1:22" x14ac:dyDescent="0.2">
      <c r="A3468" s="1" t="s">
        <v>1124</v>
      </c>
      <c r="B3468" s="6" t="s">
        <v>1306</v>
      </c>
      <c r="C3468" s="1" t="s">
        <v>1307</v>
      </c>
      <c r="D3468" s="1" t="s">
        <v>13</v>
      </c>
      <c r="E3468" s="1" t="s">
        <v>1584</v>
      </c>
      <c r="F3468" s="1" t="s">
        <v>1330</v>
      </c>
      <c r="G3468" s="6" t="s">
        <v>1310</v>
      </c>
      <c r="H3468" s="3">
        <v>1</v>
      </c>
      <c r="I3468" s="4">
        <f>TRUNC((L3466+L3467)*2*0.01, 1)</f>
        <v>0</v>
      </c>
      <c r="J3468" s="4">
        <f>TRUNC(H3468*I3468, 1)</f>
        <v>0</v>
      </c>
      <c r="K3468" s="4">
        <v>0</v>
      </c>
      <c r="L3468" s="5">
        <f>TRUNC(H3468*K3468, 1)</f>
        <v>0</v>
      </c>
      <c r="M3468" s="4">
        <v>0</v>
      </c>
      <c r="N3468" s="5">
        <f>TRUNC(H3468*M3468, 1)</f>
        <v>0</v>
      </c>
      <c r="O3468" s="4">
        <f t="shared" si="472"/>
        <v>0</v>
      </c>
      <c r="P3468" s="5">
        <f t="shared" si="472"/>
        <v>0</v>
      </c>
      <c r="Q3468" s="1" t="s">
        <v>13</v>
      </c>
      <c r="S3468" t="s">
        <v>54</v>
      </c>
      <c r="T3468" t="s">
        <v>54</v>
      </c>
      <c r="U3468">
        <v>2</v>
      </c>
      <c r="V3468">
        <v>1</v>
      </c>
    </row>
    <row r="3469" spans="1:22" x14ac:dyDescent="0.2">
      <c r="A3469" s="1" t="s">
        <v>1124</v>
      </c>
      <c r="B3469" s="6" t="s">
        <v>1331</v>
      </c>
      <c r="C3469" s="1" t="s">
        <v>1336</v>
      </c>
      <c r="D3469" s="1" t="s">
        <v>13</v>
      </c>
      <c r="E3469" s="1" t="s">
        <v>1333</v>
      </c>
      <c r="F3469" s="1" t="s">
        <v>1337</v>
      </c>
      <c r="G3469" s="6" t="s">
        <v>1335</v>
      </c>
      <c r="H3469" s="3">
        <v>1.67</v>
      </c>
      <c r="I3469" s="4">
        <f>기계경비!H30</f>
        <v>0</v>
      </c>
      <c r="J3469" s="4">
        <f>TRUNC(H3469*I3469, 1)</f>
        <v>0</v>
      </c>
      <c r="K3469" s="4">
        <f>기계경비!I30</f>
        <v>0</v>
      </c>
      <c r="L3469" s="5">
        <f>TRUNC(H3469*K3469, 1)</f>
        <v>0</v>
      </c>
      <c r="M3469" s="4">
        <f>기계경비!J30</f>
        <v>0</v>
      </c>
      <c r="N3469" s="5">
        <f>TRUNC(H3469*M3469, 1)</f>
        <v>0</v>
      </c>
      <c r="O3469" s="4">
        <f t="shared" si="472"/>
        <v>0</v>
      </c>
      <c r="P3469" s="5">
        <f t="shared" si="472"/>
        <v>0</v>
      </c>
      <c r="Q3469" s="1" t="s">
        <v>13</v>
      </c>
      <c r="S3469" t="s">
        <v>54</v>
      </c>
      <c r="T3469" t="s">
        <v>54</v>
      </c>
      <c r="U3469" t="s">
        <v>13</v>
      </c>
      <c r="V3469">
        <v>1</v>
      </c>
    </row>
    <row r="3470" spans="1:22" x14ac:dyDescent="0.2">
      <c r="A3470" s="1" t="s">
        <v>13</v>
      </c>
      <c r="B3470" s="6" t="s">
        <v>13</v>
      </c>
      <c r="C3470" s="1" t="s">
        <v>13</v>
      </c>
      <c r="D3470" s="1" t="s">
        <v>13</v>
      </c>
      <c r="E3470" s="1" t="s">
        <v>1311</v>
      </c>
      <c r="F3470" s="1" t="s">
        <v>13</v>
      </c>
      <c r="G3470" s="6" t="s">
        <v>13</v>
      </c>
      <c r="H3470" s="3">
        <v>0</v>
      </c>
      <c r="I3470" s="1" t="s">
        <v>13</v>
      </c>
      <c r="J3470" s="4">
        <f>TRUNC(SUMPRODUCT(J3466:J3469, V3466:V3469), 0)</f>
        <v>0</v>
      </c>
      <c r="K3470" s="1" t="s">
        <v>13</v>
      </c>
      <c r="L3470" s="5">
        <f>TRUNC(SUMPRODUCT(L3466:L3469, V3466:V3469), 0)</f>
        <v>0</v>
      </c>
      <c r="M3470" s="1" t="s">
        <v>13</v>
      </c>
      <c r="N3470" s="5">
        <f>TRUNC(SUMPRODUCT(N3466:N3469, V3466:V3469), 0)</f>
        <v>0</v>
      </c>
      <c r="O3470" s="1" t="s">
        <v>13</v>
      </c>
      <c r="P3470" s="5">
        <f>J3470+L3470+N3470</f>
        <v>0</v>
      </c>
      <c r="Q3470" s="1" t="s">
        <v>13</v>
      </c>
      <c r="S3470" t="s">
        <v>13</v>
      </c>
      <c r="T3470" t="s">
        <v>13</v>
      </c>
      <c r="U3470" t="s">
        <v>13</v>
      </c>
      <c r="V3470">
        <v>1</v>
      </c>
    </row>
    <row r="3471" spans="1:22" x14ac:dyDescent="0.2">
      <c r="A3471" s="1" t="s">
        <v>13</v>
      </c>
      <c r="B3471" s="6" t="s">
        <v>13</v>
      </c>
      <c r="C3471" s="1" t="s">
        <v>13</v>
      </c>
      <c r="D3471" s="1" t="s">
        <v>13</v>
      </c>
      <c r="E3471" s="1" t="s">
        <v>13</v>
      </c>
      <c r="F3471" s="1" t="s">
        <v>13</v>
      </c>
      <c r="G3471" s="6" t="s">
        <v>13</v>
      </c>
      <c r="H3471" s="3">
        <v>0</v>
      </c>
      <c r="I3471" s="1" t="s">
        <v>13</v>
      </c>
      <c r="J3471" s="1" t="s">
        <v>13</v>
      </c>
      <c r="K3471" s="1" t="s">
        <v>13</v>
      </c>
      <c r="L3471" s="1" t="s">
        <v>13</v>
      </c>
      <c r="M3471" s="1" t="s">
        <v>13</v>
      </c>
      <c r="N3471" s="1" t="s">
        <v>13</v>
      </c>
      <c r="O3471" s="1" t="s">
        <v>13</v>
      </c>
      <c r="P3471" s="1" t="s">
        <v>13</v>
      </c>
      <c r="Q3471" s="1" t="s">
        <v>13</v>
      </c>
      <c r="S3471" t="s">
        <v>13</v>
      </c>
      <c r="T3471" t="s">
        <v>13</v>
      </c>
      <c r="U3471" t="s">
        <v>13</v>
      </c>
      <c r="V3471">
        <v>1</v>
      </c>
    </row>
    <row r="3472" spans="1:22" x14ac:dyDescent="0.2">
      <c r="A3472" s="1" t="s">
        <v>1126</v>
      </c>
      <c r="B3472" s="6" t="s">
        <v>13</v>
      </c>
      <c r="C3472" s="1" t="s">
        <v>13</v>
      </c>
      <c r="D3472" s="1" t="s">
        <v>13</v>
      </c>
      <c r="E3472" s="1" t="s">
        <v>1114</v>
      </c>
      <c r="F3472" s="1" t="s">
        <v>1127</v>
      </c>
      <c r="G3472" s="6" t="s">
        <v>161</v>
      </c>
      <c r="H3472" s="3">
        <v>0</v>
      </c>
      <c r="I3472" s="1" t="s">
        <v>13</v>
      </c>
      <c r="J3472" s="1" t="s">
        <v>13</v>
      </c>
      <c r="K3472" s="1" t="s">
        <v>13</v>
      </c>
      <c r="L3472" s="1" t="s">
        <v>13</v>
      </c>
      <c r="M3472" s="1" t="s">
        <v>13</v>
      </c>
      <c r="N3472" s="1" t="s">
        <v>13</v>
      </c>
      <c r="O3472" s="1" t="s">
        <v>13</v>
      </c>
      <c r="P3472" s="1" t="s">
        <v>13</v>
      </c>
      <c r="Q3472" s="1" t="s">
        <v>13</v>
      </c>
      <c r="S3472" t="s">
        <v>13</v>
      </c>
      <c r="T3472" t="s">
        <v>13</v>
      </c>
      <c r="U3472" t="s">
        <v>13</v>
      </c>
      <c r="V3472">
        <v>1</v>
      </c>
    </row>
    <row r="3473" spans="1:22" x14ac:dyDescent="0.2">
      <c r="A3473" s="1" t="s">
        <v>1126</v>
      </c>
      <c r="B3473" s="6" t="s">
        <v>1312</v>
      </c>
      <c r="C3473" s="1" t="s">
        <v>1355</v>
      </c>
      <c r="D3473" s="1" t="s">
        <v>13</v>
      </c>
      <c r="E3473" s="1" t="s">
        <v>1356</v>
      </c>
      <c r="F3473" s="1" t="s">
        <v>1315</v>
      </c>
      <c r="G3473" s="6" t="s">
        <v>1316</v>
      </c>
      <c r="H3473" s="3">
        <v>0.18</v>
      </c>
      <c r="I3473" s="5">
        <v>0</v>
      </c>
      <c r="J3473" s="4">
        <f>TRUNC(H3473*I3473, 1)</f>
        <v>0</v>
      </c>
      <c r="K3473" s="4">
        <f>노무!E5</f>
        <v>0</v>
      </c>
      <c r="L3473" s="5">
        <f>TRUNC(H3473*K3473, 1)</f>
        <v>0</v>
      </c>
      <c r="M3473" s="4">
        <v>0</v>
      </c>
      <c r="N3473" s="5">
        <f>TRUNC(H3473*M3473, 1)</f>
        <v>0</v>
      </c>
      <c r="O3473" s="4">
        <f t="shared" ref="O3473:P3476" si="473">I3473+K3473+M3473</f>
        <v>0</v>
      </c>
      <c r="P3473" s="5">
        <f t="shared" si="473"/>
        <v>0</v>
      </c>
      <c r="Q3473" s="1" t="s">
        <v>13</v>
      </c>
      <c r="S3473" t="s">
        <v>54</v>
      </c>
      <c r="T3473" t="s">
        <v>54</v>
      </c>
      <c r="U3473" t="s">
        <v>13</v>
      </c>
      <c r="V3473">
        <v>1</v>
      </c>
    </row>
    <row r="3474" spans="1:22" x14ac:dyDescent="0.2">
      <c r="A3474" s="1" t="s">
        <v>1126</v>
      </c>
      <c r="B3474" s="6" t="s">
        <v>1312</v>
      </c>
      <c r="C3474" s="1" t="s">
        <v>1317</v>
      </c>
      <c r="D3474" s="1" t="s">
        <v>13</v>
      </c>
      <c r="E3474" s="1" t="s">
        <v>1318</v>
      </c>
      <c r="F3474" s="1" t="s">
        <v>1315</v>
      </c>
      <c r="G3474" s="6" t="s">
        <v>1316</v>
      </c>
      <c r="H3474" s="3">
        <v>0.6</v>
      </c>
      <c r="I3474" s="5">
        <v>0</v>
      </c>
      <c r="J3474" s="4">
        <f>TRUNC(H3474*I3474, 1)</f>
        <v>0</v>
      </c>
      <c r="K3474" s="4">
        <f>노무!E4</f>
        <v>0</v>
      </c>
      <c r="L3474" s="5">
        <f>TRUNC(H3474*K3474, 1)</f>
        <v>0</v>
      </c>
      <c r="M3474" s="4">
        <v>0</v>
      </c>
      <c r="N3474" s="5">
        <f>TRUNC(H3474*M3474, 1)</f>
        <v>0</v>
      </c>
      <c r="O3474" s="4">
        <f t="shared" si="473"/>
        <v>0</v>
      </c>
      <c r="P3474" s="5">
        <f t="shared" si="473"/>
        <v>0</v>
      </c>
      <c r="Q3474" s="1" t="s">
        <v>13</v>
      </c>
      <c r="S3474" t="s">
        <v>54</v>
      </c>
      <c r="T3474" t="s">
        <v>54</v>
      </c>
      <c r="U3474" t="s">
        <v>13</v>
      </c>
      <c r="V3474">
        <v>1</v>
      </c>
    </row>
    <row r="3475" spans="1:22" x14ac:dyDescent="0.2">
      <c r="A3475" s="1" t="s">
        <v>1126</v>
      </c>
      <c r="B3475" s="6" t="s">
        <v>1306</v>
      </c>
      <c r="C3475" s="1" t="s">
        <v>1307</v>
      </c>
      <c r="D3475" s="1" t="s">
        <v>13</v>
      </c>
      <c r="E3475" s="1" t="s">
        <v>1584</v>
      </c>
      <c r="F3475" s="1" t="s">
        <v>1330</v>
      </c>
      <c r="G3475" s="6" t="s">
        <v>1310</v>
      </c>
      <c r="H3475" s="3">
        <v>1</v>
      </c>
      <c r="I3475" s="4">
        <f>TRUNC((L3473+L3474)*2*0.01, 1)</f>
        <v>0</v>
      </c>
      <c r="J3475" s="4">
        <f>TRUNC(H3475*I3475, 1)</f>
        <v>0</v>
      </c>
      <c r="K3475" s="4">
        <v>0</v>
      </c>
      <c r="L3475" s="5">
        <f>TRUNC(H3475*K3475, 1)</f>
        <v>0</v>
      </c>
      <c r="M3475" s="4">
        <v>0</v>
      </c>
      <c r="N3475" s="5">
        <f>TRUNC(H3475*M3475, 1)</f>
        <v>0</v>
      </c>
      <c r="O3475" s="4">
        <f t="shared" si="473"/>
        <v>0</v>
      </c>
      <c r="P3475" s="5">
        <f t="shared" si="473"/>
        <v>0</v>
      </c>
      <c r="Q3475" s="1" t="s">
        <v>13</v>
      </c>
      <c r="S3475" t="s">
        <v>54</v>
      </c>
      <c r="T3475" t="s">
        <v>54</v>
      </c>
      <c r="U3475">
        <v>2</v>
      </c>
      <c r="V3475">
        <v>1</v>
      </c>
    </row>
    <row r="3476" spans="1:22" x14ac:dyDescent="0.2">
      <c r="A3476" s="1" t="s">
        <v>1126</v>
      </c>
      <c r="B3476" s="6" t="s">
        <v>1331</v>
      </c>
      <c r="C3476" s="1" t="s">
        <v>1336</v>
      </c>
      <c r="D3476" s="1" t="s">
        <v>13</v>
      </c>
      <c r="E3476" s="1" t="s">
        <v>1333</v>
      </c>
      <c r="F3476" s="1" t="s">
        <v>1337</v>
      </c>
      <c r="G3476" s="6" t="s">
        <v>1335</v>
      </c>
      <c r="H3476" s="3">
        <v>1.9</v>
      </c>
      <c r="I3476" s="4">
        <f>기계경비!H30</f>
        <v>0</v>
      </c>
      <c r="J3476" s="4">
        <f>TRUNC(H3476*I3476, 1)</f>
        <v>0</v>
      </c>
      <c r="K3476" s="4">
        <f>기계경비!I30</f>
        <v>0</v>
      </c>
      <c r="L3476" s="5">
        <f>TRUNC(H3476*K3476, 1)</f>
        <v>0</v>
      </c>
      <c r="M3476" s="4">
        <f>기계경비!J30</f>
        <v>0</v>
      </c>
      <c r="N3476" s="5">
        <f>TRUNC(H3476*M3476, 1)</f>
        <v>0</v>
      </c>
      <c r="O3476" s="4">
        <f t="shared" si="473"/>
        <v>0</v>
      </c>
      <c r="P3476" s="5">
        <f t="shared" si="473"/>
        <v>0</v>
      </c>
      <c r="Q3476" s="1" t="s">
        <v>13</v>
      </c>
      <c r="S3476" t="s">
        <v>54</v>
      </c>
      <c r="T3476" t="s">
        <v>54</v>
      </c>
      <c r="U3476" t="s">
        <v>13</v>
      </c>
      <c r="V3476">
        <v>1</v>
      </c>
    </row>
    <row r="3477" spans="1:22" x14ac:dyDescent="0.2">
      <c r="A3477" s="1" t="s">
        <v>13</v>
      </c>
      <c r="B3477" s="6" t="s">
        <v>13</v>
      </c>
      <c r="C3477" s="1" t="s">
        <v>13</v>
      </c>
      <c r="D3477" s="1" t="s">
        <v>13</v>
      </c>
      <c r="E3477" s="1" t="s">
        <v>1311</v>
      </c>
      <c r="F3477" s="1" t="s">
        <v>13</v>
      </c>
      <c r="G3477" s="6" t="s">
        <v>13</v>
      </c>
      <c r="H3477" s="3">
        <v>0</v>
      </c>
      <c r="I3477" s="1" t="s">
        <v>13</v>
      </c>
      <c r="J3477" s="4">
        <f>TRUNC(SUMPRODUCT(J3473:J3476, V3473:V3476), 0)</f>
        <v>0</v>
      </c>
      <c r="K3477" s="1" t="s">
        <v>13</v>
      </c>
      <c r="L3477" s="5">
        <f>TRUNC(SUMPRODUCT(L3473:L3476, V3473:V3476), 0)</f>
        <v>0</v>
      </c>
      <c r="M3477" s="1" t="s">
        <v>13</v>
      </c>
      <c r="N3477" s="5">
        <f>TRUNC(SUMPRODUCT(N3473:N3476, V3473:V3476), 0)</f>
        <v>0</v>
      </c>
      <c r="O3477" s="1" t="s">
        <v>13</v>
      </c>
      <c r="P3477" s="5">
        <f>J3477+L3477+N3477</f>
        <v>0</v>
      </c>
      <c r="Q3477" s="1" t="s">
        <v>13</v>
      </c>
      <c r="S3477" t="s">
        <v>13</v>
      </c>
      <c r="T3477" t="s">
        <v>13</v>
      </c>
      <c r="U3477" t="s">
        <v>13</v>
      </c>
      <c r="V3477">
        <v>1</v>
      </c>
    </row>
    <row r="3478" spans="1:22" x14ac:dyDescent="0.2">
      <c r="A3478" s="1" t="s">
        <v>13</v>
      </c>
      <c r="B3478" s="6" t="s">
        <v>13</v>
      </c>
      <c r="C3478" s="1" t="s">
        <v>13</v>
      </c>
      <c r="D3478" s="1" t="s">
        <v>13</v>
      </c>
      <c r="E3478" s="1" t="s">
        <v>13</v>
      </c>
      <c r="F3478" s="1" t="s">
        <v>13</v>
      </c>
      <c r="G3478" s="6" t="s">
        <v>13</v>
      </c>
      <c r="H3478" s="3">
        <v>0</v>
      </c>
      <c r="I3478" s="1" t="s">
        <v>13</v>
      </c>
      <c r="J3478" s="1" t="s">
        <v>13</v>
      </c>
      <c r="K3478" s="1" t="s">
        <v>13</v>
      </c>
      <c r="L3478" s="1" t="s">
        <v>13</v>
      </c>
      <c r="M3478" s="1" t="s">
        <v>13</v>
      </c>
      <c r="N3478" s="1" t="s">
        <v>13</v>
      </c>
      <c r="O3478" s="1" t="s">
        <v>13</v>
      </c>
      <c r="P3478" s="1" t="s">
        <v>13</v>
      </c>
      <c r="Q3478" s="1" t="s">
        <v>13</v>
      </c>
      <c r="S3478" t="s">
        <v>13</v>
      </c>
      <c r="T3478" t="s">
        <v>13</v>
      </c>
      <c r="U3478" t="s">
        <v>13</v>
      </c>
      <c r="V3478">
        <v>1</v>
      </c>
    </row>
    <row r="3479" spans="1:22" x14ac:dyDescent="0.2">
      <c r="A3479" s="1" t="s">
        <v>1128</v>
      </c>
      <c r="B3479" s="6" t="s">
        <v>13</v>
      </c>
      <c r="C3479" s="1" t="s">
        <v>13</v>
      </c>
      <c r="D3479" s="1" t="s">
        <v>13</v>
      </c>
      <c r="E3479" s="1" t="s">
        <v>1129</v>
      </c>
      <c r="F3479" s="1" t="s">
        <v>1130</v>
      </c>
      <c r="G3479" s="6" t="s">
        <v>219</v>
      </c>
      <c r="H3479" s="3">
        <v>0</v>
      </c>
      <c r="I3479" s="1" t="s">
        <v>13</v>
      </c>
      <c r="J3479" s="1" t="s">
        <v>13</v>
      </c>
      <c r="K3479" s="1" t="s">
        <v>13</v>
      </c>
      <c r="L3479" s="1" t="s">
        <v>13</v>
      </c>
      <c r="M3479" s="1" t="s">
        <v>13</v>
      </c>
      <c r="N3479" s="1" t="s">
        <v>13</v>
      </c>
      <c r="O3479" s="1" t="s">
        <v>13</v>
      </c>
      <c r="P3479" s="1" t="s">
        <v>13</v>
      </c>
      <c r="Q3479" s="1" t="s">
        <v>13</v>
      </c>
      <c r="S3479" t="s">
        <v>13</v>
      </c>
      <c r="T3479" t="s">
        <v>13</v>
      </c>
      <c r="U3479" t="s">
        <v>13</v>
      </c>
      <c r="V3479">
        <v>1</v>
      </c>
    </row>
    <row r="3480" spans="1:22" x14ac:dyDescent="0.2">
      <c r="A3480" s="1" t="s">
        <v>1128</v>
      </c>
      <c r="B3480" s="6" t="s">
        <v>1312</v>
      </c>
      <c r="C3480" s="1" t="s">
        <v>1355</v>
      </c>
      <c r="D3480" s="1" t="s">
        <v>13</v>
      </c>
      <c r="E3480" s="1" t="s">
        <v>1356</v>
      </c>
      <c r="F3480" s="1" t="s">
        <v>1315</v>
      </c>
      <c r="G3480" s="6" t="s">
        <v>1316</v>
      </c>
      <c r="H3480" s="3">
        <v>1</v>
      </c>
      <c r="I3480" s="5">
        <v>0</v>
      </c>
      <c r="J3480" s="4">
        <f>TRUNC(H3480*I3480, 1)</f>
        <v>0</v>
      </c>
      <c r="K3480" s="4">
        <f>노무!E5</f>
        <v>0</v>
      </c>
      <c r="L3480" s="5">
        <f>TRUNC(H3480*K3480, 1)</f>
        <v>0</v>
      </c>
      <c r="M3480" s="4">
        <v>0</v>
      </c>
      <c r="N3480" s="5">
        <f>TRUNC(H3480*M3480, 1)</f>
        <v>0</v>
      </c>
      <c r="O3480" s="4">
        <f t="shared" ref="O3480:P3483" si="474">I3480+K3480+M3480</f>
        <v>0</v>
      </c>
      <c r="P3480" s="5">
        <f t="shared" si="474"/>
        <v>0</v>
      </c>
      <c r="Q3480" s="1" t="s">
        <v>13</v>
      </c>
      <c r="S3480" t="s">
        <v>54</v>
      </c>
      <c r="T3480" t="s">
        <v>54</v>
      </c>
      <c r="U3480" t="s">
        <v>13</v>
      </c>
      <c r="V3480">
        <v>1</v>
      </c>
    </row>
    <row r="3481" spans="1:22" x14ac:dyDescent="0.2">
      <c r="A3481" s="1" t="s">
        <v>1128</v>
      </c>
      <c r="B3481" s="6" t="s">
        <v>1312</v>
      </c>
      <c r="C3481" s="1" t="s">
        <v>1317</v>
      </c>
      <c r="D3481" s="1" t="s">
        <v>13</v>
      </c>
      <c r="E3481" s="1" t="s">
        <v>1318</v>
      </c>
      <c r="F3481" s="1" t="s">
        <v>1315</v>
      </c>
      <c r="G3481" s="6" t="s">
        <v>1316</v>
      </c>
      <c r="H3481" s="3">
        <v>1</v>
      </c>
      <c r="I3481" s="5">
        <v>0</v>
      </c>
      <c r="J3481" s="4">
        <f>TRUNC(H3481*I3481, 1)</f>
        <v>0</v>
      </c>
      <c r="K3481" s="4">
        <f>노무!E4</f>
        <v>0</v>
      </c>
      <c r="L3481" s="5">
        <f>TRUNC(H3481*K3481, 1)</f>
        <v>0</v>
      </c>
      <c r="M3481" s="4">
        <v>0</v>
      </c>
      <c r="N3481" s="5">
        <f>TRUNC(H3481*M3481, 1)</f>
        <v>0</v>
      </c>
      <c r="O3481" s="4">
        <f t="shared" si="474"/>
        <v>0</v>
      </c>
      <c r="P3481" s="5">
        <f t="shared" si="474"/>
        <v>0</v>
      </c>
      <c r="Q3481" s="1" t="s">
        <v>13</v>
      </c>
      <c r="S3481" t="s">
        <v>54</v>
      </c>
      <c r="T3481" t="s">
        <v>54</v>
      </c>
      <c r="U3481" t="s">
        <v>13</v>
      </c>
      <c r="V3481">
        <v>1</v>
      </c>
    </row>
    <row r="3482" spans="1:22" x14ac:dyDescent="0.2">
      <c r="A3482" s="1" t="s">
        <v>1128</v>
      </c>
      <c r="B3482" s="6" t="s">
        <v>1312</v>
      </c>
      <c r="C3482" s="1" t="s">
        <v>1328</v>
      </c>
      <c r="D3482" s="1" t="s">
        <v>13</v>
      </c>
      <c r="E3482" s="1" t="s">
        <v>1329</v>
      </c>
      <c r="F3482" s="1" t="s">
        <v>1315</v>
      </c>
      <c r="G3482" s="6" t="s">
        <v>1316</v>
      </c>
      <c r="H3482" s="3">
        <v>1</v>
      </c>
      <c r="I3482" s="5">
        <v>0</v>
      </c>
      <c r="J3482" s="4">
        <f>TRUNC(H3482*I3482, 1)</f>
        <v>0</v>
      </c>
      <c r="K3482" s="4">
        <f>노무!E12</f>
        <v>0</v>
      </c>
      <c r="L3482" s="5">
        <f>TRUNC(H3482*K3482, 1)</f>
        <v>0</v>
      </c>
      <c r="M3482" s="4">
        <v>0</v>
      </c>
      <c r="N3482" s="5">
        <f>TRUNC(H3482*M3482, 1)</f>
        <v>0</v>
      </c>
      <c r="O3482" s="4">
        <f t="shared" si="474"/>
        <v>0</v>
      </c>
      <c r="P3482" s="5">
        <f t="shared" si="474"/>
        <v>0</v>
      </c>
      <c r="Q3482" s="1" t="s">
        <v>13</v>
      </c>
      <c r="S3482" t="s">
        <v>54</v>
      </c>
      <c r="T3482" t="s">
        <v>54</v>
      </c>
      <c r="U3482" t="s">
        <v>13</v>
      </c>
      <c r="V3482">
        <v>1</v>
      </c>
    </row>
    <row r="3483" spans="1:22" x14ac:dyDescent="0.2">
      <c r="A3483" s="1" t="s">
        <v>1128</v>
      </c>
      <c r="B3483" s="6" t="s">
        <v>1331</v>
      </c>
      <c r="C3483" s="1" t="s">
        <v>1391</v>
      </c>
      <c r="D3483" s="1" t="s">
        <v>13</v>
      </c>
      <c r="E3483" s="1" t="s">
        <v>1392</v>
      </c>
      <c r="F3483" s="1" t="s">
        <v>1393</v>
      </c>
      <c r="G3483" s="6" t="s">
        <v>1335</v>
      </c>
      <c r="H3483" s="3">
        <v>8</v>
      </c>
      <c r="I3483" s="4">
        <f>기계경비!H22</f>
        <v>0</v>
      </c>
      <c r="J3483" s="4">
        <f>TRUNC(H3483*I3483, 1)</f>
        <v>0</v>
      </c>
      <c r="K3483" s="4">
        <f>기계경비!I22</f>
        <v>0</v>
      </c>
      <c r="L3483" s="5">
        <f>TRUNC(H3483*K3483, 1)</f>
        <v>0</v>
      </c>
      <c r="M3483" s="4">
        <f>기계경비!J22</f>
        <v>0</v>
      </c>
      <c r="N3483" s="5">
        <f>TRUNC(H3483*M3483, 1)</f>
        <v>0</v>
      </c>
      <c r="O3483" s="4">
        <f t="shared" si="474"/>
        <v>0</v>
      </c>
      <c r="P3483" s="5">
        <f t="shared" si="474"/>
        <v>0</v>
      </c>
      <c r="Q3483" s="1" t="s">
        <v>13</v>
      </c>
      <c r="S3483" t="s">
        <v>54</v>
      </c>
      <c r="T3483" t="s">
        <v>54</v>
      </c>
      <c r="U3483" t="s">
        <v>13</v>
      </c>
      <c r="V3483">
        <v>1</v>
      </c>
    </row>
    <row r="3484" spans="1:22" x14ac:dyDescent="0.2">
      <c r="A3484" s="1" t="s">
        <v>13</v>
      </c>
      <c r="B3484" s="6" t="s">
        <v>13</v>
      </c>
      <c r="C3484" s="1" t="s">
        <v>13</v>
      </c>
      <c r="D3484" s="1" t="s">
        <v>13</v>
      </c>
      <c r="E3484" s="1" t="s">
        <v>1311</v>
      </c>
      <c r="F3484" s="1" t="s">
        <v>13</v>
      </c>
      <c r="G3484" s="6" t="s">
        <v>13</v>
      </c>
      <c r="H3484" s="3">
        <v>0</v>
      </c>
      <c r="I3484" s="1" t="s">
        <v>13</v>
      </c>
      <c r="J3484" s="4">
        <f>TRUNC(SUMPRODUCT(J3480:J3483, V3480:V3483), 0)</f>
        <v>0</v>
      </c>
      <c r="K3484" s="1" t="s">
        <v>13</v>
      </c>
      <c r="L3484" s="5">
        <f>TRUNC(SUMPRODUCT(L3480:L3483, V3480:V3483), 0)</f>
        <v>0</v>
      </c>
      <c r="M3484" s="1" t="s">
        <v>13</v>
      </c>
      <c r="N3484" s="5">
        <f>TRUNC(SUMPRODUCT(N3480:N3483, V3480:V3483), 0)</f>
        <v>0</v>
      </c>
      <c r="O3484" s="1" t="s">
        <v>13</v>
      </c>
      <c r="P3484" s="5">
        <f>J3484+L3484+N3484</f>
        <v>0</v>
      </c>
      <c r="Q3484" s="1" t="s">
        <v>13</v>
      </c>
      <c r="S3484" t="s">
        <v>13</v>
      </c>
      <c r="T3484" t="s">
        <v>13</v>
      </c>
      <c r="U3484" t="s">
        <v>13</v>
      </c>
      <c r="V3484">
        <v>1</v>
      </c>
    </row>
    <row r="3485" spans="1:22" x14ac:dyDescent="0.2">
      <c r="A3485" s="1" t="s">
        <v>13</v>
      </c>
      <c r="B3485" s="6" t="s">
        <v>13</v>
      </c>
      <c r="C3485" s="1" t="s">
        <v>13</v>
      </c>
      <c r="D3485" s="1" t="s">
        <v>13</v>
      </c>
      <c r="E3485" s="1" t="s">
        <v>13</v>
      </c>
      <c r="F3485" s="1" t="s">
        <v>13</v>
      </c>
      <c r="G3485" s="6" t="s">
        <v>13</v>
      </c>
      <c r="H3485" s="3">
        <v>0</v>
      </c>
      <c r="I3485" s="1" t="s">
        <v>13</v>
      </c>
      <c r="J3485" s="1" t="s">
        <v>13</v>
      </c>
      <c r="K3485" s="1" t="s">
        <v>13</v>
      </c>
      <c r="L3485" s="1" t="s">
        <v>13</v>
      </c>
      <c r="M3485" s="1" t="s">
        <v>13</v>
      </c>
      <c r="N3485" s="1" t="s">
        <v>13</v>
      </c>
      <c r="O3485" s="1" t="s">
        <v>13</v>
      </c>
      <c r="P3485" s="1" t="s">
        <v>13</v>
      </c>
      <c r="Q3485" s="1" t="s">
        <v>13</v>
      </c>
      <c r="S3485" t="s">
        <v>13</v>
      </c>
      <c r="T3485" t="s">
        <v>13</v>
      </c>
      <c r="U3485" t="s">
        <v>13</v>
      </c>
      <c r="V3485">
        <v>1</v>
      </c>
    </row>
    <row r="3486" spans="1:22" x14ac:dyDescent="0.2">
      <c r="A3486" s="1" t="s">
        <v>1131</v>
      </c>
      <c r="B3486" s="6" t="s">
        <v>13</v>
      </c>
      <c r="C3486" s="1" t="s">
        <v>13</v>
      </c>
      <c r="D3486" s="1" t="s">
        <v>13</v>
      </c>
      <c r="E3486" s="1" t="s">
        <v>1132</v>
      </c>
      <c r="F3486" s="1" t="s">
        <v>13</v>
      </c>
      <c r="G3486" s="6" t="s">
        <v>239</v>
      </c>
      <c r="H3486" s="3">
        <v>0</v>
      </c>
      <c r="I3486" s="1" t="s">
        <v>13</v>
      </c>
      <c r="J3486" s="1" t="s">
        <v>13</v>
      </c>
      <c r="K3486" s="1" t="s">
        <v>13</v>
      </c>
      <c r="L3486" s="1" t="s">
        <v>13</v>
      </c>
      <c r="M3486" s="1" t="s">
        <v>13</v>
      </c>
      <c r="N3486" s="1" t="s">
        <v>13</v>
      </c>
      <c r="O3486" s="1" t="s">
        <v>13</v>
      </c>
      <c r="P3486" s="1" t="s">
        <v>13</v>
      </c>
      <c r="Q3486" s="1" t="s">
        <v>13</v>
      </c>
      <c r="S3486" t="s">
        <v>13</v>
      </c>
      <c r="T3486" t="s">
        <v>13</v>
      </c>
      <c r="U3486" t="s">
        <v>13</v>
      </c>
      <c r="V3486">
        <v>1</v>
      </c>
    </row>
    <row r="3487" spans="1:22" x14ac:dyDescent="0.2">
      <c r="A3487" s="1" t="s">
        <v>1131</v>
      </c>
      <c r="B3487" s="6" t="s">
        <v>1312</v>
      </c>
      <c r="C3487" s="1" t="s">
        <v>1389</v>
      </c>
      <c r="D3487" s="1" t="s">
        <v>13</v>
      </c>
      <c r="E3487" s="1" t="s">
        <v>1390</v>
      </c>
      <c r="F3487" s="1" t="s">
        <v>1315</v>
      </c>
      <c r="G3487" s="6" t="s">
        <v>1316</v>
      </c>
      <c r="H3487" s="3">
        <v>1</v>
      </c>
      <c r="I3487" s="5">
        <v>0</v>
      </c>
      <c r="J3487" s="4">
        <f>TRUNC(H3487*I3487, 1)</f>
        <v>0</v>
      </c>
      <c r="K3487" s="4">
        <f>노무!E14</f>
        <v>0</v>
      </c>
      <c r="L3487" s="5">
        <f>TRUNC(H3487*K3487, 1)</f>
        <v>0</v>
      </c>
      <c r="M3487" s="4">
        <v>0</v>
      </c>
      <c r="N3487" s="5">
        <f>TRUNC(H3487*M3487, 1)</f>
        <v>0</v>
      </c>
      <c r="O3487" s="4">
        <f t="shared" ref="O3487:P3490" si="475">I3487+K3487+M3487</f>
        <v>0</v>
      </c>
      <c r="P3487" s="5">
        <f t="shared" si="475"/>
        <v>0</v>
      </c>
      <c r="Q3487" s="1" t="s">
        <v>13</v>
      </c>
      <c r="S3487" t="s">
        <v>54</v>
      </c>
      <c r="T3487" t="s">
        <v>54</v>
      </c>
      <c r="U3487" t="s">
        <v>13</v>
      </c>
      <c r="V3487">
        <v>1</v>
      </c>
    </row>
    <row r="3488" spans="1:22" x14ac:dyDescent="0.2">
      <c r="A3488" s="1" t="s">
        <v>1131</v>
      </c>
      <c r="B3488" s="6" t="s">
        <v>1312</v>
      </c>
      <c r="C3488" s="1" t="s">
        <v>1355</v>
      </c>
      <c r="D3488" s="1" t="s">
        <v>13</v>
      </c>
      <c r="E3488" s="1" t="s">
        <v>1356</v>
      </c>
      <c r="F3488" s="1" t="s">
        <v>1315</v>
      </c>
      <c r="G3488" s="6" t="s">
        <v>1316</v>
      </c>
      <c r="H3488" s="3">
        <v>0.5</v>
      </c>
      <c r="I3488" s="5">
        <v>0</v>
      </c>
      <c r="J3488" s="4">
        <f>TRUNC(H3488*I3488, 1)</f>
        <v>0</v>
      </c>
      <c r="K3488" s="4">
        <f>노무!E5</f>
        <v>0</v>
      </c>
      <c r="L3488" s="5">
        <f>TRUNC(H3488*K3488, 1)</f>
        <v>0</v>
      </c>
      <c r="M3488" s="4">
        <v>0</v>
      </c>
      <c r="N3488" s="5">
        <f>TRUNC(H3488*M3488, 1)</f>
        <v>0</v>
      </c>
      <c r="O3488" s="4">
        <f t="shared" si="475"/>
        <v>0</v>
      </c>
      <c r="P3488" s="5">
        <f t="shared" si="475"/>
        <v>0</v>
      </c>
      <c r="Q3488" s="1" t="s">
        <v>13</v>
      </c>
      <c r="S3488" t="s">
        <v>54</v>
      </c>
      <c r="T3488" t="s">
        <v>54</v>
      </c>
      <c r="U3488" t="s">
        <v>13</v>
      </c>
      <c r="V3488">
        <v>1</v>
      </c>
    </row>
    <row r="3489" spans="1:22" x14ac:dyDescent="0.2">
      <c r="A3489" s="1" t="s">
        <v>1131</v>
      </c>
      <c r="B3489" s="6" t="s">
        <v>1312</v>
      </c>
      <c r="C3489" s="1" t="s">
        <v>1317</v>
      </c>
      <c r="D3489" s="1" t="s">
        <v>13</v>
      </c>
      <c r="E3489" s="1" t="s">
        <v>1318</v>
      </c>
      <c r="F3489" s="1" t="s">
        <v>1315</v>
      </c>
      <c r="G3489" s="6" t="s">
        <v>1316</v>
      </c>
      <c r="H3489" s="3">
        <v>1</v>
      </c>
      <c r="I3489" s="5">
        <v>0</v>
      </c>
      <c r="J3489" s="4">
        <f>TRUNC(H3489*I3489, 1)</f>
        <v>0</v>
      </c>
      <c r="K3489" s="4">
        <f>노무!E4</f>
        <v>0</v>
      </c>
      <c r="L3489" s="5">
        <f>TRUNC(H3489*K3489, 1)</f>
        <v>0</v>
      </c>
      <c r="M3489" s="4">
        <v>0</v>
      </c>
      <c r="N3489" s="5">
        <f>TRUNC(H3489*M3489, 1)</f>
        <v>0</v>
      </c>
      <c r="O3489" s="4">
        <f t="shared" si="475"/>
        <v>0</v>
      </c>
      <c r="P3489" s="5">
        <f t="shared" si="475"/>
        <v>0</v>
      </c>
      <c r="Q3489" s="1" t="s">
        <v>13</v>
      </c>
      <c r="S3489" t="s">
        <v>54</v>
      </c>
      <c r="T3489" t="s">
        <v>54</v>
      </c>
      <c r="U3489" t="s">
        <v>13</v>
      </c>
      <c r="V3489">
        <v>1</v>
      </c>
    </row>
    <row r="3490" spans="1:22" x14ac:dyDescent="0.2">
      <c r="A3490" s="1" t="s">
        <v>1131</v>
      </c>
      <c r="B3490" s="6" t="s">
        <v>1312</v>
      </c>
      <c r="C3490" s="1" t="s">
        <v>1328</v>
      </c>
      <c r="D3490" s="1" t="s">
        <v>13</v>
      </c>
      <c r="E3490" s="1" t="s">
        <v>1329</v>
      </c>
      <c r="F3490" s="1" t="s">
        <v>1315</v>
      </c>
      <c r="G3490" s="6" t="s">
        <v>1316</v>
      </c>
      <c r="H3490" s="3">
        <v>0.5</v>
      </c>
      <c r="I3490" s="5">
        <v>0</v>
      </c>
      <c r="J3490" s="4">
        <f>TRUNC(H3490*I3490, 1)</f>
        <v>0</v>
      </c>
      <c r="K3490" s="4">
        <f>노무!E12</f>
        <v>0</v>
      </c>
      <c r="L3490" s="5">
        <f>TRUNC(H3490*K3490, 1)</f>
        <v>0</v>
      </c>
      <c r="M3490" s="4">
        <v>0</v>
      </c>
      <c r="N3490" s="5">
        <f>TRUNC(H3490*M3490, 1)</f>
        <v>0</v>
      </c>
      <c r="O3490" s="4">
        <f t="shared" si="475"/>
        <v>0</v>
      </c>
      <c r="P3490" s="5">
        <f t="shared" si="475"/>
        <v>0</v>
      </c>
      <c r="Q3490" s="1" t="s">
        <v>13</v>
      </c>
      <c r="S3490" t="s">
        <v>54</v>
      </c>
      <c r="T3490" t="s">
        <v>54</v>
      </c>
      <c r="U3490" t="s">
        <v>13</v>
      </c>
      <c r="V3490">
        <v>1</v>
      </c>
    </row>
    <row r="3491" spans="1:22" x14ac:dyDescent="0.2">
      <c r="A3491" s="1" t="s">
        <v>13</v>
      </c>
      <c r="B3491" s="6" t="s">
        <v>13</v>
      </c>
      <c r="C3491" s="1" t="s">
        <v>13</v>
      </c>
      <c r="D3491" s="1" t="s">
        <v>13</v>
      </c>
      <c r="E3491" s="1" t="s">
        <v>1311</v>
      </c>
      <c r="F3491" s="1" t="s">
        <v>13</v>
      </c>
      <c r="G3491" s="6" t="s">
        <v>13</v>
      </c>
      <c r="H3491" s="3">
        <v>0</v>
      </c>
      <c r="I3491" s="1" t="s">
        <v>13</v>
      </c>
      <c r="J3491" s="4">
        <f>TRUNC(SUMPRODUCT(J3487:J3490, V3487:V3490), 0)</f>
        <v>0</v>
      </c>
      <c r="K3491" s="1" t="s">
        <v>13</v>
      </c>
      <c r="L3491" s="5">
        <f>TRUNC(SUMPRODUCT(L3487:L3490, V3487:V3490), 0)</f>
        <v>0</v>
      </c>
      <c r="M3491" s="1" t="s">
        <v>13</v>
      </c>
      <c r="N3491" s="5">
        <f>TRUNC(SUMPRODUCT(N3487:N3490, V3487:V3490), 0)</f>
        <v>0</v>
      </c>
      <c r="O3491" s="1" t="s">
        <v>13</v>
      </c>
      <c r="P3491" s="5">
        <f>J3491+L3491+N3491</f>
        <v>0</v>
      </c>
      <c r="Q3491" s="1" t="s">
        <v>13</v>
      </c>
      <c r="S3491" t="s">
        <v>13</v>
      </c>
      <c r="T3491" t="s">
        <v>13</v>
      </c>
      <c r="U3491" t="s">
        <v>13</v>
      </c>
      <c r="V3491">
        <v>1</v>
      </c>
    </row>
    <row r="3492" spans="1:22" x14ac:dyDescent="0.2">
      <c r="A3492" s="1" t="s">
        <v>13</v>
      </c>
      <c r="B3492" s="6" t="s">
        <v>13</v>
      </c>
      <c r="C3492" s="1" t="s">
        <v>13</v>
      </c>
      <c r="D3492" s="1" t="s">
        <v>13</v>
      </c>
      <c r="E3492" s="1" t="s">
        <v>13</v>
      </c>
      <c r="F3492" s="1" t="s">
        <v>13</v>
      </c>
      <c r="G3492" s="6" t="s">
        <v>13</v>
      </c>
      <c r="H3492" s="3">
        <v>0</v>
      </c>
      <c r="I3492" s="1" t="s">
        <v>13</v>
      </c>
      <c r="J3492" s="1" t="s">
        <v>13</v>
      </c>
      <c r="K3492" s="1" t="s">
        <v>13</v>
      </c>
      <c r="L3492" s="1" t="s">
        <v>13</v>
      </c>
      <c r="M3492" s="1" t="s">
        <v>13</v>
      </c>
      <c r="N3492" s="1" t="s">
        <v>13</v>
      </c>
      <c r="O3492" s="1" t="s">
        <v>13</v>
      </c>
      <c r="P3492" s="1" t="s">
        <v>13</v>
      </c>
      <c r="Q3492" s="1" t="s">
        <v>13</v>
      </c>
      <c r="S3492" t="s">
        <v>13</v>
      </c>
      <c r="T3492" t="s">
        <v>13</v>
      </c>
      <c r="U3492" t="s">
        <v>13</v>
      </c>
      <c r="V3492">
        <v>1</v>
      </c>
    </row>
    <row r="3493" spans="1:22" x14ac:dyDescent="0.2">
      <c r="A3493" s="1" t="s">
        <v>1133</v>
      </c>
      <c r="B3493" s="6" t="s">
        <v>13</v>
      </c>
      <c r="C3493" s="1" t="s">
        <v>13</v>
      </c>
      <c r="D3493" s="1" t="s">
        <v>13</v>
      </c>
      <c r="E3493" s="1" t="s">
        <v>1134</v>
      </c>
      <c r="F3493" s="1" t="s">
        <v>1135</v>
      </c>
      <c r="G3493" s="6" t="s">
        <v>139</v>
      </c>
      <c r="H3493" s="3">
        <v>0</v>
      </c>
      <c r="I3493" s="1" t="s">
        <v>13</v>
      </c>
      <c r="J3493" s="1" t="s">
        <v>13</v>
      </c>
      <c r="K3493" s="1" t="s">
        <v>13</v>
      </c>
      <c r="L3493" s="1" t="s">
        <v>13</v>
      </c>
      <c r="M3493" s="1" t="s">
        <v>13</v>
      </c>
      <c r="N3493" s="1" t="s">
        <v>13</v>
      </c>
      <c r="O3493" s="1" t="s">
        <v>13</v>
      </c>
      <c r="P3493" s="1" t="s">
        <v>13</v>
      </c>
      <c r="Q3493" s="1" t="s">
        <v>13</v>
      </c>
      <c r="S3493" t="s">
        <v>13</v>
      </c>
      <c r="T3493" t="s">
        <v>13</v>
      </c>
      <c r="U3493" t="s">
        <v>13</v>
      </c>
      <c r="V3493">
        <v>1</v>
      </c>
    </row>
    <row r="3494" spans="1:22" x14ac:dyDescent="0.2">
      <c r="A3494" s="1" t="s">
        <v>1133</v>
      </c>
      <c r="B3494" s="6" t="s">
        <v>1312</v>
      </c>
      <c r="C3494" s="1" t="s">
        <v>1362</v>
      </c>
      <c r="D3494" s="1" t="s">
        <v>13</v>
      </c>
      <c r="E3494" s="1" t="s">
        <v>1363</v>
      </c>
      <c r="F3494" s="1" t="s">
        <v>1315</v>
      </c>
      <c r="G3494" s="6" t="s">
        <v>1316</v>
      </c>
      <c r="H3494" s="3">
        <v>1</v>
      </c>
      <c r="I3494" s="5">
        <v>0</v>
      </c>
      <c r="J3494" s="4">
        <f>TRUNC(H3494*I3494, 1)</f>
        <v>0</v>
      </c>
      <c r="K3494" s="4">
        <f>노무!E28</f>
        <v>0</v>
      </c>
      <c r="L3494" s="5">
        <f>TRUNC(H3494*K3494, 1)</f>
        <v>0</v>
      </c>
      <c r="M3494" s="4">
        <v>0</v>
      </c>
      <c r="N3494" s="5">
        <f>TRUNC(H3494*M3494, 1)</f>
        <v>0</v>
      </c>
      <c r="O3494" s="4">
        <f t="shared" ref="O3494:P3497" si="476">I3494+K3494+M3494</f>
        <v>0</v>
      </c>
      <c r="P3494" s="5">
        <f t="shared" si="476"/>
        <v>0</v>
      </c>
      <c r="Q3494" s="1" t="s">
        <v>13</v>
      </c>
      <c r="S3494" t="s">
        <v>54</v>
      </c>
      <c r="T3494" t="s">
        <v>54</v>
      </c>
      <c r="U3494" t="s">
        <v>13</v>
      </c>
      <c r="V3494">
        <v>1</v>
      </c>
    </row>
    <row r="3495" spans="1:22" x14ac:dyDescent="0.2">
      <c r="A3495" s="1" t="s">
        <v>1133</v>
      </c>
      <c r="B3495" s="6" t="s">
        <v>1312</v>
      </c>
      <c r="C3495" s="1" t="s">
        <v>1324</v>
      </c>
      <c r="D3495" s="1" t="s">
        <v>13</v>
      </c>
      <c r="E3495" s="1" t="s">
        <v>1326</v>
      </c>
      <c r="F3495" s="1" t="s">
        <v>1315</v>
      </c>
      <c r="G3495" s="6" t="s">
        <v>1316</v>
      </c>
      <c r="H3495" s="3">
        <v>2</v>
      </c>
      <c r="I3495" s="5">
        <v>0</v>
      </c>
      <c r="J3495" s="4">
        <f>TRUNC(H3495*I3495, 1)</f>
        <v>0</v>
      </c>
      <c r="K3495" s="4">
        <f>노무!E10</f>
        <v>0</v>
      </c>
      <c r="L3495" s="5">
        <f>TRUNC(H3495*K3495, 1)</f>
        <v>0</v>
      </c>
      <c r="M3495" s="4">
        <v>0</v>
      </c>
      <c r="N3495" s="5">
        <f>TRUNC(H3495*M3495, 1)</f>
        <v>0</v>
      </c>
      <c r="O3495" s="4">
        <f t="shared" si="476"/>
        <v>0</v>
      </c>
      <c r="P3495" s="5">
        <f t="shared" si="476"/>
        <v>0</v>
      </c>
      <c r="Q3495" s="1" t="s">
        <v>13</v>
      </c>
      <c r="S3495" t="s">
        <v>54</v>
      </c>
      <c r="T3495" t="s">
        <v>54</v>
      </c>
      <c r="U3495" t="s">
        <v>13</v>
      </c>
      <c r="V3495">
        <v>1</v>
      </c>
    </row>
    <row r="3496" spans="1:22" x14ac:dyDescent="0.2">
      <c r="A3496" s="1" t="s">
        <v>1133</v>
      </c>
      <c r="B3496" s="6" t="s">
        <v>1312</v>
      </c>
      <c r="C3496" s="1" t="s">
        <v>1355</v>
      </c>
      <c r="D3496" s="1" t="s">
        <v>13</v>
      </c>
      <c r="E3496" s="1" t="s">
        <v>1356</v>
      </c>
      <c r="F3496" s="1" t="s">
        <v>1315</v>
      </c>
      <c r="G3496" s="6" t="s">
        <v>1316</v>
      </c>
      <c r="H3496" s="3">
        <v>1</v>
      </c>
      <c r="I3496" s="5">
        <v>0</v>
      </c>
      <c r="J3496" s="4">
        <f>TRUNC(H3496*I3496, 1)</f>
        <v>0</v>
      </c>
      <c r="K3496" s="4">
        <f>노무!E5</f>
        <v>0</v>
      </c>
      <c r="L3496" s="5">
        <f>TRUNC(H3496*K3496, 1)</f>
        <v>0</v>
      </c>
      <c r="M3496" s="4">
        <v>0</v>
      </c>
      <c r="N3496" s="5">
        <f>TRUNC(H3496*M3496, 1)</f>
        <v>0</v>
      </c>
      <c r="O3496" s="4">
        <f t="shared" si="476"/>
        <v>0</v>
      </c>
      <c r="P3496" s="5">
        <f t="shared" si="476"/>
        <v>0</v>
      </c>
      <c r="Q3496" s="1" t="s">
        <v>13</v>
      </c>
      <c r="S3496" t="s">
        <v>54</v>
      </c>
      <c r="T3496" t="s">
        <v>54</v>
      </c>
      <c r="U3496" t="s">
        <v>13</v>
      </c>
      <c r="V3496">
        <v>1</v>
      </c>
    </row>
    <row r="3497" spans="1:22" x14ac:dyDescent="0.2">
      <c r="A3497" s="1" t="s">
        <v>1133</v>
      </c>
      <c r="B3497" s="6" t="s">
        <v>1331</v>
      </c>
      <c r="C3497" s="1" t="s">
        <v>1391</v>
      </c>
      <c r="D3497" s="1" t="s">
        <v>13</v>
      </c>
      <c r="E3497" s="1" t="s">
        <v>1392</v>
      </c>
      <c r="F3497" s="1" t="s">
        <v>1393</v>
      </c>
      <c r="G3497" s="6" t="s">
        <v>1335</v>
      </c>
      <c r="H3497" s="3">
        <v>8</v>
      </c>
      <c r="I3497" s="4">
        <f>기계경비!H22</f>
        <v>0</v>
      </c>
      <c r="J3497" s="4">
        <f>TRUNC(H3497*I3497, 1)</f>
        <v>0</v>
      </c>
      <c r="K3497" s="4">
        <f>기계경비!I22</f>
        <v>0</v>
      </c>
      <c r="L3497" s="5">
        <f>TRUNC(H3497*K3497, 1)</f>
        <v>0</v>
      </c>
      <c r="M3497" s="4">
        <f>기계경비!J22</f>
        <v>0</v>
      </c>
      <c r="N3497" s="5">
        <f>TRUNC(H3497*M3497, 1)</f>
        <v>0</v>
      </c>
      <c r="O3497" s="4">
        <f t="shared" si="476"/>
        <v>0</v>
      </c>
      <c r="P3497" s="5">
        <f t="shared" si="476"/>
        <v>0</v>
      </c>
      <c r="Q3497" s="1" t="s">
        <v>13</v>
      </c>
      <c r="S3497" t="s">
        <v>54</v>
      </c>
      <c r="T3497" t="s">
        <v>54</v>
      </c>
      <c r="U3497" t="s">
        <v>13</v>
      </c>
      <c r="V3497">
        <v>1</v>
      </c>
    </row>
    <row r="3498" spans="1:22" x14ac:dyDescent="0.2">
      <c r="A3498" s="1" t="s">
        <v>13</v>
      </c>
      <c r="B3498" s="6" t="s">
        <v>13</v>
      </c>
      <c r="C3498" s="1" t="s">
        <v>13</v>
      </c>
      <c r="D3498" s="1" t="s">
        <v>13</v>
      </c>
      <c r="E3498" s="1" t="s">
        <v>1311</v>
      </c>
      <c r="F3498" s="1" t="s">
        <v>13</v>
      </c>
      <c r="G3498" s="6" t="s">
        <v>13</v>
      </c>
      <c r="H3498" s="3">
        <v>0</v>
      </c>
      <c r="I3498" s="1" t="s">
        <v>13</v>
      </c>
      <c r="J3498" s="4">
        <f>TRUNC(SUMPRODUCT(J3494:J3497, V3494:V3497), 0)</f>
        <v>0</v>
      </c>
      <c r="K3498" s="1" t="s">
        <v>13</v>
      </c>
      <c r="L3498" s="5">
        <f>TRUNC(SUMPRODUCT(L3494:L3497, V3494:V3497), 0)</f>
        <v>0</v>
      </c>
      <c r="M3498" s="1" t="s">
        <v>13</v>
      </c>
      <c r="N3498" s="5">
        <f>TRUNC(SUMPRODUCT(N3494:N3497, V3494:V3497), 0)</f>
        <v>0</v>
      </c>
      <c r="O3498" s="1" t="s">
        <v>13</v>
      </c>
      <c r="P3498" s="5">
        <f>J3498+L3498+N3498</f>
        <v>0</v>
      </c>
      <c r="Q3498" s="1" t="s">
        <v>13</v>
      </c>
      <c r="S3498" t="s">
        <v>13</v>
      </c>
      <c r="T3498" t="s">
        <v>13</v>
      </c>
      <c r="U3498" t="s">
        <v>13</v>
      </c>
      <c r="V3498">
        <v>1</v>
      </c>
    </row>
    <row r="3499" spans="1:22" x14ac:dyDescent="0.2">
      <c r="A3499" s="1" t="s">
        <v>13</v>
      </c>
      <c r="B3499" s="6" t="s">
        <v>13</v>
      </c>
      <c r="C3499" s="1" t="s">
        <v>13</v>
      </c>
      <c r="D3499" s="1" t="s">
        <v>13</v>
      </c>
      <c r="E3499" s="1" t="s">
        <v>13</v>
      </c>
      <c r="F3499" s="1" t="s">
        <v>13</v>
      </c>
      <c r="G3499" s="6" t="s">
        <v>13</v>
      </c>
      <c r="H3499" s="3">
        <v>0</v>
      </c>
      <c r="I3499" s="1" t="s">
        <v>13</v>
      </c>
      <c r="J3499" s="1" t="s">
        <v>13</v>
      </c>
      <c r="K3499" s="1" t="s">
        <v>13</v>
      </c>
      <c r="L3499" s="1" t="s">
        <v>13</v>
      </c>
      <c r="M3499" s="1" t="s">
        <v>13</v>
      </c>
      <c r="N3499" s="1" t="s">
        <v>13</v>
      </c>
      <c r="O3499" s="1" t="s">
        <v>13</v>
      </c>
      <c r="P3499" s="1" t="s">
        <v>13</v>
      </c>
      <c r="Q3499" s="1" t="s">
        <v>13</v>
      </c>
      <c r="S3499" t="s">
        <v>13</v>
      </c>
      <c r="T3499" t="s">
        <v>13</v>
      </c>
      <c r="U3499" t="s">
        <v>13</v>
      </c>
      <c r="V3499">
        <v>1</v>
      </c>
    </row>
    <row r="3500" spans="1:22" x14ac:dyDescent="0.2">
      <c r="A3500" s="1" t="s">
        <v>1136</v>
      </c>
      <c r="B3500" s="6" t="s">
        <v>13</v>
      </c>
      <c r="C3500" s="1" t="s">
        <v>13</v>
      </c>
      <c r="D3500" s="1" t="s">
        <v>13</v>
      </c>
      <c r="E3500" s="1" t="s">
        <v>1137</v>
      </c>
      <c r="F3500" s="1" t="s">
        <v>1138</v>
      </c>
      <c r="G3500" s="6" t="s">
        <v>219</v>
      </c>
      <c r="H3500" s="3">
        <v>0</v>
      </c>
      <c r="I3500" s="1" t="s">
        <v>13</v>
      </c>
      <c r="J3500" s="1" t="s">
        <v>13</v>
      </c>
      <c r="K3500" s="1" t="s">
        <v>13</v>
      </c>
      <c r="L3500" s="1" t="s">
        <v>13</v>
      </c>
      <c r="M3500" s="1" t="s">
        <v>13</v>
      </c>
      <c r="N3500" s="1" t="s">
        <v>13</v>
      </c>
      <c r="O3500" s="1" t="s">
        <v>13</v>
      </c>
      <c r="P3500" s="1" t="s">
        <v>13</v>
      </c>
      <c r="Q3500" s="1" t="s">
        <v>13</v>
      </c>
      <c r="S3500" t="s">
        <v>13</v>
      </c>
      <c r="T3500" t="s">
        <v>13</v>
      </c>
      <c r="U3500" t="s">
        <v>13</v>
      </c>
      <c r="V3500">
        <v>1</v>
      </c>
    </row>
    <row r="3501" spans="1:22" x14ac:dyDescent="0.2">
      <c r="A3501" s="1" t="s">
        <v>1136</v>
      </c>
      <c r="B3501" s="6" t="s">
        <v>47</v>
      </c>
      <c r="C3501" s="1" t="s">
        <v>1133</v>
      </c>
      <c r="D3501" s="1" t="s">
        <v>13</v>
      </c>
      <c r="E3501" s="1" t="s">
        <v>1134</v>
      </c>
      <c r="F3501" s="1" t="s">
        <v>1135</v>
      </c>
      <c r="G3501" s="6" t="s">
        <v>139</v>
      </c>
      <c r="H3501" s="3">
        <v>3</v>
      </c>
      <c r="I3501" s="4">
        <f>일위대가!F542</f>
        <v>0</v>
      </c>
      <c r="J3501" s="4">
        <f>TRUNC(H3501*I3501, 1)</f>
        <v>0</v>
      </c>
      <c r="K3501" s="4">
        <f>일위대가!G542</f>
        <v>0</v>
      </c>
      <c r="L3501" s="5">
        <f>TRUNC(H3501*K3501, 1)</f>
        <v>0</v>
      </c>
      <c r="M3501" s="4">
        <f>일위대가!H542</f>
        <v>0</v>
      </c>
      <c r="N3501" s="5">
        <f>TRUNC(H3501*M3501, 1)</f>
        <v>0</v>
      </c>
      <c r="O3501" s="4">
        <f>I3501+K3501+M3501</f>
        <v>0</v>
      </c>
      <c r="P3501" s="5">
        <f>J3501+L3501+N3501</f>
        <v>0</v>
      </c>
      <c r="Q3501" s="1" t="s">
        <v>13</v>
      </c>
      <c r="S3501" t="s">
        <v>54</v>
      </c>
      <c r="T3501" t="s">
        <v>54</v>
      </c>
      <c r="U3501" t="s">
        <v>13</v>
      </c>
      <c r="V3501">
        <v>1</v>
      </c>
    </row>
    <row r="3502" spans="1:22" x14ac:dyDescent="0.2">
      <c r="A3502" s="1" t="s">
        <v>13</v>
      </c>
      <c r="B3502" s="6" t="s">
        <v>13</v>
      </c>
      <c r="C3502" s="1" t="s">
        <v>13</v>
      </c>
      <c r="D3502" s="1" t="s">
        <v>13</v>
      </c>
      <c r="E3502" s="1" t="s">
        <v>1311</v>
      </c>
      <c r="F3502" s="1" t="s">
        <v>13</v>
      </c>
      <c r="G3502" s="6" t="s">
        <v>13</v>
      </c>
      <c r="H3502" s="3">
        <v>0</v>
      </c>
      <c r="I3502" s="1" t="s">
        <v>13</v>
      </c>
      <c r="J3502" s="4">
        <f>TRUNC(J3501*V3501, 0)</f>
        <v>0</v>
      </c>
      <c r="K3502" s="1" t="s">
        <v>13</v>
      </c>
      <c r="L3502" s="5">
        <f>TRUNC(L3501*V3501, 0)</f>
        <v>0</v>
      </c>
      <c r="M3502" s="1" t="s">
        <v>13</v>
      </c>
      <c r="N3502" s="5">
        <f>TRUNC(N3501*V3501, 0)</f>
        <v>0</v>
      </c>
      <c r="O3502" s="1" t="s">
        <v>13</v>
      </c>
      <c r="P3502" s="5">
        <f>J3502+L3502+N3502</f>
        <v>0</v>
      </c>
      <c r="Q3502" s="1" t="s">
        <v>13</v>
      </c>
      <c r="S3502" t="s">
        <v>13</v>
      </c>
      <c r="T3502" t="s">
        <v>13</v>
      </c>
      <c r="U3502" t="s">
        <v>13</v>
      </c>
      <c r="V3502">
        <v>1</v>
      </c>
    </row>
    <row r="3503" spans="1:22" x14ac:dyDescent="0.2">
      <c r="A3503" s="1" t="s">
        <v>13</v>
      </c>
      <c r="B3503" s="6" t="s">
        <v>13</v>
      </c>
      <c r="C3503" s="1" t="s">
        <v>13</v>
      </c>
      <c r="D3503" s="1" t="s">
        <v>13</v>
      </c>
      <c r="E3503" s="1" t="s">
        <v>13</v>
      </c>
      <c r="F3503" s="1" t="s">
        <v>13</v>
      </c>
      <c r="G3503" s="6" t="s">
        <v>13</v>
      </c>
      <c r="H3503" s="3">
        <v>0</v>
      </c>
      <c r="I3503" s="1" t="s">
        <v>13</v>
      </c>
      <c r="J3503" s="1" t="s">
        <v>13</v>
      </c>
      <c r="K3503" s="1" t="s">
        <v>13</v>
      </c>
      <c r="L3503" s="1" t="s">
        <v>13</v>
      </c>
      <c r="M3503" s="1" t="s">
        <v>13</v>
      </c>
      <c r="N3503" s="1" t="s">
        <v>13</v>
      </c>
      <c r="O3503" s="1" t="s">
        <v>13</v>
      </c>
      <c r="P3503" s="1" t="s">
        <v>13</v>
      </c>
      <c r="Q3503" s="1" t="s">
        <v>13</v>
      </c>
      <c r="S3503" t="s">
        <v>13</v>
      </c>
      <c r="T3503" t="s">
        <v>13</v>
      </c>
      <c r="U3503" t="s">
        <v>13</v>
      </c>
      <c r="V3503">
        <v>1</v>
      </c>
    </row>
    <row r="3504" spans="1:22" x14ac:dyDescent="0.2">
      <c r="A3504" s="1" t="s">
        <v>1139</v>
      </c>
      <c r="B3504" s="6" t="s">
        <v>13</v>
      </c>
      <c r="C3504" s="1" t="s">
        <v>13</v>
      </c>
      <c r="D3504" s="1" t="s">
        <v>13</v>
      </c>
      <c r="E3504" s="1" t="s">
        <v>1140</v>
      </c>
      <c r="F3504" s="1" t="s">
        <v>1141</v>
      </c>
      <c r="G3504" s="6" t="s">
        <v>219</v>
      </c>
      <c r="H3504" s="3">
        <v>0</v>
      </c>
      <c r="I3504" s="1" t="s">
        <v>13</v>
      </c>
      <c r="J3504" s="1" t="s">
        <v>13</v>
      </c>
      <c r="K3504" s="1" t="s">
        <v>13</v>
      </c>
      <c r="L3504" s="1" t="s">
        <v>13</v>
      </c>
      <c r="M3504" s="1" t="s">
        <v>13</v>
      </c>
      <c r="N3504" s="1" t="s">
        <v>13</v>
      </c>
      <c r="O3504" s="1" t="s">
        <v>13</v>
      </c>
      <c r="P3504" s="1" t="s">
        <v>13</v>
      </c>
      <c r="Q3504" s="1" t="s">
        <v>13</v>
      </c>
      <c r="S3504" t="s">
        <v>13</v>
      </c>
      <c r="T3504" t="s">
        <v>13</v>
      </c>
      <c r="U3504" t="s">
        <v>13</v>
      </c>
      <c r="V3504">
        <v>1</v>
      </c>
    </row>
    <row r="3505" spans="1:22" x14ac:dyDescent="0.2">
      <c r="A3505" s="1" t="s">
        <v>1139</v>
      </c>
      <c r="B3505" s="6" t="s">
        <v>47</v>
      </c>
      <c r="C3505" s="1" t="s">
        <v>1133</v>
      </c>
      <c r="D3505" s="1" t="s">
        <v>13</v>
      </c>
      <c r="E3505" s="1" t="s">
        <v>1134</v>
      </c>
      <c r="F3505" s="1" t="s">
        <v>1135</v>
      </c>
      <c r="G3505" s="6" t="s">
        <v>139</v>
      </c>
      <c r="H3505" s="3">
        <v>1.5</v>
      </c>
      <c r="I3505" s="4">
        <f>일위대가!F542</f>
        <v>0</v>
      </c>
      <c r="J3505" s="4">
        <f>TRUNC(H3505*I3505, 1)</f>
        <v>0</v>
      </c>
      <c r="K3505" s="4">
        <f>일위대가!G542</f>
        <v>0</v>
      </c>
      <c r="L3505" s="5">
        <f>TRUNC(H3505*K3505, 1)</f>
        <v>0</v>
      </c>
      <c r="M3505" s="4">
        <f>일위대가!H542</f>
        <v>0</v>
      </c>
      <c r="N3505" s="5">
        <f>TRUNC(H3505*M3505, 1)</f>
        <v>0</v>
      </c>
      <c r="O3505" s="4">
        <f>I3505+K3505+M3505</f>
        <v>0</v>
      </c>
      <c r="P3505" s="5">
        <f>J3505+L3505+N3505</f>
        <v>0</v>
      </c>
      <c r="Q3505" s="1" t="s">
        <v>13</v>
      </c>
      <c r="S3505" t="s">
        <v>54</v>
      </c>
      <c r="T3505" t="s">
        <v>54</v>
      </c>
      <c r="U3505" t="s">
        <v>13</v>
      </c>
      <c r="V3505">
        <v>1</v>
      </c>
    </row>
    <row r="3506" spans="1:22" x14ac:dyDescent="0.2">
      <c r="A3506" s="1" t="s">
        <v>13</v>
      </c>
      <c r="B3506" s="6" t="s">
        <v>13</v>
      </c>
      <c r="C3506" s="1" t="s">
        <v>13</v>
      </c>
      <c r="D3506" s="1" t="s">
        <v>13</v>
      </c>
      <c r="E3506" s="1" t="s">
        <v>1311</v>
      </c>
      <c r="F3506" s="1" t="s">
        <v>13</v>
      </c>
      <c r="G3506" s="6" t="s">
        <v>13</v>
      </c>
      <c r="H3506" s="3">
        <v>0</v>
      </c>
      <c r="I3506" s="1" t="s">
        <v>13</v>
      </c>
      <c r="J3506" s="4">
        <f>TRUNC(J3505*V3505, 0)</f>
        <v>0</v>
      </c>
      <c r="K3506" s="1" t="s">
        <v>13</v>
      </c>
      <c r="L3506" s="5">
        <f>TRUNC(L3505*V3505, 0)</f>
        <v>0</v>
      </c>
      <c r="M3506" s="1" t="s">
        <v>13</v>
      </c>
      <c r="N3506" s="5">
        <f>TRUNC(N3505*V3505, 0)</f>
        <v>0</v>
      </c>
      <c r="O3506" s="1" t="s">
        <v>13</v>
      </c>
      <c r="P3506" s="5">
        <f>J3506+L3506+N3506</f>
        <v>0</v>
      </c>
      <c r="Q3506" s="1" t="s">
        <v>13</v>
      </c>
      <c r="S3506" t="s">
        <v>13</v>
      </c>
      <c r="T3506" t="s">
        <v>13</v>
      </c>
      <c r="U3506" t="s">
        <v>13</v>
      </c>
      <c r="V3506">
        <v>1</v>
      </c>
    </row>
    <row r="3507" spans="1:22" x14ac:dyDescent="0.2">
      <c r="A3507" s="1" t="s">
        <v>13</v>
      </c>
      <c r="B3507" s="6" t="s">
        <v>13</v>
      </c>
      <c r="C3507" s="1" t="s">
        <v>13</v>
      </c>
      <c r="D3507" s="1" t="s">
        <v>13</v>
      </c>
      <c r="E3507" s="1" t="s">
        <v>13</v>
      </c>
      <c r="F3507" s="1" t="s">
        <v>13</v>
      </c>
      <c r="G3507" s="6" t="s">
        <v>13</v>
      </c>
      <c r="H3507" s="3">
        <v>0</v>
      </c>
      <c r="I3507" s="1" t="s">
        <v>13</v>
      </c>
      <c r="J3507" s="1" t="s">
        <v>13</v>
      </c>
      <c r="K3507" s="1" t="s">
        <v>13</v>
      </c>
      <c r="L3507" s="1" t="s">
        <v>13</v>
      </c>
      <c r="M3507" s="1" t="s">
        <v>13</v>
      </c>
      <c r="N3507" s="1" t="s">
        <v>13</v>
      </c>
      <c r="O3507" s="1" t="s">
        <v>13</v>
      </c>
      <c r="P3507" s="1" t="s">
        <v>13</v>
      </c>
      <c r="Q3507" s="1" t="s">
        <v>13</v>
      </c>
      <c r="S3507" t="s">
        <v>13</v>
      </c>
      <c r="T3507" t="s">
        <v>13</v>
      </c>
      <c r="U3507" t="s">
        <v>13</v>
      </c>
      <c r="V3507">
        <v>1</v>
      </c>
    </row>
    <row r="3508" spans="1:22" x14ac:dyDescent="0.2">
      <c r="A3508" s="1" t="s">
        <v>1142</v>
      </c>
      <c r="B3508" s="6" t="s">
        <v>13</v>
      </c>
      <c r="C3508" s="1" t="s">
        <v>13</v>
      </c>
      <c r="D3508" s="1" t="s">
        <v>13</v>
      </c>
      <c r="E3508" s="1" t="s">
        <v>1143</v>
      </c>
      <c r="F3508" s="1" t="s">
        <v>1135</v>
      </c>
      <c r="G3508" s="6" t="s">
        <v>239</v>
      </c>
      <c r="H3508" s="3">
        <v>0</v>
      </c>
      <c r="I3508" s="1" t="s">
        <v>13</v>
      </c>
      <c r="J3508" s="1" t="s">
        <v>13</v>
      </c>
      <c r="K3508" s="1" t="s">
        <v>13</v>
      </c>
      <c r="L3508" s="1" t="s">
        <v>13</v>
      </c>
      <c r="M3508" s="1" t="s">
        <v>13</v>
      </c>
      <c r="N3508" s="1" t="s">
        <v>13</v>
      </c>
      <c r="O3508" s="1" t="s">
        <v>13</v>
      </c>
      <c r="P3508" s="1" t="s">
        <v>13</v>
      </c>
      <c r="Q3508" s="1" t="s">
        <v>13</v>
      </c>
      <c r="S3508" t="s">
        <v>13</v>
      </c>
      <c r="T3508" t="s">
        <v>13</v>
      </c>
      <c r="U3508" t="s">
        <v>13</v>
      </c>
      <c r="V3508">
        <v>1</v>
      </c>
    </row>
    <row r="3509" spans="1:22" x14ac:dyDescent="0.2">
      <c r="A3509" s="1" t="s">
        <v>1142</v>
      </c>
      <c r="B3509" s="6" t="s">
        <v>1312</v>
      </c>
      <c r="C3509" s="1" t="s">
        <v>1389</v>
      </c>
      <c r="D3509" s="1" t="s">
        <v>13</v>
      </c>
      <c r="E3509" s="1" t="s">
        <v>1390</v>
      </c>
      <c r="F3509" s="1" t="s">
        <v>1315</v>
      </c>
      <c r="G3509" s="6" t="s">
        <v>1316</v>
      </c>
      <c r="H3509" s="3">
        <v>1</v>
      </c>
      <c r="I3509" s="5">
        <v>0</v>
      </c>
      <c r="J3509" s="4">
        <f>TRUNC(H3509*I3509, 1)</f>
        <v>0</v>
      </c>
      <c r="K3509" s="4">
        <f>노무!E14</f>
        <v>0</v>
      </c>
      <c r="L3509" s="5">
        <f>TRUNC(H3509*K3509, 1)</f>
        <v>0</v>
      </c>
      <c r="M3509" s="4">
        <v>0</v>
      </c>
      <c r="N3509" s="5">
        <f>TRUNC(H3509*M3509, 1)</f>
        <v>0</v>
      </c>
      <c r="O3509" s="4">
        <f t="shared" ref="O3509:P3513" si="477">I3509+K3509+M3509</f>
        <v>0</v>
      </c>
      <c r="P3509" s="5">
        <f t="shared" si="477"/>
        <v>0</v>
      </c>
      <c r="Q3509" s="1" t="s">
        <v>13</v>
      </c>
      <c r="S3509" t="s">
        <v>54</v>
      </c>
      <c r="T3509" t="s">
        <v>54</v>
      </c>
      <c r="U3509" t="s">
        <v>13</v>
      </c>
      <c r="V3509">
        <v>1</v>
      </c>
    </row>
    <row r="3510" spans="1:22" x14ac:dyDescent="0.2">
      <c r="A3510" s="1" t="s">
        <v>1142</v>
      </c>
      <c r="B3510" s="6" t="s">
        <v>1312</v>
      </c>
      <c r="C3510" s="1" t="s">
        <v>1362</v>
      </c>
      <c r="D3510" s="1" t="s">
        <v>13</v>
      </c>
      <c r="E3510" s="1" t="s">
        <v>1363</v>
      </c>
      <c r="F3510" s="1" t="s">
        <v>1315</v>
      </c>
      <c r="G3510" s="6" t="s">
        <v>1316</v>
      </c>
      <c r="H3510" s="3">
        <v>1</v>
      </c>
      <c r="I3510" s="5">
        <v>0</v>
      </c>
      <c r="J3510" s="4">
        <f>TRUNC(H3510*I3510, 1)</f>
        <v>0</v>
      </c>
      <c r="K3510" s="4">
        <f>노무!E28</f>
        <v>0</v>
      </c>
      <c r="L3510" s="5">
        <f>TRUNC(H3510*K3510, 1)</f>
        <v>0</v>
      </c>
      <c r="M3510" s="4">
        <v>0</v>
      </c>
      <c r="N3510" s="5">
        <f>TRUNC(H3510*M3510, 1)</f>
        <v>0</v>
      </c>
      <c r="O3510" s="4">
        <f t="shared" si="477"/>
        <v>0</v>
      </c>
      <c r="P3510" s="5">
        <f t="shared" si="477"/>
        <v>0</v>
      </c>
      <c r="Q3510" s="1" t="s">
        <v>13</v>
      </c>
      <c r="S3510" t="s">
        <v>54</v>
      </c>
      <c r="T3510" t="s">
        <v>54</v>
      </c>
      <c r="U3510" t="s">
        <v>13</v>
      </c>
      <c r="V3510">
        <v>1</v>
      </c>
    </row>
    <row r="3511" spans="1:22" x14ac:dyDescent="0.2">
      <c r="A3511" s="1" t="s">
        <v>1142</v>
      </c>
      <c r="B3511" s="6" t="s">
        <v>1312</v>
      </c>
      <c r="C3511" s="1" t="s">
        <v>1355</v>
      </c>
      <c r="D3511" s="1" t="s">
        <v>13</v>
      </c>
      <c r="E3511" s="1" t="s">
        <v>1356</v>
      </c>
      <c r="F3511" s="1" t="s">
        <v>1315</v>
      </c>
      <c r="G3511" s="6" t="s">
        <v>1316</v>
      </c>
      <c r="H3511" s="3">
        <v>2</v>
      </c>
      <c r="I3511" s="5">
        <v>0</v>
      </c>
      <c r="J3511" s="4">
        <f>TRUNC(H3511*I3511, 1)</f>
        <v>0</v>
      </c>
      <c r="K3511" s="4">
        <f>노무!E5</f>
        <v>0</v>
      </c>
      <c r="L3511" s="5">
        <f>TRUNC(H3511*K3511, 1)</f>
        <v>0</v>
      </c>
      <c r="M3511" s="4">
        <v>0</v>
      </c>
      <c r="N3511" s="5">
        <f>TRUNC(H3511*M3511, 1)</f>
        <v>0</v>
      </c>
      <c r="O3511" s="4">
        <f t="shared" si="477"/>
        <v>0</v>
      </c>
      <c r="P3511" s="5">
        <f t="shared" si="477"/>
        <v>0</v>
      </c>
      <c r="Q3511" s="1" t="s">
        <v>13</v>
      </c>
      <c r="S3511" t="s">
        <v>54</v>
      </c>
      <c r="T3511" t="s">
        <v>54</v>
      </c>
      <c r="U3511" t="s">
        <v>13</v>
      </c>
      <c r="V3511">
        <v>1</v>
      </c>
    </row>
    <row r="3512" spans="1:22" x14ac:dyDescent="0.2">
      <c r="A3512" s="1" t="s">
        <v>1142</v>
      </c>
      <c r="B3512" s="6" t="s">
        <v>1312</v>
      </c>
      <c r="C3512" s="1" t="s">
        <v>1317</v>
      </c>
      <c r="D3512" s="1" t="s">
        <v>13</v>
      </c>
      <c r="E3512" s="1" t="s">
        <v>1318</v>
      </c>
      <c r="F3512" s="1" t="s">
        <v>1315</v>
      </c>
      <c r="G3512" s="6" t="s">
        <v>1316</v>
      </c>
      <c r="H3512" s="3">
        <v>1</v>
      </c>
      <c r="I3512" s="5">
        <v>0</v>
      </c>
      <c r="J3512" s="4">
        <f>TRUNC(H3512*I3512, 1)</f>
        <v>0</v>
      </c>
      <c r="K3512" s="4">
        <f>노무!E4</f>
        <v>0</v>
      </c>
      <c r="L3512" s="5">
        <f>TRUNC(H3512*K3512, 1)</f>
        <v>0</v>
      </c>
      <c r="M3512" s="4">
        <v>0</v>
      </c>
      <c r="N3512" s="5">
        <f>TRUNC(H3512*M3512, 1)</f>
        <v>0</v>
      </c>
      <c r="O3512" s="4">
        <f t="shared" si="477"/>
        <v>0</v>
      </c>
      <c r="P3512" s="5">
        <f t="shared" si="477"/>
        <v>0</v>
      </c>
      <c r="Q3512" s="1" t="s">
        <v>13</v>
      </c>
      <c r="S3512" t="s">
        <v>54</v>
      </c>
      <c r="T3512" t="s">
        <v>54</v>
      </c>
      <c r="U3512" t="s">
        <v>13</v>
      </c>
      <c r="V3512">
        <v>1</v>
      </c>
    </row>
    <row r="3513" spans="1:22" x14ac:dyDescent="0.2">
      <c r="A3513" s="1" t="s">
        <v>1142</v>
      </c>
      <c r="B3513" s="6" t="s">
        <v>1312</v>
      </c>
      <c r="C3513" s="1" t="s">
        <v>1328</v>
      </c>
      <c r="D3513" s="1" t="s">
        <v>13</v>
      </c>
      <c r="E3513" s="1" t="s">
        <v>1329</v>
      </c>
      <c r="F3513" s="1" t="s">
        <v>1315</v>
      </c>
      <c r="G3513" s="6" t="s">
        <v>1316</v>
      </c>
      <c r="H3513" s="3">
        <v>1.5</v>
      </c>
      <c r="I3513" s="5">
        <v>0</v>
      </c>
      <c r="J3513" s="4">
        <f>TRUNC(H3513*I3513, 1)</f>
        <v>0</v>
      </c>
      <c r="K3513" s="4">
        <f>노무!E12</f>
        <v>0</v>
      </c>
      <c r="L3513" s="5">
        <f>TRUNC(H3513*K3513, 1)</f>
        <v>0</v>
      </c>
      <c r="M3513" s="4">
        <v>0</v>
      </c>
      <c r="N3513" s="5">
        <f>TRUNC(H3513*M3513, 1)</f>
        <v>0</v>
      </c>
      <c r="O3513" s="4">
        <f t="shared" si="477"/>
        <v>0</v>
      </c>
      <c r="P3513" s="5">
        <f t="shared" si="477"/>
        <v>0</v>
      </c>
      <c r="Q3513" s="1" t="s">
        <v>13</v>
      </c>
      <c r="S3513" t="s">
        <v>54</v>
      </c>
      <c r="T3513" t="s">
        <v>54</v>
      </c>
      <c r="U3513" t="s">
        <v>13</v>
      </c>
      <c r="V3513">
        <v>1</v>
      </c>
    </row>
    <row r="3514" spans="1:22" x14ac:dyDescent="0.2">
      <c r="A3514" s="1" t="s">
        <v>13</v>
      </c>
      <c r="B3514" s="6" t="s">
        <v>13</v>
      </c>
      <c r="C3514" s="1" t="s">
        <v>13</v>
      </c>
      <c r="D3514" s="1" t="s">
        <v>13</v>
      </c>
      <c r="E3514" s="1" t="s">
        <v>1311</v>
      </c>
      <c r="F3514" s="1" t="s">
        <v>13</v>
      </c>
      <c r="G3514" s="6" t="s">
        <v>13</v>
      </c>
      <c r="H3514" s="3">
        <v>0</v>
      </c>
      <c r="I3514" s="1" t="s">
        <v>13</v>
      </c>
      <c r="J3514" s="4">
        <f>TRUNC(SUMPRODUCT(J3509:J3513, V3509:V3513), 0)</f>
        <v>0</v>
      </c>
      <c r="K3514" s="1" t="s">
        <v>13</v>
      </c>
      <c r="L3514" s="5">
        <f>TRUNC(SUMPRODUCT(L3509:L3513, V3509:V3513), 0)</f>
        <v>0</v>
      </c>
      <c r="M3514" s="1" t="s">
        <v>13</v>
      </c>
      <c r="N3514" s="5">
        <f>TRUNC(SUMPRODUCT(N3509:N3513, V3509:V3513), 0)</f>
        <v>0</v>
      </c>
      <c r="O3514" s="1" t="s">
        <v>13</v>
      </c>
      <c r="P3514" s="5">
        <f>J3514+L3514+N3514</f>
        <v>0</v>
      </c>
      <c r="Q3514" s="1" t="s">
        <v>13</v>
      </c>
      <c r="S3514" t="s">
        <v>13</v>
      </c>
      <c r="T3514" t="s">
        <v>13</v>
      </c>
      <c r="U3514" t="s">
        <v>13</v>
      </c>
      <c r="V3514">
        <v>1</v>
      </c>
    </row>
    <row r="3515" spans="1:22" x14ac:dyDescent="0.2">
      <c r="A3515" s="1" t="s">
        <v>13</v>
      </c>
      <c r="B3515" s="6" t="s">
        <v>13</v>
      </c>
      <c r="C3515" s="1" t="s">
        <v>13</v>
      </c>
      <c r="D3515" s="1" t="s">
        <v>13</v>
      </c>
      <c r="E3515" s="1" t="s">
        <v>13</v>
      </c>
      <c r="F3515" s="1" t="s">
        <v>13</v>
      </c>
      <c r="G3515" s="6" t="s">
        <v>13</v>
      </c>
      <c r="H3515" s="3">
        <v>0</v>
      </c>
      <c r="I3515" s="1" t="s">
        <v>13</v>
      </c>
      <c r="J3515" s="1" t="s">
        <v>13</v>
      </c>
      <c r="K3515" s="1" t="s">
        <v>13</v>
      </c>
      <c r="L3515" s="1" t="s">
        <v>13</v>
      </c>
      <c r="M3515" s="1" t="s">
        <v>13</v>
      </c>
      <c r="N3515" s="1" t="s">
        <v>13</v>
      </c>
      <c r="O3515" s="1" t="s">
        <v>13</v>
      </c>
      <c r="P3515" s="1" t="s">
        <v>13</v>
      </c>
      <c r="Q3515" s="1" t="s">
        <v>13</v>
      </c>
      <c r="S3515" t="s">
        <v>13</v>
      </c>
      <c r="T3515" t="s">
        <v>13</v>
      </c>
      <c r="U3515" t="s">
        <v>13</v>
      </c>
      <c r="V3515">
        <v>1</v>
      </c>
    </row>
    <row r="3516" spans="1:22" x14ac:dyDescent="0.2">
      <c r="A3516" s="1" t="s">
        <v>1144</v>
      </c>
      <c r="B3516" s="6" t="s">
        <v>13</v>
      </c>
      <c r="C3516" s="1" t="s">
        <v>13</v>
      </c>
      <c r="D3516" s="1" t="s">
        <v>13</v>
      </c>
      <c r="E3516" s="1" t="s">
        <v>1145</v>
      </c>
      <c r="F3516" s="1" t="s">
        <v>1135</v>
      </c>
      <c r="G3516" s="6" t="s">
        <v>239</v>
      </c>
      <c r="H3516" s="3">
        <v>0</v>
      </c>
      <c r="I3516" s="1" t="s">
        <v>13</v>
      </c>
      <c r="J3516" s="1" t="s">
        <v>13</v>
      </c>
      <c r="K3516" s="1" t="s">
        <v>13</v>
      </c>
      <c r="L3516" s="1" t="s">
        <v>13</v>
      </c>
      <c r="M3516" s="1" t="s">
        <v>13</v>
      </c>
      <c r="N3516" s="1" t="s">
        <v>13</v>
      </c>
      <c r="O3516" s="1" t="s">
        <v>13</v>
      </c>
      <c r="P3516" s="1" t="s">
        <v>13</v>
      </c>
      <c r="Q3516" s="1" t="s">
        <v>13</v>
      </c>
      <c r="S3516" t="s">
        <v>13</v>
      </c>
      <c r="T3516" t="s">
        <v>13</v>
      </c>
      <c r="U3516" t="s">
        <v>13</v>
      </c>
      <c r="V3516">
        <v>1</v>
      </c>
    </row>
    <row r="3517" spans="1:22" x14ac:dyDescent="0.2">
      <c r="A3517" s="1" t="s">
        <v>1144</v>
      </c>
      <c r="B3517" s="6" t="s">
        <v>1312</v>
      </c>
      <c r="C3517" s="1" t="s">
        <v>1389</v>
      </c>
      <c r="D3517" s="1" t="s">
        <v>13</v>
      </c>
      <c r="E3517" s="1" t="s">
        <v>1390</v>
      </c>
      <c r="F3517" s="1" t="s">
        <v>1315</v>
      </c>
      <c r="G3517" s="6" t="s">
        <v>1316</v>
      </c>
      <c r="H3517" s="3">
        <v>1</v>
      </c>
      <c r="I3517" s="5">
        <v>0</v>
      </c>
      <c r="J3517" s="4">
        <f>TRUNC(H3517*I3517, 1)</f>
        <v>0</v>
      </c>
      <c r="K3517" s="4">
        <f>노무!E14</f>
        <v>0</v>
      </c>
      <c r="L3517" s="5">
        <f>TRUNC(H3517*K3517, 1)</f>
        <v>0</v>
      </c>
      <c r="M3517" s="4">
        <v>0</v>
      </c>
      <c r="N3517" s="5">
        <f>TRUNC(H3517*M3517, 1)</f>
        <v>0</v>
      </c>
      <c r="O3517" s="4">
        <f t="shared" ref="O3517:P3521" si="478">I3517+K3517+M3517</f>
        <v>0</v>
      </c>
      <c r="P3517" s="5">
        <f t="shared" si="478"/>
        <v>0</v>
      </c>
      <c r="Q3517" s="1" t="s">
        <v>13</v>
      </c>
      <c r="S3517" t="s">
        <v>54</v>
      </c>
      <c r="T3517" t="s">
        <v>54</v>
      </c>
      <c r="U3517" t="s">
        <v>13</v>
      </c>
      <c r="V3517">
        <v>1</v>
      </c>
    </row>
    <row r="3518" spans="1:22" x14ac:dyDescent="0.2">
      <c r="A3518" s="1" t="s">
        <v>1144</v>
      </c>
      <c r="B3518" s="6" t="s">
        <v>1312</v>
      </c>
      <c r="C3518" s="1" t="s">
        <v>1362</v>
      </c>
      <c r="D3518" s="1" t="s">
        <v>13</v>
      </c>
      <c r="E3518" s="1" t="s">
        <v>1363</v>
      </c>
      <c r="F3518" s="1" t="s">
        <v>1315</v>
      </c>
      <c r="G3518" s="6" t="s">
        <v>1316</v>
      </c>
      <c r="H3518" s="3">
        <v>1</v>
      </c>
      <c r="I3518" s="5">
        <v>0</v>
      </c>
      <c r="J3518" s="4">
        <f>TRUNC(H3518*I3518, 1)</f>
        <v>0</v>
      </c>
      <c r="K3518" s="4">
        <f>노무!E28</f>
        <v>0</v>
      </c>
      <c r="L3518" s="5">
        <f>TRUNC(H3518*K3518, 1)</f>
        <v>0</v>
      </c>
      <c r="M3518" s="4">
        <v>0</v>
      </c>
      <c r="N3518" s="5">
        <f>TRUNC(H3518*M3518, 1)</f>
        <v>0</v>
      </c>
      <c r="O3518" s="4">
        <f t="shared" si="478"/>
        <v>0</v>
      </c>
      <c r="P3518" s="5">
        <f t="shared" si="478"/>
        <v>0</v>
      </c>
      <c r="Q3518" s="1" t="s">
        <v>13</v>
      </c>
      <c r="S3518" t="s">
        <v>54</v>
      </c>
      <c r="T3518" t="s">
        <v>54</v>
      </c>
      <c r="U3518" t="s">
        <v>13</v>
      </c>
      <c r="V3518">
        <v>1</v>
      </c>
    </row>
    <row r="3519" spans="1:22" x14ac:dyDescent="0.2">
      <c r="A3519" s="1" t="s">
        <v>1144</v>
      </c>
      <c r="B3519" s="6" t="s">
        <v>1312</v>
      </c>
      <c r="C3519" s="1" t="s">
        <v>1355</v>
      </c>
      <c r="D3519" s="1" t="s">
        <v>13</v>
      </c>
      <c r="E3519" s="1" t="s">
        <v>1356</v>
      </c>
      <c r="F3519" s="1" t="s">
        <v>1315</v>
      </c>
      <c r="G3519" s="6" t="s">
        <v>1316</v>
      </c>
      <c r="H3519" s="3">
        <v>2</v>
      </c>
      <c r="I3519" s="5">
        <v>0</v>
      </c>
      <c r="J3519" s="4">
        <f>TRUNC(H3519*I3519, 1)</f>
        <v>0</v>
      </c>
      <c r="K3519" s="4">
        <f>노무!E5</f>
        <v>0</v>
      </c>
      <c r="L3519" s="5">
        <f>TRUNC(H3519*K3519, 1)</f>
        <v>0</v>
      </c>
      <c r="M3519" s="4">
        <v>0</v>
      </c>
      <c r="N3519" s="5">
        <f>TRUNC(H3519*M3519, 1)</f>
        <v>0</v>
      </c>
      <c r="O3519" s="4">
        <f t="shared" si="478"/>
        <v>0</v>
      </c>
      <c r="P3519" s="5">
        <f t="shared" si="478"/>
        <v>0</v>
      </c>
      <c r="Q3519" s="1" t="s">
        <v>13</v>
      </c>
      <c r="S3519" t="s">
        <v>54</v>
      </c>
      <c r="T3519" t="s">
        <v>54</v>
      </c>
      <c r="U3519" t="s">
        <v>13</v>
      </c>
      <c r="V3519">
        <v>1</v>
      </c>
    </row>
    <row r="3520" spans="1:22" x14ac:dyDescent="0.2">
      <c r="A3520" s="1" t="s">
        <v>1144</v>
      </c>
      <c r="B3520" s="6" t="s">
        <v>1312</v>
      </c>
      <c r="C3520" s="1" t="s">
        <v>1317</v>
      </c>
      <c r="D3520" s="1" t="s">
        <v>13</v>
      </c>
      <c r="E3520" s="1" t="s">
        <v>1318</v>
      </c>
      <c r="F3520" s="1" t="s">
        <v>1315</v>
      </c>
      <c r="G3520" s="6" t="s">
        <v>1316</v>
      </c>
      <c r="H3520" s="3">
        <v>1</v>
      </c>
      <c r="I3520" s="5">
        <v>0</v>
      </c>
      <c r="J3520" s="4">
        <f>TRUNC(H3520*I3520, 1)</f>
        <v>0</v>
      </c>
      <c r="K3520" s="4">
        <f>노무!E4</f>
        <v>0</v>
      </c>
      <c r="L3520" s="5">
        <f>TRUNC(H3520*K3520, 1)</f>
        <v>0</v>
      </c>
      <c r="M3520" s="4">
        <v>0</v>
      </c>
      <c r="N3520" s="5">
        <f>TRUNC(H3520*M3520, 1)</f>
        <v>0</v>
      </c>
      <c r="O3520" s="4">
        <f t="shared" si="478"/>
        <v>0</v>
      </c>
      <c r="P3520" s="5">
        <f t="shared" si="478"/>
        <v>0</v>
      </c>
      <c r="Q3520" s="1" t="s">
        <v>13</v>
      </c>
      <c r="S3520" t="s">
        <v>54</v>
      </c>
      <c r="T3520" t="s">
        <v>54</v>
      </c>
      <c r="U3520" t="s">
        <v>13</v>
      </c>
      <c r="V3520">
        <v>1</v>
      </c>
    </row>
    <row r="3521" spans="1:22" x14ac:dyDescent="0.2">
      <c r="A3521" s="1" t="s">
        <v>1144</v>
      </c>
      <c r="B3521" s="6" t="s">
        <v>1312</v>
      </c>
      <c r="C3521" s="1" t="s">
        <v>1328</v>
      </c>
      <c r="D3521" s="1" t="s">
        <v>13</v>
      </c>
      <c r="E3521" s="1" t="s">
        <v>1329</v>
      </c>
      <c r="F3521" s="1" t="s">
        <v>1315</v>
      </c>
      <c r="G3521" s="6" t="s">
        <v>1316</v>
      </c>
      <c r="H3521" s="3">
        <v>0.5</v>
      </c>
      <c r="I3521" s="5">
        <v>0</v>
      </c>
      <c r="J3521" s="4">
        <f>TRUNC(H3521*I3521, 1)</f>
        <v>0</v>
      </c>
      <c r="K3521" s="4">
        <f>노무!E12</f>
        <v>0</v>
      </c>
      <c r="L3521" s="5">
        <f>TRUNC(H3521*K3521, 1)</f>
        <v>0</v>
      </c>
      <c r="M3521" s="4">
        <v>0</v>
      </c>
      <c r="N3521" s="5">
        <f>TRUNC(H3521*M3521, 1)</f>
        <v>0</v>
      </c>
      <c r="O3521" s="4">
        <f t="shared" si="478"/>
        <v>0</v>
      </c>
      <c r="P3521" s="5">
        <f t="shared" si="478"/>
        <v>0</v>
      </c>
      <c r="Q3521" s="1" t="s">
        <v>13</v>
      </c>
      <c r="S3521" t="s">
        <v>54</v>
      </c>
      <c r="T3521" t="s">
        <v>54</v>
      </c>
      <c r="U3521" t="s">
        <v>13</v>
      </c>
      <c r="V3521">
        <v>1</v>
      </c>
    </row>
    <row r="3522" spans="1:22" x14ac:dyDescent="0.2">
      <c r="A3522" s="1" t="s">
        <v>13</v>
      </c>
      <c r="B3522" s="6" t="s">
        <v>13</v>
      </c>
      <c r="C3522" s="1" t="s">
        <v>13</v>
      </c>
      <c r="D3522" s="1" t="s">
        <v>13</v>
      </c>
      <c r="E3522" s="1" t="s">
        <v>1311</v>
      </c>
      <c r="F3522" s="1" t="s">
        <v>13</v>
      </c>
      <c r="G3522" s="6" t="s">
        <v>13</v>
      </c>
      <c r="H3522" s="3">
        <v>0</v>
      </c>
      <c r="I3522" s="1" t="s">
        <v>13</v>
      </c>
      <c r="J3522" s="4">
        <f>TRUNC(SUMPRODUCT(J3517:J3521, V3517:V3521), 0)</f>
        <v>0</v>
      </c>
      <c r="K3522" s="1" t="s">
        <v>13</v>
      </c>
      <c r="L3522" s="5">
        <f>TRUNC(SUMPRODUCT(L3517:L3521, V3517:V3521), 0)</f>
        <v>0</v>
      </c>
      <c r="M3522" s="1" t="s">
        <v>13</v>
      </c>
      <c r="N3522" s="5">
        <f>TRUNC(SUMPRODUCT(N3517:N3521, V3517:V3521), 0)</f>
        <v>0</v>
      </c>
      <c r="O3522" s="1" t="s">
        <v>13</v>
      </c>
      <c r="P3522" s="5">
        <f>J3522+L3522+N3522</f>
        <v>0</v>
      </c>
      <c r="Q3522" s="1" t="s">
        <v>13</v>
      </c>
      <c r="S3522" t="s">
        <v>13</v>
      </c>
      <c r="T3522" t="s">
        <v>13</v>
      </c>
      <c r="U3522" t="s">
        <v>13</v>
      </c>
      <c r="V3522">
        <v>1</v>
      </c>
    </row>
    <row r="3523" spans="1:22" x14ac:dyDescent="0.2">
      <c r="A3523" s="1" t="s">
        <v>13</v>
      </c>
      <c r="B3523" s="6" t="s">
        <v>13</v>
      </c>
      <c r="C3523" s="1" t="s">
        <v>13</v>
      </c>
      <c r="D3523" s="1" t="s">
        <v>13</v>
      </c>
      <c r="E3523" s="1" t="s">
        <v>13</v>
      </c>
      <c r="F3523" s="1" t="s">
        <v>13</v>
      </c>
      <c r="G3523" s="6" t="s">
        <v>13</v>
      </c>
      <c r="H3523" s="3">
        <v>0</v>
      </c>
      <c r="I3523" s="1" t="s">
        <v>13</v>
      </c>
      <c r="J3523" s="1" t="s">
        <v>13</v>
      </c>
      <c r="K3523" s="1" t="s">
        <v>13</v>
      </c>
      <c r="L3523" s="1" t="s">
        <v>13</v>
      </c>
      <c r="M3523" s="1" t="s">
        <v>13</v>
      </c>
      <c r="N3523" s="1" t="s">
        <v>13</v>
      </c>
      <c r="O3523" s="1" t="s">
        <v>13</v>
      </c>
      <c r="P3523" s="1" t="s">
        <v>13</v>
      </c>
      <c r="Q3523" s="1" t="s">
        <v>13</v>
      </c>
      <c r="S3523" t="s">
        <v>13</v>
      </c>
      <c r="T3523" t="s">
        <v>13</v>
      </c>
      <c r="U3523" t="s">
        <v>13</v>
      </c>
      <c r="V3523">
        <v>1</v>
      </c>
    </row>
    <row r="3524" spans="1:22" x14ac:dyDescent="0.2">
      <c r="A3524" s="1" t="s">
        <v>1146</v>
      </c>
      <c r="B3524" s="6" t="s">
        <v>13</v>
      </c>
      <c r="C3524" s="1" t="s">
        <v>13</v>
      </c>
      <c r="D3524" s="1" t="s">
        <v>13</v>
      </c>
      <c r="E3524" s="1" t="s">
        <v>1147</v>
      </c>
      <c r="F3524" s="1" t="s">
        <v>1148</v>
      </c>
      <c r="G3524" s="6" t="s">
        <v>219</v>
      </c>
      <c r="H3524" s="3">
        <v>0</v>
      </c>
      <c r="I3524" s="1" t="s">
        <v>13</v>
      </c>
      <c r="J3524" s="1" t="s">
        <v>13</v>
      </c>
      <c r="K3524" s="1" t="s">
        <v>13</v>
      </c>
      <c r="L3524" s="1" t="s">
        <v>13</v>
      </c>
      <c r="M3524" s="1" t="s">
        <v>13</v>
      </c>
      <c r="N3524" s="1" t="s">
        <v>13</v>
      </c>
      <c r="O3524" s="1" t="s">
        <v>13</v>
      </c>
      <c r="P3524" s="1" t="s">
        <v>13</v>
      </c>
      <c r="Q3524" s="1" t="s">
        <v>13</v>
      </c>
      <c r="S3524" t="s">
        <v>13</v>
      </c>
      <c r="T3524" t="s">
        <v>13</v>
      </c>
      <c r="U3524" t="s">
        <v>13</v>
      </c>
      <c r="V3524">
        <v>1</v>
      </c>
    </row>
    <row r="3525" spans="1:22" x14ac:dyDescent="0.2">
      <c r="A3525" s="1" t="s">
        <v>1146</v>
      </c>
      <c r="B3525" s="6" t="s">
        <v>47</v>
      </c>
      <c r="C3525" s="1" t="s">
        <v>1133</v>
      </c>
      <c r="D3525" s="1" t="s">
        <v>13</v>
      </c>
      <c r="E3525" s="1" t="s">
        <v>1134</v>
      </c>
      <c r="F3525" s="1" t="s">
        <v>1135</v>
      </c>
      <c r="G3525" s="6" t="s">
        <v>139</v>
      </c>
      <c r="H3525" s="3">
        <v>2</v>
      </c>
      <c r="I3525" s="4">
        <f>일위대가!F542</f>
        <v>0</v>
      </c>
      <c r="J3525" s="4">
        <f>TRUNC(H3525*I3525, 1)</f>
        <v>0</v>
      </c>
      <c r="K3525" s="4">
        <f>일위대가!G542</f>
        <v>0</v>
      </c>
      <c r="L3525" s="5">
        <f>TRUNC(H3525*K3525, 1)</f>
        <v>0</v>
      </c>
      <c r="M3525" s="4">
        <f>일위대가!H542</f>
        <v>0</v>
      </c>
      <c r="N3525" s="5">
        <f>TRUNC(H3525*M3525, 1)</f>
        <v>0</v>
      </c>
      <c r="O3525" s="4">
        <f>I3525+K3525+M3525</f>
        <v>0</v>
      </c>
      <c r="P3525" s="5">
        <f>J3525+L3525+N3525</f>
        <v>0</v>
      </c>
      <c r="Q3525" s="1" t="s">
        <v>13</v>
      </c>
      <c r="S3525" t="s">
        <v>54</v>
      </c>
      <c r="T3525" t="s">
        <v>54</v>
      </c>
      <c r="U3525" t="s">
        <v>13</v>
      </c>
      <c r="V3525">
        <v>1</v>
      </c>
    </row>
    <row r="3526" spans="1:22" x14ac:dyDescent="0.2">
      <c r="A3526" s="1" t="s">
        <v>13</v>
      </c>
      <c r="B3526" s="6" t="s">
        <v>13</v>
      </c>
      <c r="C3526" s="1" t="s">
        <v>13</v>
      </c>
      <c r="D3526" s="1" t="s">
        <v>13</v>
      </c>
      <c r="E3526" s="1" t="s">
        <v>1311</v>
      </c>
      <c r="F3526" s="1" t="s">
        <v>13</v>
      </c>
      <c r="G3526" s="6" t="s">
        <v>13</v>
      </c>
      <c r="H3526" s="3">
        <v>0</v>
      </c>
      <c r="I3526" s="1" t="s">
        <v>13</v>
      </c>
      <c r="J3526" s="4">
        <f>TRUNC(J3525*V3525, 0)</f>
        <v>0</v>
      </c>
      <c r="K3526" s="1" t="s">
        <v>13</v>
      </c>
      <c r="L3526" s="5">
        <f>TRUNC(L3525*V3525, 0)</f>
        <v>0</v>
      </c>
      <c r="M3526" s="1" t="s">
        <v>13</v>
      </c>
      <c r="N3526" s="5">
        <f>TRUNC(N3525*V3525, 0)</f>
        <v>0</v>
      </c>
      <c r="O3526" s="1" t="s">
        <v>13</v>
      </c>
      <c r="P3526" s="5">
        <f>J3526+L3526+N3526</f>
        <v>0</v>
      </c>
      <c r="Q3526" s="1" t="s">
        <v>13</v>
      </c>
      <c r="S3526" t="s">
        <v>13</v>
      </c>
      <c r="T3526" t="s">
        <v>13</v>
      </c>
      <c r="U3526" t="s">
        <v>13</v>
      </c>
      <c r="V3526">
        <v>1</v>
      </c>
    </row>
    <row r="3527" spans="1:22" x14ac:dyDescent="0.2">
      <c r="A3527" s="1" t="s">
        <v>13</v>
      </c>
      <c r="B3527" s="6" t="s">
        <v>13</v>
      </c>
      <c r="C3527" s="1" t="s">
        <v>13</v>
      </c>
      <c r="D3527" s="1" t="s">
        <v>13</v>
      </c>
      <c r="E3527" s="1" t="s">
        <v>13</v>
      </c>
      <c r="F3527" s="1" t="s">
        <v>13</v>
      </c>
      <c r="G3527" s="6" t="s">
        <v>13</v>
      </c>
      <c r="H3527" s="3">
        <v>0</v>
      </c>
      <c r="I3527" s="1" t="s">
        <v>13</v>
      </c>
      <c r="J3527" s="1" t="s">
        <v>13</v>
      </c>
      <c r="K3527" s="1" t="s">
        <v>13</v>
      </c>
      <c r="L3527" s="1" t="s">
        <v>13</v>
      </c>
      <c r="M3527" s="1" t="s">
        <v>13</v>
      </c>
      <c r="N3527" s="1" t="s">
        <v>13</v>
      </c>
      <c r="O3527" s="1" t="s">
        <v>13</v>
      </c>
      <c r="P3527" s="1" t="s">
        <v>13</v>
      </c>
      <c r="Q3527" s="1" t="s">
        <v>13</v>
      </c>
      <c r="S3527" t="s">
        <v>13</v>
      </c>
      <c r="T3527" t="s">
        <v>13</v>
      </c>
      <c r="U3527" t="s">
        <v>13</v>
      </c>
      <c r="V3527">
        <v>1</v>
      </c>
    </row>
    <row r="3528" spans="1:22" x14ac:dyDescent="0.2">
      <c r="A3528" s="1" t="s">
        <v>1149</v>
      </c>
      <c r="B3528" s="6" t="s">
        <v>13</v>
      </c>
      <c r="C3528" s="1" t="s">
        <v>13</v>
      </c>
      <c r="D3528" s="1" t="s">
        <v>13</v>
      </c>
      <c r="E3528" s="1" t="s">
        <v>1150</v>
      </c>
      <c r="F3528" s="1" t="s">
        <v>1151</v>
      </c>
      <c r="G3528" s="6" t="s">
        <v>219</v>
      </c>
      <c r="H3528" s="3">
        <v>0</v>
      </c>
      <c r="I3528" s="1" t="s">
        <v>13</v>
      </c>
      <c r="J3528" s="1" t="s">
        <v>13</v>
      </c>
      <c r="K3528" s="1" t="s">
        <v>13</v>
      </c>
      <c r="L3528" s="1" t="s">
        <v>13</v>
      </c>
      <c r="M3528" s="1" t="s">
        <v>13</v>
      </c>
      <c r="N3528" s="1" t="s">
        <v>13</v>
      </c>
      <c r="O3528" s="1" t="s">
        <v>13</v>
      </c>
      <c r="P3528" s="1" t="s">
        <v>13</v>
      </c>
      <c r="Q3528" s="1" t="s">
        <v>13</v>
      </c>
      <c r="S3528" t="s">
        <v>13</v>
      </c>
      <c r="T3528" t="s">
        <v>13</v>
      </c>
      <c r="U3528" t="s">
        <v>13</v>
      </c>
      <c r="V3528">
        <v>1</v>
      </c>
    </row>
    <row r="3529" spans="1:22" x14ac:dyDescent="0.2">
      <c r="A3529" s="1" t="s">
        <v>1149</v>
      </c>
      <c r="B3529" s="6" t="s">
        <v>47</v>
      </c>
      <c r="C3529" s="1" t="s">
        <v>1133</v>
      </c>
      <c r="D3529" s="1" t="s">
        <v>13</v>
      </c>
      <c r="E3529" s="1" t="s">
        <v>1134</v>
      </c>
      <c r="F3529" s="1" t="s">
        <v>1135</v>
      </c>
      <c r="G3529" s="6" t="s">
        <v>139</v>
      </c>
      <c r="H3529" s="3">
        <v>1</v>
      </c>
      <c r="I3529" s="4">
        <f>일위대가!F542</f>
        <v>0</v>
      </c>
      <c r="J3529" s="4">
        <f>TRUNC(H3529*I3529, 1)</f>
        <v>0</v>
      </c>
      <c r="K3529" s="4">
        <f>일위대가!G542</f>
        <v>0</v>
      </c>
      <c r="L3529" s="5">
        <f>TRUNC(H3529*K3529, 1)</f>
        <v>0</v>
      </c>
      <c r="M3529" s="4">
        <f>일위대가!H542</f>
        <v>0</v>
      </c>
      <c r="N3529" s="5">
        <f>TRUNC(H3529*M3529, 1)</f>
        <v>0</v>
      </c>
      <c r="O3529" s="4">
        <f>I3529+K3529+M3529</f>
        <v>0</v>
      </c>
      <c r="P3529" s="5">
        <f>J3529+L3529+N3529</f>
        <v>0</v>
      </c>
      <c r="Q3529" s="1" t="s">
        <v>13</v>
      </c>
      <c r="S3529" t="s">
        <v>54</v>
      </c>
      <c r="T3529" t="s">
        <v>54</v>
      </c>
      <c r="U3529" t="s">
        <v>13</v>
      </c>
      <c r="V3529">
        <v>1</v>
      </c>
    </row>
    <row r="3530" spans="1:22" x14ac:dyDescent="0.2">
      <c r="A3530" s="1" t="s">
        <v>13</v>
      </c>
      <c r="B3530" s="6" t="s">
        <v>13</v>
      </c>
      <c r="C3530" s="1" t="s">
        <v>13</v>
      </c>
      <c r="D3530" s="1" t="s">
        <v>13</v>
      </c>
      <c r="E3530" s="1" t="s">
        <v>1311</v>
      </c>
      <c r="F3530" s="1" t="s">
        <v>13</v>
      </c>
      <c r="G3530" s="6" t="s">
        <v>13</v>
      </c>
      <c r="H3530" s="3">
        <v>0</v>
      </c>
      <c r="I3530" s="1" t="s">
        <v>13</v>
      </c>
      <c r="J3530" s="4">
        <f>TRUNC(J3529*V3529, 0)</f>
        <v>0</v>
      </c>
      <c r="K3530" s="1" t="s">
        <v>13</v>
      </c>
      <c r="L3530" s="5">
        <f>TRUNC(L3529*V3529, 0)</f>
        <v>0</v>
      </c>
      <c r="M3530" s="1" t="s">
        <v>13</v>
      </c>
      <c r="N3530" s="5">
        <f>TRUNC(N3529*V3529, 0)</f>
        <v>0</v>
      </c>
      <c r="O3530" s="1" t="s">
        <v>13</v>
      </c>
      <c r="P3530" s="5">
        <f>J3530+L3530+N3530</f>
        <v>0</v>
      </c>
      <c r="Q3530" s="1" t="s">
        <v>13</v>
      </c>
      <c r="S3530" t="s">
        <v>13</v>
      </c>
      <c r="T3530" t="s">
        <v>13</v>
      </c>
      <c r="U3530" t="s">
        <v>13</v>
      </c>
      <c r="V3530">
        <v>1</v>
      </c>
    </row>
    <row r="3531" spans="1:22" x14ac:dyDescent="0.2">
      <c r="A3531" s="1" t="s">
        <v>13</v>
      </c>
      <c r="B3531" s="6" t="s">
        <v>13</v>
      </c>
      <c r="C3531" s="1" t="s">
        <v>13</v>
      </c>
      <c r="D3531" s="1" t="s">
        <v>13</v>
      </c>
      <c r="E3531" s="1" t="s">
        <v>13</v>
      </c>
      <c r="F3531" s="1" t="s">
        <v>13</v>
      </c>
      <c r="G3531" s="6" t="s">
        <v>13</v>
      </c>
      <c r="H3531" s="3">
        <v>0</v>
      </c>
      <c r="I3531" s="1" t="s">
        <v>13</v>
      </c>
      <c r="J3531" s="1" t="s">
        <v>13</v>
      </c>
      <c r="K3531" s="1" t="s">
        <v>13</v>
      </c>
      <c r="L3531" s="1" t="s">
        <v>13</v>
      </c>
      <c r="M3531" s="1" t="s">
        <v>13</v>
      </c>
      <c r="N3531" s="1" t="s">
        <v>13</v>
      </c>
      <c r="O3531" s="1" t="s">
        <v>13</v>
      </c>
      <c r="P3531" s="1" t="s">
        <v>13</v>
      </c>
      <c r="Q3531" s="1" t="s">
        <v>13</v>
      </c>
      <c r="S3531" t="s">
        <v>13</v>
      </c>
      <c r="T3531" t="s">
        <v>13</v>
      </c>
      <c r="U3531" t="s">
        <v>13</v>
      </c>
      <c r="V3531">
        <v>1</v>
      </c>
    </row>
    <row r="3532" spans="1:22" x14ac:dyDescent="0.2">
      <c r="A3532" s="1" t="s">
        <v>1152</v>
      </c>
      <c r="B3532" s="6" t="s">
        <v>13</v>
      </c>
      <c r="C3532" s="1" t="s">
        <v>13</v>
      </c>
      <c r="D3532" s="1" t="s">
        <v>13</v>
      </c>
      <c r="E3532" s="1" t="s">
        <v>1153</v>
      </c>
      <c r="F3532" s="1" t="s">
        <v>1154</v>
      </c>
      <c r="G3532" s="6" t="s">
        <v>1042</v>
      </c>
      <c r="H3532" s="3">
        <v>0</v>
      </c>
      <c r="I3532" s="1" t="s">
        <v>13</v>
      </c>
      <c r="J3532" s="1" t="s">
        <v>13</v>
      </c>
      <c r="K3532" s="1" t="s">
        <v>13</v>
      </c>
      <c r="L3532" s="1" t="s">
        <v>13</v>
      </c>
      <c r="M3532" s="1" t="s">
        <v>13</v>
      </c>
      <c r="N3532" s="1" t="s">
        <v>13</v>
      </c>
      <c r="O3532" s="1" t="s">
        <v>13</v>
      </c>
      <c r="P3532" s="1" t="s">
        <v>13</v>
      </c>
      <c r="Q3532" s="1" t="s">
        <v>13</v>
      </c>
      <c r="S3532" t="s">
        <v>13</v>
      </c>
      <c r="T3532" t="s">
        <v>13</v>
      </c>
      <c r="U3532" t="s">
        <v>13</v>
      </c>
      <c r="V3532">
        <v>1</v>
      </c>
    </row>
    <row r="3533" spans="1:22" x14ac:dyDescent="0.2">
      <c r="A3533" s="1" t="s">
        <v>1152</v>
      </c>
      <c r="B3533" s="6" t="s">
        <v>1312</v>
      </c>
      <c r="C3533" s="1" t="s">
        <v>1355</v>
      </c>
      <c r="D3533" s="1" t="s">
        <v>13</v>
      </c>
      <c r="E3533" s="1" t="s">
        <v>1356</v>
      </c>
      <c r="F3533" s="1" t="s">
        <v>1315</v>
      </c>
      <c r="G3533" s="6" t="s">
        <v>1316</v>
      </c>
      <c r="H3533" s="3">
        <v>0.41</v>
      </c>
      <c r="I3533" s="5">
        <v>0</v>
      </c>
      <c r="J3533" s="4">
        <f t="shared" ref="J3533:J3539" si="479">TRUNC(H3533*I3533, 1)</f>
        <v>0</v>
      </c>
      <c r="K3533" s="4">
        <f>노무!E5</f>
        <v>0</v>
      </c>
      <c r="L3533" s="5">
        <f t="shared" ref="L3533:L3539" si="480">TRUNC(H3533*K3533, 1)</f>
        <v>0</v>
      </c>
      <c r="M3533" s="4">
        <v>0</v>
      </c>
      <c r="N3533" s="5">
        <f t="shared" ref="N3533:N3539" si="481">TRUNC(H3533*M3533, 1)</f>
        <v>0</v>
      </c>
      <c r="O3533" s="4">
        <f t="shared" ref="O3533:P3539" si="482">I3533+K3533+M3533</f>
        <v>0</v>
      </c>
      <c r="P3533" s="5">
        <f t="shared" si="482"/>
        <v>0</v>
      </c>
      <c r="Q3533" s="1" t="s">
        <v>13</v>
      </c>
      <c r="S3533" t="s">
        <v>54</v>
      </c>
      <c r="T3533" t="s">
        <v>54</v>
      </c>
      <c r="U3533" t="s">
        <v>13</v>
      </c>
      <c r="V3533">
        <v>1</v>
      </c>
    </row>
    <row r="3534" spans="1:22" x14ac:dyDescent="0.2">
      <c r="A3534" s="1" t="s">
        <v>1152</v>
      </c>
      <c r="B3534" s="6" t="s">
        <v>1312</v>
      </c>
      <c r="C3534" s="1" t="s">
        <v>1328</v>
      </c>
      <c r="D3534" s="1" t="s">
        <v>13</v>
      </c>
      <c r="E3534" s="1" t="s">
        <v>1329</v>
      </c>
      <c r="F3534" s="1" t="s">
        <v>1315</v>
      </c>
      <c r="G3534" s="6" t="s">
        <v>1316</v>
      </c>
      <c r="H3534" s="3">
        <v>0.08</v>
      </c>
      <c r="I3534" s="5">
        <v>0</v>
      </c>
      <c r="J3534" s="4">
        <f t="shared" si="479"/>
        <v>0</v>
      </c>
      <c r="K3534" s="4">
        <f>노무!E12</f>
        <v>0</v>
      </c>
      <c r="L3534" s="5">
        <f t="shared" si="480"/>
        <v>0</v>
      </c>
      <c r="M3534" s="4">
        <v>0</v>
      </c>
      <c r="N3534" s="5">
        <f t="shared" si="481"/>
        <v>0</v>
      </c>
      <c r="O3534" s="4">
        <f t="shared" si="482"/>
        <v>0</v>
      </c>
      <c r="P3534" s="5">
        <f t="shared" si="482"/>
        <v>0</v>
      </c>
      <c r="Q3534" s="1" t="s">
        <v>13</v>
      </c>
      <c r="S3534" t="s">
        <v>54</v>
      </c>
      <c r="T3534" t="s">
        <v>54</v>
      </c>
      <c r="U3534" t="s">
        <v>13</v>
      </c>
      <c r="V3534">
        <v>1</v>
      </c>
    </row>
    <row r="3535" spans="1:22" x14ac:dyDescent="0.2">
      <c r="A3535" s="1" t="s">
        <v>1152</v>
      </c>
      <c r="B3535" s="6" t="s">
        <v>1312</v>
      </c>
      <c r="C3535" s="1" t="s">
        <v>1317</v>
      </c>
      <c r="D3535" s="1" t="s">
        <v>13</v>
      </c>
      <c r="E3535" s="1" t="s">
        <v>1318</v>
      </c>
      <c r="F3535" s="1" t="s">
        <v>1315</v>
      </c>
      <c r="G3535" s="6" t="s">
        <v>1316</v>
      </c>
      <c r="H3535" s="3">
        <v>0.22</v>
      </c>
      <c r="I3535" s="5">
        <v>0</v>
      </c>
      <c r="J3535" s="4">
        <f t="shared" si="479"/>
        <v>0</v>
      </c>
      <c r="K3535" s="4">
        <f>노무!E4</f>
        <v>0</v>
      </c>
      <c r="L3535" s="5">
        <f t="shared" si="480"/>
        <v>0</v>
      </c>
      <c r="M3535" s="4">
        <v>0</v>
      </c>
      <c r="N3535" s="5">
        <f t="shared" si="481"/>
        <v>0</v>
      </c>
      <c r="O3535" s="4">
        <f t="shared" si="482"/>
        <v>0</v>
      </c>
      <c r="P3535" s="5">
        <f t="shared" si="482"/>
        <v>0</v>
      </c>
      <c r="Q3535" s="1" t="s">
        <v>13</v>
      </c>
      <c r="S3535" t="s">
        <v>54</v>
      </c>
      <c r="T3535" t="s">
        <v>54</v>
      </c>
      <c r="U3535" t="s">
        <v>13</v>
      </c>
      <c r="V3535">
        <v>1</v>
      </c>
    </row>
    <row r="3536" spans="1:22" x14ac:dyDescent="0.2">
      <c r="A3536" s="1" t="s">
        <v>1152</v>
      </c>
      <c r="B3536" s="6" t="s">
        <v>1306</v>
      </c>
      <c r="C3536" s="1" t="s">
        <v>1307</v>
      </c>
      <c r="D3536" s="1" t="s">
        <v>13</v>
      </c>
      <c r="E3536" s="1" t="s">
        <v>1319</v>
      </c>
      <c r="F3536" s="1" t="s">
        <v>1330</v>
      </c>
      <c r="G3536" s="6" t="s">
        <v>1310</v>
      </c>
      <c r="H3536" s="3">
        <v>1</v>
      </c>
      <c r="I3536" s="4">
        <f>TRUNC((L3533+L3534+L3535)*2*0.01, 1)</f>
        <v>0</v>
      </c>
      <c r="J3536" s="4">
        <f t="shared" si="479"/>
        <v>0</v>
      </c>
      <c r="K3536" s="4">
        <v>0</v>
      </c>
      <c r="L3536" s="5">
        <f t="shared" si="480"/>
        <v>0</v>
      </c>
      <c r="M3536" s="4">
        <v>0</v>
      </c>
      <c r="N3536" s="5">
        <f t="shared" si="481"/>
        <v>0</v>
      </c>
      <c r="O3536" s="4">
        <f t="shared" si="482"/>
        <v>0</v>
      </c>
      <c r="P3536" s="5">
        <f t="shared" si="482"/>
        <v>0</v>
      </c>
      <c r="Q3536" s="1" t="s">
        <v>13</v>
      </c>
      <c r="S3536" t="s">
        <v>54</v>
      </c>
      <c r="T3536" t="s">
        <v>54</v>
      </c>
      <c r="U3536">
        <v>2</v>
      </c>
      <c r="V3536">
        <v>1</v>
      </c>
    </row>
    <row r="3537" spans="1:22" x14ac:dyDescent="0.2">
      <c r="A3537" s="1" t="s">
        <v>1152</v>
      </c>
      <c r="B3537" s="6" t="s">
        <v>1331</v>
      </c>
      <c r="C3537" s="1" t="s">
        <v>1379</v>
      </c>
      <c r="D3537" s="1" t="s">
        <v>13</v>
      </c>
      <c r="E3537" s="1" t="s">
        <v>1333</v>
      </c>
      <c r="F3537" s="1" t="s">
        <v>1380</v>
      </c>
      <c r="G3537" s="6" t="s">
        <v>1335</v>
      </c>
      <c r="H3537" s="3">
        <v>0.69</v>
      </c>
      <c r="I3537" s="4">
        <f>기계경비!H33</f>
        <v>0</v>
      </c>
      <c r="J3537" s="4">
        <f t="shared" si="479"/>
        <v>0</v>
      </c>
      <c r="K3537" s="4">
        <f>기계경비!I33</f>
        <v>0</v>
      </c>
      <c r="L3537" s="5">
        <f t="shared" si="480"/>
        <v>0</v>
      </c>
      <c r="M3537" s="4">
        <f>기계경비!J33</f>
        <v>0</v>
      </c>
      <c r="N3537" s="5">
        <f t="shared" si="481"/>
        <v>0</v>
      </c>
      <c r="O3537" s="4">
        <f t="shared" si="482"/>
        <v>0</v>
      </c>
      <c r="P3537" s="5">
        <f t="shared" si="482"/>
        <v>0</v>
      </c>
      <c r="Q3537" s="1" t="s">
        <v>13</v>
      </c>
      <c r="S3537" t="s">
        <v>54</v>
      </c>
      <c r="T3537" t="s">
        <v>54</v>
      </c>
      <c r="U3537" t="s">
        <v>13</v>
      </c>
      <c r="V3537">
        <v>1</v>
      </c>
    </row>
    <row r="3538" spans="1:22" x14ac:dyDescent="0.2">
      <c r="A3538" s="1" t="s">
        <v>1152</v>
      </c>
      <c r="B3538" s="6" t="s">
        <v>1331</v>
      </c>
      <c r="C3538" s="1" t="s">
        <v>1370</v>
      </c>
      <c r="D3538" s="1" t="s">
        <v>13</v>
      </c>
      <c r="E3538" s="1" t="s">
        <v>1371</v>
      </c>
      <c r="F3538" s="1" t="s">
        <v>1372</v>
      </c>
      <c r="G3538" s="6" t="s">
        <v>1335</v>
      </c>
      <c r="H3538" s="3">
        <v>0.62</v>
      </c>
      <c r="I3538" s="4">
        <f>기계경비!H63</f>
        <v>0</v>
      </c>
      <c r="J3538" s="4">
        <f t="shared" si="479"/>
        <v>0</v>
      </c>
      <c r="K3538" s="4">
        <f>기계경비!I63</f>
        <v>0</v>
      </c>
      <c r="L3538" s="5">
        <f t="shared" si="480"/>
        <v>0</v>
      </c>
      <c r="M3538" s="4">
        <f>기계경비!J63</f>
        <v>0</v>
      </c>
      <c r="N3538" s="5">
        <f t="shared" si="481"/>
        <v>0</v>
      </c>
      <c r="O3538" s="4">
        <f t="shared" si="482"/>
        <v>0</v>
      </c>
      <c r="P3538" s="5">
        <f t="shared" si="482"/>
        <v>0</v>
      </c>
      <c r="Q3538" s="1" t="s">
        <v>13</v>
      </c>
      <c r="S3538" t="s">
        <v>54</v>
      </c>
      <c r="T3538" t="s">
        <v>54</v>
      </c>
      <c r="U3538" t="s">
        <v>13</v>
      </c>
      <c r="V3538">
        <v>1</v>
      </c>
    </row>
    <row r="3539" spans="1:22" x14ac:dyDescent="0.2">
      <c r="A3539" s="1" t="s">
        <v>1152</v>
      </c>
      <c r="B3539" s="6" t="s">
        <v>1331</v>
      </c>
      <c r="C3539" s="1" t="s">
        <v>1585</v>
      </c>
      <c r="D3539" s="1" t="s">
        <v>13</v>
      </c>
      <c r="E3539" s="1" t="s">
        <v>1586</v>
      </c>
      <c r="F3539" s="1" t="s">
        <v>1587</v>
      </c>
      <c r="G3539" s="6" t="s">
        <v>1335</v>
      </c>
      <c r="H3539" s="3">
        <v>0.31</v>
      </c>
      <c r="I3539" s="4">
        <f>기계경비!H64</f>
        <v>0</v>
      </c>
      <c r="J3539" s="4">
        <f t="shared" si="479"/>
        <v>0</v>
      </c>
      <c r="K3539" s="4">
        <f>기계경비!I64</f>
        <v>0</v>
      </c>
      <c r="L3539" s="5">
        <f t="shared" si="480"/>
        <v>0</v>
      </c>
      <c r="M3539" s="4">
        <f>기계경비!J64</f>
        <v>0</v>
      </c>
      <c r="N3539" s="5">
        <f t="shared" si="481"/>
        <v>0</v>
      </c>
      <c r="O3539" s="4">
        <f t="shared" si="482"/>
        <v>0</v>
      </c>
      <c r="P3539" s="5">
        <f t="shared" si="482"/>
        <v>0</v>
      </c>
      <c r="Q3539" s="1" t="s">
        <v>13</v>
      </c>
      <c r="S3539" t="s">
        <v>54</v>
      </c>
      <c r="T3539" t="s">
        <v>54</v>
      </c>
      <c r="U3539" t="s">
        <v>13</v>
      </c>
      <c r="V3539">
        <v>1</v>
      </c>
    </row>
    <row r="3540" spans="1:22" x14ac:dyDescent="0.2">
      <c r="A3540" s="1" t="s">
        <v>13</v>
      </c>
      <c r="B3540" s="6" t="s">
        <v>13</v>
      </c>
      <c r="C3540" s="1" t="s">
        <v>13</v>
      </c>
      <c r="D3540" s="1" t="s">
        <v>13</v>
      </c>
      <c r="E3540" s="1" t="s">
        <v>1311</v>
      </c>
      <c r="F3540" s="1" t="s">
        <v>13</v>
      </c>
      <c r="G3540" s="6" t="s">
        <v>13</v>
      </c>
      <c r="H3540" s="3">
        <v>0</v>
      </c>
      <c r="I3540" s="1" t="s">
        <v>13</v>
      </c>
      <c r="J3540" s="4">
        <f>TRUNC(SUMPRODUCT(J3533:J3539, V3533:V3539), 0)</f>
        <v>0</v>
      </c>
      <c r="K3540" s="1" t="s">
        <v>13</v>
      </c>
      <c r="L3540" s="5">
        <f>TRUNC(SUMPRODUCT(L3533:L3539, V3533:V3539), 0)</f>
        <v>0</v>
      </c>
      <c r="M3540" s="1" t="s">
        <v>13</v>
      </c>
      <c r="N3540" s="5">
        <f>TRUNC(SUMPRODUCT(N3533:N3539, V3533:V3539), 0)</f>
        <v>0</v>
      </c>
      <c r="O3540" s="1" t="s">
        <v>13</v>
      </c>
      <c r="P3540" s="5">
        <f>J3540+L3540+N3540</f>
        <v>0</v>
      </c>
      <c r="Q3540" s="1" t="s">
        <v>13</v>
      </c>
      <c r="S3540" t="s">
        <v>13</v>
      </c>
      <c r="T3540" t="s">
        <v>13</v>
      </c>
      <c r="U3540" t="s">
        <v>13</v>
      </c>
      <c r="V3540">
        <v>1</v>
      </c>
    </row>
    <row r="3541" spans="1:22" x14ac:dyDescent="0.2">
      <c r="A3541" s="1" t="s">
        <v>13</v>
      </c>
      <c r="B3541" s="6" t="s">
        <v>13</v>
      </c>
      <c r="C3541" s="1" t="s">
        <v>13</v>
      </c>
      <c r="D3541" s="1" t="s">
        <v>13</v>
      </c>
      <c r="E3541" s="1" t="s">
        <v>13</v>
      </c>
      <c r="F3541" s="1" t="s">
        <v>13</v>
      </c>
      <c r="G3541" s="6" t="s">
        <v>13</v>
      </c>
      <c r="H3541" s="3">
        <v>0</v>
      </c>
      <c r="I3541" s="1" t="s">
        <v>13</v>
      </c>
      <c r="J3541" s="1" t="s">
        <v>13</v>
      </c>
      <c r="K3541" s="1" t="s">
        <v>13</v>
      </c>
      <c r="L3541" s="1" t="s">
        <v>13</v>
      </c>
      <c r="M3541" s="1" t="s">
        <v>13</v>
      </c>
      <c r="N3541" s="1" t="s">
        <v>13</v>
      </c>
      <c r="O3541" s="1" t="s">
        <v>13</v>
      </c>
      <c r="P3541" s="1" t="s">
        <v>13</v>
      </c>
      <c r="Q3541" s="1" t="s">
        <v>13</v>
      </c>
      <c r="S3541" t="s">
        <v>13</v>
      </c>
      <c r="T3541" t="s">
        <v>13</v>
      </c>
      <c r="U3541" t="s">
        <v>13</v>
      </c>
      <c r="V3541">
        <v>1</v>
      </c>
    </row>
    <row r="3542" spans="1:22" x14ac:dyDescent="0.2">
      <c r="A3542" s="1" t="s">
        <v>1155</v>
      </c>
      <c r="B3542" s="6" t="s">
        <v>13</v>
      </c>
      <c r="C3542" s="1" t="s">
        <v>13</v>
      </c>
      <c r="D3542" s="1" t="s">
        <v>13</v>
      </c>
      <c r="E3542" s="1" t="s">
        <v>1156</v>
      </c>
      <c r="F3542" s="1" t="s">
        <v>1154</v>
      </c>
      <c r="G3542" s="6" t="s">
        <v>1042</v>
      </c>
      <c r="H3542" s="3">
        <v>0</v>
      </c>
      <c r="I3542" s="1" t="s">
        <v>13</v>
      </c>
      <c r="J3542" s="1" t="s">
        <v>13</v>
      </c>
      <c r="K3542" s="1" t="s">
        <v>13</v>
      </c>
      <c r="L3542" s="1" t="s">
        <v>13</v>
      </c>
      <c r="M3542" s="1" t="s">
        <v>13</v>
      </c>
      <c r="N3542" s="1" t="s">
        <v>13</v>
      </c>
      <c r="O3542" s="1" t="s">
        <v>13</v>
      </c>
      <c r="P3542" s="1" t="s">
        <v>13</v>
      </c>
      <c r="Q3542" s="1" t="s">
        <v>13</v>
      </c>
      <c r="S3542" t="s">
        <v>13</v>
      </c>
      <c r="T3542" t="s">
        <v>13</v>
      </c>
      <c r="U3542" t="s">
        <v>13</v>
      </c>
      <c r="V3542">
        <v>1</v>
      </c>
    </row>
    <row r="3543" spans="1:22" x14ac:dyDescent="0.2">
      <c r="A3543" s="1" t="s">
        <v>1155</v>
      </c>
      <c r="B3543" s="6" t="s">
        <v>1312</v>
      </c>
      <c r="C3543" s="1" t="s">
        <v>1355</v>
      </c>
      <c r="D3543" s="1" t="s">
        <v>13</v>
      </c>
      <c r="E3543" s="1" t="s">
        <v>1356</v>
      </c>
      <c r="F3543" s="1" t="s">
        <v>1315</v>
      </c>
      <c r="G3543" s="6" t="s">
        <v>1316</v>
      </c>
      <c r="H3543" s="3">
        <v>0.65</v>
      </c>
      <c r="I3543" s="5">
        <v>0</v>
      </c>
      <c r="J3543" s="4">
        <f t="shared" ref="J3543:J3549" si="483">TRUNC(H3543*I3543, 1)</f>
        <v>0</v>
      </c>
      <c r="K3543" s="4">
        <f>노무!E5</f>
        <v>0</v>
      </c>
      <c r="L3543" s="5">
        <f t="shared" ref="L3543:L3549" si="484">TRUNC(H3543*K3543, 1)</f>
        <v>0</v>
      </c>
      <c r="M3543" s="4">
        <v>0</v>
      </c>
      <c r="N3543" s="5">
        <f t="shared" ref="N3543:N3549" si="485">TRUNC(H3543*M3543, 1)</f>
        <v>0</v>
      </c>
      <c r="O3543" s="4">
        <f t="shared" ref="O3543:P3549" si="486">I3543+K3543+M3543</f>
        <v>0</v>
      </c>
      <c r="P3543" s="5">
        <f t="shared" si="486"/>
        <v>0</v>
      </c>
      <c r="Q3543" s="1" t="s">
        <v>13</v>
      </c>
      <c r="S3543" t="s">
        <v>54</v>
      </c>
      <c r="T3543" t="s">
        <v>54</v>
      </c>
      <c r="U3543" t="s">
        <v>13</v>
      </c>
      <c r="V3543">
        <v>1</v>
      </c>
    </row>
    <row r="3544" spans="1:22" x14ac:dyDescent="0.2">
      <c r="A3544" s="1" t="s">
        <v>1155</v>
      </c>
      <c r="B3544" s="6" t="s">
        <v>1312</v>
      </c>
      <c r="C3544" s="1" t="s">
        <v>1328</v>
      </c>
      <c r="D3544" s="1" t="s">
        <v>13</v>
      </c>
      <c r="E3544" s="1" t="s">
        <v>1329</v>
      </c>
      <c r="F3544" s="1" t="s">
        <v>1315</v>
      </c>
      <c r="G3544" s="6" t="s">
        <v>1316</v>
      </c>
      <c r="H3544" s="3">
        <v>0.12</v>
      </c>
      <c r="I3544" s="5">
        <v>0</v>
      </c>
      <c r="J3544" s="4">
        <f t="shared" si="483"/>
        <v>0</v>
      </c>
      <c r="K3544" s="4">
        <f>노무!E12</f>
        <v>0</v>
      </c>
      <c r="L3544" s="5">
        <f t="shared" si="484"/>
        <v>0</v>
      </c>
      <c r="M3544" s="4">
        <v>0</v>
      </c>
      <c r="N3544" s="5">
        <f t="shared" si="485"/>
        <v>0</v>
      </c>
      <c r="O3544" s="4">
        <f t="shared" si="486"/>
        <v>0</v>
      </c>
      <c r="P3544" s="5">
        <f t="shared" si="486"/>
        <v>0</v>
      </c>
      <c r="Q3544" s="1" t="s">
        <v>13</v>
      </c>
      <c r="S3544" t="s">
        <v>54</v>
      </c>
      <c r="T3544" t="s">
        <v>54</v>
      </c>
      <c r="U3544" t="s">
        <v>13</v>
      </c>
      <c r="V3544">
        <v>1</v>
      </c>
    </row>
    <row r="3545" spans="1:22" x14ac:dyDescent="0.2">
      <c r="A3545" s="1" t="s">
        <v>1155</v>
      </c>
      <c r="B3545" s="6" t="s">
        <v>1312</v>
      </c>
      <c r="C3545" s="1" t="s">
        <v>1317</v>
      </c>
      <c r="D3545" s="1" t="s">
        <v>13</v>
      </c>
      <c r="E3545" s="1" t="s">
        <v>1318</v>
      </c>
      <c r="F3545" s="1" t="s">
        <v>1315</v>
      </c>
      <c r="G3545" s="6" t="s">
        <v>1316</v>
      </c>
      <c r="H3545" s="3">
        <v>0.34</v>
      </c>
      <c r="I3545" s="5">
        <v>0</v>
      </c>
      <c r="J3545" s="4">
        <f t="shared" si="483"/>
        <v>0</v>
      </c>
      <c r="K3545" s="4">
        <f>노무!E4</f>
        <v>0</v>
      </c>
      <c r="L3545" s="5">
        <f t="shared" si="484"/>
        <v>0</v>
      </c>
      <c r="M3545" s="4">
        <v>0</v>
      </c>
      <c r="N3545" s="5">
        <f t="shared" si="485"/>
        <v>0</v>
      </c>
      <c r="O3545" s="4">
        <f t="shared" si="486"/>
        <v>0</v>
      </c>
      <c r="P3545" s="5">
        <f t="shared" si="486"/>
        <v>0</v>
      </c>
      <c r="Q3545" s="1" t="s">
        <v>13</v>
      </c>
      <c r="S3545" t="s">
        <v>54</v>
      </c>
      <c r="T3545" t="s">
        <v>54</v>
      </c>
      <c r="U3545" t="s">
        <v>13</v>
      </c>
      <c r="V3545">
        <v>1</v>
      </c>
    </row>
    <row r="3546" spans="1:22" x14ac:dyDescent="0.2">
      <c r="A3546" s="1" t="s">
        <v>1155</v>
      </c>
      <c r="B3546" s="6" t="s">
        <v>1306</v>
      </c>
      <c r="C3546" s="1" t="s">
        <v>1307</v>
      </c>
      <c r="D3546" s="1" t="s">
        <v>13</v>
      </c>
      <c r="E3546" s="1" t="s">
        <v>1319</v>
      </c>
      <c r="F3546" s="1" t="s">
        <v>1330</v>
      </c>
      <c r="G3546" s="6" t="s">
        <v>1310</v>
      </c>
      <c r="H3546" s="3">
        <v>1</v>
      </c>
      <c r="I3546" s="4">
        <f>TRUNC((L3543+L3544+L3545)*2*0.01, 1)</f>
        <v>0</v>
      </c>
      <c r="J3546" s="4">
        <f t="shared" si="483"/>
        <v>0</v>
      </c>
      <c r="K3546" s="4">
        <v>0</v>
      </c>
      <c r="L3546" s="5">
        <f t="shared" si="484"/>
        <v>0</v>
      </c>
      <c r="M3546" s="4">
        <v>0</v>
      </c>
      <c r="N3546" s="5">
        <f t="shared" si="485"/>
        <v>0</v>
      </c>
      <c r="O3546" s="4">
        <f t="shared" si="486"/>
        <v>0</v>
      </c>
      <c r="P3546" s="5">
        <f t="shared" si="486"/>
        <v>0</v>
      </c>
      <c r="Q3546" s="1" t="s">
        <v>13</v>
      </c>
      <c r="S3546" t="s">
        <v>54</v>
      </c>
      <c r="T3546" t="s">
        <v>54</v>
      </c>
      <c r="U3546">
        <v>2</v>
      </c>
      <c r="V3546">
        <v>1</v>
      </c>
    </row>
    <row r="3547" spans="1:22" x14ac:dyDescent="0.2">
      <c r="A3547" s="1" t="s">
        <v>1155</v>
      </c>
      <c r="B3547" s="6" t="s">
        <v>1331</v>
      </c>
      <c r="C3547" s="1" t="s">
        <v>1379</v>
      </c>
      <c r="D3547" s="1" t="s">
        <v>13</v>
      </c>
      <c r="E3547" s="1" t="s">
        <v>1333</v>
      </c>
      <c r="F3547" s="1" t="s">
        <v>1380</v>
      </c>
      <c r="G3547" s="6" t="s">
        <v>1335</v>
      </c>
      <c r="H3547" s="3">
        <v>0.91</v>
      </c>
      <c r="I3547" s="4">
        <f>기계경비!H33</f>
        <v>0</v>
      </c>
      <c r="J3547" s="4">
        <f t="shared" si="483"/>
        <v>0</v>
      </c>
      <c r="K3547" s="4">
        <f>기계경비!I33</f>
        <v>0</v>
      </c>
      <c r="L3547" s="5">
        <f t="shared" si="484"/>
        <v>0</v>
      </c>
      <c r="M3547" s="4">
        <f>기계경비!J33</f>
        <v>0</v>
      </c>
      <c r="N3547" s="5">
        <f t="shared" si="485"/>
        <v>0</v>
      </c>
      <c r="O3547" s="4">
        <f t="shared" si="486"/>
        <v>0</v>
      </c>
      <c r="P3547" s="5">
        <f t="shared" si="486"/>
        <v>0</v>
      </c>
      <c r="Q3547" s="1" t="s">
        <v>13</v>
      </c>
      <c r="S3547" t="s">
        <v>54</v>
      </c>
      <c r="T3547" t="s">
        <v>54</v>
      </c>
      <c r="U3547" t="s">
        <v>13</v>
      </c>
      <c r="V3547">
        <v>1</v>
      </c>
    </row>
    <row r="3548" spans="1:22" x14ac:dyDescent="0.2">
      <c r="A3548" s="1" t="s">
        <v>1155</v>
      </c>
      <c r="B3548" s="6" t="s">
        <v>1331</v>
      </c>
      <c r="C3548" s="1" t="s">
        <v>1370</v>
      </c>
      <c r="D3548" s="1" t="s">
        <v>13</v>
      </c>
      <c r="E3548" s="1" t="s">
        <v>1371</v>
      </c>
      <c r="F3548" s="1" t="s">
        <v>1372</v>
      </c>
      <c r="G3548" s="6" t="s">
        <v>1335</v>
      </c>
      <c r="H3548" s="3">
        <v>0.83</v>
      </c>
      <c r="I3548" s="4">
        <f>기계경비!H63</f>
        <v>0</v>
      </c>
      <c r="J3548" s="4">
        <f t="shared" si="483"/>
        <v>0</v>
      </c>
      <c r="K3548" s="4">
        <f>기계경비!I63</f>
        <v>0</v>
      </c>
      <c r="L3548" s="5">
        <f t="shared" si="484"/>
        <v>0</v>
      </c>
      <c r="M3548" s="4">
        <f>기계경비!J63</f>
        <v>0</v>
      </c>
      <c r="N3548" s="5">
        <f t="shared" si="485"/>
        <v>0</v>
      </c>
      <c r="O3548" s="4">
        <f t="shared" si="486"/>
        <v>0</v>
      </c>
      <c r="P3548" s="5">
        <f t="shared" si="486"/>
        <v>0</v>
      </c>
      <c r="Q3548" s="1" t="s">
        <v>13</v>
      </c>
      <c r="S3548" t="s">
        <v>54</v>
      </c>
      <c r="T3548" t="s">
        <v>54</v>
      </c>
      <c r="U3548" t="s">
        <v>13</v>
      </c>
      <c r="V3548">
        <v>1</v>
      </c>
    </row>
    <row r="3549" spans="1:22" x14ac:dyDescent="0.2">
      <c r="A3549" s="1" t="s">
        <v>1155</v>
      </c>
      <c r="B3549" s="6" t="s">
        <v>1331</v>
      </c>
      <c r="C3549" s="1" t="s">
        <v>1585</v>
      </c>
      <c r="D3549" s="1" t="s">
        <v>13</v>
      </c>
      <c r="E3549" s="1" t="s">
        <v>1586</v>
      </c>
      <c r="F3549" s="1" t="s">
        <v>1587</v>
      </c>
      <c r="G3549" s="6" t="s">
        <v>1335</v>
      </c>
      <c r="H3549" s="3">
        <v>0.42</v>
      </c>
      <c r="I3549" s="4">
        <f>기계경비!H64</f>
        <v>0</v>
      </c>
      <c r="J3549" s="4">
        <f t="shared" si="483"/>
        <v>0</v>
      </c>
      <c r="K3549" s="4">
        <f>기계경비!I64</f>
        <v>0</v>
      </c>
      <c r="L3549" s="5">
        <f t="shared" si="484"/>
        <v>0</v>
      </c>
      <c r="M3549" s="4">
        <f>기계경비!J64</f>
        <v>0</v>
      </c>
      <c r="N3549" s="5">
        <f t="shared" si="485"/>
        <v>0</v>
      </c>
      <c r="O3549" s="4">
        <f t="shared" si="486"/>
        <v>0</v>
      </c>
      <c r="P3549" s="5">
        <f t="shared" si="486"/>
        <v>0</v>
      </c>
      <c r="Q3549" s="1" t="s">
        <v>13</v>
      </c>
      <c r="S3549" t="s">
        <v>54</v>
      </c>
      <c r="T3549" t="s">
        <v>54</v>
      </c>
      <c r="U3549" t="s">
        <v>13</v>
      </c>
      <c r="V3549">
        <v>1</v>
      </c>
    </row>
    <row r="3550" spans="1:22" x14ac:dyDescent="0.2">
      <c r="A3550" s="1" t="s">
        <v>13</v>
      </c>
      <c r="B3550" s="6" t="s">
        <v>13</v>
      </c>
      <c r="C3550" s="1" t="s">
        <v>13</v>
      </c>
      <c r="D3550" s="1" t="s">
        <v>13</v>
      </c>
      <c r="E3550" s="1" t="s">
        <v>1311</v>
      </c>
      <c r="F3550" s="1" t="s">
        <v>13</v>
      </c>
      <c r="G3550" s="6" t="s">
        <v>13</v>
      </c>
      <c r="H3550" s="3">
        <v>0</v>
      </c>
      <c r="I3550" s="1" t="s">
        <v>13</v>
      </c>
      <c r="J3550" s="4">
        <f>TRUNC(SUMPRODUCT(J3543:J3549, V3543:V3549), 0)</f>
        <v>0</v>
      </c>
      <c r="K3550" s="1" t="s">
        <v>13</v>
      </c>
      <c r="L3550" s="5">
        <f>TRUNC(SUMPRODUCT(L3543:L3549, V3543:V3549), 0)</f>
        <v>0</v>
      </c>
      <c r="M3550" s="1" t="s">
        <v>13</v>
      </c>
      <c r="N3550" s="5">
        <f>TRUNC(SUMPRODUCT(N3543:N3549, V3543:V3549), 0)</f>
        <v>0</v>
      </c>
      <c r="O3550" s="1" t="s">
        <v>13</v>
      </c>
      <c r="P3550" s="5">
        <f>J3550+L3550+N3550</f>
        <v>0</v>
      </c>
      <c r="Q3550" s="1" t="s">
        <v>13</v>
      </c>
      <c r="S3550" t="s">
        <v>13</v>
      </c>
      <c r="T3550" t="s">
        <v>13</v>
      </c>
      <c r="U3550" t="s">
        <v>13</v>
      </c>
      <c r="V3550">
        <v>1</v>
      </c>
    </row>
    <row r="3551" spans="1:22" x14ac:dyDescent="0.2">
      <c r="A3551" s="1" t="s">
        <v>13</v>
      </c>
      <c r="B3551" s="6" t="s">
        <v>13</v>
      </c>
      <c r="C3551" s="1" t="s">
        <v>13</v>
      </c>
      <c r="D3551" s="1" t="s">
        <v>13</v>
      </c>
      <c r="E3551" s="1" t="s">
        <v>13</v>
      </c>
      <c r="F3551" s="1" t="s">
        <v>13</v>
      </c>
      <c r="G3551" s="6" t="s">
        <v>13</v>
      </c>
      <c r="H3551" s="3">
        <v>0</v>
      </c>
      <c r="I3551" s="1" t="s">
        <v>13</v>
      </c>
      <c r="J3551" s="1" t="s">
        <v>13</v>
      </c>
      <c r="K3551" s="1" t="s">
        <v>13</v>
      </c>
      <c r="L3551" s="1" t="s">
        <v>13</v>
      </c>
      <c r="M3551" s="1" t="s">
        <v>13</v>
      </c>
      <c r="N3551" s="1" t="s">
        <v>13</v>
      </c>
      <c r="O3551" s="1" t="s">
        <v>13</v>
      </c>
      <c r="P3551" s="1" t="s">
        <v>13</v>
      </c>
      <c r="Q3551" s="1" t="s">
        <v>13</v>
      </c>
      <c r="S3551" t="s">
        <v>13</v>
      </c>
      <c r="T3551" t="s">
        <v>13</v>
      </c>
      <c r="U3551" t="s">
        <v>13</v>
      </c>
      <c r="V3551">
        <v>1</v>
      </c>
    </row>
    <row r="3552" spans="1:22" x14ac:dyDescent="0.2">
      <c r="A3552" s="1" t="s">
        <v>1157</v>
      </c>
      <c r="B3552" s="6" t="s">
        <v>13</v>
      </c>
      <c r="C3552" s="1" t="s">
        <v>13</v>
      </c>
      <c r="D3552" s="1" t="s">
        <v>13</v>
      </c>
      <c r="E3552" s="1" t="s">
        <v>1158</v>
      </c>
      <c r="F3552" s="1" t="s">
        <v>1154</v>
      </c>
      <c r="G3552" s="6" t="s">
        <v>1042</v>
      </c>
      <c r="H3552" s="3">
        <v>0</v>
      </c>
      <c r="I3552" s="1" t="s">
        <v>13</v>
      </c>
      <c r="J3552" s="1" t="s">
        <v>13</v>
      </c>
      <c r="K3552" s="1" t="s">
        <v>13</v>
      </c>
      <c r="L3552" s="1" t="s">
        <v>13</v>
      </c>
      <c r="M3552" s="1" t="s">
        <v>13</v>
      </c>
      <c r="N3552" s="1" t="s">
        <v>13</v>
      </c>
      <c r="O3552" s="1" t="s">
        <v>13</v>
      </c>
      <c r="P3552" s="1" t="s">
        <v>13</v>
      </c>
      <c r="Q3552" s="1" t="s">
        <v>13</v>
      </c>
      <c r="S3552" t="s">
        <v>13</v>
      </c>
      <c r="T3552" t="s">
        <v>13</v>
      </c>
      <c r="U3552" t="s">
        <v>13</v>
      </c>
      <c r="V3552">
        <v>1</v>
      </c>
    </row>
    <row r="3553" spans="1:22" x14ac:dyDescent="0.2">
      <c r="A3553" s="1" t="s">
        <v>1157</v>
      </c>
      <c r="B3553" s="6" t="s">
        <v>1312</v>
      </c>
      <c r="C3553" s="1" t="s">
        <v>1355</v>
      </c>
      <c r="D3553" s="1" t="s">
        <v>13</v>
      </c>
      <c r="E3553" s="1" t="s">
        <v>1356</v>
      </c>
      <c r="F3553" s="1" t="s">
        <v>1315</v>
      </c>
      <c r="G3553" s="6" t="s">
        <v>1316</v>
      </c>
      <c r="H3553" s="3">
        <v>0.77</v>
      </c>
      <c r="I3553" s="5">
        <v>0</v>
      </c>
      <c r="J3553" s="4">
        <f t="shared" ref="J3553:J3559" si="487">TRUNC(H3553*I3553, 1)</f>
        <v>0</v>
      </c>
      <c r="K3553" s="4">
        <f>노무!E5</f>
        <v>0</v>
      </c>
      <c r="L3553" s="5">
        <f t="shared" ref="L3553:L3559" si="488">TRUNC(H3553*K3553, 1)</f>
        <v>0</v>
      </c>
      <c r="M3553" s="4">
        <v>0</v>
      </c>
      <c r="N3553" s="5">
        <f t="shared" ref="N3553:N3559" si="489">TRUNC(H3553*M3553, 1)</f>
        <v>0</v>
      </c>
      <c r="O3553" s="4">
        <f t="shared" ref="O3553:P3559" si="490">I3553+K3553+M3553</f>
        <v>0</v>
      </c>
      <c r="P3553" s="5">
        <f t="shared" si="490"/>
        <v>0</v>
      </c>
      <c r="Q3553" s="1" t="s">
        <v>13</v>
      </c>
      <c r="S3553" t="s">
        <v>54</v>
      </c>
      <c r="T3553" t="s">
        <v>54</v>
      </c>
      <c r="U3553" t="s">
        <v>13</v>
      </c>
      <c r="V3553">
        <v>1</v>
      </c>
    </row>
    <row r="3554" spans="1:22" x14ac:dyDescent="0.2">
      <c r="A3554" s="1" t="s">
        <v>1157</v>
      </c>
      <c r="B3554" s="6" t="s">
        <v>1312</v>
      </c>
      <c r="C3554" s="1" t="s">
        <v>1328</v>
      </c>
      <c r="D3554" s="1" t="s">
        <v>13</v>
      </c>
      <c r="E3554" s="1" t="s">
        <v>1329</v>
      </c>
      <c r="F3554" s="1" t="s">
        <v>1315</v>
      </c>
      <c r="G3554" s="6" t="s">
        <v>1316</v>
      </c>
      <c r="H3554" s="3">
        <v>0.14000000000000001</v>
      </c>
      <c r="I3554" s="5">
        <v>0</v>
      </c>
      <c r="J3554" s="4">
        <f t="shared" si="487"/>
        <v>0</v>
      </c>
      <c r="K3554" s="4">
        <f>노무!E12</f>
        <v>0</v>
      </c>
      <c r="L3554" s="5">
        <f t="shared" si="488"/>
        <v>0</v>
      </c>
      <c r="M3554" s="4">
        <v>0</v>
      </c>
      <c r="N3554" s="5">
        <f t="shared" si="489"/>
        <v>0</v>
      </c>
      <c r="O3554" s="4">
        <f t="shared" si="490"/>
        <v>0</v>
      </c>
      <c r="P3554" s="5">
        <f t="shared" si="490"/>
        <v>0</v>
      </c>
      <c r="Q3554" s="1" t="s">
        <v>13</v>
      </c>
      <c r="S3554" t="s">
        <v>54</v>
      </c>
      <c r="T3554" t="s">
        <v>54</v>
      </c>
      <c r="U3554" t="s">
        <v>13</v>
      </c>
      <c r="V3554">
        <v>1</v>
      </c>
    </row>
    <row r="3555" spans="1:22" x14ac:dyDescent="0.2">
      <c r="A3555" s="1" t="s">
        <v>1157</v>
      </c>
      <c r="B3555" s="6" t="s">
        <v>1312</v>
      </c>
      <c r="C3555" s="1" t="s">
        <v>1317</v>
      </c>
      <c r="D3555" s="1" t="s">
        <v>13</v>
      </c>
      <c r="E3555" s="1" t="s">
        <v>1318</v>
      </c>
      <c r="F3555" s="1" t="s">
        <v>1315</v>
      </c>
      <c r="G3555" s="6" t="s">
        <v>1316</v>
      </c>
      <c r="H3555" s="3">
        <v>0.4</v>
      </c>
      <c r="I3555" s="5">
        <v>0</v>
      </c>
      <c r="J3555" s="4">
        <f t="shared" si="487"/>
        <v>0</v>
      </c>
      <c r="K3555" s="4">
        <f>노무!E4</f>
        <v>0</v>
      </c>
      <c r="L3555" s="5">
        <f t="shared" si="488"/>
        <v>0</v>
      </c>
      <c r="M3555" s="4">
        <v>0</v>
      </c>
      <c r="N3555" s="5">
        <f t="shared" si="489"/>
        <v>0</v>
      </c>
      <c r="O3555" s="4">
        <f t="shared" si="490"/>
        <v>0</v>
      </c>
      <c r="P3555" s="5">
        <f t="shared" si="490"/>
        <v>0</v>
      </c>
      <c r="Q3555" s="1" t="s">
        <v>13</v>
      </c>
      <c r="S3555" t="s">
        <v>54</v>
      </c>
      <c r="T3555" t="s">
        <v>54</v>
      </c>
      <c r="U3555" t="s">
        <v>13</v>
      </c>
      <c r="V3555">
        <v>1</v>
      </c>
    </row>
    <row r="3556" spans="1:22" x14ac:dyDescent="0.2">
      <c r="A3556" s="1" t="s">
        <v>1157</v>
      </c>
      <c r="B3556" s="6" t="s">
        <v>1306</v>
      </c>
      <c r="C3556" s="1" t="s">
        <v>1307</v>
      </c>
      <c r="D3556" s="1" t="s">
        <v>13</v>
      </c>
      <c r="E3556" s="1" t="s">
        <v>1319</v>
      </c>
      <c r="F3556" s="1" t="s">
        <v>1330</v>
      </c>
      <c r="G3556" s="6" t="s">
        <v>1310</v>
      </c>
      <c r="H3556" s="3">
        <v>1</v>
      </c>
      <c r="I3556" s="4">
        <f>TRUNC((L3553+L3554+L3555)*2*0.01, 1)</f>
        <v>0</v>
      </c>
      <c r="J3556" s="4">
        <f t="shared" si="487"/>
        <v>0</v>
      </c>
      <c r="K3556" s="4">
        <v>0</v>
      </c>
      <c r="L3556" s="5">
        <f t="shared" si="488"/>
        <v>0</v>
      </c>
      <c r="M3556" s="4">
        <v>0</v>
      </c>
      <c r="N3556" s="5">
        <f t="shared" si="489"/>
        <v>0</v>
      </c>
      <c r="O3556" s="4">
        <f t="shared" si="490"/>
        <v>0</v>
      </c>
      <c r="P3556" s="5">
        <f t="shared" si="490"/>
        <v>0</v>
      </c>
      <c r="Q3556" s="1" t="s">
        <v>13</v>
      </c>
      <c r="S3556" t="s">
        <v>54</v>
      </c>
      <c r="T3556" t="s">
        <v>54</v>
      </c>
      <c r="U3556">
        <v>2</v>
      </c>
      <c r="V3556">
        <v>1</v>
      </c>
    </row>
    <row r="3557" spans="1:22" x14ac:dyDescent="0.2">
      <c r="A3557" s="1" t="s">
        <v>1157</v>
      </c>
      <c r="B3557" s="6" t="s">
        <v>1331</v>
      </c>
      <c r="C3557" s="1" t="s">
        <v>1379</v>
      </c>
      <c r="D3557" s="1" t="s">
        <v>13</v>
      </c>
      <c r="E3557" s="1" t="s">
        <v>1333</v>
      </c>
      <c r="F3557" s="1" t="s">
        <v>1380</v>
      </c>
      <c r="G3557" s="6" t="s">
        <v>1335</v>
      </c>
      <c r="H3557" s="3">
        <v>1.3</v>
      </c>
      <c r="I3557" s="4">
        <f>기계경비!H33</f>
        <v>0</v>
      </c>
      <c r="J3557" s="4">
        <f t="shared" si="487"/>
        <v>0</v>
      </c>
      <c r="K3557" s="4">
        <f>기계경비!I33</f>
        <v>0</v>
      </c>
      <c r="L3557" s="5">
        <f t="shared" si="488"/>
        <v>0</v>
      </c>
      <c r="M3557" s="4">
        <f>기계경비!J33</f>
        <v>0</v>
      </c>
      <c r="N3557" s="5">
        <f t="shared" si="489"/>
        <v>0</v>
      </c>
      <c r="O3557" s="4">
        <f t="shared" si="490"/>
        <v>0</v>
      </c>
      <c r="P3557" s="5">
        <f t="shared" si="490"/>
        <v>0</v>
      </c>
      <c r="Q3557" s="1" t="s">
        <v>13</v>
      </c>
      <c r="S3557" t="s">
        <v>54</v>
      </c>
      <c r="T3557" t="s">
        <v>54</v>
      </c>
      <c r="U3557" t="s">
        <v>13</v>
      </c>
      <c r="V3557">
        <v>1</v>
      </c>
    </row>
    <row r="3558" spans="1:22" x14ac:dyDescent="0.2">
      <c r="A3558" s="1" t="s">
        <v>1157</v>
      </c>
      <c r="B3558" s="6" t="s">
        <v>1331</v>
      </c>
      <c r="C3558" s="1" t="s">
        <v>1370</v>
      </c>
      <c r="D3558" s="1" t="s">
        <v>13</v>
      </c>
      <c r="E3558" s="1" t="s">
        <v>1371</v>
      </c>
      <c r="F3558" s="1" t="s">
        <v>1372</v>
      </c>
      <c r="G3558" s="6" t="s">
        <v>1335</v>
      </c>
      <c r="H3558" s="3">
        <v>1.1499999999999999</v>
      </c>
      <c r="I3558" s="4">
        <f>기계경비!H63</f>
        <v>0</v>
      </c>
      <c r="J3558" s="4">
        <f t="shared" si="487"/>
        <v>0</v>
      </c>
      <c r="K3558" s="4">
        <f>기계경비!I63</f>
        <v>0</v>
      </c>
      <c r="L3558" s="5">
        <f t="shared" si="488"/>
        <v>0</v>
      </c>
      <c r="M3558" s="4">
        <f>기계경비!J63</f>
        <v>0</v>
      </c>
      <c r="N3558" s="5">
        <f t="shared" si="489"/>
        <v>0</v>
      </c>
      <c r="O3558" s="4">
        <f t="shared" si="490"/>
        <v>0</v>
      </c>
      <c r="P3558" s="5">
        <f t="shared" si="490"/>
        <v>0</v>
      </c>
      <c r="Q3558" s="1" t="s">
        <v>13</v>
      </c>
      <c r="S3558" t="s">
        <v>54</v>
      </c>
      <c r="T3558" t="s">
        <v>54</v>
      </c>
      <c r="U3558" t="s">
        <v>13</v>
      </c>
      <c r="V3558">
        <v>1</v>
      </c>
    </row>
    <row r="3559" spans="1:22" x14ac:dyDescent="0.2">
      <c r="A3559" s="1" t="s">
        <v>1157</v>
      </c>
      <c r="B3559" s="6" t="s">
        <v>1331</v>
      </c>
      <c r="C3559" s="1" t="s">
        <v>1585</v>
      </c>
      <c r="D3559" s="1" t="s">
        <v>13</v>
      </c>
      <c r="E3559" s="1" t="s">
        <v>1586</v>
      </c>
      <c r="F3559" s="1" t="s">
        <v>1587</v>
      </c>
      <c r="G3559" s="6" t="s">
        <v>1335</v>
      </c>
      <c r="H3559" s="3">
        <v>0.57999999999999996</v>
      </c>
      <c r="I3559" s="4">
        <f>기계경비!H64</f>
        <v>0</v>
      </c>
      <c r="J3559" s="4">
        <f t="shared" si="487"/>
        <v>0</v>
      </c>
      <c r="K3559" s="4">
        <f>기계경비!I64</f>
        <v>0</v>
      </c>
      <c r="L3559" s="5">
        <f t="shared" si="488"/>
        <v>0</v>
      </c>
      <c r="M3559" s="4">
        <f>기계경비!J64</f>
        <v>0</v>
      </c>
      <c r="N3559" s="5">
        <f t="shared" si="489"/>
        <v>0</v>
      </c>
      <c r="O3559" s="4">
        <f t="shared" si="490"/>
        <v>0</v>
      </c>
      <c r="P3559" s="5">
        <f t="shared" si="490"/>
        <v>0</v>
      </c>
      <c r="Q3559" s="1" t="s">
        <v>13</v>
      </c>
      <c r="S3559" t="s">
        <v>54</v>
      </c>
      <c r="T3559" t="s">
        <v>54</v>
      </c>
      <c r="U3559" t="s">
        <v>13</v>
      </c>
      <c r="V3559">
        <v>1</v>
      </c>
    </row>
    <row r="3560" spans="1:22" x14ac:dyDescent="0.2">
      <c r="A3560" s="1" t="s">
        <v>13</v>
      </c>
      <c r="B3560" s="6" t="s">
        <v>13</v>
      </c>
      <c r="C3560" s="1" t="s">
        <v>13</v>
      </c>
      <c r="D3560" s="1" t="s">
        <v>13</v>
      </c>
      <c r="E3560" s="1" t="s">
        <v>1311</v>
      </c>
      <c r="F3560" s="1" t="s">
        <v>13</v>
      </c>
      <c r="G3560" s="6" t="s">
        <v>13</v>
      </c>
      <c r="H3560" s="3">
        <v>0</v>
      </c>
      <c r="I3560" s="1" t="s">
        <v>13</v>
      </c>
      <c r="J3560" s="4">
        <f>TRUNC(SUMPRODUCT(J3553:J3559, V3553:V3559), 0)</f>
        <v>0</v>
      </c>
      <c r="K3560" s="1" t="s">
        <v>13</v>
      </c>
      <c r="L3560" s="5">
        <f>TRUNC(SUMPRODUCT(L3553:L3559, V3553:V3559), 0)</f>
        <v>0</v>
      </c>
      <c r="M3560" s="1" t="s">
        <v>13</v>
      </c>
      <c r="N3560" s="5">
        <f>TRUNC(SUMPRODUCT(N3553:N3559, V3553:V3559), 0)</f>
        <v>0</v>
      </c>
      <c r="O3560" s="1" t="s">
        <v>13</v>
      </c>
      <c r="P3560" s="5">
        <f>J3560+L3560+N3560</f>
        <v>0</v>
      </c>
      <c r="Q3560" s="1" t="s">
        <v>13</v>
      </c>
      <c r="S3560" t="s">
        <v>13</v>
      </c>
      <c r="T3560" t="s">
        <v>13</v>
      </c>
      <c r="U3560" t="s">
        <v>13</v>
      </c>
      <c r="V3560">
        <v>1</v>
      </c>
    </row>
    <row r="3561" spans="1:22" x14ac:dyDescent="0.2">
      <c r="A3561" s="1" t="s">
        <v>13</v>
      </c>
      <c r="B3561" s="6" t="s">
        <v>13</v>
      </c>
      <c r="C3561" s="1" t="s">
        <v>13</v>
      </c>
      <c r="D3561" s="1" t="s">
        <v>13</v>
      </c>
      <c r="E3561" s="1" t="s">
        <v>13</v>
      </c>
      <c r="F3561" s="1" t="s">
        <v>13</v>
      </c>
      <c r="G3561" s="6" t="s">
        <v>13</v>
      </c>
      <c r="H3561" s="3">
        <v>0</v>
      </c>
      <c r="I3561" s="1" t="s">
        <v>13</v>
      </c>
      <c r="J3561" s="1" t="s">
        <v>13</v>
      </c>
      <c r="K3561" s="1" t="s">
        <v>13</v>
      </c>
      <c r="L3561" s="1" t="s">
        <v>13</v>
      </c>
      <c r="M3561" s="1" t="s">
        <v>13</v>
      </c>
      <c r="N3561" s="1" t="s">
        <v>13</v>
      </c>
      <c r="O3561" s="1" t="s">
        <v>13</v>
      </c>
      <c r="P3561" s="1" t="s">
        <v>13</v>
      </c>
      <c r="Q3561" s="1" t="s">
        <v>13</v>
      </c>
      <c r="S3561" t="s">
        <v>13</v>
      </c>
      <c r="T3561" t="s">
        <v>13</v>
      </c>
      <c r="U3561" t="s">
        <v>13</v>
      </c>
      <c r="V3561">
        <v>1</v>
      </c>
    </row>
    <row r="3562" spans="1:22" x14ac:dyDescent="0.2">
      <c r="A3562" s="1" t="s">
        <v>1159</v>
      </c>
      <c r="B3562" s="6" t="s">
        <v>13</v>
      </c>
      <c r="C3562" s="1" t="s">
        <v>13</v>
      </c>
      <c r="D3562" s="1" t="s">
        <v>13</v>
      </c>
      <c r="E3562" s="1" t="s">
        <v>1160</v>
      </c>
      <c r="F3562" s="1" t="s">
        <v>1154</v>
      </c>
      <c r="G3562" s="6" t="s">
        <v>1042</v>
      </c>
      <c r="H3562" s="3">
        <v>0</v>
      </c>
      <c r="I3562" s="1" t="s">
        <v>13</v>
      </c>
      <c r="J3562" s="1" t="s">
        <v>13</v>
      </c>
      <c r="K3562" s="1" t="s">
        <v>13</v>
      </c>
      <c r="L3562" s="1" t="s">
        <v>13</v>
      </c>
      <c r="M3562" s="1" t="s">
        <v>13</v>
      </c>
      <c r="N3562" s="1" t="s">
        <v>13</v>
      </c>
      <c r="O3562" s="1" t="s">
        <v>13</v>
      </c>
      <c r="P3562" s="1" t="s">
        <v>13</v>
      </c>
      <c r="Q3562" s="1" t="s">
        <v>13</v>
      </c>
      <c r="S3562" t="s">
        <v>13</v>
      </c>
      <c r="T3562" t="s">
        <v>13</v>
      </c>
      <c r="U3562" t="s">
        <v>13</v>
      </c>
      <c r="V3562">
        <v>1</v>
      </c>
    </row>
    <row r="3563" spans="1:22" x14ac:dyDescent="0.2">
      <c r="A3563" s="1" t="s">
        <v>1159</v>
      </c>
      <c r="B3563" s="6" t="s">
        <v>1312</v>
      </c>
      <c r="C3563" s="1" t="s">
        <v>1355</v>
      </c>
      <c r="D3563" s="1" t="s">
        <v>13</v>
      </c>
      <c r="E3563" s="1" t="s">
        <v>1356</v>
      </c>
      <c r="F3563" s="1" t="s">
        <v>1315</v>
      </c>
      <c r="G3563" s="6" t="s">
        <v>1316</v>
      </c>
      <c r="H3563" s="3">
        <v>0.93</v>
      </c>
      <c r="I3563" s="5">
        <v>0</v>
      </c>
      <c r="J3563" s="4">
        <f t="shared" ref="J3563:J3569" si="491">TRUNC(H3563*I3563, 1)</f>
        <v>0</v>
      </c>
      <c r="K3563" s="4">
        <f>노무!E5</f>
        <v>0</v>
      </c>
      <c r="L3563" s="5">
        <f t="shared" ref="L3563:L3569" si="492">TRUNC(H3563*K3563, 1)</f>
        <v>0</v>
      </c>
      <c r="M3563" s="4">
        <v>0</v>
      </c>
      <c r="N3563" s="5">
        <f t="shared" ref="N3563:N3569" si="493">TRUNC(H3563*M3563, 1)</f>
        <v>0</v>
      </c>
      <c r="O3563" s="4">
        <f t="shared" ref="O3563:P3569" si="494">I3563+K3563+M3563</f>
        <v>0</v>
      </c>
      <c r="P3563" s="5">
        <f t="shared" si="494"/>
        <v>0</v>
      </c>
      <c r="Q3563" s="1" t="s">
        <v>13</v>
      </c>
      <c r="S3563" t="s">
        <v>54</v>
      </c>
      <c r="T3563" t="s">
        <v>54</v>
      </c>
      <c r="U3563" t="s">
        <v>13</v>
      </c>
      <c r="V3563">
        <v>1</v>
      </c>
    </row>
    <row r="3564" spans="1:22" x14ac:dyDescent="0.2">
      <c r="A3564" s="1" t="s">
        <v>1159</v>
      </c>
      <c r="B3564" s="6" t="s">
        <v>1312</v>
      </c>
      <c r="C3564" s="1" t="s">
        <v>1328</v>
      </c>
      <c r="D3564" s="1" t="s">
        <v>13</v>
      </c>
      <c r="E3564" s="1" t="s">
        <v>1329</v>
      </c>
      <c r="F3564" s="1" t="s">
        <v>1315</v>
      </c>
      <c r="G3564" s="6" t="s">
        <v>1316</v>
      </c>
      <c r="H3564" s="3">
        <v>0.17</v>
      </c>
      <c r="I3564" s="5">
        <v>0</v>
      </c>
      <c r="J3564" s="4">
        <f t="shared" si="491"/>
        <v>0</v>
      </c>
      <c r="K3564" s="4">
        <f>노무!E12</f>
        <v>0</v>
      </c>
      <c r="L3564" s="5">
        <f t="shared" si="492"/>
        <v>0</v>
      </c>
      <c r="M3564" s="4">
        <v>0</v>
      </c>
      <c r="N3564" s="5">
        <f t="shared" si="493"/>
        <v>0</v>
      </c>
      <c r="O3564" s="4">
        <f t="shared" si="494"/>
        <v>0</v>
      </c>
      <c r="P3564" s="5">
        <f t="shared" si="494"/>
        <v>0</v>
      </c>
      <c r="Q3564" s="1" t="s">
        <v>13</v>
      </c>
      <c r="S3564" t="s">
        <v>54</v>
      </c>
      <c r="T3564" t="s">
        <v>54</v>
      </c>
      <c r="U3564" t="s">
        <v>13</v>
      </c>
      <c r="V3564">
        <v>1</v>
      </c>
    </row>
    <row r="3565" spans="1:22" x14ac:dyDescent="0.2">
      <c r="A3565" s="1" t="s">
        <v>1159</v>
      </c>
      <c r="B3565" s="6" t="s">
        <v>1312</v>
      </c>
      <c r="C3565" s="1" t="s">
        <v>1317</v>
      </c>
      <c r="D3565" s="1" t="s">
        <v>13</v>
      </c>
      <c r="E3565" s="1" t="s">
        <v>1318</v>
      </c>
      <c r="F3565" s="1" t="s">
        <v>1315</v>
      </c>
      <c r="G3565" s="6" t="s">
        <v>1316</v>
      </c>
      <c r="H3565" s="3">
        <v>0.49</v>
      </c>
      <c r="I3565" s="5">
        <v>0</v>
      </c>
      <c r="J3565" s="4">
        <f t="shared" si="491"/>
        <v>0</v>
      </c>
      <c r="K3565" s="4">
        <f>노무!E4</f>
        <v>0</v>
      </c>
      <c r="L3565" s="5">
        <f t="shared" si="492"/>
        <v>0</v>
      </c>
      <c r="M3565" s="4">
        <v>0</v>
      </c>
      <c r="N3565" s="5">
        <f t="shared" si="493"/>
        <v>0</v>
      </c>
      <c r="O3565" s="4">
        <f t="shared" si="494"/>
        <v>0</v>
      </c>
      <c r="P3565" s="5">
        <f t="shared" si="494"/>
        <v>0</v>
      </c>
      <c r="Q3565" s="1" t="s">
        <v>13</v>
      </c>
      <c r="S3565" t="s">
        <v>54</v>
      </c>
      <c r="T3565" t="s">
        <v>54</v>
      </c>
      <c r="U3565" t="s">
        <v>13</v>
      </c>
      <c r="V3565">
        <v>1</v>
      </c>
    </row>
    <row r="3566" spans="1:22" x14ac:dyDescent="0.2">
      <c r="A3566" s="1" t="s">
        <v>1159</v>
      </c>
      <c r="B3566" s="6" t="s">
        <v>1306</v>
      </c>
      <c r="C3566" s="1" t="s">
        <v>1307</v>
      </c>
      <c r="D3566" s="1" t="s">
        <v>13</v>
      </c>
      <c r="E3566" s="1" t="s">
        <v>1319</v>
      </c>
      <c r="F3566" s="1" t="s">
        <v>1330</v>
      </c>
      <c r="G3566" s="6" t="s">
        <v>1310</v>
      </c>
      <c r="H3566" s="3">
        <v>1</v>
      </c>
      <c r="I3566" s="4">
        <f>TRUNC((L3563+L3564+L3565)*2*0.01, 1)</f>
        <v>0</v>
      </c>
      <c r="J3566" s="4">
        <f t="shared" si="491"/>
        <v>0</v>
      </c>
      <c r="K3566" s="4">
        <v>0</v>
      </c>
      <c r="L3566" s="5">
        <f t="shared" si="492"/>
        <v>0</v>
      </c>
      <c r="M3566" s="4">
        <v>0</v>
      </c>
      <c r="N3566" s="5">
        <f t="shared" si="493"/>
        <v>0</v>
      </c>
      <c r="O3566" s="4">
        <f t="shared" si="494"/>
        <v>0</v>
      </c>
      <c r="P3566" s="5">
        <f t="shared" si="494"/>
        <v>0</v>
      </c>
      <c r="Q3566" s="1" t="s">
        <v>13</v>
      </c>
      <c r="S3566" t="s">
        <v>54</v>
      </c>
      <c r="T3566" t="s">
        <v>54</v>
      </c>
      <c r="U3566">
        <v>2</v>
      </c>
      <c r="V3566">
        <v>1</v>
      </c>
    </row>
    <row r="3567" spans="1:22" x14ac:dyDescent="0.2">
      <c r="A3567" s="1" t="s">
        <v>1159</v>
      </c>
      <c r="B3567" s="6" t="s">
        <v>1331</v>
      </c>
      <c r="C3567" s="1" t="s">
        <v>1379</v>
      </c>
      <c r="D3567" s="1" t="s">
        <v>13</v>
      </c>
      <c r="E3567" s="1" t="s">
        <v>1333</v>
      </c>
      <c r="F3567" s="1" t="s">
        <v>1380</v>
      </c>
      <c r="G3567" s="6" t="s">
        <v>1335</v>
      </c>
      <c r="H3567" s="3">
        <v>1.57</v>
      </c>
      <c r="I3567" s="4">
        <f>기계경비!H33</f>
        <v>0</v>
      </c>
      <c r="J3567" s="4">
        <f t="shared" si="491"/>
        <v>0</v>
      </c>
      <c r="K3567" s="4">
        <f>기계경비!I33</f>
        <v>0</v>
      </c>
      <c r="L3567" s="5">
        <f t="shared" si="492"/>
        <v>0</v>
      </c>
      <c r="M3567" s="4">
        <f>기계경비!J33</f>
        <v>0</v>
      </c>
      <c r="N3567" s="5">
        <f t="shared" si="493"/>
        <v>0</v>
      </c>
      <c r="O3567" s="4">
        <f t="shared" si="494"/>
        <v>0</v>
      </c>
      <c r="P3567" s="5">
        <f t="shared" si="494"/>
        <v>0</v>
      </c>
      <c r="Q3567" s="1" t="s">
        <v>13</v>
      </c>
      <c r="S3567" t="s">
        <v>54</v>
      </c>
      <c r="T3567" t="s">
        <v>54</v>
      </c>
      <c r="U3567" t="s">
        <v>13</v>
      </c>
      <c r="V3567">
        <v>1</v>
      </c>
    </row>
    <row r="3568" spans="1:22" x14ac:dyDescent="0.2">
      <c r="A3568" s="1" t="s">
        <v>1159</v>
      </c>
      <c r="B3568" s="6" t="s">
        <v>1331</v>
      </c>
      <c r="C3568" s="1" t="s">
        <v>1370</v>
      </c>
      <c r="D3568" s="1" t="s">
        <v>13</v>
      </c>
      <c r="E3568" s="1" t="s">
        <v>1371</v>
      </c>
      <c r="F3568" s="1" t="s">
        <v>1372</v>
      </c>
      <c r="G3568" s="6" t="s">
        <v>1335</v>
      </c>
      <c r="H3568" s="3">
        <v>1.4</v>
      </c>
      <c r="I3568" s="4">
        <f>기계경비!H63</f>
        <v>0</v>
      </c>
      <c r="J3568" s="4">
        <f t="shared" si="491"/>
        <v>0</v>
      </c>
      <c r="K3568" s="4">
        <f>기계경비!I63</f>
        <v>0</v>
      </c>
      <c r="L3568" s="5">
        <f t="shared" si="492"/>
        <v>0</v>
      </c>
      <c r="M3568" s="4">
        <f>기계경비!J63</f>
        <v>0</v>
      </c>
      <c r="N3568" s="5">
        <f t="shared" si="493"/>
        <v>0</v>
      </c>
      <c r="O3568" s="4">
        <f t="shared" si="494"/>
        <v>0</v>
      </c>
      <c r="P3568" s="5">
        <f t="shared" si="494"/>
        <v>0</v>
      </c>
      <c r="Q3568" s="1" t="s">
        <v>13</v>
      </c>
      <c r="S3568" t="s">
        <v>54</v>
      </c>
      <c r="T3568" t="s">
        <v>54</v>
      </c>
      <c r="U3568" t="s">
        <v>13</v>
      </c>
      <c r="V3568">
        <v>1</v>
      </c>
    </row>
    <row r="3569" spans="1:22" x14ac:dyDescent="0.2">
      <c r="A3569" s="1" t="s">
        <v>1159</v>
      </c>
      <c r="B3569" s="6" t="s">
        <v>1331</v>
      </c>
      <c r="C3569" s="1" t="s">
        <v>1585</v>
      </c>
      <c r="D3569" s="1" t="s">
        <v>13</v>
      </c>
      <c r="E3569" s="1" t="s">
        <v>1586</v>
      </c>
      <c r="F3569" s="1" t="s">
        <v>1587</v>
      </c>
      <c r="G3569" s="6" t="s">
        <v>1335</v>
      </c>
      <c r="H3569" s="3">
        <v>0.7</v>
      </c>
      <c r="I3569" s="4">
        <f>기계경비!H64</f>
        <v>0</v>
      </c>
      <c r="J3569" s="4">
        <f t="shared" si="491"/>
        <v>0</v>
      </c>
      <c r="K3569" s="4">
        <f>기계경비!I64</f>
        <v>0</v>
      </c>
      <c r="L3569" s="5">
        <f t="shared" si="492"/>
        <v>0</v>
      </c>
      <c r="M3569" s="4">
        <f>기계경비!J64</f>
        <v>0</v>
      </c>
      <c r="N3569" s="5">
        <f t="shared" si="493"/>
        <v>0</v>
      </c>
      <c r="O3569" s="4">
        <f t="shared" si="494"/>
        <v>0</v>
      </c>
      <c r="P3569" s="5">
        <f t="shared" si="494"/>
        <v>0</v>
      </c>
      <c r="Q3569" s="1" t="s">
        <v>13</v>
      </c>
      <c r="S3569" t="s">
        <v>54</v>
      </c>
      <c r="T3569" t="s">
        <v>54</v>
      </c>
      <c r="U3569" t="s">
        <v>13</v>
      </c>
      <c r="V3569">
        <v>1</v>
      </c>
    </row>
    <row r="3570" spans="1:22" x14ac:dyDescent="0.2">
      <c r="A3570" s="1" t="s">
        <v>13</v>
      </c>
      <c r="B3570" s="6" t="s">
        <v>13</v>
      </c>
      <c r="C3570" s="1" t="s">
        <v>13</v>
      </c>
      <c r="D3570" s="1" t="s">
        <v>13</v>
      </c>
      <c r="E3570" s="1" t="s">
        <v>1311</v>
      </c>
      <c r="F3570" s="1" t="s">
        <v>13</v>
      </c>
      <c r="G3570" s="6" t="s">
        <v>13</v>
      </c>
      <c r="H3570" s="3">
        <v>0</v>
      </c>
      <c r="I3570" s="1" t="s">
        <v>13</v>
      </c>
      <c r="J3570" s="4">
        <f>TRUNC(SUMPRODUCT(J3563:J3569, V3563:V3569), 0)</f>
        <v>0</v>
      </c>
      <c r="K3570" s="1" t="s">
        <v>13</v>
      </c>
      <c r="L3570" s="5">
        <f>TRUNC(SUMPRODUCT(L3563:L3569, V3563:V3569), 0)</f>
        <v>0</v>
      </c>
      <c r="M3570" s="1" t="s">
        <v>13</v>
      </c>
      <c r="N3570" s="5">
        <f>TRUNC(SUMPRODUCT(N3563:N3569, V3563:V3569), 0)</f>
        <v>0</v>
      </c>
      <c r="O3570" s="1" t="s">
        <v>13</v>
      </c>
      <c r="P3570" s="5">
        <f>J3570+L3570+N3570</f>
        <v>0</v>
      </c>
      <c r="Q3570" s="1" t="s">
        <v>13</v>
      </c>
      <c r="S3570" t="s">
        <v>13</v>
      </c>
      <c r="T3570" t="s">
        <v>13</v>
      </c>
      <c r="U3570" t="s">
        <v>13</v>
      </c>
      <c r="V3570">
        <v>1</v>
      </c>
    </row>
    <row r="3571" spans="1:22" x14ac:dyDescent="0.2">
      <c r="A3571" s="1" t="s">
        <v>13</v>
      </c>
      <c r="B3571" s="6" t="s">
        <v>13</v>
      </c>
      <c r="C3571" s="1" t="s">
        <v>13</v>
      </c>
      <c r="D3571" s="1" t="s">
        <v>13</v>
      </c>
      <c r="E3571" s="1" t="s">
        <v>13</v>
      </c>
      <c r="F3571" s="1" t="s">
        <v>13</v>
      </c>
      <c r="G3571" s="6" t="s">
        <v>13</v>
      </c>
      <c r="H3571" s="3">
        <v>0</v>
      </c>
      <c r="I3571" s="1" t="s">
        <v>13</v>
      </c>
      <c r="J3571" s="1" t="s">
        <v>13</v>
      </c>
      <c r="K3571" s="1" t="s">
        <v>13</v>
      </c>
      <c r="L3571" s="1" t="s">
        <v>13</v>
      </c>
      <c r="M3571" s="1" t="s">
        <v>13</v>
      </c>
      <c r="N3571" s="1" t="s">
        <v>13</v>
      </c>
      <c r="O3571" s="1" t="s">
        <v>13</v>
      </c>
      <c r="P3571" s="1" t="s">
        <v>13</v>
      </c>
      <c r="Q3571" s="1" t="s">
        <v>13</v>
      </c>
      <c r="S3571" t="s">
        <v>13</v>
      </c>
      <c r="T3571" t="s">
        <v>13</v>
      </c>
      <c r="U3571" t="s">
        <v>13</v>
      </c>
      <c r="V3571">
        <v>1</v>
      </c>
    </row>
    <row r="3572" spans="1:22" x14ac:dyDescent="0.2">
      <c r="A3572" s="1" t="s">
        <v>1161</v>
      </c>
      <c r="B3572" s="6" t="s">
        <v>13</v>
      </c>
      <c r="C3572" s="1" t="s">
        <v>13</v>
      </c>
      <c r="D3572" s="1" t="s">
        <v>13</v>
      </c>
      <c r="E3572" s="1" t="s">
        <v>1162</v>
      </c>
      <c r="F3572" s="1" t="s">
        <v>1154</v>
      </c>
      <c r="G3572" s="6" t="s">
        <v>1042</v>
      </c>
      <c r="H3572" s="3">
        <v>0</v>
      </c>
      <c r="I3572" s="1" t="s">
        <v>13</v>
      </c>
      <c r="J3572" s="1" t="s">
        <v>13</v>
      </c>
      <c r="K3572" s="1" t="s">
        <v>13</v>
      </c>
      <c r="L3572" s="1" t="s">
        <v>13</v>
      </c>
      <c r="M3572" s="1" t="s">
        <v>13</v>
      </c>
      <c r="N3572" s="1" t="s">
        <v>13</v>
      </c>
      <c r="O3572" s="1" t="s">
        <v>13</v>
      </c>
      <c r="P3572" s="1" t="s">
        <v>13</v>
      </c>
      <c r="Q3572" s="1" t="s">
        <v>13</v>
      </c>
      <c r="S3572" t="s">
        <v>13</v>
      </c>
      <c r="T3572" t="s">
        <v>13</v>
      </c>
      <c r="U3572" t="s">
        <v>13</v>
      </c>
      <c r="V3572">
        <v>1</v>
      </c>
    </row>
    <row r="3573" spans="1:22" x14ac:dyDescent="0.2">
      <c r="A3573" s="1" t="s">
        <v>1161</v>
      </c>
      <c r="B3573" s="6" t="s">
        <v>1312</v>
      </c>
      <c r="C3573" s="1" t="s">
        <v>1355</v>
      </c>
      <c r="D3573" s="1" t="s">
        <v>13</v>
      </c>
      <c r="E3573" s="1" t="s">
        <v>1356</v>
      </c>
      <c r="F3573" s="1" t="s">
        <v>1315</v>
      </c>
      <c r="G3573" s="6" t="s">
        <v>1316</v>
      </c>
      <c r="H3573" s="3">
        <v>1.05</v>
      </c>
      <c r="I3573" s="5">
        <v>0</v>
      </c>
      <c r="J3573" s="4">
        <f t="shared" ref="J3573:J3579" si="495">TRUNC(H3573*I3573, 1)</f>
        <v>0</v>
      </c>
      <c r="K3573" s="4">
        <f>노무!E5</f>
        <v>0</v>
      </c>
      <c r="L3573" s="5">
        <f t="shared" ref="L3573:L3579" si="496">TRUNC(H3573*K3573, 1)</f>
        <v>0</v>
      </c>
      <c r="M3573" s="4">
        <v>0</v>
      </c>
      <c r="N3573" s="5">
        <f t="shared" ref="N3573:N3579" si="497">TRUNC(H3573*M3573, 1)</f>
        <v>0</v>
      </c>
      <c r="O3573" s="4">
        <f t="shared" ref="O3573:P3579" si="498">I3573+K3573+M3573</f>
        <v>0</v>
      </c>
      <c r="P3573" s="5">
        <f t="shared" si="498"/>
        <v>0</v>
      </c>
      <c r="Q3573" s="1" t="s">
        <v>13</v>
      </c>
      <c r="S3573" t="s">
        <v>54</v>
      </c>
      <c r="T3573" t="s">
        <v>54</v>
      </c>
      <c r="U3573" t="s">
        <v>13</v>
      </c>
      <c r="V3573">
        <v>1</v>
      </c>
    </row>
    <row r="3574" spans="1:22" x14ac:dyDescent="0.2">
      <c r="A3574" s="1" t="s">
        <v>1161</v>
      </c>
      <c r="B3574" s="6" t="s">
        <v>1312</v>
      </c>
      <c r="C3574" s="1" t="s">
        <v>1328</v>
      </c>
      <c r="D3574" s="1" t="s">
        <v>13</v>
      </c>
      <c r="E3574" s="1" t="s">
        <v>1329</v>
      </c>
      <c r="F3574" s="1" t="s">
        <v>1315</v>
      </c>
      <c r="G3574" s="6" t="s">
        <v>1316</v>
      </c>
      <c r="H3574" s="3">
        <v>0.18</v>
      </c>
      <c r="I3574" s="5">
        <v>0</v>
      </c>
      <c r="J3574" s="4">
        <f t="shared" si="495"/>
        <v>0</v>
      </c>
      <c r="K3574" s="4">
        <f>노무!E12</f>
        <v>0</v>
      </c>
      <c r="L3574" s="5">
        <f t="shared" si="496"/>
        <v>0</v>
      </c>
      <c r="M3574" s="4">
        <v>0</v>
      </c>
      <c r="N3574" s="5">
        <f t="shared" si="497"/>
        <v>0</v>
      </c>
      <c r="O3574" s="4">
        <f t="shared" si="498"/>
        <v>0</v>
      </c>
      <c r="P3574" s="5">
        <f t="shared" si="498"/>
        <v>0</v>
      </c>
      <c r="Q3574" s="1" t="s">
        <v>13</v>
      </c>
      <c r="S3574" t="s">
        <v>54</v>
      </c>
      <c r="T3574" t="s">
        <v>54</v>
      </c>
      <c r="U3574" t="s">
        <v>13</v>
      </c>
      <c r="V3574">
        <v>1</v>
      </c>
    </row>
    <row r="3575" spans="1:22" x14ac:dyDescent="0.2">
      <c r="A3575" s="1" t="s">
        <v>1161</v>
      </c>
      <c r="B3575" s="6" t="s">
        <v>1312</v>
      </c>
      <c r="C3575" s="1" t="s">
        <v>1317</v>
      </c>
      <c r="D3575" s="1" t="s">
        <v>13</v>
      </c>
      <c r="E3575" s="1" t="s">
        <v>1318</v>
      </c>
      <c r="F3575" s="1" t="s">
        <v>1315</v>
      </c>
      <c r="G3575" s="6" t="s">
        <v>1316</v>
      </c>
      <c r="H3575" s="3">
        <v>0.55000000000000004</v>
      </c>
      <c r="I3575" s="5">
        <v>0</v>
      </c>
      <c r="J3575" s="4">
        <f t="shared" si="495"/>
        <v>0</v>
      </c>
      <c r="K3575" s="4">
        <f>노무!E4</f>
        <v>0</v>
      </c>
      <c r="L3575" s="5">
        <f t="shared" si="496"/>
        <v>0</v>
      </c>
      <c r="M3575" s="4">
        <v>0</v>
      </c>
      <c r="N3575" s="5">
        <f t="shared" si="497"/>
        <v>0</v>
      </c>
      <c r="O3575" s="4">
        <f t="shared" si="498"/>
        <v>0</v>
      </c>
      <c r="P3575" s="5">
        <f t="shared" si="498"/>
        <v>0</v>
      </c>
      <c r="Q3575" s="1" t="s">
        <v>13</v>
      </c>
      <c r="S3575" t="s">
        <v>54</v>
      </c>
      <c r="T3575" t="s">
        <v>54</v>
      </c>
      <c r="U3575" t="s">
        <v>13</v>
      </c>
      <c r="V3575">
        <v>1</v>
      </c>
    </row>
    <row r="3576" spans="1:22" x14ac:dyDescent="0.2">
      <c r="A3576" s="1" t="s">
        <v>1161</v>
      </c>
      <c r="B3576" s="6" t="s">
        <v>1306</v>
      </c>
      <c r="C3576" s="1" t="s">
        <v>1307</v>
      </c>
      <c r="D3576" s="1" t="s">
        <v>13</v>
      </c>
      <c r="E3576" s="1" t="s">
        <v>1319</v>
      </c>
      <c r="F3576" s="1" t="s">
        <v>1330</v>
      </c>
      <c r="G3576" s="6" t="s">
        <v>1310</v>
      </c>
      <c r="H3576" s="3">
        <v>1</v>
      </c>
      <c r="I3576" s="4">
        <f>TRUNC((L3573+L3574+L3575)*2*0.01, 1)</f>
        <v>0</v>
      </c>
      <c r="J3576" s="4">
        <f t="shared" si="495"/>
        <v>0</v>
      </c>
      <c r="K3576" s="4">
        <v>0</v>
      </c>
      <c r="L3576" s="5">
        <f t="shared" si="496"/>
        <v>0</v>
      </c>
      <c r="M3576" s="4">
        <v>0</v>
      </c>
      <c r="N3576" s="5">
        <f t="shared" si="497"/>
        <v>0</v>
      </c>
      <c r="O3576" s="4">
        <f t="shared" si="498"/>
        <v>0</v>
      </c>
      <c r="P3576" s="5">
        <f t="shared" si="498"/>
        <v>0</v>
      </c>
      <c r="Q3576" s="1" t="s">
        <v>13</v>
      </c>
      <c r="S3576" t="s">
        <v>54</v>
      </c>
      <c r="T3576" t="s">
        <v>54</v>
      </c>
      <c r="U3576">
        <v>2</v>
      </c>
      <c r="V3576">
        <v>1</v>
      </c>
    </row>
    <row r="3577" spans="1:22" x14ac:dyDescent="0.2">
      <c r="A3577" s="1" t="s">
        <v>1161</v>
      </c>
      <c r="B3577" s="6" t="s">
        <v>1331</v>
      </c>
      <c r="C3577" s="1" t="s">
        <v>1379</v>
      </c>
      <c r="D3577" s="1" t="s">
        <v>13</v>
      </c>
      <c r="E3577" s="1" t="s">
        <v>1333</v>
      </c>
      <c r="F3577" s="1" t="s">
        <v>1380</v>
      </c>
      <c r="G3577" s="6" t="s">
        <v>1335</v>
      </c>
      <c r="H3577" s="3">
        <v>1.76</v>
      </c>
      <c r="I3577" s="4">
        <f>기계경비!H33</f>
        <v>0</v>
      </c>
      <c r="J3577" s="4">
        <f t="shared" si="495"/>
        <v>0</v>
      </c>
      <c r="K3577" s="4">
        <f>기계경비!I33</f>
        <v>0</v>
      </c>
      <c r="L3577" s="5">
        <f t="shared" si="496"/>
        <v>0</v>
      </c>
      <c r="M3577" s="4">
        <f>기계경비!J33</f>
        <v>0</v>
      </c>
      <c r="N3577" s="5">
        <f t="shared" si="497"/>
        <v>0</v>
      </c>
      <c r="O3577" s="4">
        <f t="shared" si="498"/>
        <v>0</v>
      </c>
      <c r="P3577" s="5">
        <f t="shared" si="498"/>
        <v>0</v>
      </c>
      <c r="Q3577" s="1" t="s">
        <v>13</v>
      </c>
      <c r="S3577" t="s">
        <v>54</v>
      </c>
      <c r="T3577" t="s">
        <v>54</v>
      </c>
      <c r="U3577" t="s">
        <v>13</v>
      </c>
      <c r="V3577">
        <v>1</v>
      </c>
    </row>
    <row r="3578" spans="1:22" x14ac:dyDescent="0.2">
      <c r="A3578" s="1" t="s">
        <v>1161</v>
      </c>
      <c r="B3578" s="6" t="s">
        <v>1331</v>
      </c>
      <c r="C3578" s="1" t="s">
        <v>1370</v>
      </c>
      <c r="D3578" s="1" t="s">
        <v>13</v>
      </c>
      <c r="E3578" s="1" t="s">
        <v>1371</v>
      </c>
      <c r="F3578" s="1" t="s">
        <v>1372</v>
      </c>
      <c r="G3578" s="6" t="s">
        <v>1335</v>
      </c>
      <c r="H3578" s="3">
        <v>1.57</v>
      </c>
      <c r="I3578" s="4">
        <f>기계경비!H63</f>
        <v>0</v>
      </c>
      <c r="J3578" s="4">
        <f t="shared" si="495"/>
        <v>0</v>
      </c>
      <c r="K3578" s="4">
        <f>기계경비!I63</f>
        <v>0</v>
      </c>
      <c r="L3578" s="5">
        <f t="shared" si="496"/>
        <v>0</v>
      </c>
      <c r="M3578" s="4">
        <f>기계경비!J63</f>
        <v>0</v>
      </c>
      <c r="N3578" s="5">
        <f t="shared" si="497"/>
        <v>0</v>
      </c>
      <c r="O3578" s="4">
        <f t="shared" si="498"/>
        <v>0</v>
      </c>
      <c r="P3578" s="5">
        <f t="shared" si="498"/>
        <v>0</v>
      </c>
      <c r="Q3578" s="1" t="s">
        <v>13</v>
      </c>
      <c r="S3578" t="s">
        <v>54</v>
      </c>
      <c r="T3578" t="s">
        <v>54</v>
      </c>
      <c r="U3578" t="s">
        <v>13</v>
      </c>
      <c r="V3578">
        <v>1</v>
      </c>
    </row>
    <row r="3579" spans="1:22" x14ac:dyDescent="0.2">
      <c r="A3579" s="1" t="s">
        <v>1161</v>
      </c>
      <c r="B3579" s="6" t="s">
        <v>1331</v>
      </c>
      <c r="C3579" s="1" t="s">
        <v>1585</v>
      </c>
      <c r="D3579" s="1" t="s">
        <v>13</v>
      </c>
      <c r="E3579" s="1" t="s">
        <v>1586</v>
      </c>
      <c r="F3579" s="1" t="s">
        <v>1587</v>
      </c>
      <c r="G3579" s="6" t="s">
        <v>1335</v>
      </c>
      <c r="H3579" s="3">
        <v>0.79</v>
      </c>
      <c r="I3579" s="4">
        <f>기계경비!H64</f>
        <v>0</v>
      </c>
      <c r="J3579" s="4">
        <f t="shared" si="495"/>
        <v>0</v>
      </c>
      <c r="K3579" s="4">
        <f>기계경비!I64</f>
        <v>0</v>
      </c>
      <c r="L3579" s="5">
        <f t="shared" si="496"/>
        <v>0</v>
      </c>
      <c r="M3579" s="4">
        <f>기계경비!J64</f>
        <v>0</v>
      </c>
      <c r="N3579" s="5">
        <f t="shared" si="497"/>
        <v>0</v>
      </c>
      <c r="O3579" s="4">
        <f t="shared" si="498"/>
        <v>0</v>
      </c>
      <c r="P3579" s="5">
        <f t="shared" si="498"/>
        <v>0</v>
      </c>
      <c r="Q3579" s="1" t="s">
        <v>13</v>
      </c>
      <c r="S3579" t="s">
        <v>54</v>
      </c>
      <c r="T3579" t="s">
        <v>54</v>
      </c>
      <c r="U3579" t="s">
        <v>13</v>
      </c>
      <c r="V3579">
        <v>1</v>
      </c>
    </row>
    <row r="3580" spans="1:22" x14ac:dyDescent="0.2">
      <c r="A3580" s="1" t="s">
        <v>13</v>
      </c>
      <c r="B3580" s="6" t="s">
        <v>13</v>
      </c>
      <c r="C3580" s="1" t="s">
        <v>13</v>
      </c>
      <c r="D3580" s="1" t="s">
        <v>13</v>
      </c>
      <c r="E3580" s="1" t="s">
        <v>1311</v>
      </c>
      <c r="F3580" s="1" t="s">
        <v>13</v>
      </c>
      <c r="G3580" s="6" t="s">
        <v>13</v>
      </c>
      <c r="H3580" s="3">
        <v>0</v>
      </c>
      <c r="I3580" s="1" t="s">
        <v>13</v>
      </c>
      <c r="J3580" s="4">
        <f>TRUNC(SUMPRODUCT(J3573:J3579, V3573:V3579), 0)</f>
        <v>0</v>
      </c>
      <c r="K3580" s="1" t="s">
        <v>13</v>
      </c>
      <c r="L3580" s="5">
        <f>TRUNC(SUMPRODUCT(L3573:L3579, V3573:V3579), 0)</f>
        <v>0</v>
      </c>
      <c r="M3580" s="1" t="s">
        <v>13</v>
      </c>
      <c r="N3580" s="5">
        <f>TRUNC(SUMPRODUCT(N3573:N3579, V3573:V3579), 0)</f>
        <v>0</v>
      </c>
      <c r="O3580" s="1" t="s">
        <v>13</v>
      </c>
      <c r="P3580" s="5">
        <f>J3580+L3580+N3580</f>
        <v>0</v>
      </c>
      <c r="Q3580" s="1" t="s">
        <v>13</v>
      </c>
      <c r="S3580" t="s">
        <v>13</v>
      </c>
      <c r="T3580" t="s">
        <v>13</v>
      </c>
      <c r="U3580" t="s">
        <v>13</v>
      </c>
      <c r="V3580">
        <v>1</v>
      </c>
    </row>
    <row r="3581" spans="1:22" x14ac:dyDescent="0.2">
      <c r="A3581" s="1" t="s">
        <v>13</v>
      </c>
      <c r="B3581" s="6" t="s">
        <v>13</v>
      </c>
      <c r="C3581" s="1" t="s">
        <v>13</v>
      </c>
      <c r="D3581" s="1" t="s">
        <v>13</v>
      </c>
      <c r="E3581" s="1" t="s">
        <v>13</v>
      </c>
      <c r="F3581" s="1" t="s">
        <v>13</v>
      </c>
      <c r="G3581" s="6" t="s">
        <v>13</v>
      </c>
      <c r="H3581" s="3">
        <v>0</v>
      </c>
      <c r="I3581" s="1" t="s">
        <v>13</v>
      </c>
      <c r="J3581" s="1" t="s">
        <v>13</v>
      </c>
      <c r="K3581" s="1" t="s">
        <v>13</v>
      </c>
      <c r="L3581" s="1" t="s">
        <v>13</v>
      </c>
      <c r="M3581" s="1" t="s">
        <v>13</v>
      </c>
      <c r="N3581" s="1" t="s">
        <v>13</v>
      </c>
      <c r="O3581" s="1" t="s">
        <v>13</v>
      </c>
      <c r="P3581" s="1" t="s">
        <v>13</v>
      </c>
      <c r="Q3581" s="1" t="s">
        <v>13</v>
      </c>
      <c r="S3581" t="s">
        <v>13</v>
      </c>
      <c r="T3581" t="s">
        <v>13</v>
      </c>
      <c r="U3581" t="s">
        <v>13</v>
      </c>
      <c r="V3581">
        <v>1</v>
      </c>
    </row>
    <row r="3582" spans="1:22" x14ac:dyDescent="0.2">
      <c r="A3582" s="1" t="s">
        <v>1163</v>
      </c>
      <c r="B3582" s="6" t="s">
        <v>13</v>
      </c>
      <c r="C3582" s="1" t="s">
        <v>13</v>
      </c>
      <c r="D3582" s="1" t="s">
        <v>13</v>
      </c>
      <c r="E3582" s="1" t="s">
        <v>1164</v>
      </c>
      <c r="F3582" s="1" t="s">
        <v>1154</v>
      </c>
      <c r="G3582" s="6" t="s">
        <v>1042</v>
      </c>
      <c r="H3582" s="3">
        <v>0</v>
      </c>
      <c r="I3582" s="1" t="s">
        <v>13</v>
      </c>
      <c r="J3582" s="1" t="s">
        <v>13</v>
      </c>
      <c r="K3582" s="1" t="s">
        <v>13</v>
      </c>
      <c r="L3582" s="1" t="s">
        <v>13</v>
      </c>
      <c r="M3582" s="1" t="s">
        <v>13</v>
      </c>
      <c r="N3582" s="1" t="s">
        <v>13</v>
      </c>
      <c r="O3582" s="1" t="s">
        <v>13</v>
      </c>
      <c r="P3582" s="1" t="s">
        <v>13</v>
      </c>
      <c r="Q3582" s="1" t="s">
        <v>13</v>
      </c>
      <c r="S3582" t="s">
        <v>13</v>
      </c>
      <c r="T3582" t="s">
        <v>13</v>
      </c>
      <c r="U3582" t="s">
        <v>13</v>
      </c>
      <c r="V3582">
        <v>1</v>
      </c>
    </row>
    <row r="3583" spans="1:22" x14ac:dyDescent="0.2">
      <c r="A3583" s="1" t="s">
        <v>1163</v>
      </c>
      <c r="B3583" s="6" t="s">
        <v>1312</v>
      </c>
      <c r="C3583" s="1" t="s">
        <v>1355</v>
      </c>
      <c r="D3583" s="1" t="s">
        <v>13</v>
      </c>
      <c r="E3583" s="1" t="s">
        <v>1356</v>
      </c>
      <c r="F3583" s="1" t="s">
        <v>1315</v>
      </c>
      <c r="G3583" s="6" t="s">
        <v>1316</v>
      </c>
      <c r="H3583" s="3">
        <v>1.33</v>
      </c>
      <c r="I3583" s="5">
        <v>0</v>
      </c>
      <c r="J3583" s="4">
        <f t="shared" ref="J3583:J3589" si="499">TRUNC(H3583*I3583, 1)</f>
        <v>0</v>
      </c>
      <c r="K3583" s="4">
        <f>노무!E5</f>
        <v>0</v>
      </c>
      <c r="L3583" s="5">
        <f t="shared" ref="L3583:L3589" si="500">TRUNC(H3583*K3583, 1)</f>
        <v>0</v>
      </c>
      <c r="M3583" s="4">
        <v>0</v>
      </c>
      <c r="N3583" s="5">
        <f t="shared" ref="N3583:N3589" si="501">TRUNC(H3583*M3583, 1)</f>
        <v>0</v>
      </c>
      <c r="O3583" s="4">
        <f t="shared" ref="O3583:P3589" si="502">I3583+K3583+M3583</f>
        <v>0</v>
      </c>
      <c r="P3583" s="5">
        <f t="shared" si="502"/>
        <v>0</v>
      </c>
      <c r="Q3583" s="1" t="s">
        <v>13</v>
      </c>
      <c r="S3583" t="s">
        <v>54</v>
      </c>
      <c r="T3583" t="s">
        <v>54</v>
      </c>
      <c r="U3583" t="s">
        <v>13</v>
      </c>
      <c r="V3583">
        <v>1</v>
      </c>
    </row>
    <row r="3584" spans="1:22" x14ac:dyDescent="0.2">
      <c r="A3584" s="1" t="s">
        <v>1163</v>
      </c>
      <c r="B3584" s="6" t="s">
        <v>1312</v>
      </c>
      <c r="C3584" s="1" t="s">
        <v>1328</v>
      </c>
      <c r="D3584" s="1" t="s">
        <v>13</v>
      </c>
      <c r="E3584" s="1" t="s">
        <v>1329</v>
      </c>
      <c r="F3584" s="1" t="s">
        <v>1315</v>
      </c>
      <c r="G3584" s="6" t="s">
        <v>1316</v>
      </c>
      <c r="H3584" s="3">
        <v>0.23</v>
      </c>
      <c r="I3584" s="5">
        <v>0</v>
      </c>
      <c r="J3584" s="4">
        <f t="shared" si="499"/>
        <v>0</v>
      </c>
      <c r="K3584" s="4">
        <f>노무!E12</f>
        <v>0</v>
      </c>
      <c r="L3584" s="5">
        <f t="shared" si="500"/>
        <v>0</v>
      </c>
      <c r="M3584" s="4">
        <v>0</v>
      </c>
      <c r="N3584" s="5">
        <f t="shared" si="501"/>
        <v>0</v>
      </c>
      <c r="O3584" s="4">
        <f t="shared" si="502"/>
        <v>0</v>
      </c>
      <c r="P3584" s="5">
        <f t="shared" si="502"/>
        <v>0</v>
      </c>
      <c r="Q3584" s="1" t="s">
        <v>13</v>
      </c>
      <c r="S3584" t="s">
        <v>54</v>
      </c>
      <c r="T3584" t="s">
        <v>54</v>
      </c>
      <c r="U3584" t="s">
        <v>13</v>
      </c>
      <c r="V3584">
        <v>1</v>
      </c>
    </row>
    <row r="3585" spans="1:22" x14ac:dyDescent="0.2">
      <c r="A3585" s="1" t="s">
        <v>1163</v>
      </c>
      <c r="B3585" s="6" t="s">
        <v>1312</v>
      </c>
      <c r="C3585" s="1" t="s">
        <v>1317</v>
      </c>
      <c r="D3585" s="1" t="s">
        <v>13</v>
      </c>
      <c r="E3585" s="1" t="s">
        <v>1318</v>
      </c>
      <c r="F3585" s="1" t="s">
        <v>1315</v>
      </c>
      <c r="G3585" s="6" t="s">
        <v>1316</v>
      </c>
      <c r="H3585" s="3">
        <v>0.69</v>
      </c>
      <c r="I3585" s="5">
        <v>0</v>
      </c>
      <c r="J3585" s="4">
        <f t="shared" si="499"/>
        <v>0</v>
      </c>
      <c r="K3585" s="4">
        <f>노무!E4</f>
        <v>0</v>
      </c>
      <c r="L3585" s="5">
        <f t="shared" si="500"/>
        <v>0</v>
      </c>
      <c r="M3585" s="4">
        <v>0</v>
      </c>
      <c r="N3585" s="5">
        <f t="shared" si="501"/>
        <v>0</v>
      </c>
      <c r="O3585" s="4">
        <f t="shared" si="502"/>
        <v>0</v>
      </c>
      <c r="P3585" s="5">
        <f t="shared" si="502"/>
        <v>0</v>
      </c>
      <c r="Q3585" s="1" t="s">
        <v>13</v>
      </c>
      <c r="S3585" t="s">
        <v>54</v>
      </c>
      <c r="T3585" t="s">
        <v>54</v>
      </c>
      <c r="U3585" t="s">
        <v>13</v>
      </c>
      <c r="V3585">
        <v>1</v>
      </c>
    </row>
    <row r="3586" spans="1:22" x14ac:dyDescent="0.2">
      <c r="A3586" s="1" t="s">
        <v>1163</v>
      </c>
      <c r="B3586" s="6" t="s">
        <v>1306</v>
      </c>
      <c r="C3586" s="1" t="s">
        <v>1307</v>
      </c>
      <c r="D3586" s="1" t="s">
        <v>13</v>
      </c>
      <c r="E3586" s="1" t="s">
        <v>1319</v>
      </c>
      <c r="F3586" s="1" t="s">
        <v>1330</v>
      </c>
      <c r="G3586" s="6" t="s">
        <v>1310</v>
      </c>
      <c r="H3586" s="3">
        <v>1</v>
      </c>
      <c r="I3586" s="4">
        <f>TRUNC((L3583+L3584+L3585)*2*0.01, 1)</f>
        <v>0</v>
      </c>
      <c r="J3586" s="4">
        <f t="shared" si="499"/>
        <v>0</v>
      </c>
      <c r="K3586" s="4">
        <v>0</v>
      </c>
      <c r="L3586" s="5">
        <f t="shared" si="500"/>
        <v>0</v>
      </c>
      <c r="M3586" s="4">
        <v>0</v>
      </c>
      <c r="N3586" s="5">
        <f t="shared" si="501"/>
        <v>0</v>
      </c>
      <c r="O3586" s="4">
        <f t="shared" si="502"/>
        <v>0</v>
      </c>
      <c r="P3586" s="5">
        <f t="shared" si="502"/>
        <v>0</v>
      </c>
      <c r="Q3586" s="1" t="s">
        <v>13</v>
      </c>
      <c r="S3586" t="s">
        <v>54</v>
      </c>
      <c r="T3586" t="s">
        <v>54</v>
      </c>
      <c r="U3586">
        <v>2</v>
      </c>
      <c r="V3586">
        <v>1</v>
      </c>
    </row>
    <row r="3587" spans="1:22" x14ac:dyDescent="0.2">
      <c r="A3587" s="1" t="s">
        <v>1163</v>
      </c>
      <c r="B3587" s="6" t="s">
        <v>1331</v>
      </c>
      <c r="C3587" s="1" t="s">
        <v>1379</v>
      </c>
      <c r="D3587" s="1" t="s">
        <v>13</v>
      </c>
      <c r="E3587" s="1" t="s">
        <v>1333</v>
      </c>
      <c r="F3587" s="1" t="s">
        <v>1380</v>
      </c>
      <c r="G3587" s="6" t="s">
        <v>1335</v>
      </c>
      <c r="H3587" s="3">
        <v>2.2400000000000002</v>
      </c>
      <c r="I3587" s="4">
        <f>기계경비!H33</f>
        <v>0</v>
      </c>
      <c r="J3587" s="4">
        <f t="shared" si="499"/>
        <v>0</v>
      </c>
      <c r="K3587" s="4">
        <f>기계경비!I33</f>
        <v>0</v>
      </c>
      <c r="L3587" s="5">
        <f t="shared" si="500"/>
        <v>0</v>
      </c>
      <c r="M3587" s="4">
        <f>기계경비!J33</f>
        <v>0</v>
      </c>
      <c r="N3587" s="5">
        <f t="shared" si="501"/>
        <v>0</v>
      </c>
      <c r="O3587" s="4">
        <f t="shared" si="502"/>
        <v>0</v>
      </c>
      <c r="P3587" s="5">
        <f t="shared" si="502"/>
        <v>0</v>
      </c>
      <c r="Q3587" s="1" t="s">
        <v>13</v>
      </c>
      <c r="S3587" t="s">
        <v>54</v>
      </c>
      <c r="T3587" t="s">
        <v>54</v>
      </c>
      <c r="U3587" t="s">
        <v>13</v>
      </c>
      <c r="V3587">
        <v>1</v>
      </c>
    </row>
    <row r="3588" spans="1:22" x14ac:dyDescent="0.2">
      <c r="A3588" s="1" t="s">
        <v>1163</v>
      </c>
      <c r="B3588" s="6" t="s">
        <v>1331</v>
      </c>
      <c r="C3588" s="1" t="s">
        <v>1370</v>
      </c>
      <c r="D3588" s="1" t="s">
        <v>13</v>
      </c>
      <c r="E3588" s="1" t="s">
        <v>1371</v>
      </c>
      <c r="F3588" s="1" t="s">
        <v>1372</v>
      </c>
      <c r="G3588" s="6" t="s">
        <v>1335</v>
      </c>
      <c r="H3588" s="3">
        <v>1.99</v>
      </c>
      <c r="I3588" s="4">
        <f>기계경비!H63</f>
        <v>0</v>
      </c>
      <c r="J3588" s="4">
        <f t="shared" si="499"/>
        <v>0</v>
      </c>
      <c r="K3588" s="4">
        <f>기계경비!I63</f>
        <v>0</v>
      </c>
      <c r="L3588" s="5">
        <f t="shared" si="500"/>
        <v>0</v>
      </c>
      <c r="M3588" s="4">
        <f>기계경비!J63</f>
        <v>0</v>
      </c>
      <c r="N3588" s="5">
        <f t="shared" si="501"/>
        <v>0</v>
      </c>
      <c r="O3588" s="4">
        <f t="shared" si="502"/>
        <v>0</v>
      </c>
      <c r="P3588" s="5">
        <f t="shared" si="502"/>
        <v>0</v>
      </c>
      <c r="Q3588" s="1" t="s">
        <v>13</v>
      </c>
      <c r="S3588" t="s">
        <v>54</v>
      </c>
      <c r="T3588" t="s">
        <v>54</v>
      </c>
      <c r="U3588" t="s">
        <v>13</v>
      </c>
      <c r="V3588">
        <v>1</v>
      </c>
    </row>
    <row r="3589" spans="1:22" x14ac:dyDescent="0.2">
      <c r="A3589" s="1" t="s">
        <v>1163</v>
      </c>
      <c r="B3589" s="6" t="s">
        <v>1331</v>
      </c>
      <c r="C3589" s="1" t="s">
        <v>1585</v>
      </c>
      <c r="D3589" s="1" t="s">
        <v>13</v>
      </c>
      <c r="E3589" s="1" t="s">
        <v>1586</v>
      </c>
      <c r="F3589" s="1" t="s">
        <v>1587</v>
      </c>
      <c r="G3589" s="6" t="s">
        <v>1335</v>
      </c>
      <c r="H3589" s="3">
        <v>1</v>
      </c>
      <c r="I3589" s="4">
        <f>기계경비!H64</f>
        <v>0</v>
      </c>
      <c r="J3589" s="4">
        <f t="shared" si="499"/>
        <v>0</v>
      </c>
      <c r="K3589" s="4">
        <f>기계경비!I64</f>
        <v>0</v>
      </c>
      <c r="L3589" s="5">
        <f t="shared" si="500"/>
        <v>0</v>
      </c>
      <c r="M3589" s="4">
        <f>기계경비!J64</f>
        <v>0</v>
      </c>
      <c r="N3589" s="5">
        <f t="shared" si="501"/>
        <v>0</v>
      </c>
      <c r="O3589" s="4">
        <f t="shared" si="502"/>
        <v>0</v>
      </c>
      <c r="P3589" s="5">
        <f t="shared" si="502"/>
        <v>0</v>
      </c>
      <c r="Q3589" s="1" t="s">
        <v>13</v>
      </c>
      <c r="S3589" t="s">
        <v>54</v>
      </c>
      <c r="T3589" t="s">
        <v>54</v>
      </c>
      <c r="U3589" t="s">
        <v>13</v>
      </c>
      <c r="V3589">
        <v>1</v>
      </c>
    </row>
    <row r="3590" spans="1:22" x14ac:dyDescent="0.2">
      <c r="A3590" s="1" t="s">
        <v>13</v>
      </c>
      <c r="B3590" s="6" t="s">
        <v>13</v>
      </c>
      <c r="C3590" s="1" t="s">
        <v>13</v>
      </c>
      <c r="D3590" s="1" t="s">
        <v>13</v>
      </c>
      <c r="E3590" s="1" t="s">
        <v>1311</v>
      </c>
      <c r="F3590" s="1" t="s">
        <v>13</v>
      </c>
      <c r="G3590" s="6" t="s">
        <v>13</v>
      </c>
      <c r="H3590" s="3">
        <v>0</v>
      </c>
      <c r="I3590" s="1" t="s">
        <v>13</v>
      </c>
      <c r="J3590" s="4">
        <f>TRUNC(SUMPRODUCT(J3583:J3589, V3583:V3589), 0)</f>
        <v>0</v>
      </c>
      <c r="K3590" s="1" t="s">
        <v>13</v>
      </c>
      <c r="L3590" s="5">
        <f>TRUNC(SUMPRODUCT(L3583:L3589, V3583:V3589), 0)</f>
        <v>0</v>
      </c>
      <c r="M3590" s="1" t="s">
        <v>13</v>
      </c>
      <c r="N3590" s="5">
        <f>TRUNC(SUMPRODUCT(N3583:N3589, V3583:V3589), 0)</f>
        <v>0</v>
      </c>
      <c r="O3590" s="1" t="s">
        <v>13</v>
      </c>
      <c r="P3590" s="5">
        <f>J3590+L3590+N3590</f>
        <v>0</v>
      </c>
      <c r="Q3590" s="1" t="s">
        <v>13</v>
      </c>
      <c r="S3590" t="s">
        <v>13</v>
      </c>
      <c r="T3590" t="s">
        <v>13</v>
      </c>
      <c r="U3590" t="s">
        <v>13</v>
      </c>
      <c r="V3590">
        <v>1</v>
      </c>
    </row>
    <row r="3591" spans="1:22" x14ac:dyDescent="0.2">
      <c r="A3591" s="1" t="s">
        <v>13</v>
      </c>
      <c r="B3591" s="6" t="s">
        <v>13</v>
      </c>
      <c r="C3591" s="1" t="s">
        <v>13</v>
      </c>
      <c r="D3591" s="1" t="s">
        <v>13</v>
      </c>
      <c r="E3591" s="1" t="s">
        <v>13</v>
      </c>
      <c r="F3591" s="1" t="s">
        <v>13</v>
      </c>
      <c r="G3591" s="6" t="s">
        <v>13</v>
      </c>
      <c r="H3591" s="3">
        <v>0</v>
      </c>
      <c r="I3591" s="1" t="s">
        <v>13</v>
      </c>
      <c r="J3591" s="1" t="s">
        <v>13</v>
      </c>
      <c r="K3591" s="1" t="s">
        <v>13</v>
      </c>
      <c r="L3591" s="1" t="s">
        <v>13</v>
      </c>
      <c r="M3591" s="1" t="s">
        <v>13</v>
      </c>
      <c r="N3591" s="1" t="s">
        <v>13</v>
      </c>
      <c r="O3591" s="1" t="s">
        <v>13</v>
      </c>
      <c r="P3591" s="1" t="s">
        <v>13</v>
      </c>
      <c r="Q3591" s="1" t="s">
        <v>13</v>
      </c>
      <c r="S3591" t="s">
        <v>13</v>
      </c>
      <c r="T3591" t="s">
        <v>13</v>
      </c>
      <c r="U3591" t="s">
        <v>13</v>
      </c>
      <c r="V3591">
        <v>1</v>
      </c>
    </row>
    <row r="3592" spans="1:22" x14ac:dyDescent="0.2">
      <c r="A3592" s="1" t="s">
        <v>1165</v>
      </c>
      <c r="B3592" s="6" t="s">
        <v>13</v>
      </c>
      <c r="C3592" s="1" t="s">
        <v>13</v>
      </c>
      <c r="D3592" s="1" t="s">
        <v>13</v>
      </c>
      <c r="E3592" s="1" t="s">
        <v>1153</v>
      </c>
      <c r="F3592" s="1" t="s">
        <v>1166</v>
      </c>
      <c r="G3592" s="6" t="s">
        <v>1042</v>
      </c>
      <c r="H3592" s="3">
        <v>0</v>
      </c>
      <c r="I3592" s="1" t="s">
        <v>13</v>
      </c>
      <c r="J3592" s="1" t="s">
        <v>13</v>
      </c>
      <c r="K3592" s="1" t="s">
        <v>13</v>
      </c>
      <c r="L3592" s="1" t="s">
        <v>13</v>
      </c>
      <c r="M3592" s="1" t="s">
        <v>13</v>
      </c>
      <c r="N3592" s="1" t="s">
        <v>13</v>
      </c>
      <c r="O3592" s="1" t="s">
        <v>13</v>
      </c>
      <c r="P3592" s="1" t="s">
        <v>13</v>
      </c>
      <c r="Q3592" s="1" t="s">
        <v>13</v>
      </c>
      <c r="S3592" t="s">
        <v>13</v>
      </c>
      <c r="T3592" t="s">
        <v>13</v>
      </c>
      <c r="U3592" t="s">
        <v>13</v>
      </c>
      <c r="V3592">
        <v>1</v>
      </c>
    </row>
    <row r="3593" spans="1:22" x14ac:dyDescent="0.2">
      <c r="A3593" s="1" t="s">
        <v>1165</v>
      </c>
      <c r="B3593" s="6" t="s">
        <v>1312</v>
      </c>
      <c r="C3593" s="1" t="s">
        <v>1355</v>
      </c>
      <c r="D3593" s="1" t="s">
        <v>13</v>
      </c>
      <c r="E3593" s="1" t="s">
        <v>1356</v>
      </c>
      <c r="F3593" s="1" t="s">
        <v>1315</v>
      </c>
      <c r="G3593" s="6" t="s">
        <v>1316</v>
      </c>
      <c r="H3593" s="3">
        <v>0.41</v>
      </c>
      <c r="I3593" s="5">
        <v>0</v>
      </c>
      <c r="J3593" s="4">
        <f t="shared" ref="J3593:J3601" si="503">TRUNC(H3593*I3593, 1)</f>
        <v>0</v>
      </c>
      <c r="K3593" s="4">
        <f>노무!E5</f>
        <v>0</v>
      </c>
      <c r="L3593" s="5">
        <f t="shared" ref="L3593:L3601" si="504">TRUNC(H3593*K3593, 1)</f>
        <v>0</v>
      </c>
      <c r="M3593" s="4">
        <v>0</v>
      </c>
      <c r="N3593" s="5">
        <f t="shared" ref="N3593:N3601" si="505">TRUNC(H3593*M3593, 1)</f>
        <v>0</v>
      </c>
      <c r="O3593" s="4">
        <f t="shared" ref="O3593:O3601" si="506">I3593+K3593+M3593</f>
        <v>0</v>
      </c>
      <c r="P3593" s="5">
        <f t="shared" ref="P3593:P3601" si="507">J3593+L3593+N3593</f>
        <v>0</v>
      </c>
      <c r="Q3593" s="1" t="s">
        <v>13</v>
      </c>
      <c r="S3593" t="s">
        <v>54</v>
      </c>
      <c r="T3593" t="s">
        <v>54</v>
      </c>
      <c r="U3593" t="s">
        <v>13</v>
      </c>
      <c r="V3593">
        <v>1</v>
      </c>
    </row>
    <row r="3594" spans="1:22" x14ac:dyDescent="0.2">
      <c r="A3594" s="1" t="s">
        <v>1165</v>
      </c>
      <c r="B3594" s="6" t="s">
        <v>1312</v>
      </c>
      <c r="C3594" s="1" t="s">
        <v>1328</v>
      </c>
      <c r="D3594" s="1" t="s">
        <v>13</v>
      </c>
      <c r="E3594" s="1" t="s">
        <v>1329</v>
      </c>
      <c r="F3594" s="1" t="s">
        <v>1315</v>
      </c>
      <c r="G3594" s="6" t="s">
        <v>1316</v>
      </c>
      <c r="H3594" s="3">
        <v>0.08</v>
      </c>
      <c r="I3594" s="5">
        <v>0</v>
      </c>
      <c r="J3594" s="4">
        <f t="shared" si="503"/>
        <v>0</v>
      </c>
      <c r="K3594" s="4">
        <f>노무!E12</f>
        <v>0</v>
      </c>
      <c r="L3594" s="5">
        <f t="shared" si="504"/>
        <v>0</v>
      </c>
      <c r="M3594" s="4">
        <v>0</v>
      </c>
      <c r="N3594" s="5">
        <f t="shared" si="505"/>
        <v>0</v>
      </c>
      <c r="O3594" s="4">
        <f t="shared" si="506"/>
        <v>0</v>
      </c>
      <c r="P3594" s="5">
        <f t="shared" si="507"/>
        <v>0</v>
      </c>
      <c r="Q3594" s="1" t="s">
        <v>13</v>
      </c>
      <c r="S3594" t="s">
        <v>54</v>
      </c>
      <c r="T3594" t="s">
        <v>54</v>
      </c>
      <c r="U3594" t="s">
        <v>13</v>
      </c>
      <c r="V3594">
        <v>1</v>
      </c>
    </row>
    <row r="3595" spans="1:22" x14ac:dyDescent="0.2">
      <c r="A3595" s="1" t="s">
        <v>1165</v>
      </c>
      <c r="B3595" s="6" t="s">
        <v>1312</v>
      </c>
      <c r="C3595" s="1" t="s">
        <v>1317</v>
      </c>
      <c r="D3595" s="1" t="s">
        <v>13</v>
      </c>
      <c r="E3595" s="1" t="s">
        <v>1318</v>
      </c>
      <c r="F3595" s="1" t="s">
        <v>1315</v>
      </c>
      <c r="G3595" s="6" t="s">
        <v>1316</v>
      </c>
      <c r="H3595" s="3">
        <v>0.22</v>
      </c>
      <c r="I3595" s="5">
        <v>0</v>
      </c>
      <c r="J3595" s="4">
        <f t="shared" si="503"/>
        <v>0</v>
      </c>
      <c r="K3595" s="4">
        <f>노무!E4</f>
        <v>0</v>
      </c>
      <c r="L3595" s="5">
        <f t="shared" si="504"/>
        <v>0</v>
      </c>
      <c r="M3595" s="4">
        <v>0</v>
      </c>
      <c r="N3595" s="5">
        <f t="shared" si="505"/>
        <v>0</v>
      </c>
      <c r="O3595" s="4">
        <f t="shared" si="506"/>
        <v>0</v>
      </c>
      <c r="P3595" s="5">
        <f t="shared" si="507"/>
        <v>0</v>
      </c>
      <c r="Q3595" s="1" t="s">
        <v>13</v>
      </c>
      <c r="S3595" t="s">
        <v>54</v>
      </c>
      <c r="T3595" t="s">
        <v>54</v>
      </c>
      <c r="U3595" t="s">
        <v>13</v>
      </c>
      <c r="V3595">
        <v>1</v>
      </c>
    </row>
    <row r="3596" spans="1:22" x14ac:dyDescent="0.2">
      <c r="A3596" s="1" t="s">
        <v>1165</v>
      </c>
      <c r="B3596" s="6" t="s">
        <v>1306</v>
      </c>
      <c r="C3596" s="1" t="s">
        <v>1307</v>
      </c>
      <c r="D3596" s="1" t="s">
        <v>13</v>
      </c>
      <c r="E3596" s="1" t="s">
        <v>1319</v>
      </c>
      <c r="F3596" s="1" t="s">
        <v>1330</v>
      </c>
      <c r="G3596" s="6" t="s">
        <v>1310</v>
      </c>
      <c r="H3596" s="3">
        <v>1</v>
      </c>
      <c r="I3596" s="4">
        <f>TRUNC((L3593+L3594+L3595)*2*0.01, 1)</f>
        <v>0</v>
      </c>
      <c r="J3596" s="4">
        <f t="shared" si="503"/>
        <v>0</v>
      </c>
      <c r="K3596" s="4">
        <v>0</v>
      </c>
      <c r="L3596" s="5">
        <f t="shared" si="504"/>
        <v>0</v>
      </c>
      <c r="M3596" s="4">
        <v>0</v>
      </c>
      <c r="N3596" s="5">
        <f t="shared" si="505"/>
        <v>0</v>
      </c>
      <c r="O3596" s="4">
        <f t="shared" si="506"/>
        <v>0</v>
      </c>
      <c r="P3596" s="5">
        <f t="shared" si="507"/>
        <v>0</v>
      </c>
      <c r="Q3596" s="1" t="s">
        <v>13</v>
      </c>
      <c r="S3596" t="s">
        <v>54</v>
      </c>
      <c r="T3596" t="s">
        <v>54</v>
      </c>
      <c r="U3596">
        <v>2</v>
      </c>
      <c r="V3596">
        <v>1</v>
      </c>
    </row>
    <row r="3597" spans="1:22" x14ac:dyDescent="0.2">
      <c r="A3597" s="1" t="s">
        <v>1165</v>
      </c>
      <c r="B3597" s="6" t="s">
        <v>1306</v>
      </c>
      <c r="C3597" s="1" t="s">
        <v>1321</v>
      </c>
      <c r="D3597" s="1" t="s">
        <v>13</v>
      </c>
      <c r="E3597" s="1" t="s">
        <v>1322</v>
      </c>
      <c r="F3597" s="1" t="s">
        <v>1502</v>
      </c>
      <c r="G3597" s="6" t="s">
        <v>1310</v>
      </c>
      <c r="H3597" s="3">
        <v>1</v>
      </c>
      <c r="I3597" s="5">
        <v>0</v>
      </c>
      <c r="J3597" s="4">
        <f t="shared" si="503"/>
        <v>0</v>
      </c>
      <c r="K3597" s="4">
        <f>TRUNC((L3593+L3594+L3595)*20*0.01, 1)</f>
        <v>0</v>
      </c>
      <c r="L3597" s="5">
        <f t="shared" si="504"/>
        <v>0</v>
      </c>
      <c r="M3597" s="4">
        <v>0</v>
      </c>
      <c r="N3597" s="5">
        <f t="shared" si="505"/>
        <v>0</v>
      </c>
      <c r="O3597" s="4">
        <f t="shared" si="506"/>
        <v>0</v>
      </c>
      <c r="P3597" s="5">
        <f t="shared" si="507"/>
        <v>0</v>
      </c>
      <c r="Q3597" s="1" t="s">
        <v>13</v>
      </c>
      <c r="S3597" t="s">
        <v>54</v>
      </c>
      <c r="T3597" t="s">
        <v>54</v>
      </c>
      <c r="U3597">
        <v>20</v>
      </c>
      <c r="V3597">
        <v>1</v>
      </c>
    </row>
    <row r="3598" spans="1:22" x14ac:dyDescent="0.2">
      <c r="A3598" s="1" t="s">
        <v>1165</v>
      </c>
      <c r="B3598" s="6" t="s">
        <v>1331</v>
      </c>
      <c r="C3598" s="1" t="s">
        <v>1379</v>
      </c>
      <c r="D3598" s="1" t="s">
        <v>13</v>
      </c>
      <c r="E3598" s="1" t="s">
        <v>1333</v>
      </c>
      <c r="F3598" s="1" t="s">
        <v>1380</v>
      </c>
      <c r="G3598" s="6" t="s">
        <v>1335</v>
      </c>
      <c r="H3598" s="3">
        <v>0.69</v>
      </c>
      <c r="I3598" s="4">
        <f>기계경비!H33</f>
        <v>0</v>
      </c>
      <c r="J3598" s="4">
        <f t="shared" si="503"/>
        <v>0</v>
      </c>
      <c r="K3598" s="4">
        <f>기계경비!I33</f>
        <v>0</v>
      </c>
      <c r="L3598" s="5">
        <f t="shared" si="504"/>
        <v>0</v>
      </c>
      <c r="M3598" s="4">
        <f>기계경비!J33</f>
        <v>0</v>
      </c>
      <c r="N3598" s="5">
        <f t="shared" si="505"/>
        <v>0</v>
      </c>
      <c r="O3598" s="4">
        <f t="shared" si="506"/>
        <v>0</v>
      </c>
      <c r="P3598" s="5">
        <f t="shared" si="507"/>
        <v>0</v>
      </c>
      <c r="Q3598" s="1" t="s">
        <v>13</v>
      </c>
      <c r="S3598" t="s">
        <v>54</v>
      </c>
      <c r="T3598" t="s">
        <v>54</v>
      </c>
      <c r="U3598" t="s">
        <v>13</v>
      </c>
      <c r="V3598">
        <v>1</v>
      </c>
    </row>
    <row r="3599" spans="1:22" x14ac:dyDescent="0.2">
      <c r="A3599" s="1" t="s">
        <v>1165</v>
      </c>
      <c r="B3599" s="6" t="s">
        <v>1331</v>
      </c>
      <c r="C3599" s="1" t="s">
        <v>1370</v>
      </c>
      <c r="D3599" s="1" t="s">
        <v>13</v>
      </c>
      <c r="E3599" s="1" t="s">
        <v>1371</v>
      </c>
      <c r="F3599" s="1" t="s">
        <v>1372</v>
      </c>
      <c r="G3599" s="6" t="s">
        <v>1335</v>
      </c>
      <c r="H3599" s="3">
        <v>0.62</v>
      </c>
      <c r="I3599" s="4">
        <f>기계경비!H63</f>
        <v>0</v>
      </c>
      <c r="J3599" s="4">
        <f t="shared" si="503"/>
        <v>0</v>
      </c>
      <c r="K3599" s="4">
        <f>기계경비!I63</f>
        <v>0</v>
      </c>
      <c r="L3599" s="5">
        <f t="shared" si="504"/>
        <v>0</v>
      </c>
      <c r="M3599" s="4">
        <f>기계경비!J63</f>
        <v>0</v>
      </c>
      <c r="N3599" s="5">
        <f t="shared" si="505"/>
        <v>0</v>
      </c>
      <c r="O3599" s="4">
        <f t="shared" si="506"/>
        <v>0</v>
      </c>
      <c r="P3599" s="5">
        <f t="shared" si="507"/>
        <v>0</v>
      </c>
      <c r="Q3599" s="1" t="s">
        <v>13</v>
      </c>
      <c r="S3599" t="s">
        <v>54</v>
      </c>
      <c r="T3599" t="s">
        <v>54</v>
      </c>
      <c r="U3599" t="s">
        <v>13</v>
      </c>
      <c r="V3599">
        <v>1</v>
      </c>
    </row>
    <row r="3600" spans="1:22" x14ac:dyDescent="0.2">
      <c r="A3600" s="1" t="s">
        <v>1165</v>
      </c>
      <c r="B3600" s="6" t="s">
        <v>1331</v>
      </c>
      <c r="C3600" s="1" t="s">
        <v>1585</v>
      </c>
      <c r="D3600" s="1" t="s">
        <v>13</v>
      </c>
      <c r="E3600" s="1" t="s">
        <v>1586</v>
      </c>
      <c r="F3600" s="1" t="s">
        <v>1587</v>
      </c>
      <c r="G3600" s="6" t="s">
        <v>1335</v>
      </c>
      <c r="H3600" s="3">
        <v>0.31</v>
      </c>
      <c r="I3600" s="4">
        <f>기계경비!H64</f>
        <v>0</v>
      </c>
      <c r="J3600" s="4">
        <f t="shared" si="503"/>
        <v>0</v>
      </c>
      <c r="K3600" s="4">
        <f>기계경비!I64</f>
        <v>0</v>
      </c>
      <c r="L3600" s="5">
        <f t="shared" si="504"/>
        <v>0</v>
      </c>
      <c r="M3600" s="4">
        <f>기계경비!J64</f>
        <v>0</v>
      </c>
      <c r="N3600" s="5">
        <f t="shared" si="505"/>
        <v>0</v>
      </c>
      <c r="O3600" s="4">
        <f t="shared" si="506"/>
        <v>0</v>
      </c>
      <c r="P3600" s="5">
        <f t="shared" si="507"/>
        <v>0</v>
      </c>
      <c r="Q3600" s="1" t="s">
        <v>13</v>
      </c>
      <c r="S3600" t="s">
        <v>54</v>
      </c>
      <c r="T3600" t="s">
        <v>54</v>
      </c>
      <c r="U3600" t="s">
        <v>13</v>
      </c>
      <c r="V3600">
        <v>1</v>
      </c>
    </row>
    <row r="3601" spans="1:22" x14ac:dyDescent="0.2">
      <c r="A3601" s="1" t="s">
        <v>1165</v>
      </c>
      <c r="B3601" s="6" t="s">
        <v>1306</v>
      </c>
      <c r="C3601" s="1" t="s">
        <v>1588</v>
      </c>
      <c r="D3601" s="1" t="s">
        <v>13</v>
      </c>
      <c r="E3601" s="1" t="s">
        <v>1589</v>
      </c>
      <c r="F3601" s="1" t="s">
        <v>1590</v>
      </c>
      <c r="G3601" s="6" t="s">
        <v>1310</v>
      </c>
      <c r="H3601" s="3">
        <v>1</v>
      </c>
      <c r="I3601" s="5">
        <v>0</v>
      </c>
      <c r="J3601" s="4">
        <f t="shared" si="503"/>
        <v>0</v>
      </c>
      <c r="K3601" s="4">
        <v>0</v>
      </c>
      <c r="L3601" s="5">
        <f t="shared" si="504"/>
        <v>0</v>
      </c>
      <c r="M3601" s="4">
        <f>TRUNC((J3599+L3599+N3599+J3600+L3600+N3600)*20*0.01, 1)</f>
        <v>0</v>
      </c>
      <c r="N3601" s="5">
        <f t="shared" si="505"/>
        <v>0</v>
      </c>
      <c r="O3601" s="4">
        <f t="shared" si="506"/>
        <v>0</v>
      </c>
      <c r="P3601" s="5">
        <f t="shared" si="507"/>
        <v>0</v>
      </c>
      <c r="Q3601" s="1" t="s">
        <v>13</v>
      </c>
      <c r="S3601" t="s">
        <v>54</v>
      </c>
      <c r="T3601" t="s">
        <v>54</v>
      </c>
      <c r="U3601">
        <v>20</v>
      </c>
      <c r="V3601">
        <v>1</v>
      </c>
    </row>
    <row r="3602" spans="1:22" x14ac:dyDescent="0.2">
      <c r="A3602" s="1" t="s">
        <v>13</v>
      </c>
      <c r="B3602" s="6" t="s">
        <v>13</v>
      </c>
      <c r="C3602" s="1" t="s">
        <v>13</v>
      </c>
      <c r="D3602" s="1" t="s">
        <v>13</v>
      </c>
      <c r="E3602" s="1" t="s">
        <v>1311</v>
      </c>
      <c r="F3602" s="1" t="s">
        <v>13</v>
      </c>
      <c r="G3602" s="6" t="s">
        <v>13</v>
      </c>
      <c r="H3602" s="3">
        <v>0</v>
      </c>
      <c r="I3602" s="1" t="s">
        <v>13</v>
      </c>
      <c r="J3602" s="4">
        <f>TRUNC(SUMPRODUCT(J3593:J3601, V3593:V3601), 0)</f>
        <v>0</v>
      </c>
      <c r="K3602" s="1" t="s">
        <v>13</v>
      </c>
      <c r="L3602" s="5">
        <f>TRUNC(SUMPRODUCT(L3593:L3601, V3593:V3601), 0)</f>
        <v>0</v>
      </c>
      <c r="M3602" s="1" t="s">
        <v>13</v>
      </c>
      <c r="N3602" s="5">
        <f>TRUNC(SUMPRODUCT(N3593:N3601, V3593:V3601), 0)</f>
        <v>0</v>
      </c>
      <c r="O3602" s="1" t="s">
        <v>13</v>
      </c>
      <c r="P3602" s="5">
        <f>J3602+L3602+N3602</f>
        <v>0</v>
      </c>
      <c r="Q3602" s="1" t="s">
        <v>13</v>
      </c>
      <c r="S3602" t="s">
        <v>13</v>
      </c>
      <c r="T3602" t="s">
        <v>13</v>
      </c>
      <c r="U3602" t="s">
        <v>13</v>
      </c>
      <c r="V3602">
        <v>1</v>
      </c>
    </row>
    <row r="3603" spans="1:22" x14ac:dyDescent="0.2">
      <c r="A3603" s="1" t="s">
        <v>13</v>
      </c>
      <c r="B3603" s="6" t="s">
        <v>13</v>
      </c>
      <c r="C3603" s="1" t="s">
        <v>13</v>
      </c>
      <c r="D3603" s="1" t="s">
        <v>13</v>
      </c>
      <c r="E3603" s="1" t="s">
        <v>13</v>
      </c>
      <c r="F3603" s="1" t="s">
        <v>13</v>
      </c>
      <c r="G3603" s="6" t="s">
        <v>13</v>
      </c>
      <c r="H3603" s="3">
        <v>0</v>
      </c>
      <c r="I3603" s="1" t="s">
        <v>13</v>
      </c>
      <c r="J3603" s="1" t="s">
        <v>13</v>
      </c>
      <c r="K3603" s="1" t="s">
        <v>13</v>
      </c>
      <c r="L3603" s="1" t="s">
        <v>13</v>
      </c>
      <c r="M3603" s="1" t="s">
        <v>13</v>
      </c>
      <c r="N3603" s="1" t="s">
        <v>13</v>
      </c>
      <c r="O3603" s="1" t="s">
        <v>13</v>
      </c>
      <c r="P3603" s="1" t="s">
        <v>13</v>
      </c>
      <c r="Q3603" s="1" t="s">
        <v>13</v>
      </c>
      <c r="S3603" t="s">
        <v>13</v>
      </c>
      <c r="T3603" t="s">
        <v>13</v>
      </c>
      <c r="U3603" t="s">
        <v>13</v>
      </c>
      <c r="V3603">
        <v>1</v>
      </c>
    </row>
    <row r="3604" spans="1:22" x14ac:dyDescent="0.2">
      <c r="A3604" s="1" t="s">
        <v>1167</v>
      </c>
      <c r="B3604" s="6" t="s">
        <v>13</v>
      </c>
      <c r="C3604" s="1" t="s">
        <v>13</v>
      </c>
      <c r="D3604" s="1" t="s">
        <v>13</v>
      </c>
      <c r="E3604" s="1" t="s">
        <v>1156</v>
      </c>
      <c r="F3604" s="1" t="s">
        <v>1166</v>
      </c>
      <c r="G3604" s="6" t="s">
        <v>1042</v>
      </c>
      <c r="H3604" s="3">
        <v>0</v>
      </c>
      <c r="I3604" s="1" t="s">
        <v>13</v>
      </c>
      <c r="J3604" s="1" t="s">
        <v>13</v>
      </c>
      <c r="K3604" s="1" t="s">
        <v>13</v>
      </c>
      <c r="L3604" s="1" t="s">
        <v>13</v>
      </c>
      <c r="M3604" s="1" t="s">
        <v>13</v>
      </c>
      <c r="N3604" s="1" t="s">
        <v>13</v>
      </c>
      <c r="O3604" s="1" t="s">
        <v>13</v>
      </c>
      <c r="P3604" s="1" t="s">
        <v>13</v>
      </c>
      <c r="Q3604" s="1" t="s">
        <v>13</v>
      </c>
      <c r="S3604" t="s">
        <v>13</v>
      </c>
      <c r="T3604" t="s">
        <v>13</v>
      </c>
      <c r="U3604" t="s">
        <v>13</v>
      </c>
      <c r="V3604">
        <v>1</v>
      </c>
    </row>
    <row r="3605" spans="1:22" x14ac:dyDescent="0.2">
      <c r="A3605" s="1" t="s">
        <v>1167</v>
      </c>
      <c r="B3605" s="6" t="s">
        <v>1312</v>
      </c>
      <c r="C3605" s="1" t="s">
        <v>1355</v>
      </c>
      <c r="D3605" s="1" t="s">
        <v>13</v>
      </c>
      <c r="E3605" s="1" t="s">
        <v>1356</v>
      </c>
      <c r="F3605" s="1" t="s">
        <v>1315</v>
      </c>
      <c r="G3605" s="6" t="s">
        <v>1316</v>
      </c>
      <c r="H3605" s="3">
        <v>0.65</v>
      </c>
      <c r="I3605" s="5">
        <v>0</v>
      </c>
      <c r="J3605" s="4">
        <f t="shared" ref="J3605:J3613" si="508">TRUNC(H3605*I3605, 1)</f>
        <v>0</v>
      </c>
      <c r="K3605" s="4">
        <f>노무!E5</f>
        <v>0</v>
      </c>
      <c r="L3605" s="5">
        <f t="shared" ref="L3605:L3613" si="509">TRUNC(H3605*K3605, 1)</f>
        <v>0</v>
      </c>
      <c r="M3605" s="4">
        <v>0</v>
      </c>
      <c r="N3605" s="5">
        <f t="shared" ref="N3605:N3613" si="510">TRUNC(H3605*M3605, 1)</f>
        <v>0</v>
      </c>
      <c r="O3605" s="4">
        <f t="shared" ref="O3605:O3613" si="511">I3605+K3605+M3605</f>
        <v>0</v>
      </c>
      <c r="P3605" s="5">
        <f t="shared" ref="P3605:P3613" si="512">J3605+L3605+N3605</f>
        <v>0</v>
      </c>
      <c r="Q3605" s="1" t="s">
        <v>13</v>
      </c>
      <c r="S3605" t="s">
        <v>54</v>
      </c>
      <c r="T3605" t="s">
        <v>54</v>
      </c>
      <c r="U3605" t="s">
        <v>13</v>
      </c>
      <c r="V3605">
        <v>1</v>
      </c>
    </row>
    <row r="3606" spans="1:22" x14ac:dyDescent="0.2">
      <c r="A3606" s="1" t="s">
        <v>1167</v>
      </c>
      <c r="B3606" s="6" t="s">
        <v>1312</v>
      </c>
      <c r="C3606" s="1" t="s">
        <v>1328</v>
      </c>
      <c r="D3606" s="1" t="s">
        <v>13</v>
      </c>
      <c r="E3606" s="1" t="s">
        <v>1329</v>
      </c>
      <c r="F3606" s="1" t="s">
        <v>1315</v>
      </c>
      <c r="G3606" s="6" t="s">
        <v>1316</v>
      </c>
      <c r="H3606" s="3">
        <v>0.12</v>
      </c>
      <c r="I3606" s="5">
        <v>0</v>
      </c>
      <c r="J3606" s="4">
        <f t="shared" si="508"/>
        <v>0</v>
      </c>
      <c r="K3606" s="4">
        <f>노무!E12</f>
        <v>0</v>
      </c>
      <c r="L3606" s="5">
        <f t="shared" si="509"/>
        <v>0</v>
      </c>
      <c r="M3606" s="4">
        <v>0</v>
      </c>
      <c r="N3606" s="5">
        <f t="shared" si="510"/>
        <v>0</v>
      </c>
      <c r="O3606" s="4">
        <f t="shared" si="511"/>
        <v>0</v>
      </c>
      <c r="P3606" s="5">
        <f t="shared" si="512"/>
        <v>0</v>
      </c>
      <c r="Q3606" s="1" t="s">
        <v>13</v>
      </c>
      <c r="S3606" t="s">
        <v>54</v>
      </c>
      <c r="T3606" t="s">
        <v>54</v>
      </c>
      <c r="U3606" t="s">
        <v>13</v>
      </c>
      <c r="V3606">
        <v>1</v>
      </c>
    </row>
    <row r="3607" spans="1:22" x14ac:dyDescent="0.2">
      <c r="A3607" s="1" t="s">
        <v>1167</v>
      </c>
      <c r="B3607" s="6" t="s">
        <v>1312</v>
      </c>
      <c r="C3607" s="1" t="s">
        <v>1317</v>
      </c>
      <c r="D3607" s="1" t="s">
        <v>13</v>
      </c>
      <c r="E3607" s="1" t="s">
        <v>1318</v>
      </c>
      <c r="F3607" s="1" t="s">
        <v>1315</v>
      </c>
      <c r="G3607" s="6" t="s">
        <v>1316</v>
      </c>
      <c r="H3607" s="3">
        <v>0.34</v>
      </c>
      <c r="I3607" s="5">
        <v>0</v>
      </c>
      <c r="J3607" s="4">
        <f t="shared" si="508"/>
        <v>0</v>
      </c>
      <c r="K3607" s="4">
        <f>노무!E4</f>
        <v>0</v>
      </c>
      <c r="L3607" s="5">
        <f t="shared" si="509"/>
        <v>0</v>
      </c>
      <c r="M3607" s="4">
        <v>0</v>
      </c>
      <c r="N3607" s="5">
        <f t="shared" si="510"/>
        <v>0</v>
      </c>
      <c r="O3607" s="4">
        <f t="shared" si="511"/>
        <v>0</v>
      </c>
      <c r="P3607" s="5">
        <f t="shared" si="512"/>
        <v>0</v>
      </c>
      <c r="Q3607" s="1" t="s">
        <v>13</v>
      </c>
      <c r="S3607" t="s">
        <v>54</v>
      </c>
      <c r="T3607" t="s">
        <v>54</v>
      </c>
      <c r="U3607" t="s">
        <v>13</v>
      </c>
      <c r="V3607">
        <v>1</v>
      </c>
    </row>
    <row r="3608" spans="1:22" x14ac:dyDescent="0.2">
      <c r="A3608" s="1" t="s">
        <v>1167</v>
      </c>
      <c r="B3608" s="6" t="s">
        <v>1306</v>
      </c>
      <c r="C3608" s="1" t="s">
        <v>1307</v>
      </c>
      <c r="D3608" s="1" t="s">
        <v>13</v>
      </c>
      <c r="E3608" s="1" t="s">
        <v>1319</v>
      </c>
      <c r="F3608" s="1" t="s">
        <v>1330</v>
      </c>
      <c r="G3608" s="6" t="s">
        <v>1310</v>
      </c>
      <c r="H3608" s="3">
        <v>1</v>
      </c>
      <c r="I3608" s="4">
        <f>TRUNC((L3605+L3606+L3607)*2*0.01, 1)</f>
        <v>0</v>
      </c>
      <c r="J3608" s="4">
        <f t="shared" si="508"/>
        <v>0</v>
      </c>
      <c r="K3608" s="4">
        <v>0</v>
      </c>
      <c r="L3608" s="5">
        <f t="shared" si="509"/>
        <v>0</v>
      </c>
      <c r="M3608" s="4">
        <v>0</v>
      </c>
      <c r="N3608" s="5">
        <f t="shared" si="510"/>
        <v>0</v>
      </c>
      <c r="O3608" s="4">
        <f t="shared" si="511"/>
        <v>0</v>
      </c>
      <c r="P3608" s="5">
        <f t="shared" si="512"/>
        <v>0</v>
      </c>
      <c r="Q3608" s="1" t="s">
        <v>13</v>
      </c>
      <c r="S3608" t="s">
        <v>54</v>
      </c>
      <c r="T3608" t="s">
        <v>54</v>
      </c>
      <c r="U3608">
        <v>2</v>
      </c>
      <c r="V3608">
        <v>1</v>
      </c>
    </row>
    <row r="3609" spans="1:22" x14ac:dyDescent="0.2">
      <c r="A3609" s="1" t="s">
        <v>1167</v>
      </c>
      <c r="B3609" s="6" t="s">
        <v>1306</v>
      </c>
      <c r="C3609" s="1" t="s">
        <v>1321</v>
      </c>
      <c r="D3609" s="1" t="s">
        <v>13</v>
      </c>
      <c r="E3609" s="1" t="s">
        <v>1322</v>
      </c>
      <c r="F3609" s="1" t="s">
        <v>1502</v>
      </c>
      <c r="G3609" s="6" t="s">
        <v>1310</v>
      </c>
      <c r="H3609" s="3">
        <v>1</v>
      </c>
      <c r="I3609" s="5">
        <v>0</v>
      </c>
      <c r="J3609" s="4">
        <f t="shared" si="508"/>
        <v>0</v>
      </c>
      <c r="K3609" s="4">
        <f>TRUNC((L3605+L3606+L3607)*20*0.01, 1)</f>
        <v>0</v>
      </c>
      <c r="L3609" s="5">
        <f t="shared" si="509"/>
        <v>0</v>
      </c>
      <c r="M3609" s="4">
        <v>0</v>
      </c>
      <c r="N3609" s="5">
        <f t="shared" si="510"/>
        <v>0</v>
      </c>
      <c r="O3609" s="4">
        <f t="shared" si="511"/>
        <v>0</v>
      </c>
      <c r="P3609" s="5">
        <f t="shared" si="512"/>
        <v>0</v>
      </c>
      <c r="Q3609" s="1" t="s">
        <v>13</v>
      </c>
      <c r="S3609" t="s">
        <v>54</v>
      </c>
      <c r="T3609" t="s">
        <v>54</v>
      </c>
      <c r="U3609">
        <v>20</v>
      </c>
      <c r="V3609">
        <v>1</v>
      </c>
    </row>
    <row r="3610" spans="1:22" x14ac:dyDescent="0.2">
      <c r="A3610" s="1" t="s">
        <v>1167</v>
      </c>
      <c r="B3610" s="6" t="s">
        <v>1331</v>
      </c>
      <c r="C3610" s="1" t="s">
        <v>1379</v>
      </c>
      <c r="D3610" s="1" t="s">
        <v>13</v>
      </c>
      <c r="E3610" s="1" t="s">
        <v>1333</v>
      </c>
      <c r="F3610" s="1" t="s">
        <v>1380</v>
      </c>
      <c r="G3610" s="6" t="s">
        <v>1335</v>
      </c>
      <c r="H3610" s="3">
        <v>0.91</v>
      </c>
      <c r="I3610" s="4">
        <f>기계경비!H33</f>
        <v>0</v>
      </c>
      <c r="J3610" s="4">
        <f t="shared" si="508"/>
        <v>0</v>
      </c>
      <c r="K3610" s="4">
        <f>기계경비!I33</f>
        <v>0</v>
      </c>
      <c r="L3610" s="5">
        <f t="shared" si="509"/>
        <v>0</v>
      </c>
      <c r="M3610" s="4">
        <f>기계경비!J33</f>
        <v>0</v>
      </c>
      <c r="N3610" s="5">
        <f t="shared" si="510"/>
        <v>0</v>
      </c>
      <c r="O3610" s="4">
        <f t="shared" si="511"/>
        <v>0</v>
      </c>
      <c r="P3610" s="5">
        <f t="shared" si="512"/>
        <v>0</v>
      </c>
      <c r="Q3610" s="1" t="s">
        <v>13</v>
      </c>
      <c r="S3610" t="s">
        <v>54</v>
      </c>
      <c r="T3610" t="s">
        <v>54</v>
      </c>
      <c r="U3610" t="s">
        <v>13</v>
      </c>
      <c r="V3610">
        <v>1</v>
      </c>
    </row>
    <row r="3611" spans="1:22" x14ac:dyDescent="0.2">
      <c r="A3611" s="1" t="s">
        <v>1167</v>
      </c>
      <c r="B3611" s="6" t="s">
        <v>1331</v>
      </c>
      <c r="C3611" s="1" t="s">
        <v>1370</v>
      </c>
      <c r="D3611" s="1" t="s">
        <v>13</v>
      </c>
      <c r="E3611" s="1" t="s">
        <v>1371</v>
      </c>
      <c r="F3611" s="1" t="s">
        <v>1372</v>
      </c>
      <c r="G3611" s="6" t="s">
        <v>1335</v>
      </c>
      <c r="H3611" s="3">
        <v>0.83</v>
      </c>
      <c r="I3611" s="4">
        <f>기계경비!H63</f>
        <v>0</v>
      </c>
      <c r="J3611" s="4">
        <f t="shared" si="508"/>
        <v>0</v>
      </c>
      <c r="K3611" s="4">
        <f>기계경비!I63</f>
        <v>0</v>
      </c>
      <c r="L3611" s="5">
        <f t="shared" si="509"/>
        <v>0</v>
      </c>
      <c r="M3611" s="4">
        <f>기계경비!J63</f>
        <v>0</v>
      </c>
      <c r="N3611" s="5">
        <f t="shared" si="510"/>
        <v>0</v>
      </c>
      <c r="O3611" s="4">
        <f t="shared" si="511"/>
        <v>0</v>
      </c>
      <c r="P3611" s="5">
        <f t="shared" si="512"/>
        <v>0</v>
      </c>
      <c r="Q3611" s="1" t="s">
        <v>13</v>
      </c>
      <c r="S3611" t="s">
        <v>54</v>
      </c>
      <c r="T3611" t="s">
        <v>54</v>
      </c>
      <c r="U3611" t="s">
        <v>13</v>
      </c>
      <c r="V3611">
        <v>1</v>
      </c>
    </row>
    <row r="3612" spans="1:22" x14ac:dyDescent="0.2">
      <c r="A3612" s="1" t="s">
        <v>1167</v>
      </c>
      <c r="B3612" s="6" t="s">
        <v>1331</v>
      </c>
      <c r="C3612" s="1" t="s">
        <v>1585</v>
      </c>
      <c r="D3612" s="1" t="s">
        <v>13</v>
      </c>
      <c r="E3612" s="1" t="s">
        <v>1586</v>
      </c>
      <c r="F3612" s="1" t="s">
        <v>1587</v>
      </c>
      <c r="G3612" s="6" t="s">
        <v>1335</v>
      </c>
      <c r="H3612" s="3">
        <v>0.42</v>
      </c>
      <c r="I3612" s="4">
        <f>기계경비!H64</f>
        <v>0</v>
      </c>
      <c r="J3612" s="4">
        <f t="shared" si="508"/>
        <v>0</v>
      </c>
      <c r="K3612" s="4">
        <f>기계경비!I64</f>
        <v>0</v>
      </c>
      <c r="L3612" s="5">
        <f t="shared" si="509"/>
        <v>0</v>
      </c>
      <c r="M3612" s="4">
        <f>기계경비!J64</f>
        <v>0</v>
      </c>
      <c r="N3612" s="5">
        <f t="shared" si="510"/>
        <v>0</v>
      </c>
      <c r="O3612" s="4">
        <f t="shared" si="511"/>
        <v>0</v>
      </c>
      <c r="P3612" s="5">
        <f t="shared" si="512"/>
        <v>0</v>
      </c>
      <c r="Q3612" s="1" t="s">
        <v>13</v>
      </c>
      <c r="S3612" t="s">
        <v>54</v>
      </c>
      <c r="T3612" t="s">
        <v>54</v>
      </c>
      <c r="U3612" t="s">
        <v>13</v>
      </c>
      <c r="V3612">
        <v>1</v>
      </c>
    </row>
    <row r="3613" spans="1:22" x14ac:dyDescent="0.2">
      <c r="A3613" s="1" t="s">
        <v>1167</v>
      </c>
      <c r="B3613" s="6" t="s">
        <v>1306</v>
      </c>
      <c r="C3613" s="1" t="s">
        <v>1588</v>
      </c>
      <c r="D3613" s="1" t="s">
        <v>13</v>
      </c>
      <c r="E3613" s="1" t="s">
        <v>1589</v>
      </c>
      <c r="F3613" s="1" t="s">
        <v>1590</v>
      </c>
      <c r="G3613" s="6" t="s">
        <v>1310</v>
      </c>
      <c r="H3613" s="3">
        <v>1</v>
      </c>
      <c r="I3613" s="5">
        <v>0</v>
      </c>
      <c r="J3613" s="4">
        <f t="shared" si="508"/>
        <v>0</v>
      </c>
      <c r="K3613" s="4">
        <v>0</v>
      </c>
      <c r="L3613" s="5">
        <f t="shared" si="509"/>
        <v>0</v>
      </c>
      <c r="M3613" s="4">
        <f>TRUNC((J3611+L3611+N3611+J3612+L3612+N3612)*20*0.01, 1)</f>
        <v>0</v>
      </c>
      <c r="N3613" s="5">
        <f t="shared" si="510"/>
        <v>0</v>
      </c>
      <c r="O3613" s="4">
        <f t="shared" si="511"/>
        <v>0</v>
      </c>
      <c r="P3613" s="5">
        <f t="shared" si="512"/>
        <v>0</v>
      </c>
      <c r="Q3613" s="1" t="s">
        <v>13</v>
      </c>
      <c r="S3613" t="s">
        <v>54</v>
      </c>
      <c r="T3613" t="s">
        <v>54</v>
      </c>
      <c r="U3613">
        <v>20</v>
      </c>
      <c r="V3613">
        <v>1</v>
      </c>
    </row>
    <row r="3614" spans="1:22" x14ac:dyDescent="0.2">
      <c r="A3614" s="1" t="s">
        <v>13</v>
      </c>
      <c r="B3614" s="6" t="s">
        <v>13</v>
      </c>
      <c r="C3614" s="1" t="s">
        <v>13</v>
      </c>
      <c r="D3614" s="1" t="s">
        <v>13</v>
      </c>
      <c r="E3614" s="1" t="s">
        <v>1311</v>
      </c>
      <c r="F3614" s="1" t="s">
        <v>13</v>
      </c>
      <c r="G3614" s="6" t="s">
        <v>13</v>
      </c>
      <c r="H3614" s="3">
        <v>0</v>
      </c>
      <c r="I3614" s="1" t="s">
        <v>13</v>
      </c>
      <c r="J3614" s="4">
        <f>TRUNC(SUMPRODUCT(J3605:J3613, V3605:V3613), 0)</f>
        <v>0</v>
      </c>
      <c r="K3614" s="1" t="s">
        <v>13</v>
      </c>
      <c r="L3614" s="5">
        <f>TRUNC(SUMPRODUCT(L3605:L3613, V3605:V3613), 0)</f>
        <v>0</v>
      </c>
      <c r="M3614" s="1" t="s">
        <v>13</v>
      </c>
      <c r="N3614" s="5">
        <f>TRUNC(SUMPRODUCT(N3605:N3613, V3605:V3613), 0)</f>
        <v>0</v>
      </c>
      <c r="O3614" s="1" t="s">
        <v>13</v>
      </c>
      <c r="P3614" s="5">
        <f>J3614+L3614+N3614</f>
        <v>0</v>
      </c>
      <c r="Q3614" s="1" t="s">
        <v>13</v>
      </c>
      <c r="S3614" t="s">
        <v>13</v>
      </c>
      <c r="T3614" t="s">
        <v>13</v>
      </c>
      <c r="U3614" t="s">
        <v>13</v>
      </c>
      <c r="V3614">
        <v>1</v>
      </c>
    </row>
    <row r="3615" spans="1:22" x14ac:dyDescent="0.2">
      <c r="A3615" s="1" t="s">
        <v>13</v>
      </c>
      <c r="B3615" s="6" t="s">
        <v>13</v>
      </c>
      <c r="C3615" s="1" t="s">
        <v>13</v>
      </c>
      <c r="D3615" s="1" t="s">
        <v>13</v>
      </c>
      <c r="E3615" s="1" t="s">
        <v>13</v>
      </c>
      <c r="F3615" s="1" t="s">
        <v>13</v>
      </c>
      <c r="G3615" s="6" t="s">
        <v>13</v>
      </c>
      <c r="H3615" s="3">
        <v>0</v>
      </c>
      <c r="I3615" s="1" t="s">
        <v>13</v>
      </c>
      <c r="J3615" s="1" t="s">
        <v>13</v>
      </c>
      <c r="K3615" s="1" t="s">
        <v>13</v>
      </c>
      <c r="L3615" s="1" t="s">
        <v>13</v>
      </c>
      <c r="M3615" s="1" t="s">
        <v>13</v>
      </c>
      <c r="N3615" s="1" t="s">
        <v>13</v>
      </c>
      <c r="O3615" s="1" t="s">
        <v>13</v>
      </c>
      <c r="P3615" s="1" t="s">
        <v>13</v>
      </c>
      <c r="Q3615" s="1" t="s">
        <v>13</v>
      </c>
      <c r="S3615" t="s">
        <v>13</v>
      </c>
      <c r="T3615" t="s">
        <v>13</v>
      </c>
      <c r="U3615" t="s">
        <v>13</v>
      </c>
      <c r="V3615">
        <v>1</v>
      </c>
    </row>
    <row r="3616" spans="1:22" x14ac:dyDescent="0.2">
      <c r="A3616" s="1" t="s">
        <v>1168</v>
      </c>
      <c r="B3616" s="6" t="s">
        <v>13</v>
      </c>
      <c r="C3616" s="1" t="s">
        <v>13</v>
      </c>
      <c r="D3616" s="1" t="s">
        <v>13</v>
      </c>
      <c r="E3616" s="1" t="s">
        <v>1158</v>
      </c>
      <c r="F3616" s="1" t="s">
        <v>1166</v>
      </c>
      <c r="G3616" s="6" t="s">
        <v>1042</v>
      </c>
      <c r="H3616" s="3">
        <v>0</v>
      </c>
      <c r="I3616" s="1" t="s">
        <v>13</v>
      </c>
      <c r="J3616" s="1" t="s">
        <v>13</v>
      </c>
      <c r="K3616" s="1" t="s">
        <v>13</v>
      </c>
      <c r="L3616" s="1" t="s">
        <v>13</v>
      </c>
      <c r="M3616" s="1" t="s">
        <v>13</v>
      </c>
      <c r="N3616" s="1" t="s">
        <v>13</v>
      </c>
      <c r="O3616" s="1" t="s">
        <v>13</v>
      </c>
      <c r="P3616" s="1" t="s">
        <v>13</v>
      </c>
      <c r="Q3616" s="1" t="s">
        <v>13</v>
      </c>
      <c r="S3616" t="s">
        <v>13</v>
      </c>
      <c r="T3616" t="s">
        <v>13</v>
      </c>
      <c r="U3616" t="s">
        <v>13</v>
      </c>
      <c r="V3616">
        <v>1</v>
      </c>
    </row>
    <row r="3617" spans="1:22" x14ac:dyDescent="0.2">
      <c r="A3617" s="1" t="s">
        <v>1168</v>
      </c>
      <c r="B3617" s="6" t="s">
        <v>1312</v>
      </c>
      <c r="C3617" s="1" t="s">
        <v>1355</v>
      </c>
      <c r="D3617" s="1" t="s">
        <v>13</v>
      </c>
      <c r="E3617" s="1" t="s">
        <v>1356</v>
      </c>
      <c r="F3617" s="1" t="s">
        <v>1315</v>
      </c>
      <c r="G3617" s="6" t="s">
        <v>1316</v>
      </c>
      <c r="H3617" s="3">
        <v>0.77</v>
      </c>
      <c r="I3617" s="5">
        <v>0</v>
      </c>
      <c r="J3617" s="4">
        <f t="shared" ref="J3617:J3625" si="513">TRUNC(H3617*I3617, 1)</f>
        <v>0</v>
      </c>
      <c r="K3617" s="4">
        <f>노무!E5</f>
        <v>0</v>
      </c>
      <c r="L3617" s="5">
        <f t="shared" ref="L3617:L3625" si="514">TRUNC(H3617*K3617, 1)</f>
        <v>0</v>
      </c>
      <c r="M3617" s="4">
        <v>0</v>
      </c>
      <c r="N3617" s="5">
        <f t="shared" ref="N3617:N3625" si="515">TRUNC(H3617*M3617, 1)</f>
        <v>0</v>
      </c>
      <c r="O3617" s="4">
        <f t="shared" ref="O3617:O3625" si="516">I3617+K3617+M3617</f>
        <v>0</v>
      </c>
      <c r="P3617" s="5">
        <f t="shared" ref="P3617:P3625" si="517">J3617+L3617+N3617</f>
        <v>0</v>
      </c>
      <c r="Q3617" s="1" t="s">
        <v>13</v>
      </c>
      <c r="S3617" t="s">
        <v>54</v>
      </c>
      <c r="T3617" t="s">
        <v>54</v>
      </c>
      <c r="U3617" t="s">
        <v>13</v>
      </c>
      <c r="V3617">
        <v>1</v>
      </c>
    </row>
    <row r="3618" spans="1:22" x14ac:dyDescent="0.2">
      <c r="A3618" s="1" t="s">
        <v>1168</v>
      </c>
      <c r="B3618" s="6" t="s">
        <v>1312</v>
      </c>
      <c r="C3618" s="1" t="s">
        <v>1328</v>
      </c>
      <c r="D3618" s="1" t="s">
        <v>13</v>
      </c>
      <c r="E3618" s="1" t="s">
        <v>1329</v>
      </c>
      <c r="F3618" s="1" t="s">
        <v>1315</v>
      </c>
      <c r="G3618" s="6" t="s">
        <v>1316</v>
      </c>
      <c r="H3618" s="3">
        <v>0.14000000000000001</v>
      </c>
      <c r="I3618" s="5">
        <v>0</v>
      </c>
      <c r="J3618" s="4">
        <f t="shared" si="513"/>
        <v>0</v>
      </c>
      <c r="K3618" s="4">
        <f>노무!E12</f>
        <v>0</v>
      </c>
      <c r="L3618" s="5">
        <f t="shared" si="514"/>
        <v>0</v>
      </c>
      <c r="M3618" s="4">
        <v>0</v>
      </c>
      <c r="N3618" s="5">
        <f t="shared" si="515"/>
        <v>0</v>
      </c>
      <c r="O3618" s="4">
        <f t="shared" si="516"/>
        <v>0</v>
      </c>
      <c r="P3618" s="5">
        <f t="shared" si="517"/>
        <v>0</v>
      </c>
      <c r="Q3618" s="1" t="s">
        <v>13</v>
      </c>
      <c r="S3618" t="s">
        <v>54</v>
      </c>
      <c r="T3618" t="s">
        <v>54</v>
      </c>
      <c r="U3618" t="s">
        <v>13</v>
      </c>
      <c r="V3618">
        <v>1</v>
      </c>
    </row>
    <row r="3619" spans="1:22" x14ac:dyDescent="0.2">
      <c r="A3619" s="1" t="s">
        <v>1168</v>
      </c>
      <c r="B3619" s="6" t="s">
        <v>1312</v>
      </c>
      <c r="C3619" s="1" t="s">
        <v>1317</v>
      </c>
      <c r="D3619" s="1" t="s">
        <v>13</v>
      </c>
      <c r="E3619" s="1" t="s">
        <v>1318</v>
      </c>
      <c r="F3619" s="1" t="s">
        <v>1315</v>
      </c>
      <c r="G3619" s="6" t="s">
        <v>1316</v>
      </c>
      <c r="H3619" s="3">
        <v>0.4</v>
      </c>
      <c r="I3619" s="5">
        <v>0</v>
      </c>
      <c r="J3619" s="4">
        <f t="shared" si="513"/>
        <v>0</v>
      </c>
      <c r="K3619" s="4">
        <f>노무!E4</f>
        <v>0</v>
      </c>
      <c r="L3619" s="5">
        <f t="shared" si="514"/>
        <v>0</v>
      </c>
      <c r="M3619" s="4">
        <v>0</v>
      </c>
      <c r="N3619" s="5">
        <f t="shared" si="515"/>
        <v>0</v>
      </c>
      <c r="O3619" s="4">
        <f t="shared" si="516"/>
        <v>0</v>
      </c>
      <c r="P3619" s="5">
        <f t="shared" si="517"/>
        <v>0</v>
      </c>
      <c r="Q3619" s="1" t="s">
        <v>13</v>
      </c>
      <c r="S3619" t="s">
        <v>54</v>
      </c>
      <c r="T3619" t="s">
        <v>54</v>
      </c>
      <c r="U3619" t="s">
        <v>13</v>
      </c>
      <c r="V3619">
        <v>1</v>
      </c>
    </row>
    <row r="3620" spans="1:22" x14ac:dyDescent="0.2">
      <c r="A3620" s="1" t="s">
        <v>1168</v>
      </c>
      <c r="B3620" s="6" t="s">
        <v>1306</v>
      </c>
      <c r="C3620" s="1" t="s">
        <v>1307</v>
      </c>
      <c r="D3620" s="1" t="s">
        <v>13</v>
      </c>
      <c r="E3620" s="1" t="s">
        <v>1319</v>
      </c>
      <c r="F3620" s="1" t="s">
        <v>1330</v>
      </c>
      <c r="G3620" s="6" t="s">
        <v>1310</v>
      </c>
      <c r="H3620" s="3">
        <v>1</v>
      </c>
      <c r="I3620" s="4">
        <f>TRUNC((L3617+L3618+L3619)*2*0.01, 1)</f>
        <v>0</v>
      </c>
      <c r="J3620" s="4">
        <f t="shared" si="513"/>
        <v>0</v>
      </c>
      <c r="K3620" s="4">
        <v>0</v>
      </c>
      <c r="L3620" s="5">
        <f t="shared" si="514"/>
        <v>0</v>
      </c>
      <c r="M3620" s="4">
        <v>0</v>
      </c>
      <c r="N3620" s="5">
        <f t="shared" si="515"/>
        <v>0</v>
      </c>
      <c r="O3620" s="4">
        <f t="shared" si="516"/>
        <v>0</v>
      </c>
      <c r="P3620" s="5">
        <f t="shared" si="517"/>
        <v>0</v>
      </c>
      <c r="Q3620" s="1" t="s">
        <v>13</v>
      </c>
      <c r="S3620" t="s">
        <v>54</v>
      </c>
      <c r="T3620" t="s">
        <v>54</v>
      </c>
      <c r="U3620">
        <v>2</v>
      </c>
      <c r="V3620">
        <v>1</v>
      </c>
    </row>
    <row r="3621" spans="1:22" x14ac:dyDescent="0.2">
      <c r="A3621" s="1" t="s">
        <v>1168</v>
      </c>
      <c r="B3621" s="6" t="s">
        <v>1306</v>
      </c>
      <c r="C3621" s="1" t="s">
        <v>1321</v>
      </c>
      <c r="D3621" s="1" t="s">
        <v>13</v>
      </c>
      <c r="E3621" s="1" t="s">
        <v>1322</v>
      </c>
      <c r="F3621" s="1" t="s">
        <v>1502</v>
      </c>
      <c r="G3621" s="6" t="s">
        <v>1310</v>
      </c>
      <c r="H3621" s="3">
        <v>1</v>
      </c>
      <c r="I3621" s="5">
        <v>0</v>
      </c>
      <c r="J3621" s="4">
        <f t="shared" si="513"/>
        <v>0</v>
      </c>
      <c r="K3621" s="4">
        <f>TRUNC((L3617+L3618+L3619)*20*0.01, 1)</f>
        <v>0</v>
      </c>
      <c r="L3621" s="5">
        <f t="shared" si="514"/>
        <v>0</v>
      </c>
      <c r="M3621" s="4">
        <v>0</v>
      </c>
      <c r="N3621" s="5">
        <f t="shared" si="515"/>
        <v>0</v>
      </c>
      <c r="O3621" s="4">
        <f t="shared" si="516"/>
        <v>0</v>
      </c>
      <c r="P3621" s="5">
        <f t="shared" si="517"/>
        <v>0</v>
      </c>
      <c r="Q3621" s="1" t="s">
        <v>13</v>
      </c>
      <c r="S3621" t="s">
        <v>54</v>
      </c>
      <c r="T3621" t="s">
        <v>54</v>
      </c>
      <c r="U3621">
        <v>20</v>
      </c>
      <c r="V3621">
        <v>1</v>
      </c>
    </row>
    <row r="3622" spans="1:22" x14ac:dyDescent="0.2">
      <c r="A3622" s="1" t="s">
        <v>1168</v>
      </c>
      <c r="B3622" s="6" t="s">
        <v>1331</v>
      </c>
      <c r="C3622" s="1" t="s">
        <v>1379</v>
      </c>
      <c r="D3622" s="1" t="s">
        <v>13</v>
      </c>
      <c r="E3622" s="1" t="s">
        <v>1333</v>
      </c>
      <c r="F3622" s="1" t="s">
        <v>1380</v>
      </c>
      <c r="G3622" s="6" t="s">
        <v>1335</v>
      </c>
      <c r="H3622" s="3">
        <v>1.3</v>
      </c>
      <c r="I3622" s="4">
        <f>기계경비!H33</f>
        <v>0</v>
      </c>
      <c r="J3622" s="4">
        <f t="shared" si="513"/>
        <v>0</v>
      </c>
      <c r="K3622" s="4">
        <f>기계경비!I33</f>
        <v>0</v>
      </c>
      <c r="L3622" s="5">
        <f t="shared" si="514"/>
        <v>0</v>
      </c>
      <c r="M3622" s="4">
        <f>기계경비!J33</f>
        <v>0</v>
      </c>
      <c r="N3622" s="5">
        <f t="shared" si="515"/>
        <v>0</v>
      </c>
      <c r="O3622" s="4">
        <f t="shared" si="516"/>
        <v>0</v>
      </c>
      <c r="P3622" s="5">
        <f t="shared" si="517"/>
        <v>0</v>
      </c>
      <c r="Q3622" s="1" t="s">
        <v>13</v>
      </c>
      <c r="S3622" t="s">
        <v>54</v>
      </c>
      <c r="T3622" t="s">
        <v>54</v>
      </c>
      <c r="U3622" t="s">
        <v>13</v>
      </c>
      <c r="V3622">
        <v>1</v>
      </c>
    </row>
    <row r="3623" spans="1:22" x14ac:dyDescent="0.2">
      <c r="A3623" s="1" t="s">
        <v>1168</v>
      </c>
      <c r="B3623" s="6" t="s">
        <v>1331</v>
      </c>
      <c r="C3623" s="1" t="s">
        <v>1370</v>
      </c>
      <c r="D3623" s="1" t="s">
        <v>13</v>
      </c>
      <c r="E3623" s="1" t="s">
        <v>1371</v>
      </c>
      <c r="F3623" s="1" t="s">
        <v>1372</v>
      </c>
      <c r="G3623" s="6" t="s">
        <v>1335</v>
      </c>
      <c r="H3623" s="3">
        <v>1.1499999999999999</v>
      </c>
      <c r="I3623" s="4">
        <f>기계경비!H63</f>
        <v>0</v>
      </c>
      <c r="J3623" s="4">
        <f t="shared" si="513"/>
        <v>0</v>
      </c>
      <c r="K3623" s="4">
        <f>기계경비!I63</f>
        <v>0</v>
      </c>
      <c r="L3623" s="5">
        <f t="shared" si="514"/>
        <v>0</v>
      </c>
      <c r="M3623" s="4">
        <f>기계경비!J63</f>
        <v>0</v>
      </c>
      <c r="N3623" s="5">
        <f t="shared" si="515"/>
        <v>0</v>
      </c>
      <c r="O3623" s="4">
        <f t="shared" si="516"/>
        <v>0</v>
      </c>
      <c r="P3623" s="5">
        <f t="shared" si="517"/>
        <v>0</v>
      </c>
      <c r="Q3623" s="1" t="s">
        <v>13</v>
      </c>
      <c r="S3623" t="s">
        <v>54</v>
      </c>
      <c r="T3623" t="s">
        <v>54</v>
      </c>
      <c r="U3623" t="s">
        <v>13</v>
      </c>
      <c r="V3623">
        <v>1</v>
      </c>
    </row>
    <row r="3624" spans="1:22" x14ac:dyDescent="0.2">
      <c r="A3624" s="1" t="s">
        <v>1168</v>
      </c>
      <c r="B3624" s="6" t="s">
        <v>1331</v>
      </c>
      <c r="C3624" s="1" t="s">
        <v>1585</v>
      </c>
      <c r="D3624" s="1" t="s">
        <v>13</v>
      </c>
      <c r="E3624" s="1" t="s">
        <v>1586</v>
      </c>
      <c r="F3624" s="1" t="s">
        <v>1587</v>
      </c>
      <c r="G3624" s="6" t="s">
        <v>1335</v>
      </c>
      <c r="H3624" s="3">
        <v>0.57999999999999996</v>
      </c>
      <c r="I3624" s="4">
        <f>기계경비!H64</f>
        <v>0</v>
      </c>
      <c r="J3624" s="4">
        <f t="shared" si="513"/>
        <v>0</v>
      </c>
      <c r="K3624" s="4">
        <f>기계경비!I64</f>
        <v>0</v>
      </c>
      <c r="L3624" s="5">
        <f t="shared" si="514"/>
        <v>0</v>
      </c>
      <c r="M3624" s="4">
        <f>기계경비!J64</f>
        <v>0</v>
      </c>
      <c r="N3624" s="5">
        <f t="shared" si="515"/>
        <v>0</v>
      </c>
      <c r="O3624" s="4">
        <f t="shared" si="516"/>
        <v>0</v>
      </c>
      <c r="P3624" s="5">
        <f t="shared" si="517"/>
        <v>0</v>
      </c>
      <c r="Q3624" s="1" t="s">
        <v>13</v>
      </c>
      <c r="S3624" t="s">
        <v>54</v>
      </c>
      <c r="T3624" t="s">
        <v>54</v>
      </c>
      <c r="U3624" t="s">
        <v>13</v>
      </c>
      <c r="V3624">
        <v>1</v>
      </c>
    </row>
    <row r="3625" spans="1:22" x14ac:dyDescent="0.2">
      <c r="A3625" s="1" t="s">
        <v>1168</v>
      </c>
      <c r="B3625" s="6" t="s">
        <v>1306</v>
      </c>
      <c r="C3625" s="1" t="s">
        <v>1588</v>
      </c>
      <c r="D3625" s="1" t="s">
        <v>13</v>
      </c>
      <c r="E3625" s="1" t="s">
        <v>1589</v>
      </c>
      <c r="F3625" s="1" t="s">
        <v>1590</v>
      </c>
      <c r="G3625" s="6" t="s">
        <v>1310</v>
      </c>
      <c r="H3625" s="3">
        <v>1</v>
      </c>
      <c r="I3625" s="5">
        <v>0</v>
      </c>
      <c r="J3625" s="4">
        <f t="shared" si="513"/>
        <v>0</v>
      </c>
      <c r="K3625" s="4">
        <v>0</v>
      </c>
      <c r="L3625" s="5">
        <f t="shared" si="514"/>
        <v>0</v>
      </c>
      <c r="M3625" s="4">
        <f>TRUNC((J3623+L3623+N3623+J3624+L3624+N3624)*20*0.01, 1)</f>
        <v>0</v>
      </c>
      <c r="N3625" s="5">
        <f t="shared" si="515"/>
        <v>0</v>
      </c>
      <c r="O3625" s="4">
        <f t="shared" si="516"/>
        <v>0</v>
      </c>
      <c r="P3625" s="5">
        <f t="shared" si="517"/>
        <v>0</v>
      </c>
      <c r="Q3625" s="1" t="s">
        <v>13</v>
      </c>
      <c r="S3625" t="s">
        <v>54</v>
      </c>
      <c r="T3625" t="s">
        <v>54</v>
      </c>
      <c r="U3625">
        <v>20</v>
      </c>
      <c r="V3625">
        <v>1</v>
      </c>
    </row>
    <row r="3626" spans="1:22" x14ac:dyDescent="0.2">
      <c r="A3626" s="1" t="s">
        <v>13</v>
      </c>
      <c r="B3626" s="6" t="s">
        <v>13</v>
      </c>
      <c r="C3626" s="1" t="s">
        <v>13</v>
      </c>
      <c r="D3626" s="1" t="s">
        <v>13</v>
      </c>
      <c r="E3626" s="1" t="s">
        <v>1311</v>
      </c>
      <c r="F3626" s="1" t="s">
        <v>13</v>
      </c>
      <c r="G3626" s="6" t="s">
        <v>13</v>
      </c>
      <c r="H3626" s="3">
        <v>0</v>
      </c>
      <c r="I3626" s="1" t="s">
        <v>13</v>
      </c>
      <c r="J3626" s="4">
        <f>TRUNC(SUMPRODUCT(J3617:J3625, V3617:V3625), 0)</f>
        <v>0</v>
      </c>
      <c r="K3626" s="1" t="s">
        <v>13</v>
      </c>
      <c r="L3626" s="5">
        <f>TRUNC(SUMPRODUCT(L3617:L3625, V3617:V3625), 0)</f>
        <v>0</v>
      </c>
      <c r="M3626" s="1" t="s">
        <v>13</v>
      </c>
      <c r="N3626" s="5">
        <f>TRUNC(SUMPRODUCT(N3617:N3625, V3617:V3625), 0)</f>
        <v>0</v>
      </c>
      <c r="O3626" s="1" t="s">
        <v>13</v>
      </c>
      <c r="P3626" s="5">
        <f>J3626+L3626+N3626</f>
        <v>0</v>
      </c>
      <c r="Q3626" s="1" t="s">
        <v>13</v>
      </c>
      <c r="S3626" t="s">
        <v>13</v>
      </c>
      <c r="T3626" t="s">
        <v>13</v>
      </c>
      <c r="U3626" t="s">
        <v>13</v>
      </c>
      <c r="V3626">
        <v>1</v>
      </c>
    </row>
    <row r="3627" spans="1:22" x14ac:dyDescent="0.2">
      <c r="A3627" s="1" t="s">
        <v>13</v>
      </c>
      <c r="B3627" s="6" t="s">
        <v>13</v>
      </c>
      <c r="C3627" s="1" t="s">
        <v>13</v>
      </c>
      <c r="D3627" s="1" t="s">
        <v>13</v>
      </c>
      <c r="E3627" s="1" t="s">
        <v>13</v>
      </c>
      <c r="F3627" s="1" t="s">
        <v>13</v>
      </c>
      <c r="G3627" s="6" t="s">
        <v>13</v>
      </c>
      <c r="H3627" s="3">
        <v>0</v>
      </c>
      <c r="I3627" s="1" t="s">
        <v>13</v>
      </c>
      <c r="J3627" s="1" t="s">
        <v>13</v>
      </c>
      <c r="K3627" s="1" t="s">
        <v>13</v>
      </c>
      <c r="L3627" s="1" t="s">
        <v>13</v>
      </c>
      <c r="M3627" s="1" t="s">
        <v>13</v>
      </c>
      <c r="N3627" s="1" t="s">
        <v>13</v>
      </c>
      <c r="O3627" s="1" t="s">
        <v>13</v>
      </c>
      <c r="P3627" s="1" t="s">
        <v>13</v>
      </c>
      <c r="Q3627" s="1" t="s">
        <v>13</v>
      </c>
      <c r="S3627" t="s">
        <v>13</v>
      </c>
      <c r="T3627" t="s">
        <v>13</v>
      </c>
      <c r="U3627" t="s">
        <v>13</v>
      </c>
      <c r="V3627">
        <v>1</v>
      </c>
    </row>
    <row r="3628" spans="1:22" x14ac:dyDescent="0.2">
      <c r="A3628" s="1" t="s">
        <v>1169</v>
      </c>
      <c r="B3628" s="6" t="s">
        <v>13</v>
      </c>
      <c r="C3628" s="1" t="s">
        <v>13</v>
      </c>
      <c r="D3628" s="1" t="s">
        <v>13</v>
      </c>
      <c r="E3628" s="1" t="s">
        <v>1160</v>
      </c>
      <c r="F3628" s="1" t="s">
        <v>1166</v>
      </c>
      <c r="G3628" s="6" t="s">
        <v>1042</v>
      </c>
      <c r="H3628" s="3">
        <v>0</v>
      </c>
      <c r="I3628" s="1" t="s">
        <v>13</v>
      </c>
      <c r="J3628" s="1" t="s">
        <v>13</v>
      </c>
      <c r="K3628" s="1" t="s">
        <v>13</v>
      </c>
      <c r="L3628" s="1" t="s">
        <v>13</v>
      </c>
      <c r="M3628" s="1" t="s">
        <v>13</v>
      </c>
      <c r="N3628" s="1" t="s">
        <v>13</v>
      </c>
      <c r="O3628" s="1" t="s">
        <v>13</v>
      </c>
      <c r="P3628" s="1" t="s">
        <v>13</v>
      </c>
      <c r="Q3628" s="1" t="s">
        <v>13</v>
      </c>
      <c r="S3628" t="s">
        <v>13</v>
      </c>
      <c r="T3628" t="s">
        <v>13</v>
      </c>
      <c r="U3628" t="s">
        <v>13</v>
      </c>
      <c r="V3628">
        <v>1</v>
      </c>
    </row>
    <row r="3629" spans="1:22" x14ac:dyDescent="0.2">
      <c r="A3629" s="1" t="s">
        <v>1169</v>
      </c>
      <c r="B3629" s="6" t="s">
        <v>1312</v>
      </c>
      <c r="C3629" s="1" t="s">
        <v>1355</v>
      </c>
      <c r="D3629" s="1" t="s">
        <v>13</v>
      </c>
      <c r="E3629" s="1" t="s">
        <v>1356</v>
      </c>
      <c r="F3629" s="1" t="s">
        <v>1315</v>
      </c>
      <c r="G3629" s="6" t="s">
        <v>1316</v>
      </c>
      <c r="H3629" s="3">
        <v>0.93</v>
      </c>
      <c r="I3629" s="5">
        <v>0</v>
      </c>
      <c r="J3629" s="4">
        <f t="shared" ref="J3629:J3637" si="518">TRUNC(H3629*I3629, 1)</f>
        <v>0</v>
      </c>
      <c r="K3629" s="4">
        <f>노무!E5</f>
        <v>0</v>
      </c>
      <c r="L3629" s="5">
        <f t="shared" ref="L3629:L3637" si="519">TRUNC(H3629*K3629, 1)</f>
        <v>0</v>
      </c>
      <c r="M3629" s="4">
        <v>0</v>
      </c>
      <c r="N3629" s="5">
        <f t="shared" ref="N3629:N3637" si="520">TRUNC(H3629*M3629, 1)</f>
        <v>0</v>
      </c>
      <c r="O3629" s="4">
        <f t="shared" ref="O3629:O3637" si="521">I3629+K3629+M3629</f>
        <v>0</v>
      </c>
      <c r="P3629" s="5">
        <f t="shared" ref="P3629:P3637" si="522">J3629+L3629+N3629</f>
        <v>0</v>
      </c>
      <c r="Q3629" s="1" t="s">
        <v>13</v>
      </c>
      <c r="S3629" t="s">
        <v>54</v>
      </c>
      <c r="T3629" t="s">
        <v>54</v>
      </c>
      <c r="U3629" t="s">
        <v>13</v>
      </c>
      <c r="V3629">
        <v>1</v>
      </c>
    </row>
    <row r="3630" spans="1:22" x14ac:dyDescent="0.2">
      <c r="A3630" s="1" t="s">
        <v>1169</v>
      </c>
      <c r="B3630" s="6" t="s">
        <v>1312</v>
      </c>
      <c r="C3630" s="1" t="s">
        <v>1328</v>
      </c>
      <c r="D3630" s="1" t="s">
        <v>13</v>
      </c>
      <c r="E3630" s="1" t="s">
        <v>1329</v>
      </c>
      <c r="F3630" s="1" t="s">
        <v>1315</v>
      </c>
      <c r="G3630" s="6" t="s">
        <v>1316</v>
      </c>
      <c r="H3630" s="3">
        <v>0.17</v>
      </c>
      <c r="I3630" s="5">
        <v>0</v>
      </c>
      <c r="J3630" s="4">
        <f t="shared" si="518"/>
        <v>0</v>
      </c>
      <c r="K3630" s="4">
        <f>노무!E12</f>
        <v>0</v>
      </c>
      <c r="L3630" s="5">
        <f t="shared" si="519"/>
        <v>0</v>
      </c>
      <c r="M3630" s="4">
        <v>0</v>
      </c>
      <c r="N3630" s="5">
        <f t="shared" si="520"/>
        <v>0</v>
      </c>
      <c r="O3630" s="4">
        <f t="shared" si="521"/>
        <v>0</v>
      </c>
      <c r="P3630" s="5">
        <f t="shared" si="522"/>
        <v>0</v>
      </c>
      <c r="Q3630" s="1" t="s">
        <v>13</v>
      </c>
      <c r="S3630" t="s">
        <v>54</v>
      </c>
      <c r="T3630" t="s">
        <v>54</v>
      </c>
      <c r="U3630" t="s">
        <v>13</v>
      </c>
      <c r="V3630">
        <v>1</v>
      </c>
    </row>
    <row r="3631" spans="1:22" x14ac:dyDescent="0.2">
      <c r="A3631" s="1" t="s">
        <v>1169</v>
      </c>
      <c r="B3631" s="6" t="s">
        <v>1312</v>
      </c>
      <c r="C3631" s="1" t="s">
        <v>1317</v>
      </c>
      <c r="D3631" s="1" t="s">
        <v>13</v>
      </c>
      <c r="E3631" s="1" t="s">
        <v>1318</v>
      </c>
      <c r="F3631" s="1" t="s">
        <v>1315</v>
      </c>
      <c r="G3631" s="6" t="s">
        <v>1316</v>
      </c>
      <c r="H3631" s="3">
        <v>0.49</v>
      </c>
      <c r="I3631" s="5">
        <v>0</v>
      </c>
      <c r="J3631" s="4">
        <f t="shared" si="518"/>
        <v>0</v>
      </c>
      <c r="K3631" s="4">
        <f>노무!E4</f>
        <v>0</v>
      </c>
      <c r="L3631" s="5">
        <f t="shared" si="519"/>
        <v>0</v>
      </c>
      <c r="M3631" s="4">
        <v>0</v>
      </c>
      <c r="N3631" s="5">
        <f t="shared" si="520"/>
        <v>0</v>
      </c>
      <c r="O3631" s="4">
        <f t="shared" si="521"/>
        <v>0</v>
      </c>
      <c r="P3631" s="5">
        <f t="shared" si="522"/>
        <v>0</v>
      </c>
      <c r="Q3631" s="1" t="s">
        <v>13</v>
      </c>
      <c r="S3631" t="s">
        <v>54</v>
      </c>
      <c r="T3631" t="s">
        <v>54</v>
      </c>
      <c r="U3631" t="s">
        <v>13</v>
      </c>
      <c r="V3631">
        <v>1</v>
      </c>
    </row>
    <row r="3632" spans="1:22" x14ac:dyDescent="0.2">
      <c r="A3632" s="1" t="s">
        <v>1169</v>
      </c>
      <c r="B3632" s="6" t="s">
        <v>1306</v>
      </c>
      <c r="C3632" s="1" t="s">
        <v>1307</v>
      </c>
      <c r="D3632" s="1" t="s">
        <v>13</v>
      </c>
      <c r="E3632" s="1" t="s">
        <v>1319</v>
      </c>
      <c r="F3632" s="1" t="s">
        <v>1330</v>
      </c>
      <c r="G3632" s="6" t="s">
        <v>1310</v>
      </c>
      <c r="H3632" s="3">
        <v>1</v>
      </c>
      <c r="I3632" s="4">
        <f>TRUNC((L3629+L3630+L3631)*2*0.01, 1)</f>
        <v>0</v>
      </c>
      <c r="J3632" s="4">
        <f t="shared" si="518"/>
        <v>0</v>
      </c>
      <c r="K3632" s="4">
        <v>0</v>
      </c>
      <c r="L3632" s="5">
        <f t="shared" si="519"/>
        <v>0</v>
      </c>
      <c r="M3632" s="4">
        <v>0</v>
      </c>
      <c r="N3632" s="5">
        <f t="shared" si="520"/>
        <v>0</v>
      </c>
      <c r="O3632" s="4">
        <f t="shared" si="521"/>
        <v>0</v>
      </c>
      <c r="P3632" s="5">
        <f t="shared" si="522"/>
        <v>0</v>
      </c>
      <c r="Q3632" s="1" t="s">
        <v>13</v>
      </c>
      <c r="S3632" t="s">
        <v>54</v>
      </c>
      <c r="T3632" t="s">
        <v>54</v>
      </c>
      <c r="U3632">
        <v>2</v>
      </c>
      <c r="V3632">
        <v>1</v>
      </c>
    </row>
    <row r="3633" spans="1:22" x14ac:dyDescent="0.2">
      <c r="A3633" s="1" t="s">
        <v>1169</v>
      </c>
      <c r="B3633" s="6" t="s">
        <v>1306</v>
      </c>
      <c r="C3633" s="1" t="s">
        <v>1321</v>
      </c>
      <c r="D3633" s="1" t="s">
        <v>13</v>
      </c>
      <c r="E3633" s="1" t="s">
        <v>1322</v>
      </c>
      <c r="F3633" s="1" t="s">
        <v>1502</v>
      </c>
      <c r="G3633" s="6" t="s">
        <v>1310</v>
      </c>
      <c r="H3633" s="3">
        <v>1</v>
      </c>
      <c r="I3633" s="5">
        <v>0</v>
      </c>
      <c r="J3633" s="4">
        <f t="shared" si="518"/>
        <v>0</v>
      </c>
      <c r="K3633" s="4">
        <f>TRUNC((L3629+L3630+L3631)*20*0.01, 1)</f>
        <v>0</v>
      </c>
      <c r="L3633" s="5">
        <f t="shared" si="519"/>
        <v>0</v>
      </c>
      <c r="M3633" s="4">
        <v>0</v>
      </c>
      <c r="N3633" s="5">
        <f t="shared" si="520"/>
        <v>0</v>
      </c>
      <c r="O3633" s="4">
        <f t="shared" si="521"/>
        <v>0</v>
      </c>
      <c r="P3633" s="5">
        <f t="shared" si="522"/>
        <v>0</v>
      </c>
      <c r="Q3633" s="1" t="s">
        <v>13</v>
      </c>
      <c r="S3633" t="s">
        <v>54</v>
      </c>
      <c r="T3633" t="s">
        <v>54</v>
      </c>
      <c r="U3633">
        <v>20</v>
      </c>
      <c r="V3633">
        <v>1</v>
      </c>
    </row>
    <row r="3634" spans="1:22" x14ac:dyDescent="0.2">
      <c r="A3634" s="1" t="s">
        <v>1169</v>
      </c>
      <c r="B3634" s="6" t="s">
        <v>1331</v>
      </c>
      <c r="C3634" s="1" t="s">
        <v>1379</v>
      </c>
      <c r="D3634" s="1" t="s">
        <v>13</v>
      </c>
      <c r="E3634" s="1" t="s">
        <v>1333</v>
      </c>
      <c r="F3634" s="1" t="s">
        <v>1380</v>
      </c>
      <c r="G3634" s="6" t="s">
        <v>1335</v>
      </c>
      <c r="H3634" s="3">
        <v>1.57</v>
      </c>
      <c r="I3634" s="4">
        <f>기계경비!H33</f>
        <v>0</v>
      </c>
      <c r="J3634" s="4">
        <f t="shared" si="518"/>
        <v>0</v>
      </c>
      <c r="K3634" s="4">
        <f>기계경비!I33</f>
        <v>0</v>
      </c>
      <c r="L3634" s="5">
        <f t="shared" si="519"/>
        <v>0</v>
      </c>
      <c r="M3634" s="4">
        <f>기계경비!J33</f>
        <v>0</v>
      </c>
      <c r="N3634" s="5">
        <f t="shared" si="520"/>
        <v>0</v>
      </c>
      <c r="O3634" s="4">
        <f t="shared" si="521"/>
        <v>0</v>
      </c>
      <c r="P3634" s="5">
        <f t="shared" si="522"/>
        <v>0</v>
      </c>
      <c r="Q3634" s="1" t="s">
        <v>13</v>
      </c>
      <c r="S3634" t="s">
        <v>54</v>
      </c>
      <c r="T3634" t="s">
        <v>54</v>
      </c>
      <c r="U3634" t="s">
        <v>13</v>
      </c>
      <c r="V3634">
        <v>1</v>
      </c>
    </row>
    <row r="3635" spans="1:22" x14ac:dyDescent="0.2">
      <c r="A3635" s="1" t="s">
        <v>1169</v>
      </c>
      <c r="B3635" s="6" t="s">
        <v>1331</v>
      </c>
      <c r="C3635" s="1" t="s">
        <v>1370</v>
      </c>
      <c r="D3635" s="1" t="s">
        <v>13</v>
      </c>
      <c r="E3635" s="1" t="s">
        <v>1371</v>
      </c>
      <c r="F3635" s="1" t="s">
        <v>1372</v>
      </c>
      <c r="G3635" s="6" t="s">
        <v>1335</v>
      </c>
      <c r="H3635" s="3">
        <v>1.4</v>
      </c>
      <c r="I3635" s="4">
        <f>기계경비!H63</f>
        <v>0</v>
      </c>
      <c r="J3635" s="4">
        <f t="shared" si="518"/>
        <v>0</v>
      </c>
      <c r="K3635" s="4">
        <f>기계경비!I63</f>
        <v>0</v>
      </c>
      <c r="L3635" s="5">
        <f t="shared" si="519"/>
        <v>0</v>
      </c>
      <c r="M3635" s="4">
        <f>기계경비!J63</f>
        <v>0</v>
      </c>
      <c r="N3635" s="5">
        <f t="shared" si="520"/>
        <v>0</v>
      </c>
      <c r="O3635" s="4">
        <f t="shared" si="521"/>
        <v>0</v>
      </c>
      <c r="P3635" s="5">
        <f t="shared" si="522"/>
        <v>0</v>
      </c>
      <c r="Q3635" s="1" t="s">
        <v>13</v>
      </c>
      <c r="S3635" t="s">
        <v>54</v>
      </c>
      <c r="T3635" t="s">
        <v>54</v>
      </c>
      <c r="U3635" t="s">
        <v>13</v>
      </c>
      <c r="V3635">
        <v>1</v>
      </c>
    </row>
    <row r="3636" spans="1:22" x14ac:dyDescent="0.2">
      <c r="A3636" s="1" t="s">
        <v>1169</v>
      </c>
      <c r="B3636" s="6" t="s">
        <v>1331</v>
      </c>
      <c r="C3636" s="1" t="s">
        <v>1585</v>
      </c>
      <c r="D3636" s="1" t="s">
        <v>13</v>
      </c>
      <c r="E3636" s="1" t="s">
        <v>1586</v>
      </c>
      <c r="F3636" s="1" t="s">
        <v>1587</v>
      </c>
      <c r="G3636" s="6" t="s">
        <v>1335</v>
      </c>
      <c r="H3636" s="3">
        <v>0.7</v>
      </c>
      <c r="I3636" s="4">
        <f>기계경비!H64</f>
        <v>0</v>
      </c>
      <c r="J3636" s="4">
        <f t="shared" si="518"/>
        <v>0</v>
      </c>
      <c r="K3636" s="4">
        <f>기계경비!I64</f>
        <v>0</v>
      </c>
      <c r="L3636" s="5">
        <f t="shared" si="519"/>
        <v>0</v>
      </c>
      <c r="M3636" s="4">
        <f>기계경비!J64</f>
        <v>0</v>
      </c>
      <c r="N3636" s="5">
        <f t="shared" si="520"/>
        <v>0</v>
      </c>
      <c r="O3636" s="4">
        <f t="shared" si="521"/>
        <v>0</v>
      </c>
      <c r="P3636" s="5">
        <f t="shared" si="522"/>
        <v>0</v>
      </c>
      <c r="Q3636" s="1" t="s">
        <v>13</v>
      </c>
      <c r="S3636" t="s">
        <v>54</v>
      </c>
      <c r="T3636" t="s">
        <v>54</v>
      </c>
      <c r="U3636" t="s">
        <v>13</v>
      </c>
      <c r="V3636">
        <v>1</v>
      </c>
    </row>
    <row r="3637" spans="1:22" x14ac:dyDescent="0.2">
      <c r="A3637" s="1" t="s">
        <v>1169</v>
      </c>
      <c r="B3637" s="6" t="s">
        <v>1306</v>
      </c>
      <c r="C3637" s="1" t="s">
        <v>1588</v>
      </c>
      <c r="D3637" s="1" t="s">
        <v>13</v>
      </c>
      <c r="E3637" s="1" t="s">
        <v>1589</v>
      </c>
      <c r="F3637" s="1" t="s">
        <v>1590</v>
      </c>
      <c r="G3637" s="6" t="s">
        <v>1310</v>
      </c>
      <c r="H3637" s="3">
        <v>1</v>
      </c>
      <c r="I3637" s="5">
        <v>0</v>
      </c>
      <c r="J3637" s="4">
        <f t="shared" si="518"/>
        <v>0</v>
      </c>
      <c r="K3637" s="4">
        <v>0</v>
      </c>
      <c r="L3637" s="5">
        <f t="shared" si="519"/>
        <v>0</v>
      </c>
      <c r="M3637" s="4">
        <f>TRUNC((J3635+L3635+N3635+J3636+L3636+N3636)*20*0.01, 1)</f>
        <v>0</v>
      </c>
      <c r="N3637" s="5">
        <f t="shared" si="520"/>
        <v>0</v>
      </c>
      <c r="O3637" s="4">
        <f t="shared" si="521"/>
        <v>0</v>
      </c>
      <c r="P3637" s="5">
        <f t="shared" si="522"/>
        <v>0</v>
      </c>
      <c r="Q3637" s="1" t="s">
        <v>13</v>
      </c>
      <c r="S3637" t="s">
        <v>54</v>
      </c>
      <c r="T3637" t="s">
        <v>54</v>
      </c>
      <c r="U3637">
        <v>20</v>
      </c>
      <c r="V3637">
        <v>1</v>
      </c>
    </row>
    <row r="3638" spans="1:22" x14ac:dyDescent="0.2">
      <c r="A3638" s="1" t="s">
        <v>13</v>
      </c>
      <c r="B3638" s="6" t="s">
        <v>13</v>
      </c>
      <c r="C3638" s="1" t="s">
        <v>13</v>
      </c>
      <c r="D3638" s="1" t="s">
        <v>13</v>
      </c>
      <c r="E3638" s="1" t="s">
        <v>1311</v>
      </c>
      <c r="F3638" s="1" t="s">
        <v>13</v>
      </c>
      <c r="G3638" s="6" t="s">
        <v>13</v>
      </c>
      <c r="H3638" s="3">
        <v>0</v>
      </c>
      <c r="I3638" s="1" t="s">
        <v>13</v>
      </c>
      <c r="J3638" s="4">
        <f>TRUNC(SUMPRODUCT(J3629:J3637, V3629:V3637), 0)</f>
        <v>0</v>
      </c>
      <c r="K3638" s="1" t="s">
        <v>13</v>
      </c>
      <c r="L3638" s="5">
        <f>TRUNC(SUMPRODUCT(L3629:L3637, V3629:V3637), 0)</f>
        <v>0</v>
      </c>
      <c r="M3638" s="1" t="s">
        <v>13</v>
      </c>
      <c r="N3638" s="5">
        <f>TRUNC(SUMPRODUCT(N3629:N3637, V3629:V3637), 0)</f>
        <v>0</v>
      </c>
      <c r="O3638" s="1" t="s">
        <v>13</v>
      </c>
      <c r="P3638" s="5">
        <f>J3638+L3638+N3638</f>
        <v>0</v>
      </c>
      <c r="Q3638" s="1" t="s">
        <v>13</v>
      </c>
      <c r="S3638" t="s">
        <v>13</v>
      </c>
      <c r="T3638" t="s">
        <v>13</v>
      </c>
      <c r="U3638" t="s">
        <v>13</v>
      </c>
      <c r="V3638">
        <v>1</v>
      </c>
    </row>
    <row r="3639" spans="1:22" x14ac:dyDescent="0.2">
      <c r="A3639" s="1" t="s">
        <v>13</v>
      </c>
      <c r="B3639" s="6" t="s">
        <v>13</v>
      </c>
      <c r="C3639" s="1" t="s">
        <v>13</v>
      </c>
      <c r="D3639" s="1" t="s">
        <v>13</v>
      </c>
      <c r="E3639" s="1" t="s">
        <v>13</v>
      </c>
      <c r="F3639" s="1" t="s">
        <v>13</v>
      </c>
      <c r="G3639" s="6" t="s">
        <v>13</v>
      </c>
      <c r="H3639" s="3">
        <v>0</v>
      </c>
      <c r="I3639" s="1" t="s">
        <v>13</v>
      </c>
      <c r="J3639" s="1" t="s">
        <v>13</v>
      </c>
      <c r="K3639" s="1" t="s">
        <v>13</v>
      </c>
      <c r="L3639" s="1" t="s">
        <v>13</v>
      </c>
      <c r="M3639" s="1" t="s">
        <v>13</v>
      </c>
      <c r="N3639" s="1" t="s">
        <v>13</v>
      </c>
      <c r="O3639" s="1" t="s">
        <v>13</v>
      </c>
      <c r="P3639" s="1" t="s">
        <v>13</v>
      </c>
      <c r="Q3639" s="1" t="s">
        <v>13</v>
      </c>
      <c r="S3639" t="s">
        <v>13</v>
      </c>
      <c r="T3639" t="s">
        <v>13</v>
      </c>
      <c r="U3639" t="s">
        <v>13</v>
      </c>
      <c r="V3639">
        <v>1</v>
      </c>
    </row>
    <row r="3640" spans="1:22" x14ac:dyDescent="0.2">
      <c r="A3640" s="1" t="s">
        <v>1170</v>
      </c>
      <c r="B3640" s="6" t="s">
        <v>13</v>
      </c>
      <c r="C3640" s="1" t="s">
        <v>13</v>
      </c>
      <c r="D3640" s="1" t="s">
        <v>13</v>
      </c>
      <c r="E3640" s="1" t="s">
        <v>1162</v>
      </c>
      <c r="F3640" s="1" t="s">
        <v>1166</v>
      </c>
      <c r="G3640" s="6" t="s">
        <v>1042</v>
      </c>
      <c r="H3640" s="3">
        <v>0</v>
      </c>
      <c r="I3640" s="1" t="s">
        <v>13</v>
      </c>
      <c r="J3640" s="1" t="s">
        <v>13</v>
      </c>
      <c r="K3640" s="1" t="s">
        <v>13</v>
      </c>
      <c r="L3640" s="1" t="s">
        <v>13</v>
      </c>
      <c r="M3640" s="1" t="s">
        <v>13</v>
      </c>
      <c r="N3640" s="1" t="s">
        <v>13</v>
      </c>
      <c r="O3640" s="1" t="s">
        <v>13</v>
      </c>
      <c r="P3640" s="1" t="s">
        <v>13</v>
      </c>
      <c r="Q3640" s="1" t="s">
        <v>13</v>
      </c>
      <c r="S3640" t="s">
        <v>13</v>
      </c>
      <c r="T3640" t="s">
        <v>13</v>
      </c>
      <c r="U3640" t="s">
        <v>13</v>
      </c>
      <c r="V3640">
        <v>1</v>
      </c>
    </row>
    <row r="3641" spans="1:22" x14ac:dyDescent="0.2">
      <c r="A3641" s="1" t="s">
        <v>1170</v>
      </c>
      <c r="B3641" s="6" t="s">
        <v>1312</v>
      </c>
      <c r="C3641" s="1" t="s">
        <v>1355</v>
      </c>
      <c r="D3641" s="1" t="s">
        <v>13</v>
      </c>
      <c r="E3641" s="1" t="s">
        <v>1356</v>
      </c>
      <c r="F3641" s="1" t="s">
        <v>1315</v>
      </c>
      <c r="G3641" s="6" t="s">
        <v>1316</v>
      </c>
      <c r="H3641" s="3">
        <v>1.05</v>
      </c>
      <c r="I3641" s="5">
        <v>0</v>
      </c>
      <c r="J3641" s="4">
        <f t="shared" ref="J3641:J3649" si="523">TRUNC(H3641*I3641, 1)</f>
        <v>0</v>
      </c>
      <c r="K3641" s="4">
        <f>노무!E5</f>
        <v>0</v>
      </c>
      <c r="L3641" s="5">
        <f t="shared" ref="L3641:L3649" si="524">TRUNC(H3641*K3641, 1)</f>
        <v>0</v>
      </c>
      <c r="M3641" s="4">
        <v>0</v>
      </c>
      <c r="N3641" s="5">
        <f t="shared" ref="N3641:N3649" si="525">TRUNC(H3641*M3641, 1)</f>
        <v>0</v>
      </c>
      <c r="O3641" s="4">
        <f t="shared" ref="O3641:O3649" si="526">I3641+K3641+M3641</f>
        <v>0</v>
      </c>
      <c r="P3641" s="5">
        <f t="shared" ref="P3641:P3649" si="527">J3641+L3641+N3641</f>
        <v>0</v>
      </c>
      <c r="Q3641" s="1" t="s">
        <v>13</v>
      </c>
      <c r="S3641" t="s">
        <v>54</v>
      </c>
      <c r="T3641" t="s">
        <v>54</v>
      </c>
      <c r="U3641" t="s">
        <v>13</v>
      </c>
      <c r="V3641">
        <v>1</v>
      </c>
    </row>
    <row r="3642" spans="1:22" x14ac:dyDescent="0.2">
      <c r="A3642" s="1" t="s">
        <v>1170</v>
      </c>
      <c r="B3642" s="6" t="s">
        <v>1312</v>
      </c>
      <c r="C3642" s="1" t="s">
        <v>1328</v>
      </c>
      <c r="D3642" s="1" t="s">
        <v>13</v>
      </c>
      <c r="E3642" s="1" t="s">
        <v>1329</v>
      </c>
      <c r="F3642" s="1" t="s">
        <v>1315</v>
      </c>
      <c r="G3642" s="6" t="s">
        <v>1316</v>
      </c>
      <c r="H3642" s="3">
        <v>0.18</v>
      </c>
      <c r="I3642" s="5">
        <v>0</v>
      </c>
      <c r="J3642" s="4">
        <f t="shared" si="523"/>
        <v>0</v>
      </c>
      <c r="K3642" s="4">
        <f>노무!E12</f>
        <v>0</v>
      </c>
      <c r="L3642" s="5">
        <f t="shared" si="524"/>
        <v>0</v>
      </c>
      <c r="M3642" s="4">
        <v>0</v>
      </c>
      <c r="N3642" s="5">
        <f t="shared" si="525"/>
        <v>0</v>
      </c>
      <c r="O3642" s="4">
        <f t="shared" si="526"/>
        <v>0</v>
      </c>
      <c r="P3642" s="5">
        <f t="shared" si="527"/>
        <v>0</v>
      </c>
      <c r="Q3642" s="1" t="s">
        <v>13</v>
      </c>
      <c r="S3642" t="s">
        <v>54</v>
      </c>
      <c r="T3642" t="s">
        <v>54</v>
      </c>
      <c r="U3642" t="s">
        <v>13</v>
      </c>
      <c r="V3642">
        <v>1</v>
      </c>
    </row>
    <row r="3643" spans="1:22" x14ac:dyDescent="0.2">
      <c r="A3643" s="1" t="s">
        <v>1170</v>
      </c>
      <c r="B3643" s="6" t="s">
        <v>1312</v>
      </c>
      <c r="C3643" s="1" t="s">
        <v>1317</v>
      </c>
      <c r="D3643" s="1" t="s">
        <v>13</v>
      </c>
      <c r="E3643" s="1" t="s">
        <v>1318</v>
      </c>
      <c r="F3643" s="1" t="s">
        <v>1315</v>
      </c>
      <c r="G3643" s="6" t="s">
        <v>1316</v>
      </c>
      <c r="H3643" s="3">
        <v>0.55000000000000004</v>
      </c>
      <c r="I3643" s="5">
        <v>0</v>
      </c>
      <c r="J3643" s="4">
        <f t="shared" si="523"/>
        <v>0</v>
      </c>
      <c r="K3643" s="4">
        <f>노무!E4</f>
        <v>0</v>
      </c>
      <c r="L3643" s="5">
        <f t="shared" si="524"/>
        <v>0</v>
      </c>
      <c r="M3643" s="4">
        <v>0</v>
      </c>
      <c r="N3643" s="5">
        <f t="shared" si="525"/>
        <v>0</v>
      </c>
      <c r="O3643" s="4">
        <f t="shared" si="526"/>
        <v>0</v>
      </c>
      <c r="P3643" s="5">
        <f t="shared" si="527"/>
        <v>0</v>
      </c>
      <c r="Q3643" s="1" t="s">
        <v>13</v>
      </c>
      <c r="S3643" t="s">
        <v>54</v>
      </c>
      <c r="T3643" t="s">
        <v>54</v>
      </c>
      <c r="U3643" t="s">
        <v>13</v>
      </c>
      <c r="V3643">
        <v>1</v>
      </c>
    </row>
    <row r="3644" spans="1:22" x14ac:dyDescent="0.2">
      <c r="A3644" s="1" t="s">
        <v>1170</v>
      </c>
      <c r="B3644" s="6" t="s">
        <v>1306</v>
      </c>
      <c r="C3644" s="1" t="s">
        <v>1307</v>
      </c>
      <c r="D3644" s="1" t="s">
        <v>13</v>
      </c>
      <c r="E3644" s="1" t="s">
        <v>1319</v>
      </c>
      <c r="F3644" s="1" t="s">
        <v>1330</v>
      </c>
      <c r="G3644" s="6" t="s">
        <v>1310</v>
      </c>
      <c r="H3644" s="3">
        <v>1</v>
      </c>
      <c r="I3644" s="4">
        <f>TRUNC((L3641+L3642+L3643)*2*0.01, 1)</f>
        <v>0</v>
      </c>
      <c r="J3644" s="4">
        <f t="shared" si="523"/>
        <v>0</v>
      </c>
      <c r="K3644" s="4">
        <v>0</v>
      </c>
      <c r="L3644" s="5">
        <f t="shared" si="524"/>
        <v>0</v>
      </c>
      <c r="M3644" s="4">
        <v>0</v>
      </c>
      <c r="N3644" s="5">
        <f t="shared" si="525"/>
        <v>0</v>
      </c>
      <c r="O3644" s="4">
        <f t="shared" si="526"/>
        <v>0</v>
      </c>
      <c r="P3644" s="5">
        <f t="shared" si="527"/>
        <v>0</v>
      </c>
      <c r="Q3644" s="1" t="s">
        <v>13</v>
      </c>
      <c r="S3644" t="s">
        <v>54</v>
      </c>
      <c r="T3644" t="s">
        <v>54</v>
      </c>
      <c r="U3644">
        <v>2</v>
      </c>
      <c r="V3644">
        <v>1</v>
      </c>
    </row>
    <row r="3645" spans="1:22" x14ac:dyDescent="0.2">
      <c r="A3645" s="1" t="s">
        <v>1170</v>
      </c>
      <c r="B3645" s="6" t="s">
        <v>1306</v>
      </c>
      <c r="C3645" s="1" t="s">
        <v>1321</v>
      </c>
      <c r="D3645" s="1" t="s">
        <v>13</v>
      </c>
      <c r="E3645" s="1" t="s">
        <v>1322</v>
      </c>
      <c r="F3645" s="1" t="s">
        <v>1502</v>
      </c>
      <c r="G3645" s="6" t="s">
        <v>1310</v>
      </c>
      <c r="H3645" s="3">
        <v>1</v>
      </c>
      <c r="I3645" s="5">
        <v>0</v>
      </c>
      <c r="J3645" s="4">
        <f t="shared" si="523"/>
        <v>0</v>
      </c>
      <c r="K3645" s="4">
        <f>TRUNC((L3641+L3642+L3643)*20*0.01, 1)</f>
        <v>0</v>
      </c>
      <c r="L3645" s="5">
        <f t="shared" si="524"/>
        <v>0</v>
      </c>
      <c r="M3645" s="4">
        <v>0</v>
      </c>
      <c r="N3645" s="5">
        <f t="shared" si="525"/>
        <v>0</v>
      </c>
      <c r="O3645" s="4">
        <f t="shared" si="526"/>
        <v>0</v>
      </c>
      <c r="P3645" s="5">
        <f t="shared" si="527"/>
        <v>0</v>
      </c>
      <c r="Q3645" s="1" t="s">
        <v>13</v>
      </c>
      <c r="S3645" t="s">
        <v>54</v>
      </c>
      <c r="T3645" t="s">
        <v>54</v>
      </c>
      <c r="U3645">
        <v>20</v>
      </c>
      <c r="V3645">
        <v>1</v>
      </c>
    </row>
    <row r="3646" spans="1:22" x14ac:dyDescent="0.2">
      <c r="A3646" s="1" t="s">
        <v>1170</v>
      </c>
      <c r="B3646" s="6" t="s">
        <v>1331</v>
      </c>
      <c r="C3646" s="1" t="s">
        <v>1379</v>
      </c>
      <c r="D3646" s="1" t="s">
        <v>13</v>
      </c>
      <c r="E3646" s="1" t="s">
        <v>1333</v>
      </c>
      <c r="F3646" s="1" t="s">
        <v>1380</v>
      </c>
      <c r="G3646" s="6" t="s">
        <v>1335</v>
      </c>
      <c r="H3646" s="3">
        <v>1.76</v>
      </c>
      <c r="I3646" s="4">
        <f>기계경비!H33</f>
        <v>0</v>
      </c>
      <c r="J3646" s="4">
        <f t="shared" si="523"/>
        <v>0</v>
      </c>
      <c r="K3646" s="4">
        <f>기계경비!I33</f>
        <v>0</v>
      </c>
      <c r="L3646" s="5">
        <f t="shared" si="524"/>
        <v>0</v>
      </c>
      <c r="M3646" s="4">
        <f>기계경비!J33</f>
        <v>0</v>
      </c>
      <c r="N3646" s="5">
        <f t="shared" si="525"/>
        <v>0</v>
      </c>
      <c r="O3646" s="4">
        <f t="shared" si="526"/>
        <v>0</v>
      </c>
      <c r="P3646" s="5">
        <f t="shared" si="527"/>
        <v>0</v>
      </c>
      <c r="Q3646" s="1" t="s">
        <v>13</v>
      </c>
      <c r="S3646" t="s">
        <v>54</v>
      </c>
      <c r="T3646" t="s">
        <v>54</v>
      </c>
      <c r="U3646" t="s">
        <v>13</v>
      </c>
      <c r="V3646">
        <v>1</v>
      </c>
    </row>
    <row r="3647" spans="1:22" x14ac:dyDescent="0.2">
      <c r="A3647" s="1" t="s">
        <v>1170</v>
      </c>
      <c r="B3647" s="6" t="s">
        <v>1331</v>
      </c>
      <c r="C3647" s="1" t="s">
        <v>1370</v>
      </c>
      <c r="D3647" s="1" t="s">
        <v>13</v>
      </c>
      <c r="E3647" s="1" t="s">
        <v>1371</v>
      </c>
      <c r="F3647" s="1" t="s">
        <v>1372</v>
      </c>
      <c r="G3647" s="6" t="s">
        <v>1335</v>
      </c>
      <c r="H3647" s="3">
        <v>1.57</v>
      </c>
      <c r="I3647" s="4">
        <f>기계경비!H63</f>
        <v>0</v>
      </c>
      <c r="J3647" s="4">
        <f t="shared" si="523"/>
        <v>0</v>
      </c>
      <c r="K3647" s="4">
        <f>기계경비!I63</f>
        <v>0</v>
      </c>
      <c r="L3647" s="5">
        <f t="shared" si="524"/>
        <v>0</v>
      </c>
      <c r="M3647" s="4">
        <f>기계경비!J63</f>
        <v>0</v>
      </c>
      <c r="N3647" s="5">
        <f t="shared" si="525"/>
        <v>0</v>
      </c>
      <c r="O3647" s="4">
        <f t="shared" si="526"/>
        <v>0</v>
      </c>
      <c r="P3647" s="5">
        <f t="shared" si="527"/>
        <v>0</v>
      </c>
      <c r="Q3647" s="1" t="s">
        <v>13</v>
      </c>
      <c r="S3647" t="s">
        <v>54</v>
      </c>
      <c r="T3647" t="s">
        <v>54</v>
      </c>
      <c r="U3647" t="s">
        <v>13</v>
      </c>
      <c r="V3647">
        <v>1</v>
      </c>
    </row>
    <row r="3648" spans="1:22" x14ac:dyDescent="0.2">
      <c r="A3648" s="1" t="s">
        <v>1170</v>
      </c>
      <c r="B3648" s="6" t="s">
        <v>1331</v>
      </c>
      <c r="C3648" s="1" t="s">
        <v>1585</v>
      </c>
      <c r="D3648" s="1" t="s">
        <v>13</v>
      </c>
      <c r="E3648" s="1" t="s">
        <v>1586</v>
      </c>
      <c r="F3648" s="1" t="s">
        <v>1587</v>
      </c>
      <c r="G3648" s="6" t="s">
        <v>1335</v>
      </c>
      <c r="H3648" s="3">
        <v>0.79</v>
      </c>
      <c r="I3648" s="4">
        <f>기계경비!H64</f>
        <v>0</v>
      </c>
      <c r="J3648" s="4">
        <f t="shared" si="523"/>
        <v>0</v>
      </c>
      <c r="K3648" s="4">
        <f>기계경비!I64</f>
        <v>0</v>
      </c>
      <c r="L3648" s="5">
        <f t="shared" si="524"/>
        <v>0</v>
      </c>
      <c r="M3648" s="4">
        <f>기계경비!J64</f>
        <v>0</v>
      </c>
      <c r="N3648" s="5">
        <f t="shared" si="525"/>
        <v>0</v>
      </c>
      <c r="O3648" s="4">
        <f t="shared" si="526"/>
        <v>0</v>
      </c>
      <c r="P3648" s="5">
        <f t="shared" si="527"/>
        <v>0</v>
      </c>
      <c r="Q3648" s="1" t="s">
        <v>13</v>
      </c>
      <c r="S3648" t="s">
        <v>54</v>
      </c>
      <c r="T3648" t="s">
        <v>54</v>
      </c>
      <c r="U3648" t="s">
        <v>13</v>
      </c>
      <c r="V3648">
        <v>1</v>
      </c>
    </row>
    <row r="3649" spans="1:22" x14ac:dyDescent="0.2">
      <c r="A3649" s="1" t="s">
        <v>1170</v>
      </c>
      <c r="B3649" s="6" t="s">
        <v>1306</v>
      </c>
      <c r="C3649" s="1" t="s">
        <v>1588</v>
      </c>
      <c r="D3649" s="1" t="s">
        <v>13</v>
      </c>
      <c r="E3649" s="1" t="s">
        <v>1589</v>
      </c>
      <c r="F3649" s="1" t="s">
        <v>1590</v>
      </c>
      <c r="G3649" s="6" t="s">
        <v>1310</v>
      </c>
      <c r="H3649" s="3">
        <v>1</v>
      </c>
      <c r="I3649" s="5">
        <v>0</v>
      </c>
      <c r="J3649" s="4">
        <f t="shared" si="523"/>
        <v>0</v>
      </c>
      <c r="K3649" s="4">
        <v>0</v>
      </c>
      <c r="L3649" s="5">
        <f t="shared" si="524"/>
        <v>0</v>
      </c>
      <c r="M3649" s="4">
        <f>TRUNC((J3647+L3647+N3647+J3648+L3648+N3648)*20*0.01, 1)</f>
        <v>0</v>
      </c>
      <c r="N3649" s="5">
        <f t="shared" si="525"/>
        <v>0</v>
      </c>
      <c r="O3649" s="4">
        <f t="shared" si="526"/>
        <v>0</v>
      </c>
      <c r="P3649" s="5">
        <f t="shared" si="527"/>
        <v>0</v>
      </c>
      <c r="Q3649" s="1" t="s">
        <v>13</v>
      </c>
      <c r="S3649" t="s">
        <v>54</v>
      </c>
      <c r="T3649" t="s">
        <v>54</v>
      </c>
      <c r="U3649">
        <v>20</v>
      </c>
      <c r="V3649">
        <v>1</v>
      </c>
    </row>
    <row r="3650" spans="1:22" x14ac:dyDescent="0.2">
      <c r="A3650" s="1" t="s">
        <v>13</v>
      </c>
      <c r="B3650" s="6" t="s">
        <v>13</v>
      </c>
      <c r="C3650" s="1" t="s">
        <v>13</v>
      </c>
      <c r="D3650" s="1" t="s">
        <v>13</v>
      </c>
      <c r="E3650" s="1" t="s">
        <v>1311</v>
      </c>
      <c r="F3650" s="1" t="s">
        <v>13</v>
      </c>
      <c r="G3650" s="6" t="s">
        <v>13</v>
      </c>
      <c r="H3650" s="3">
        <v>0</v>
      </c>
      <c r="I3650" s="1" t="s">
        <v>13</v>
      </c>
      <c r="J3650" s="4">
        <f>TRUNC(SUMPRODUCT(J3641:J3649, V3641:V3649), 0)</f>
        <v>0</v>
      </c>
      <c r="K3650" s="1" t="s">
        <v>13</v>
      </c>
      <c r="L3650" s="5">
        <f>TRUNC(SUMPRODUCT(L3641:L3649, V3641:V3649), 0)</f>
        <v>0</v>
      </c>
      <c r="M3650" s="1" t="s">
        <v>13</v>
      </c>
      <c r="N3650" s="5">
        <f>TRUNC(SUMPRODUCT(N3641:N3649, V3641:V3649), 0)</f>
        <v>0</v>
      </c>
      <c r="O3650" s="1" t="s">
        <v>13</v>
      </c>
      <c r="P3650" s="5">
        <f>J3650+L3650+N3650</f>
        <v>0</v>
      </c>
      <c r="Q3650" s="1" t="s">
        <v>13</v>
      </c>
      <c r="S3650" t="s">
        <v>13</v>
      </c>
      <c r="T3650" t="s">
        <v>13</v>
      </c>
      <c r="U3650" t="s">
        <v>13</v>
      </c>
      <c r="V3650">
        <v>1</v>
      </c>
    </row>
    <row r="3651" spans="1:22" x14ac:dyDescent="0.2">
      <c r="A3651" s="1" t="s">
        <v>13</v>
      </c>
      <c r="B3651" s="6" t="s">
        <v>13</v>
      </c>
      <c r="C3651" s="1" t="s">
        <v>13</v>
      </c>
      <c r="D3651" s="1" t="s">
        <v>13</v>
      </c>
      <c r="E3651" s="1" t="s">
        <v>13</v>
      </c>
      <c r="F3651" s="1" t="s">
        <v>13</v>
      </c>
      <c r="G3651" s="6" t="s">
        <v>13</v>
      </c>
      <c r="H3651" s="3">
        <v>0</v>
      </c>
      <c r="I3651" s="1" t="s">
        <v>13</v>
      </c>
      <c r="J3651" s="1" t="s">
        <v>13</v>
      </c>
      <c r="K3651" s="1" t="s">
        <v>13</v>
      </c>
      <c r="L3651" s="1" t="s">
        <v>13</v>
      </c>
      <c r="M3651" s="1" t="s">
        <v>13</v>
      </c>
      <c r="N3651" s="1" t="s">
        <v>13</v>
      </c>
      <c r="O3651" s="1" t="s">
        <v>13</v>
      </c>
      <c r="P3651" s="1" t="s">
        <v>13</v>
      </c>
      <c r="Q3651" s="1" t="s">
        <v>13</v>
      </c>
      <c r="S3651" t="s">
        <v>13</v>
      </c>
      <c r="T3651" t="s">
        <v>13</v>
      </c>
      <c r="U3651" t="s">
        <v>13</v>
      </c>
      <c r="V3651">
        <v>1</v>
      </c>
    </row>
    <row r="3652" spans="1:22" x14ac:dyDescent="0.2">
      <c r="A3652" s="1" t="s">
        <v>1171</v>
      </c>
      <c r="B3652" s="6" t="s">
        <v>13</v>
      </c>
      <c r="C3652" s="1" t="s">
        <v>13</v>
      </c>
      <c r="D3652" s="1" t="s">
        <v>13</v>
      </c>
      <c r="E3652" s="1" t="s">
        <v>1164</v>
      </c>
      <c r="F3652" s="1" t="s">
        <v>1166</v>
      </c>
      <c r="G3652" s="6" t="s">
        <v>1042</v>
      </c>
      <c r="H3652" s="3">
        <v>0</v>
      </c>
      <c r="I3652" s="1" t="s">
        <v>13</v>
      </c>
      <c r="J3652" s="1" t="s">
        <v>13</v>
      </c>
      <c r="K3652" s="1" t="s">
        <v>13</v>
      </c>
      <c r="L3652" s="1" t="s">
        <v>13</v>
      </c>
      <c r="M3652" s="1" t="s">
        <v>13</v>
      </c>
      <c r="N3652" s="1" t="s">
        <v>13</v>
      </c>
      <c r="O3652" s="1" t="s">
        <v>13</v>
      </c>
      <c r="P3652" s="1" t="s">
        <v>13</v>
      </c>
      <c r="Q3652" s="1" t="s">
        <v>13</v>
      </c>
      <c r="S3652" t="s">
        <v>13</v>
      </c>
      <c r="T3652" t="s">
        <v>13</v>
      </c>
      <c r="U3652" t="s">
        <v>13</v>
      </c>
      <c r="V3652">
        <v>1</v>
      </c>
    </row>
    <row r="3653" spans="1:22" x14ac:dyDescent="0.2">
      <c r="A3653" s="1" t="s">
        <v>1171</v>
      </c>
      <c r="B3653" s="6" t="s">
        <v>1312</v>
      </c>
      <c r="C3653" s="1" t="s">
        <v>1355</v>
      </c>
      <c r="D3653" s="1" t="s">
        <v>13</v>
      </c>
      <c r="E3653" s="1" t="s">
        <v>1356</v>
      </c>
      <c r="F3653" s="1" t="s">
        <v>1315</v>
      </c>
      <c r="G3653" s="6" t="s">
        <v>1316</v>
      </c>
      <c r="H3653" s="3">
        <v>1.33</v>
      </c>
      <c r="I3653" s="5">
        <v>0</v>
      </c>
      <c r="J3653" s="4">
        <f t="shared" ref="J3653:J3661" si="528">TRUNC(H3653*I3653, 1)</f>
        <v>0</v>
      </c>
      <c r="K3653" s="4">
        <f>노무!E5</f>
        <v>0</v>
      </c>
      <c r="L3653" s="5">
        <f t="shared" ref="L3653:L3661" si="529">TRUNC(H3653*K3653, 1)</f>
        <v>0</v>
      </c>
      <c r="M3653" s="4">
        <v>0</v>
      </c>
      <c r="N3653" s="5">
        <f t="shared" ref="N3653:N3661" si="530">TRUNC(H3653*M3653, 1)</f>
        <v>0</v>
      </c>
      <c r="O3653" s="4">
        <f t="shared" ref="O3653:O3661" si="531">I3653+K3653+M3653</f>
        <v>0</v>
      </c>
      <c r="P3653" s="5">
        <f t="shared" ref="P3653:P3661" si="532">J3653+L3653+N3653</f>
        <v>0</v>
      </c>
      <c r="Q3653" s="1" t="s">
        <v>13</v>
      </c>
      <c r="S3653" t="s">
        <v>54</v>
      </c>
      <c r="T3653" t="s">
        <v>54</v>
      </c>
      <c r="U3653" t="s">
        <v>13</v>
      </c>
      <c r="V3653">
        <v>1</v>
      </c>
    </row>
    <row r="3654" spans="1:22" x14ac:dyDescent="0.2">
      <c r="A3654" s="1" t="s">
        <v>1171</v>
      </c>
      <c r="B3654" s="6" t="s">
        <v>1312</v>
      </c>
      <c r="C3654" s="1" t="s">
        <v>1328</v>
      </c>
      <c r="D3654" s="1" t="s">
        <v>13</v>
      </c>
      <c r="E3654" s="1" t="s">
        <v>1329</v>
      </c>
      <c r="F3654" s="1" t="s">
        <v>1315</v>
      </c>
      <c r="G3654" s="6" t="s">
        <v>1316</v>
      </c>
      <c r="H3654" s="3">
        <v>0.23</v>
      </c>
      <c r="I3654" s="5">
        <v>0</v>
      </c>
      <c r="J3654" s="4">
        <f t="shared" si="528"/>
        <v>0</v>
      </c>
      <c r="K3654" s="4">
        <f>노무!E12</f>
        <v>0</v>
      </c>
      <c r="L3654" s="5">
        <f t="shared" si="529"/>
        <v>0</v>
      </c>
      <c r="M3654" s="4">
        <v>0</v>
      </c>
      <c r="N3654" s="5">
        <f t="shared" si="530"/>
        <v>0</v>
      </c>
      <c r="O3654" s="4">
        <f t="shared" si="531"/>
        <v>0</v>
      </c>
      <c r="P3654" s="5">
        <f t="shared" si="532"/>
        <v>0</v>
      </c>
      <c r="Q3654" s="1" t="s">
        <v>13</v>
      </c>
      <c r="S3654" t="s">
        <v>54</v>
      </c>
      <c r="T3654" t="s">
        <v>54</v>
      </c>
      <c r="U3654" t="s">
        <v>13</v>
      </c>
      <c r="V3654">
        <v>1</v>
      </c>
    </row>
    <row r="3655" spans="1:22" x14ac:dyDescent="0.2">
      <c r="A3655" s="1" t="s">
        <v>1171</v>
      </c>
      <c r="B3655" s="6" t="s">
        <v>1312</v>
      </c>
      <c r="C3655" s="1" t="s">
        <v>1317</v>
      </c>
      <c r="D3655" s="1" t="s">
        <v>13</v>
      </c>
      <c r="E3655" s="1" t="s">
        <v>1318</v>
      </c>
      <c r="F3655" s="1" t="s">
        <v>1315</v>
      </c>
      <c r="G3655" s="6" t="s">
        <v>1316</v>
      </c>
      <c r="H3655" s="3">
        <v>0.69</v>
      </c>
      <c r="I3655" s="5">
        <v>0</v>
      </c>
      <c r="J3655" s="4">
        <f t="shared" si="528"/>
        <v>0</v>
      </c>
      <c r="K3655" s="4">
        <f>노무!E4</f>
        <v>0</v>
      </c>
      <c r="L3655" s="5">
        <f t="shared" si="529"/>
        <v>0</v>
      </c>
      <c r="M3655" s="4">
        <v>0</v>
      </c>
      <c r="N3655" s="5">
        <f t="shared" si="530"/>
        <v>0</v>
      </c>
      <c r="O3655" s="4">
        <f t="shared" si="531"/>
        <v>0</v>
      </c>
      <c r="P3655" s="5">
        <f t="shared" si="532"/>
        <v>0</v>
      </c>
      <c r="Q3655" s="1" t="s">
        <v>13</v>
      </c>
      <c r="S3655" t="s">
        <v>54</v>
      </c>
      <c r="T3655" t="s">
        <v>54</v>
      </c>
      <c r="U3655" t="s">
        <v>13</v>
      </c>
      <c r="V3655">
        <v>1</v>
      </c>
    </row>
    <row r="3656" spans="1:22" x14ac:dyDescent="0.2">
      <c r="A3656" s="1" t="s">
        <v>1171</v>
      </c>
      <c r="B3656" s="6" t="s">
        <v>1306</v>
      </c>
      <c r="C3656" s="1" t="s">
        <v>1307</v>
      </c>
      <c r="D3656" s="1" t="s">
        <v>13</v>
      </c>
      <c r="E3656" s="1" t="s">
        <v>1319</v>
      </c>
      <c r="F3656" s="1" t="s">
        <v>1330</v>
      </c>
      <c r="G3656" s="6" t="s">
        <v>1310</v>
      </c>
      <c r="H3656" s="3">
        <v>1</v>
      </c>
      <c r="I3656" s="4">
        <f>TRUNC((L3653+L3654+L3655)*2*0.01, 1)</f>
        <v>0</v>
      </c>
      <c r="J3656" s="4">
        <f t="shared" si="528"/>
        <v>0</v>
      </c>
      <c r="K3656" s="4">
        <v>0</v>
      </c>
      <c r="L3656" s="5">
        <f t="shared" si="529"/>
        <v>0</v>
      </c>
      <c r="M3656" s="4">
        <v>0</v>
      </c>
      <c r="N3656" s="5">
        <f t="shared" si="530"/>
        <v>0</v>
      </c>
      <c r="O3656" s="4">
        <f t="shared" si="531"/>
        <v>0</v>
      </c>
      <c r="P3656" s="5">
        <f t="shared" si="532"/>
        <v>0</v>
      </c>
      <c r="Q3656" s="1" t="s">
        <v>13</v>
      </c>
      <c r="S3656" t="s">
        <v>54</v>
      </c>
      <c r="T3656" t="s">
        <v>54</v>
      </c>
      <c r="U3656">
        <v>2</v>
      </c>
      <c r="V3656">
        <v>1</v>
      </c>
    </row>
    <row r="3657" spans="1:22" x14ac:dyDescent="0.2">
      <c r="A3657" s="1" t="s">
        <v>1171</v>
      </c>
      <c r="B3657" s="6" t="s">
        <v>1306</v>
      </c>
      <c r="C3657" s="1" t="s">
        <v>1321</v>
      </c>
      <c r="D3657" s="1" t="s">
        <v>13</v>
      </c>
      <c r="E3657" s="1" t="s">
        <v>1322</v>
      </c>
      <c r="F3657" s="1" t="s">
        <v>1502</v>
      </c>
      <c r="G3657" s="6" t="s">
        <v>1310</v>
      </c>
      <c r="H3657" s="3">
        <v>1</v>
      </c>
      <c r="I3657" s="5">
        <v>0</v>
      </c>
      <c r="J3657" s="4">
        <f t="shared" si="528"/>
        <v>0</v>
      </c>
      <c r="K3657" s="4">
        <f>TRUNC((L3653+L3654+L3655)*20*0.01, 1)</f>
        <v>0</v>
      </c>
      <c r="L3657" s="5">
        <f t="shared" si="529"/>
        <v>0</v>
      </c>
      <c r="M3657" s="4">
        <v>0</v>
      </c>
      <c r="N3657" s="5">
        <f t="shared" si="530"/>
        <v>0</v>
      </c>
      <c r="O3657" s="4">
        <f t="shared" si="531"/>
        <v>0</v>
      </c>
      <c r="P3657" s="5">
        <f t="shared" si="532"/>
        <v>0</v>
      </c>
      <c r="Q3657" s="1" t="s">
        <v>13</v>
      </c>
      <c r="S3657" t="s">
        <v>54</v>
      </c>
      <c r="T3657" t="s">
        <v>54</v>
      </c>
      <c r="U3657">
        <v>20</v>
      </c>
      <c r="V3657">
        <v>1</v>
      </c>
    </row>
    <row r="3658" spans="1:22" x14ac:dyDescent="0.2">
      <c r="A3658" s="1" t="s">
        <v>1171</v>
      </c>
      <c r="B3658" s="6" t="s">
        <v>1331</v>
      </c>
      <c r="C3658" s="1" t="s">
        <v>1379</v>
      </c>
      <c r="D3658" s="1" t="s">
        <v>13</v>
      </c>
      <c r="E3658" s="1" t="s">
        <v>1333</v>
      </c>
      <c r="F3658" s="1" t="s">
        <v>1380</v>
      </c>
      <c r="G3658" s="6" t="s">
        <v>1335</v>
      </c>
      <c r="H3658" s="3">
        <v>2.2400000000000002</v>
      </c>
      <c r="I3658" s="4">
        <f>기계경비!H33</f>
        <v>0</v>
      </c>
      <c r="J3658" s="4">
        <f t="shared" si="528"/>
        <v>0</v>
      </c>
      <c r="K3658" s="4">
        <f>기계경비!I33</f>
        <v>0</v>
      </c>
      <c r="L3658" s="5">
        <f t="shared" si="529"/>
        <v>0</v>
      </c>
      <c r="M3658" s="4">
        <f>기계경비!J33</f>
        <v>0</v>
      </c>
      <c r="N3658" s="5">
        <f t="shared" si="530"/>
        <v>0</v>
      </c>
      <c r="O3658" s="4">
        <f t="shared" si="531"/>
        <v>0</v>
      </c>
      <c r="P3658" s="5">
        <f t="shared" si="532"/>
        <v>0</v>
      </c>
      <c r="Q3658" s="1" t="s">
        <v>13</v>
      </c>
      <c r="S3658" t="s">
        <v>54</v>
      </c>
      <c r="T3658" t="s">
        <v>54</v>
      </c>
      <c r="U3658" t="s">
        <v>13</v>
      </c>
      <c r="V3658">
        <v>1</v>
      </c>
    </row>
    <row r="3659" spans="1:22" x14ac:dyDescent="0.2">
      <c r="A3659" s="1" t="s">
        <v>1171</v>
      </c>
      <c r="B3659" s="6" t="s">
        <v>1331</v>
      </c>
      <c r="C3659" s="1" t="s">
        <v>1370</v>
      </c>
      <c r="D3659" s="1" t="s">
        <v>13</v>
      </c>
      <c r="E3659" s="1" t="s">
        <v>1371</v>
      </c>
      <c r="F3659" s="1" t="s">
        <v>1372</v>
      </c>
      <c r="G3659" s="6" t="s">
        <v>1335</v>
      </c>
      <c r="H3659" s="3">
        <v>1.99</v>
      </c>
      <c r="I3659" s="4">
        <f>기계경비!H63</f>
        <v>0</v>
      </c>
      <c r="J3659" s="4">
        <f t="shared" si="528"/>
        <v>0</v>
      </c>
      <c r="K3659" s="4">
        <f>기계경비!I63</f>
        <v>0</v>
      </c>
      <c r="L3659" s="5">
        <f t="shared" si="529"/>
        <v>0</v>
      </c>
      <c r="M3659" s="4">
        <f>기계경비!J63</f>
        <v>0</v>
      </c>
      <c r="N3659" s="5">
        <f t="shared" si="530"/>
        <v>0</v>
      </c>
      <c r="O3659" s="4">
        <f t="shared" si="531"/>
        <v>0</v>
      </c>
      <c r="P3659" s="5">
        <f t="shared" si="532"/>
        <v>0</v>
      </c>
      <c r="Q3659" s="1" t="s">
        <v>13</v>
      </c>
      <c r="S3659" t="s">
        <v>54</v>
      </c>
      <c r="T3659" t="s">
        <v>54</v>
      </c>
      <c r="U3659" t="s">
        <v>13</v>
      </c>
      <c r="V3659">
        <v>1</v>
      </c>
    </row>
    <row r="3660" spans="1:22" x14ac:dyDescent="0.2">
      <c r="A3660" s="1" t="s">
        <v>1171</v>
      </c>
      <c r="B3660" s="6" t="s">
        <v>1331</v>
      </c>
      <c r="C3660" s="1" t="s">
        <v>1585</v>
      </c>
      <c r="D3660" s="1" t="s">
        <v>13</v>
      </c>
      <c r="E3660" s="1" t="s">
        <v>1586</v>
      </c>
      <c r="F3660" s="1" t="s">
        <v>1587</v>
      </c>
      <c r="G3660" s="6" t="s">
        <v>1335</v>
      </c>
      <c r="H3660" s="3">
        <v>1</v>
      </c>
      <c r="I3660" s="4">
        <f>기계경비!H64</f>
        <v>0</v>
      </c>
      <c r="J3660" s="4">
        <f t="shared" si="528"/>
        <v>0</v>
      </c>
      <c r="K3660" s="4">
        <f>기계경비!I64</f>
        <v>0</v>
      </c>
      <c r="L3660" s="5">
        <f t="shared" si="529"/>
        <v>0</v>
      </c>
      <c r="M3660" s="4">
        <f>기계경비!J64</f>
        <v>0</v>
      </c>
      <c r="N3660" s="5">
        <f t="shared" si="530"/>
        <v>0</v>
      </c>
      <c r="O3660" s="4">
        <f t="shared" si="531"/>
        <v>0</v>
      </c>
      <c r="P3660" s="5">
        <f t="shared" si="532"/>
        <v>0</v>
      </c>
      <c r="Q3660" s="1" t="s">
        <v>13</v>
      </c>
      <c r="S3660" t="s">
        <v>54</v>
      </c>
      <c r="T3660" t="s">
        <v>54</v>
      </c>
      <c r="U3660" t="s">
        <v>13</v>
      </c>
      <c r="V3660">
        <v>1</v>
      </c>
    </row>
    <row r="3661" spans="1:22" x14ac:dyDescent="0.2">
      <c r="A3661" s="1" t="s">
        <v>1171</v>
      </c>
      <c r="B3661" s="6" t="s">
        <v>1306</v>
      </c>
      <c r="C3661" s="1" t="s">
        <v>1588</v>
      </c>
      <c r="D3661" s="1" t="s">
        <v>13</v>
      </c>
      <c r="E3661" s="1" t="s">
        <v>1589</v>
      </c>
      <c r="F3661" s="1" t="s">
        <v>1590</v>
      </c>
      <c r="G3661" s="6" t="s">
        <v>1310</v>
      </c>
      <c r="H3661" s="3">
        <v>1</v>
      </c>
      <c r="I3661" s="5">
        <v>0</v>
      </c>
      <c r="J3661" s="4">
        <f t="shared" si="528"/>
        <v>0</v>
      </c>
      <c r="K3661" s="4">
        <v>0</v>
      </c>
      <c r="L3661" s="5">
        <f t="shared" si="529"/>
        <v>0</v>
      </c>
      <c r="M3661" s="4">
        <f>TRUNC((J3659+L3659+N3659+J3660+L3660+N3660)*20*0.01, 1)</f>
        <v>0</v>
      </c>
      <c r="N3661" s="5">
        <f t="shared" si="530"/>
        <v>0</v>
      </c>
      <c r="O3661" s="4">
        <f t="shared" si="531"/>
        <v>0</v>
      </c>
      <c r="P3661" s="5">
        <f t="shared" si="532"/>
        <v>0</v>
      </c>
      <c r="Q3661" s="1" t="s">
        <v>13</v>
      </c>
      <c r="S3661" t="s">
        <v>54</v>
      </c>
      <c r="T3661" t="s">
        <v>54</v>
      </c>
      <c r="U3661">
        <v>20</v>
      </c>
      <c r="V3661">
        <v>1</v>
      </c>
    </row>
    <row r="3662" spans="1:22" x14ac:dyDescent="0.2">
      <c r="A3662" s="1" t="s">
        <v>13</v>
      </c>
      <c r="B3662" s="6" t="s">
        <v>13</v>
      </c>
      <c r="C3662" s="1" t="s">
        <v>13</v>
      </c>
      <c r="D3662" s="1" t="s">
        <v>13</v>
      </c>
      <c r="E3662" s="1" t="s">
        <v>1311</v>
      </c>
      <c r="F3662" s="1" t="s">
        <v>13</v>
      </c>
      <c r="G3662" s="6" t="s">
        <v>13</v>
      </c>
      <c r="H3662" s="3">
        <v>0</v>
      </c>
      <c r="I3662" s="1" t="s">
        <v>13</v>
      </c>
      <c r="J3662" s="4">
        <f>TRUNC(SUMPRODUCT(J3653:J3661, V3653:V3661), 0)</f>
        <v>0</v>
      </c>
      <c r="K3662" s="1" t="s">
        <v>13</v>
      </c>
      <c r="L3662" s="5">
        <f>TRUNC(SUMPRODUCT(L3653:L3661, V3653:V3661), 0)</f>
        <v>0</v>
      </c>
      <c r="M3662" s="1" t="s">
        <v>13</v>
      </c>
      <c r="N3662" s="5">
        <f>TRUNC(SUMPRODUCT(N3653:N3661, V3653:V3661), 0)</f>
        <v>0</v>
      </c>
      <c r="O3662" s="1" t="s">
        <v>13</v>
      </c>
      <c r="P3662" s="5">
        <f>J3662+L3662+N3662</f>
        <v>0</v>
      </c>
      <c r="Q3662" s="1" t="s">
        <v>13</v>
      </c>
      <c r="S3662" t="s">
        <v>13</v>
      </c>
      <c r="T3662" t="s">
        <v>13</v>
      </c>
      <c r="U3662" t="s">
        <v>13</v>
      </c>
      <c r="V3662">
        <v>1</v>
      </c>
    </row>
    <row r="3663" spans="1:22" x14ac:dyDescent="0.2">
      <c r="A3663" s="1" t="s">
        <v>13</v>
      </c>
      <c r="B3663" s="6" t="s">
        <v>13</v>
      </c>
      <c r="C3663" s="1" t="s">
        <v>13</v>
      </c>
      <c r="D3663" s="1" t="s">
        <v>13</v>
      </c>
      <c r="E3663" s="1" t="s">
        <v>13</v>
      </c>
      <c r="F3663" s="1" t="s">
        <v>13</v>
      </c>
      <c r="G3663" s="6" t="s">
        <v>13</v>
      </c>
      <c r="H3663" s="3">
        <v>0</v>
      </c>
      <c r="I3663" s="1" t="s">
        <v>13</v>
      </c>
      <c r="J3663" s="1" t="s">
        <v>13</v>
      </c>
      <c r="K3663" s="1" t="s">
        <v>13</v>
      </c>
      <c r="L3663" s="1" t="s">
        <v>13</v>
      </c>
      <c r="M3663" s="1" t="s">
        <v>13</v>
      </c>
      <c r="N3663" s="1" t="s">
        <v>13</v>
      </c>
      <c r="O3663" s="1" t="s">
        <v>13</v>
      </c>
      <c r="P3663" s="1" t="s">
        <v>13</v>
      </c>
      <c r="Q3663" s="1" t="s">
        <v>13</v>
      </c>
      <c r="S3663" t="s">
        <v>13</v>
      </c>
      <c r="T3663" t="s">
        <v>13</v>
      </c>
      <c r="U3663" t="s">
        <v>13</v>
      </c>
      <c r="V3663">
        <v>1</v>
      </c>
    </row>
    <row r="3664" spans="1:22" x14ac:dyDescent="0.2">
      <c r="A3664" s="1" t="s">
        <v>1172</v>
      </c>
      <c r="B3664" s="6" t="s">
        <v>13</v>
      </c>
      <c r="C3664" s="1" t="s">
        <v>13</v>
      </c>
      <c r="D3664" s="1" t="s">
        <v>13</v>
      </c>
      <c r="E3664" s="1" t="s">
        <v>1153</v>
      </c>
      <c r="F3664" s="1" t="s">
        <v>1173</v>
      </c>
      <c r="G3664" s="6" t="s">
        <v>1042</v>
      </c>
      <c r="H3664" s="3">
        <v>0</v>
      </c>
      <c r="I3664" s="1" t="s">
        <v>13</v>
      </c>
      <c r="J3664" s="1" t="s">
        <v>13</v>
      </c>
      <c r="K3664" s="1" t="s">
        <v>13</v>
      </c>
      <c r="L3664" s="1" t="s">
        <v>13</v>
      </c>
      <c r="M3664" s="1" t="s">
        <v>13</v>
      </c>
      <c r="N3664" s="1" t="s">
        <v>13</v>
      </c>
      <c r="O3664" s="1" t="s">
        <v>13</v>
      </c>
      <c r="P3664" s="1" t="s">
        <v>13</v>
      </c>
      <c r="Q3664" s="1" t="s">
        <v>13</v>
      </c>
      <c r="S3664" t="s">
        <v>13</v>
      </c>
      <c r="T3664" t="s">
        <v>13</v>
      </c>
      <c r="U3664" t="s">
        <v>13</v>
      </c>
      <c r="V3664">
        <v>1</v>
      </c>
    </row>
    <row r="3665" spans="1:22" x14ac:dyDescent="0.2">
      <c r="A3665" s="1" t="s">
        <v>1172</v>
      </c>
      <c r="B3665" s="6" t="s">
        <v>1312</v>
      </c>
      <c r="C3665" s="1" t="s">
        <v>1355</v>
      </c>
      <c r="D3665" s="1" t="s">
        <v>13</v>
      </c>
      <c r="E3665" s="1" t="s">
        <v>1356</v>
      </c>
      <c r="F3665" s="1" t="s">
        <v>1315</v>
      </c>
      <c r="G3665" s="6" t="s">
        <v>1316</v>
      </c>
      <c r="H3665" s="3">
        <v>0.41</v>
      </c>
      <c r="I3665" s="5">
        <v>0</v>
      </c>
      <c r="J3665" s="4">
        <f t="shared" ref="J3665:J3673" si="533">TRUNC(H3665*I3665, 1)</f>
        <v>0</v>
      </c>
      <c r="K3665" s="4">
        <f>노무!E5</f>
        <v>0</v>
      </c>
      <c r="L3665" s="5">
        <f t="shared" ref="L3665:L3673" si="534">TRUNC(H3665*K3665, 1)</f>
        <v>0</v>
      </c>
      <c r="M3665" s="4">
        <v>0</v>
      </c>
      <c r="N3665" s="5">
        <f t="shared" ref="N3665:N3673" si="535">TRUNC(H3665*M3665, 1)</f>
        <v>0</v>
      </c>
      <c r="O3665" s="4">
        <f t="shared" ref="O3665:O3673" si="536">I3665+K3665+M3665</f>
        <v>0</v>
      </c>
      <c r="P3665" s="5">
        <f t="shared" ref="P3665:P3673" si="537">J3665+L3665+N3665</f>
        <v>0</v>
      </c>
      <c r="Q3665" s="1" t="s">
        <v>13</v>
      </c>
      <c r="S3665" t="s">
        <v>54</v>
      </c>
      <c r="T3665" t="s">
        <v>54</v>
      </c>
      <c r="U3665" t="s">
        <v>13</v>
      </c>
      <c r="V3665">
        <v>1</v>
      </c>
    </row>
    <row r="3666" spans="1:22" x14ac:dyDescent="0.2">
      <c r="A3666" s="1" t="s">
        <v>1172</v>
      </c>
      <c r="B3666" s="6" t="s">
        <v>1312</v>
      </c>
      <c r="C3666" s="1" t="s">
        <v>1328</v>
      </c>
      <c r="D3666" s="1" t="s">
        <v>13</v>
      </c>
      <c r="E3666" s="1" t="s">
        <v>1329</v>
      </c>
      <c r="F3666" s="1" t="s">
        <v>1315</v>
      </c>
      <c r="G3666" s="6" t="s">
        <v>1316</v>
      </c>
      <c r="H3666" s="3">
        <v>0.08</v>
      </c>
      <c r="I3666" s="5">
        <v>0</v>
      </c>
      <c r="J3666" s="4">
        <f t="shared" si="533"/>
        <v>0</v>
      </c>
      <c r="K3666" s="4">
        <f>노무!E12</f>
        <v>0</v>
      </c>
      <c r="L3666" s="5">
        <f t="shared" si="534"/>
        <v>0</v>
      </c>
      <c r="M3666" s="4">
        <v>0</v>
      </c>
      <c r="N3666" s="5">
        <f t="shared" si="535"/>
        <v>0</v>
      </c>
      <c r="O3666" s="4">
        <f t="shared" si="536"/>
        <v>0</v>
      </c>
      <c r="P3666" s="5">
        <f t="shared" si="537"/>
        <v>0</v>
      </c>
      <c r="Q3666" s="1" t="s">
        <v>13</v>
      </c>
      <c r="S3666" t="s">
        <v>54</v>
      </c>
      <c r="T3666" t="s">
        <v>54</v>
      </c>
      <c r="U3666" t="s">
        <v>13</v>
      </c>
      <c r="V3666">
        <v>1</v>
      </c>
    </row>
    <row r="3667" spans="1:22" x14ac:dyDescent="0.2">
      <c r="A3667" s="1" t="s">
        <v>1172</v>
      </c>
      <c r="B3667" s="6" t="s">
        <v>1312</v>
      </c>
      <c r="C3667" s="1" t="s">
        <v>1317</v>
      </c>
      <c r="D3667" s="1" t="s">
        <v>13</v>
      </c>
      <c r="E3667" s="1" t="s">
        <v>1318</v>
      </c>
      <c r="F3667" s="1" t="s">
        <v>1315</v>
      </c>
      <c r="G3667" s="6" t="s">
        <v>1316</v>
      </c>
      <c r="H3667" s="3">
        <v>0.22</v>
      </c>
      <c r="I3667" s="5">
        <v>0</v>
      </c>
      <c r="J3667" s="4">
        <f t="shared" si="533"/>
        <v>0</v>
      </c>
      <c r="K3667" s="4">
        <f>노무!E4</f>
        <v>0</v>
      </c>
      <c r="L3667" s="5">
        <f t="shared" si="534"/>
        <v>0</v>
      </c>
      <c r="M3667" s="4">
        <v>0</v>
      </c>
      <c r="N3667" s="5">
        <f t="shared" si="535"/>
        <v>0</v>
      </c>
      <c r="O3667" s="4">
        <f t="shared" si="536"/>
        <v>0</v>
      </c>
      <c r="P3667" s="5">
        <f t="shared" si="537"/>
        <v>0</v>
      </c>
      <c r="Q3667" s="1" t="s">
        <v>13</v>
      </c>
      <c r="S3667" t="s">
        <v>54</v>
      </c>
      <c r="T3667" t="s">
        <v>54</v>
      </c>
      <c r="U3667" t="s">
        <v>13</v>
      </c>
      <c r="V3667">
        <v>1</v>
      </c>
    </row>
    <row r="3668" spans="1:22" x14ac:dyDescent="0.2">
      <c r="A3668" s="1" t="s">
        <v>1172</v>
      </c>
      <c r="B3668" s="6" t="s">
        <v>1306</v>
      </c>
      <c r="C3668" s="1" t="s">
        <v>1307</v>
      </c>
      <c r="D3668" s="1" t="s">
        <v>13</v>
      </c>
      <c r="E3668" s="1" t="s">
        <v>1319</v>
      </c>
      <c r="F3668" s="1" t="s">
        <v>1330</v>
      </c>
      <c r="G3668" s="6" t="s">
        <v>1310</v>
      </c>
      <c r="H3668" s="3">
        <v>1</v>
      </c>
      <c r="I3668" s="4">
        <f>TRUNC((L3665+L3666+L3667)*2*0.01, 1)</f>
        <v>0</v>
      </c>
      <c r="J3668" s="4">
        <f t="shared" si="533"/>
        <v>0</v>
      </c>
      <c r="K3668" s="4">
        <v>0</v>
      </c>
      <c r="L3668" s="5">
        <f t="shared" si="534"/>
        <v>0</v>
      </c>
      <c r="M3668" s="4">
        <v>0</v>
      </c>
      <c r="N3668" s="5">
        <f t="shared" si="535"/>
        <v>0</v>
      </c>
      <c r="O3668" s="4">
        <f t="shared" si="536"/>
        <v>0</v>
      </c>
      <c r="P3668" s="5">
        <f t="shared" si="537"/>
        <v>0</v>
      </c>
      <c r="Q3668" s="1" t="s">
        <v>13</v>
      </c>
      <c r="S3668" t="s">
        <v>54</v>
      </c>
      <c r="T3668" t="s">
        <v>54</v>
      </c>
      <c r="U3668">
        <v>2</v>
      </c>
      <c r="V3668">
        <v>1</v>
      </c>
    </row>
    <row r="3669" spans="1:22" x14ac:dyDescent="0.2">
      <c r="A3669" s="1" t="s">
        <v>1172</v>
      </c>
      <c r="B3669" s="6" t="s">
        <v>1306</v>
      </c>
      <c r="C3669" s="1" t="s">
        <v>1321</v>
      </c>
      <c r="D3669" s="1" t="s">
        <v>13</v>
      </c>
      <c r="E3669" s="1" t="s">
        <v>1322</v>
      </c>
      <c r="F3669" s="1" t="s">
        <v>1563</v>
      </c>
      <c r="G3669" s="6" t="s">
        <v>1310</v>
      </c>
      <c r="H3669" s="3">
        <v>1</v>
      </c>
      <c r="I3669" s="5">
        <v>0</v>
      </c>
      <c r="J3669" s="4">
        <f t="shared" si="533"/>
        <v>0</v>
      </c>
      <c r="K3669" s="4">
        <f>TRUNC((L3665+L3666+L3667)*50*0.01, 1)</f>
        <v>0</v>
      </c>
      <c r="L3669" s="5">
        <f t="shared" si="534"/>
        <v>0</v>
      </c>
      <c r="M3669" s="4">
        <v>0</v>
      </c>
      <c r="N3669" s="5">
        <f t="shared" si="535"/>
        <v>0</v>
      </c>
      <c r="O3669" s="4">
        <f t="shared" si="536"/>
        <v>0</v>
      </c>
      <c r="P3669" s="5">
        <f t="shared" si="537"/>
        <v>0</v>
      </c>
      <c r="Q3669" s="1" t="s">
        <v>13</v>
      </c>
      <c r="S3669" t="s">
        <v>54</v>
      </c>
      <c r="T3669" t="s">
        <v>54</v>
      </c>
      <c r="U3669">
        <v>50</v>
      </c>
      <c r="V3669">
        <v>1</v>
      </c>
    </row>
    <row r="3670" spans="1:22" x14ac:dyDescent="0.2">
      <c r="A3670" s="1" t="s">
        <v>1172</v>
      </c>
      <c r="B3670" s="6" t="s">
        <v>1331</v>
      </c>
      <c r="C3670" s="1" t="s">
        <v>1379</v>
      </c>
      <c r="D3670" s="1" t="s">
        <v>13</v>
      </c>
      <c r="E3670" s="1" t="s">
        <v>1333</v>
      </c>
      <c r="F3670" s="1" t="s">
        <v>1380</v>
      </c>
      <c r="G3670" s="6" t="s">
        <v>1335</v>
      </c>
      <c r="H3670" s="3">
        <v>0.69</v>
      </c>
      <c r="I3670" s="4">
        <f>기계경비!H33</f>
        <v>0</v>
      </c>
      <c r="J3670" s="4">
        <f t="shared" si="533"/>
        <v>0</v>
      </c>
      <c r="K3670" s="4">
        <f>기계경비!I33</f>
        <v>0</v>
      </c>
      <c r="L3670" s="5">
        <f t="shared" si="534"/>
        <v>0</v>
      </c>
      <c r="M3670" s="4">
        <f>기계경비!J33</f>
        <v>0</v>
      </c>
      <c r="N3670" s="5">
        <f t="shared" si="535"/>
        <v>0</v>
      </c>
      <c r="O3670" s="4">
        <f t="shared" si="536"/>
        <v>0</v>
      </c>
      <c r="P3670" s="5">
        <f t="shared" si="537"/>
        <v>0</v>
      </c>
      <c r="Q3670" s="1" t="s">
        <v>13</v>
      </c>
      <c r="S3670" t="s">
        <v>54</v>
      </c>
      <c r="T3670" t="s">
        <v>54</v>
      </c>
      <c r="U3670" t="s">
        <v>13</v>
      </c>
      <c r="V3670">
        <v>1</v>
      </c>
    </row>
    <row r="3671" spans="1:22" x14ac:dyDescent="0.2">
      <c r="A3671" s="1" t="s">
        <v>1172</v>
      </c>
      <c r="B3671" s="6" t="s">
        <v>1331</v>
      </c>
      <c r="C3671" s="1" t="s">
        <v>1370</v>
      </c>
      <c r="D3671" s="1" t="s">
        <v>13</v>
      </c>
      <c r="E3671" s="1" t="s">
        <v>1371</v>
      </c>
      <c r="F3671" s="1" t="s">
        <v>1372</v>
      </c>
      <c r="G3671" s="6" t="s">
        <v>1335</v>
      </c>
      <c r="H3671" s="3">
        <v>0.62</v>
      </c>
      <c r="I3671" s="4">
        <f>기계경비!H63</f>
        <v>0</v>
      </c>
      <c r="J3671" s="4">
        <f t="shared" si="533"/>
        <v>0</v>
      </c>
      <c r="K3671" s="4">
        <f>기계경비!I63</f>
        <v>0</v>
      </c>
      <c r="L3671" s="5">
        <f t="shared" si="534"/>
        <v>0</v>
      </c>
      <c r="M3671" s="4">
        <f>기계경비!J63</f>
        <v>0</v>
      </c>
      <c r="N3671" s="5">
        <f t="shared" si="535"/>
        <v>0</v>
      </c>
      <c r="O3671" s="4">
        <f t="shared" si="536"/>
        <v>0</v>
      </c>
      <c r="P3671" s="5">
        <f t="shared" si="537"/>
        <v>0</v>
      </c>
      <c r="Q3671" s="1" t="s">
        <v>13</v>
      </c>
      <c r="S3671" t="s">
        <v>54</v>
      </c>
      <c r="T3671" t="s">
        <v>54</v>
      </c>
      <c r="U3671" t="s">
        <v>13</v>
      </c>
      <c r="V3671">
        <v>1</v>
      </c>
    </row>
    <row r="3672" spans="1:22" x14ac:dyDescent="0.2">
      <c r="A3672" s="1" t="s">
        <v>1172</v>
      </c>
      <c r="B3672" s="6" t="s">
        <v>1331</v>
      </c>
      <c r="C3672" s="1" t="s">
        <v>1585</v>
      </c>
      <c r="D3672" s="1" t="s">
        <v>13</v>
      </c>
      <c r="E3672" s="1" t="s">
        <v>1586</v>
      </c>
      <c r="F3672" s="1" t="s">
        <v>1587</v>
      </c>
      <c r="G3672" s="6" t="s">
        <v>1335</v>
      </c>
      <c r="H3672" s="3">
        <v>0.31</v>
      </c>
      <c r="I3672" s="4">
        <f>기계경비!H64</f>
        <v>0</v>
      </c>
      <c r="J3672" s="4">
        <f t="shared" si="533"/>
        <v>0</v>
      </c>
      <c r="K3672" s="4">
        <f>기계경비!I64</f>
        <v>0</v>
      </c>
      <c r="L3672" s="5">
        <f t="shared" si="534"/>
        <v>0</v>
      </c>
      <c r="M3672" s="4">
        <f>기계경비!J64</f>
        <v>0</v>
      </c>
      <c r="N3672" s="5">
        <f t="shared" si="535"/>
        <v>0</v>
      </c>
      <c r="O3672" s="4">
        <f t="shared" si="536"/>
        <v>0</v>
      </c>
      <c r="P3672" s="5">
        <f t="shared" si="537"/>
        <v>0</v>
      </c>
      <c r="Q3672" s="1" t="s">
        <v>13</v>
      </c>
      <c r="S3672" t="s">
        <v>54</v>
      </c>
      <c r="T3672" t="s">
        <v>54</v>
      </c>
      <c r="U3672" t="s">
        <v>13</v>
      </c>
      <c r="V3672">
        <v>1</v>
      </c>
    </row>
    <row r="3673" spans="1:22" x14ac:dyDescent="0.2">
      <c r="A3673" s="1" t="s">
        <v>1172</v>
      </c>
      <c r="B3673" s="6" t="s">
        <v>1306</v>
      </c>
      <c r="C3673" s="1" t="s">
        <v>1588</v>
      </c>
      <c r="D3673" s="1" t="s">
        <v>13</v>
      </c>
      <c r="E3673" s="1" t="s">
        <v>1589</v>
      </c>
      <c r="F3673" s="1" t="s">
        <v>1591</v>
      </c>
      <c r="G3673" s="6" t="s">
        <v>1310</v>
      </c>
      <c r="H3673" s="3">
        <v>1</v>
      </c>
      <c r="I3673" s="5">
        <v>0</v>
      </c>
      <c r="J3673" s="4">
        <f t="shared" si="533"/>
        <v>0</v>
      </c>
      <c r="K3673" s="4">
        <v>0</v>
      </c>
      <c r="L3673" s="5">
        <f t="shared" si="534"/>
        <v>0</v>
      </c>
      <c r="M3673" s="4">
        <f>TRUNC((J3671+L3671+N3671+J3672+L3672+N3672)*50*0.01, 1)</f>
        <v>0</v>
      </c>
      <c r="N3673" s="5">
        <f t="shared" si="535"/>
        <v>0</v>
      </c>
      <c r="O3673" s="4">
        <f t="shared" si="536"/>
        <v>0</v>
      </c>
      <c r="P3673" s="5">
        <f t="shared" si="537"/>
        <v>0</v>
      </c>
      <c r="Q3673" s="1" t="s">
        <v>13</v>
      </c>
      <c r="S3673" t="s">
        <v>54</v>
      </c>
      <c r="T3673" t="s">
        <v>54</v>
      </c>
      <c r="U3673">
        <v>50</v>
      </c>
      <c r="V3673">
        <v>1</v>
      </c>
    </row>
    <row r="3674" spans="1:22" x14ac:dyDescent="0.2">
      <c r="A3674" s="1" t="s">
        <v>13</v>
      </c>
      <c r="B3674" s="6" t="s">
        <v>13</v>
      </c>
      <c r="C3674" s="1" t="s">
        <v>13</v>
      </c>
      <c r="D3674" s="1" t="s">
        <v>13</v>
      </c>
      <c r="E3674" s="1" t="s">
        <v>1311</v>
      </c>
      <c r="F3674" s="1" t="s">
        <v>13</v>
      </c>
      <c r="G3674" s="6" t="s">
        <v>13</v>
      </c>
      <c r="H3674" s="3">
        <v>0</v>
      </c>
      <c r="I3674" s="1" t="s">
        <v>13</v>
      </c>
      <c r="J3674" s="4">
        <f>TRUNC(SUMPRODUCT(J3665:J3673, V3665:V3673), 0)</f>
        <v>0</v>
      </c>
      <c r="K3674" s="1" t="s">
        <v>13</v>
      </c>
      <c r="L3674" s="5">
        <f>TRUNC(SUMPRODUCT(L3665:L3673, V3665:V3673), 0)</f>
        <v>0</v>
      </c>
      <c r="M3674" s="1" t="s">
        <v>13</v>
      </c>
      <c r="N3674" s="5">
        <f>TRUNC(SUMPRODUCT(N3665:N3673, V3665:V3673), 0)</f>
        <v>0</v>
      </c>
      <c r="O3674" s="1" t="s">
        <v>13</v>
      </c>
      <c r="P3674" s="5">
        <f>J3674+L3674+N3674</f>
        <v>0</v>
      </c>
      <c r="Q3674" s="1" t="s">
        <v>13</v>
      </c>
      <c r="S3674" t="s">
        <v>13</v>
      </c>
      <c r="T3674" t="s">
        <v>13</v>
      </c>
      <c r="U3674" t="s">
        <v>13</v>
      </c>
      <c r="V3674">
        <v>1</v>
      </c>
    </row>
    <row r="3675" spans="1:22" x14ac:dyDescent="0.2">
      <c r="A3675" s="1" t="s">
        <v>13</v>
      </c>
      <c r="B3675" s="6" t="s">
        <v>13</v>
      </c>
      <c r="C3675" s="1" t="s">
        <v>13</v>
      </c>
      <c r="D3675" s="1" t="s">
        <v>13</v>
      </c>
      <c r="E3675" s="1" t="s">
        <v>13</v>
      </c>
      <c r="F3675" s="1" t="s">
        <v>13</v>
      </c>
      <c r="G3675" s="6" t="s">
        <v>13</v>
      </c>
      <c r="H3675" s="3">
        <v>0</v>
      </c>
      <c r="I3675" s="1" t="s">
        <v>13</v>
      </c>
      <c r="J3675" s="1" t="s">
        <v>13</v>
      </c>
      <c r="K3675" s="1" t="s">
        <v>13</v>
      </c>
      <c r="L3675" s="1" t="s">
        <v>13</v>
      </c>
      <c r="M3675" s="1" t="s">
        <v>13</v>
      </c>
      <c r="N3675" s="1" t="s">
        <v>13</v>
      </c>
      <c r="O3675" s="1" t="s">
        <v>13</v>
      </c>
      <c r="P3675" s="1" t="s">
        <v>13</v>
      </c>
      <c r="Q3675" s="1" t="s">
        <v>13</v>
      </c>
      <c r="S3675" t="s">
        <v>13</v>
      </c>
      <c r="T3675" t="s">
        <v>13</v>
      </c>
      <c r="U3675" t="s">
        <v>13</v>
      </c>
      <c r="V3675">
        <v>1</v>
      </c>
    </row>
    <row r="3676" spans="1:22" x14ac:dyDescent="0.2">
      <c r="A3676" s="1" t="s">
        <v>1174</v>
      </c>
      <c r="B3676" s="6" t="s">
        <v>13</v>
      </c>
      <c r="C3676" s="1" t="s">
        <v>13</v>
      </c>
      <c r="D3676" s="1" t="s">
        <v>13</v>
      </c>
      <c r="E3676" s="1" t="s">
        <v>1156</v>
      </c>
      <c r="F3676" s="1" t="s">
        <v>1173</v>
      </c>
      <c r="G3676" s="6" t="s">
        <v>1042</v>
      </c>
      <c r="H3676" s="3">
        <v>0</v>
      </c>
      <c r="I3676" s="1" t="s">
        <v>13</v>
      </c>
      <c r="J3676" s="1" t="s">
        <v>13</v>
      </c>
      <c r="K3676" s="1" t="s">
        <v>13</v>
      </c>
      <c r="L3676" s="1" t="s">
        <v>13</v>
      </c>
      <c r="M3676" s="1" t="s">
        <v>13</v>
      </c>
      <c r="N3676" s="1" t="s">
        <v>13</v>
      </c>
      <c r="O3676" s="1" t="s">
        <v>13</v>
      </c>
      <c r="P3676" s="1" t="s">
        <v>13</v>
      </c>
      <c r="Q3676" s="1" t="s">
        <v>13</v>
      </c>
      <c r="S3676" t="s">
        <v>13</v>
      </c>
      <c r="T3676" t="s">
        <v>13</v>
      </c>
      <c r="U3676" t="s">
        <v>13</v>
      </c>
      <c r="V3676">
        <v>1</v>
      </c>
    </row>
    <row r="3677" spans="1:22" x14ac:dyDescent="0.2">
      <c r="A3677" s="1" t="s">
        <v>1174</v>
      </c>
      <c r="B3677" s="6" t="s">
        <v>1312</v>
      </c>
      <c r="C3677" s="1" t="s">
        <v>1355</v>
      </c>
      <c r="D3677" s="1" t="s">
        <v>13</v>
      </c>
      <c r="E3677" s="1" t="s">
        <v>1356</v>
      </c>
      <c r="F3677" s="1" t="s">
        <v>1315</v>
      </c>
      <c r="G3677" s="6" t="s">
        <v>1316</v>
      </c>
      <c r="H3677" s="3">
        <v>0.65</v>
      </c>
      <c r="I3677" s="5">
        <v>0</v>
      </c>
      <c r="J3677" s="4">
        <f t="shared" ref="J3677:J3685" si="538">TRUNC(H3677*I3677, 1)</f>
        <v>0</v>
      </c>
      <c r="K3677" s="4">
        <f>노무!E5</f>
        <v>0</v>
      </c>
      <c r="L3677" s="5">
        <f t="shared" ref="L3677:L3685" si="539">TRUNC(H3677*K3677, 1)</f>
        <v>0</v>
      </c>
      <c r="M3677" s="4">
        <v>0</v>
      </c>
      <c r="N3677" s="5">
        <f t="shared" ref="N3677:N3685" si="540">TRUNC(H3677*M3677, 1)</f>
        <v>0</v>
      </c>
      <c r="O3677" s="4">
        <f t="shared" ref="O3677:O3685" si="541">I3677+K3677+M3677</f>
        <v>0</v>
      </c>
      <c r="P3677" s="5">
        <f t="shared" ref="P3677:P3685" si="542">J3677+L3677+N3677</f>
        <v>0</v>
      </c>
      <c r="Q3677" s="1" t="s">
        <v>13</v>
      </c>
      <c r="S3677" t="s">
        <v>54</v>
      </c>
      <c r="T3677" t="s">
        <v>54</v>
      </c>
      <c r="U3677" t="s">
        <v>13</v>
      </c>
      <c r="V3677">
        <v>1</v>
      </c>
    </row>
    <row r="3678" spans="1:22" x14ac:dyDescent="0.2">
      <c r="A3678" s="1" t="s">
        <v>1174</v>
      </c>
      <c r="B3678" s="6" t="s">
        <v>1312</v>
      </c>
      <c r="C3678" s="1" t="s">
        <v>1328</v>
      </c>
      <c r="D3678" s="1" t="s">
        <v>13</v>
      </c>
      <c r="E3678" s="1" t="s">
        <v>1329</v>
      </c>
      <c r="F3678" s="1" t="s">
        <v>1315</v>
      </c>
      <c r="G3678" s="6" t="s">
        <v>1316</v>
      </c>
      <c r="H3678" s="3">
        <v>0.12</v>
      </c>
      <c r="I3678" s="5">
        <v>0</v>
      </c>
      <c r="J3678" s="4">
        <f t="shared" si="538"/>
        <v>0</v>
      </c>
      <c r="K3678" s="4">
        <f>노무!E12</f>
        <v>0</v>
      </c>
      <c r="L3678" s="5">
        <f t="shared" si="539"/>
        <v>0</v>
      </c>
      <c r="M3678" s="4">
        <v>0</v>
      </c>
      <c r="N3678" s="5">
        <f t="shared" si="540"/>
        <v>0</v>
      </c>
      <c r="O3678" s="4">
        <f t="shared" si="541"/>
        <v>0</v>
      </c>
      <c r="P3678" s="5">
        <f t="shared" si="542"/>
        <v>0</v>
      </c>
      <c r="Q3678" s="1" t="s">
        <v>13</v>
      </c>
      <c r="S3678" t="s">
        <v>54</v>
      </c>
      <c r="T3678" t="s">
        <v>54</v>
      </c>
      <c r="U3678" t="s">
        <v>13</v>
      </c>
      <c r="V3678">
        <v>1</v>
      </c>
    </row>
    <row r="3679" spans="1:22" x14ac:dyDescent="0.2">
      <c r="A3679" s="1" t="s">
        <v>1174</v>
      </c>
      <c r="B3679" s="6" t="s">
        <v>1312</v>
      </c>
      <c r="C3679" s="1" t="s">
        <v>1317</v>
      </c>
      <c r="D3679" s="1" t="s">
        <v>13</v>
      </c>
      <c r="E3679" s="1" t="s">
        <v>1318</v>
      </c>
      <c r="F3679" s="1" t="s">
        <v>1315</v>
      </c>
      <c r="G3679" s="6" t="s">
        <v>1316</v>
      </c>
      <c r="H3679" s="3">
        <v>0.34</v>
      </c>
      <c r="I3679" s="5">
        <v>0</v>
      </c>
      <c r="J3679" s="4">
        <f t="shared" si="538"/>
        <v>0</v>
      </c>
      <c r="K3679" s="4">
        <f>노무!E4</f>
        <v>0</v>
      </c>
      <c r="L3679" s="5">
        <f t="shared" si="539"/>
        <v>0</v>
      </c>
      <c r="M3679" s="4">
        <v>0</v>
      </c>
      <c r="N3679" s="5">
        <f t="shared" si="540"/>
        <v>0</v>
      </c>
      <c r="O3679" s="4">
        <f t="shared" si="541"/>
        <v>0</v>
      </c>
      <c r="P3679" s="5">
        <f t="shared" si="542"/>
        <v>0</v>
      </c>
      <c r="Q3679" s="1" t="s">
        <v>13</v>
      </c>
      <c r="S3679" t="s">
        <v>54</v>
      </c>
      <c r="T3679" t="s">
        <v>54</v>
      </c>
      <c r="U3679" t="s">
        <v>13</v>
      </c>
      <c r="V3679">
        <v>1</v>
      </c>
    </row>
    <row r="3680" spans="1:22" x14ac:dyDescent="0.2">
      <c r="A3680" s="1" t="s">
        <v>1174</v>
      </c>
      <c r="B3680" s="6" t="s">
        <v>1306</v>
      </c>
      <c r="C3680" s="1" t="s">
        <v>1307</v>
      </c>
      <c r="D3680" s="1" t="s">
        <v>13</v>
      </c>
      <c r="E3680" s="1" t="s">
        <v>1319</v>
      </c>
      <c r="F3680" s="1" t="s">
        <v>1330</v>
      </c>
      <c r="G3680" s="6" t="s">
        <v>1310</v>
      </c>
      <c r="H3680" s="3">
        <v>1</v>
      </c>
      <c r="I3680" s="4">
        <f>TRUNC((L3677+L3678+L3679)*2*0.01, 1)</f>
        <v>0</v>
      </c>
      <c r="J3680" s="4">
        <f t="shared" si="538"/>
        <v>0</v>
      </c>
      <c r="K3680" s="4">
        <v>0</v>
      </c>
      <c r="L3680" s="5">
        <f t="shared" si="539"/>
        <v>0</v>
      </c>
      <c r="M3680" s="4">
        <v>0</v>
      </c>
      <c r="N3680" s="5">
        <f t="shared" si="540"/>
        <v>0</v>
      </c>
      <c r="O3680" s="4">
        <f t="shared" si="541"/>
        <v>0</v>
      </c>
      <c r="P3680" s="5">
        <f t="shared" si="542"/>
        <v>0</v>
      </c>
      <c r="Q3680" s="1" t="s">
        <v>13</v>
      </c>
      <c r="S3680" t="s">
        <v>54</v>
      </c>
      <c r="T3680" t="s">
        <v>54</v>
      </c>
      <c r="U3680">
        <v>2</v>
      </c>
      <c r="V3680">
        <v>1</v>
      </c>
    </row>
    <row r="3681" spans="1:22" x14ac:dyDescent="0.2">
      <c r="A3681" s="1" t="s">
        <v>1174</v>
      </c>
      <c r="B3681" s="6" t="s">
        <v>1306</v>
      </c>
      <c r="C3681" s="1" t="s">
        <v>1321</v>
      </c>
      <c r="D3681" s="1" t="s">
        <v>13</v>
      </c>
      <c r="E3681" s="1" t="s">
        <v>1322</v>
      </c>
      <c r="F3681" s="1" t="s">
        <v>1563</v>
      </c>
      <c r="G3681" s="6" t="s">
        <v>1310</v>
      </c>
      <c r="H3681" s="3">
        <v>1</v>
      </c>
      <c r="I3681" s="5">
        <v>0</v>
      </c>
      <c r="J3681" s="4">
        <f t="shared" si="538"/>
        <v>0</v>
      </c>
      <c r="K3681" s="4">
        <f>TRUNC((L3677+L3678+L3679)*50*0.01, 1)</f>
        <v>0</v>
      </c>
      <c r="L3681" s="5">
        <f t="shared" si="539"/>
        <v>0</v>
      </c>
      <c r="M3681" s="4">
        <v>0</v>
      </c>
      <c r="N3681" s="5">
        <f t="shared" si="540"/>
        <v>0</v>
      </c>
      <c r="O3681" s="4">
        <f t="shared" si="541"/>
        <v>0</v>
      </c>
      <c r="P3681" s="5">
        <f t="shared" si="542"/>
        <v>0</v>
      </c>
      <c r="Q3681" s="1" t="s">
        <v>13</v>
      </c>
      <c r="S3681" t="s">
        <v>54</v>
      </c>
      <c r="T3681" t="s">
        <v>54</v>
      </c>
      <c r="U3681">
        <v>50</v>
      </c>
      <c r="V3681">
        <v>1</v>
      </c>
    </row>
    <row r="3682" spans="1:22" x14ac:dyDescent="0.2">
      <c r="A3682" s="1" t="s">
        <v>1174</v>
      </c>
      <c r="B3682" s="6" t="s">
        <v>1331</v>
      </c>
      <c r="C3682" s="1" t="s">
        <v>1379</v>
      </c>
      <c r="D3682" s="1" t="s">
        <v>13</v>
      </c>
      <c r="E3682" s="1" t="s">
        <v>1333</v>
      </c>
      <c r="F3682" s="1" t="s">
        <v>1380</v>
      </c>
      <c r="G3682" s="6" t="s">
        <v>1335</v>
      </c>
      <c r="H3682" s="3">
        <v>0.91</v>
      </c>
      <c r="I3682" s="4">
        <f>기계경비!H33</f>
        <v>0</v>
      </c>
      <c r="J3682" s="4">
        <f t="shared" si="538"/>
        <v>0</v>
      </c>
      <c r="K3682" s="4">
        <f>기계경비!I33</f>
        <v>0</v>
      </c>
      <c r="L3682" s="5">
        <f t="shared" si="539"/>
        <v>0</v>
      </c>
      <c r="M3682" s="4">
        <f>기계경비!J33</f>
        <v>0</v>
      </c>
      <c r="N3682" s="5">
        <f t="shared" si="540"/>
        <v>0</v>
      </c>
      <c r="O3682" s="4">
        <f t="shared" si="541"/>
        <v>0</v>
      </c>
      <c r="P3682" s="5">
        <f t="shared" si="542"/>
        <v>0</v>
      </c>
      <c r="Q3682" s="1" t="s">
        <v>13</v>
      </c>
      <c r="S3682" t="s">
        <v>54</v>
      </c>
      <c r="T3682" t="s">
        <v>54</v>
      </c>
      <c r="U3682" t="s">
        <v>13</v>
      </c>
      <c r="V3682">
        <v>1</v>
      </c>
    </row>
    <row r="3683" spans="1:22" x14ac:dyDescent="0.2">
      <c r="A3683" s="1" t="s">
        <v>1174</v>
      </c>
      <c r="B3683" s="6" t="s">
        <v>1331</v>
      </c>
      <c r="C3683" s="1" t="s">
        <v>1370</v>
      </c>
      <c r="D3683" s="1" t="s">
        <v>13</v>
      </c>
      <c r="E3683" s="1" t="s">
        <v>1371</v>
      </c>
      <c r="F3683" s="1" t="s">
        <v>1372</v>
      </c>
      <c r="G3683" s="6" t="s">
        <v>1335</v>
      </c>
      <c r="H3683" s="3">
        <v>0.83</v>
      </c>
      <c r="I3683" s="4">
        <f>기계경비!H63</f>
        <v>0</v>
      </c>
      <c r="J3683" s="4">
        <f t="shared" si="538"/>
        <v>0</v>
      </c>
      <c r="K3683" s="4">
        <f>기계경비!I63</f>
        <v>0</v>
      </c>
      <c r="L3683" s="5">
        <f t="shared" si="539"/>
        <v>0</v>
      </c>
      <c r="M3683" s="4">
        <f>기계경비!J63</f>
        <v>0</v>
      </c>
      <c r="N3683" s="5">
        <f t="shared" si="540"/>
        <v>0</v>
      </c>
      <c r="O3683" s="4">
        <f t="shared" si="541"/>
        <v>0</v>
      </c>
      <c r="P3683" s="5">
        <f t="shared" si="542"/>
        <v>0</v>
      </c>
      <c r="Q3683" s="1" t="s">
        <v>13</v>
      </c>
      <c r="S3683" t="s">
        <v>54</v>
      </c>
      <c r="T3683" t="s">
        <v>54</v>
      </c>
      <c r="U3683" t="s">
        <v>13</v>
      </c>
      <c r="V3683">
        <v>1</v>
      </c>
    </row>
    <row r="3684" spans="1:22" x14ac:dyDescent="0.2">
      <c r="A3684" s="1" t="s">
        <v>1174</v>
      </c>
      <c r="B3684" s="6" t="s">
        <v>1331</v>
      </c>
      <c r="C3684" s="1" t="s">
        <v>1585</v>
      </c>
      <c r="D3684" s="1" t="s">
        <v>13</v>
      </c>
      <c r="E3684" s="1" t="s">
        <v>1586</v>
      </c>
      <c r="F3684" s="1" t="s">
        <v>1587</v>
      </c>
      <c r="G3684" s="6" t="s">
        <v>1335</v>
      </c>
      <c r="H3684" s="3">
        <v>0.42</v>
      </c>
      <c r="I3684" s="4">
        <f>기계경비!H64</f>
        <v>0</v>
      </c>
      <c r="J3684" s="4">
        <f t="shared" si="538"/>
        <v>0</v>
      </c>
      <c r="K3684" s="4">
        <f>기계경비!I64</f>
        <v>0</v>
      </c>
      <c r="L3684" s="5">
        <f t="shared" si="539"/>
        <v>0</v>
      </c>
      <c r="M3684" s="4">
        <f>기계경비!J64</f>
        <v>0</v>
      </c>
      <c r="N3684" s="5">
        <f t="shared" si="540"/>
        <v>0</v>
      </c>
      <c r="O3684" s="4">
        <f t="shared" si="541"/>
        <v>0</v>
      </c>
      <c r="P3684" s="5">
        <f t="shared" si="542"/>
        <v>0</v>
      </c>
      <c r="Q3684" s="1" t="s">
        <v>13</v>
      </c>
      <c r="S3684" t="s">
        <v>54</v>
      </c>
      <c r="T3684" t="s">
        <v>54</v>
      </c>
      <c r="U3684" t="s">
        <v>13</v>
      </c>
      <c r="V3684">
        <v>1</v>
      </c>
    </row>
    <row r="3685" spans="1:22" x14ac:dyDescent="0.2">
      <c r="A3685" s="1" t="s">
        <v>1174</v>
      </c>
      <c r="B3685" s="6" t="s">
        <v>1306</v>
      </c>
      <c r="C3685" s="1" t="s">
        <v>1588</v>
      </c>
      <c r="D3685" s="1" t="s">
        <v>13</v>
      </c>
      <c r="E3685" s="1" t="s">
        <v>1589</v>
      </c>
      <c r="F3685" s="1" t="s">
        <v>1591</v>
      </c>
      <c r="G3685" s="6" t="s">
        <v>1310</v>
      </c>
      <c r="H3685" s="3">
        <v>1</v>
      </c>
      <c r="I3685" s="5">
        <v>0</v>
      </c>
      <c r="J3685" s="4">
        <f t="shared" si="538"/>
        <v>0</v>
      </c>
      <c r="K3685" s="4">
        <v>0</v>
      </c>
      <c r="L3685" s="5">
        <f t="shared" si="539"/>
        <v>0</v>
      </c>
      <c r="M3685" s="4">
        <f>TRUNC((J3683+L3683+N3683+J3684+L3684+N3684)*50*0.01, 1)</f>
        <v>0</v>
      </c>
      <c r="N3685" s="5">
        <f t="shared" si="540"/>
        <v>0</v>
      </c>
      <c r="O3685" s="4">
        <f t="shared" si="541"/>
        <v>0</v>
      </c>
      <c r="P3685" s="5">
        <f t="shared" si="542"/>
        <v>0</v>
      </c>
      <c r="Q3685" s="1" t="s">
        <v>13</v>
      </c>
      <c r="S3685" t="s">
        <v>54</v>
      </c>
      <c r="T3685" t="s">
        <v>54</v>
      </c>
      <c r="U3685">
        <v>50</v>
      </c>
      <c r="V3685">
        <v>1</v>
      </c>
    </row>
    <row r="3686" spans="1:22" x14ac:dyDescent="0.2">
      <c r="A3686" s="1" t="s">
        <v>13</v>
      </c>
      <c r="B3686" s="6" t="s">
        <v>13</v>
      </c>
      <c r="C3686" s="1" t="s">
        <v>13</v>
      </c>
      <c r="D3686" s="1" t="s">
        <v>13</v>
      </c>
      <c r="E3686" s="1" t="s">
        <v>1311</v>
      </c>
      <c r="F3686" s="1" t="s">
        <v>13</v>
      </c>
      <c r="G3686" s="6" t="s">
        <v>13</v>
      </c>
      <c r="H3686" s="3">
        <v>0</v>
      </c>
      <c r="I3686" s="1" t="s">
        <v>13</v>
      </c>
      <c r="J3686" s="4">
        <f>TRUNC(SUMPRODUCT(J3677:J3685, V3677:V3685), 0)</f>
        <v>0</v>
      </c>
      <c r="K3686" s="1" t="s">
        <v>13</v>
      </c>
      <c r="L3686" s="5">
        <f>TRUNC(SUMPRODUCT(L3677:L3685, V3677:V3685), 0)</f>
        <v>0</v>
      </c>
      <c r="M3686" s="1" t="s">
        <v>13</v>
      </c>
      <c r="N3686" s="5">
        <f>TRUNC(SUMPRODUCT(N3677:N3685, V3677:V3685), 0)</f>
        <v>0</v>
      </c>
      <c r="O3686" s="1" t="s">
        <v>13</v>
      </c>
      <c r="P3686" s="5">
        <f>J3686+L3686+N3686</f>
        <v>0</v>
      </c>
      <c r="Q3686" s="1" t="s">
        <v>13</v>
      </c>
      <c r="S3686" t="s">
        <v>13</v>
      </c>
      <c r="T3686" t="s">
        <v>13</v>
      </c>
      <c r="U3686" t="s">
        <v>13</v>
      </c>
      <c r="V3686">
        <v>1</v>
      </c>
    </row>
    <row r="3687" spans="1:22" x14ac:dyDescent="0.2">
      <c r="A3687" s="1" t="s">
        <v>13</v>
      </c>
      <c r="B3687" s="6" t="s">
        <v>13</v>
      </c>
      <c r="C3687" s="1" t="s">
        <v>13</v>
      </c>
      <c r="D3687" s="1" t="s">
        <v>13</v>
      </c>
      <c r="E3687" s="1" t="s">
        <v>13</v>
      </c>
      <c r="F3687" s="1" t="s">
        <v>13</v>
      </c>
      <c r="G3687" s="6" t="s">
        <v>13</v>
      </c>
      <c r="H3687" s="3">
        <v>0</v>
      </c>
      <c r="I3687" s="1" t="s">
        <v>13</v>
      </c>
      <c r="J3687" s="1" t="s">
        <v>13</v>
      </c>
      <c r="K3687" s="1" t="s">
        <v>13</v>
      </c>
      <c r="L3687" s="1" t="s">
        <v>13</v>
      </c>
      <c r="M3687" s="1" t="s">
        <v>13</v>
      </c>
      <c r="N3687" s="1" t="s">
        <v>13</v>
      </c>
      <c r="O3687" s="1" t="s">
        <v>13</v>
      </c>
      <c r="P3687" s="1" t="s">
        <v>13</v>
      </c>
      <c r="Q3687" s="1" t="s">
        <v>13</v>
      </c>
      <c r="S3687" t="s">
        <v>13</v>
      </c>
      <c r="T3687" t="s">
        <v>13</v>
      </c>
      <c r="U3687" t="s">
        <v>13</v>
      </c>
      <c r="V3687">
        <v>1</v>
      </c>
    </row>
    <row r="3688" spans="1:22" x14ac:dyDescent="0.2">
      <c r="A3688" s="1" t="s">
        <v>1175</v>
      </c>
      <c r="B3688" s="6" t="s">
        <v>13</v>
      </c>
      <c r="C3688" s="1" t="s">
        <v>13</v>
      </c>
      <c r="D3688" s="1" t="s">
        <v>13</v>
      </c>
      <c r="E3688" s="1" t="s">
        <v>1158</v>
      </c>
      <c r="F3688" s="1" t="s">
        <v>1173</v>
      </c>
      <c r="G3688" s="6" t="s">
        <v>1042</v>
      </c>
      <c r="H3688" s="3">
        <v>0</v>
      </c>
      <c r="I3688" s="1" t="s">
        <v>13</v>
      </c>
      <c r="J3688" s="1" t="s">
        <v>13</v>
      </c>
      <c r="K3688" s="1" t="s">
        <v>13</v>
      </c>
      <c r="L3688" s="1" t="s">
        <v>13</v>
      </c>
      <c r="M3688" s="1" t="s">
        <v>13</v>
      </c>
      <c r="N3688" s="1" t="s">
        <v>13</v>
      </c>
      <c r="O3688" s="1" t="s">
        <v>13</v>
      </c>
      <c r="P3688" s="1" t="s">
        <v>13</v>
      </c>
      <c r="Q3688" s="1" t="s">
        <v>13</v>
      </c>
      <c r="S3688" t="s">
        <v>13</v>
      </c>
      <c r="T3688" t="s">
        <v>13</v>
      </c>
      <c r="U3688" t="s">
        <v>13</v>
      </c>
      <c r="V3688">
        <v>1</v>
      </c>
    </row>
    <row r="3689" spans="1:22" x14ac:dyDescent="0.2">
      <c r="A3689" s="1" t="s">
        <v>1175</v>
      </c>
      <c r="B3689" s="6" t="s">
        <v>1312</v>
      </c>
      <c r="C3689" s="1" t="s">
        <v>1355</v>
      </c>
      <c r="D3689" s="1" t="s">
        <v>13</v>
      </c>
      <c r="E3689" s="1" t="s">
        <v>1356</v>
      </c>
      <c r="F3689" s="1" t="s">
        <v>1315</v>
      </c>
      <c r="G3689" s="6" t="s">
        <v>1316</v>
      </c>
      <c r="H3689" s="3">
        <v>0.77</v>
      </c>
      <c r="I3689" s="5">
        <v>0</v>
      </c>
      <c r="J3689" s="4">
        <f t="shared" ref="J3689:J3697" si="543">TRUNC(H3689*I3689, 1)</f>
        <v>0</v>
      </c>
      <c r="K3689" s="4">
        <f>노무!E5</f>
        <v>0</v>
      </c>
      <c r="L3689" s="5">
        <f t="shared" ref="L3689:L3697" si="544">TRUNC(H3689*K3689, 1)</f>
        <v>0</v>
      </c>
      <c r="M3689" s="4">
        <v>0</v>
      </c>
      <c r="N3689" s="5">
        <f t="shared" ref="N3689:N3697" si="545">TRUNC(H3689*M3689, 1)</f>
        <v>0</v>
      </c>
      <c r="O3689" s="4">
        <f t="shared" ref="O3689:O3697" si="546">I3689+K3689+M3689</f>
        <v>0</v>
      </c>
      <c r="P3689" s="5">
        <f t="shared" ref="P3689:P3697" si="547">J3689+L3689+N3689</f>
        <v>0</v>
      </c>
      <c r="Q3689" s="1" t="s">
        <v>13</v>
      </c>
      <c r="S3689" t="s">
        <v>54</v>
      </c>
      <c r="T3689" t="s">
        <v>54</v>
      </c>
      <c r="U3689" t="s">
        <v>13</v>
      </c>
      <c r="V3689">
        <v>1</v>
      </c>
    </row>
    <row r="3690" spans="1:22" x14ac:dyDescent="0.2">
      <c r="A3690" s="1" t="s">
        <v>1175</v>
      </c>
      <c r="B3690" s="6" t="s">
        <v>1312</v>
      </c>
      <c r="C3690" s="1" t="s">
        <v>1328</v>
      </c>
      <c r="D3690" s="1" t="s">
        <v>13</v>
      </c>
      <c r="E3690" s="1" t="s">
        <v>1329</v>
      </c>
      <c r="F3690" s="1" t="s">
        <v>1315</v>
      </c>
      <c r="G3690" s="6" t="s">
        <v>1316</v>
      </c>
      <c r="H3690" s="3">
        <v>0.14000000000000001</v>
      </c>
      <c r="I3690" s="5">
        <v>0</v>
      </c>
      <c r="J3690" s="4">
        <f t="shared" si="543"/>
        <v>0</v>
      </c>
      <c r="K3690" s="4">
        <f>노무!E12</f>
        <v>0</v>
      </c>
      <c r="L3690" s="5">
        <f t="shared" si="544"/>
        <v>0</v>
      </c>
      <c r="M3690" s="4">
        <v>0</v>
      </c>
      <c r="N3690" s="5">
        <f t="shared" si="545"/>
        <v>0</v>
      </c>
      <c r="O3690" s="4">
        <f t="shared" si="546"/>
        <v>0</v>
      </c>
      <c r="P3690" s="5">
        <f t="shared" si="547"/>
        <v>0</v>
      </c>
      <c r="Q3690" s="1" t="s">
        <v>13</v>
      </c>
      <c r="S3690" t="s">
        <v>54</v>
      </c>
      <c r="T3690" t="s">
        <v>54</v>
      </c>
      <c r="U3690" t="s">
        <v>13</v>
      </c>
      <c r="V3690">
        <v>1</v>
      </c>
    </row>
    <row r="3691" spans="1:22" x14ac:dyDescent="0.2">
      <c r="A3691" s="1" t="s">
        <v>1175</v>
      </c>
      <c r="B3691" s="6" t="s">
        <v>1312</v>
      </c>
      <c r="C3691" s="1" t="s">
        <v>1317</v>
      </c>
      <c r="D3691" s="1" t="s">
        <v>13</v>
      </c>
      <c r="E3691" s="1" t="s">
        <v>1318</v>
      </c>
      <c r="F3691" s="1" t="s">
        <v>1315</v>
      </c>
      <c r="G3691" s="6" t="s">
        <v>1316</v>
      </c>
      <c r="H3691" s="3">
        <v>0.4</v>
      </c>
      <c r="I3691" s="5">
        <v>0</v>
      </c>
      <c r="J3691" s="4">
        <f t="shared" si="543"/>
        <v>0</v>
      </c>
      <c r="K3691" s="4">
        <f>노무!E4</f>
        <v>0</v>
      </c>
      <c r="L3691" s="5">
        <f t="shared" si="544"/>
        <v>0</v>
      </c>
      <c r="M3691" s="4">
        <v>0</v>
      </c>
      <c r="N3691" s="5">
        <f t="shared" si="545"/>
        <v>0</v>
      </c>
      <c r="O3691" s="4">
        <f t="shared" si="546"/>
        <v>0</v>
      </c>
      <c r="P3691" s="5">
        <f t="shared" si="547"/>
        <v>0</v>
      </c>
      <c r="Q3691" s="1" t="s">
        <v>13</v>
      </c>
      <c r="S3691" t="s">
        <v>54</v>
      </c>
      <c r="T3691" t="s">
        <v>54</v>
      </c>
      <c r="U3691" t="s">
        <v>13</v>
      </c>
      <c r="V3691">
        <v>1</v>
      </c>
    </row>
    <row r="3692" spans="1:22" x14ac:dyDescent="0.2">
      <c r="A3692" s="1" t="s">
        <v>1175</v>
      </c>
      <c r="B3692" s="6" t="s">
        <v>1306</v>
      </c>
      <c r="C3692" s="1" t="s">
        <v>1307</v>
      </c>
      <c r="D3692" s="1" t="s">
        <v>13</v>
      </c>
      <c r="E3692" s="1" t="s">
        <v>1319</v>
      </c>
      <c r="F3692" s="1" t="s">
        <v>1330</v>
      </c>
      <c r="G3692" s="6" t="s">
        <v>1310</v>
      </c>
      <c r="H3692" s="3">
        <v>1</v>
      </c>
      <c r="I3692" s="4">
        <f>TRUNC((L3689+L3690+L3691)*2*0.01, 1)</f>
        <v>0</v>
      </c>
      <c r="J3692" s="4">
        <f t="shared" si="543"/>
        <v>0</v>
      </c>
      <c r="K3692" s="4">
        <v>0</v>
      </c>
      <c r="L3692" s="5">
        <f t="shared" si="544"/>
        <v>0</v>
      </c>
      <c r="M3692" s="4">
        <v>0</v>
      </c>
      <c r="N3692" s="5">
        <f t="shared" si="545"/>
        <v>0</v>
      </c>
      <c r="O3692" s="4">
        <f t="shared" si="546"/>
        <v>0</v>
      </c>
      <c r="P3692" s="5">
        <f t="shared" si="547"/>
        <v>0</v>
      </c>
      <c r="Q3692" s="1" t="s">
        <v>13</v>
      </c>
      <c r="S3692" t="s">
        <v>54</v>
      </c>
      <c r="T3692" t="s">
        <v>54</v>
      </c>
      <c r="U3692">
        <v>2</v>
      </c>
      <c r="V3692">
        <v>1</v>
      </c>
    </row>
    <row r="3693" spans="1:22" x14ac:dyDescent="0.2">
      <c r="A3693" s="1" t="s">
        <v>1175</v>
      </c>
      <c r="B3693" s="6" t="s">
        <v>1306</v>
      </c>
      <c r="C3693" s="1" t="s">
        <v>1321</v>
      </c>
      <c r="D3693" s="1" t="s">
        <v>13</v>
      </c>
      <c r="E3693" s="1" t="s">
        <v>1322</v>
      </c>
      <c r="F3693" s="1" t="s">
        <v>1563</v>
      </c>
      <c r="G3693" s="6" t="s">
        <v>1310</v>
      </c>
      <c r="H3693" s="3">
        <v>1</v>
      </c>
      <c r="I3693" s="5">
        <v>0</v>
      </c>
      <c r="J3693" s="4">
        <f t="shared" si="543"/>
        <v>0</v>
      </c>
      <c r="K3693" s="4">
        <f>TRUNC((L3689+L3690+L3691)*50*0.01, 1)</f>
        <v>0</v>
      </c>
      <c r="L3693" s="5">
        <f t="shared" si="544"/>
        <v>0</v>
      </c>
      <c r="M3693" s="4">
        <v>0</v>
      </c>
      <c r="N3693" s="5">
        <f t="shared" si="545"/>
        <v>0</v>
      </c>
      <c r="O3693" s="4">
        <f t="shared" si="546"/>
        <v>0</v>
      </c>
      <c r="P3693" s="5">
        <f t="shared" si="547"/>
        <v>0</v>
      </c>
      <c r="Q3693" s="1" t="s">
        <v>13</v>
      </c>
      <c r="S3693" t="s">
        <v>54</v>
      </c>
      <c r="T3693" t="s">
        <v>54</v>
      </c>
      <c r="U3693">
        <v>50</v>
      </c>
      <c r="V3693">
        <v>1</v>
      </c>
    </row>
    <row r="3694" spans="1:22" x14ac:dyDescent="0.2">
      <c r="A3694" s="1" t="s">
        <v>1175</v>
      </c>
      <c r="B3694" s="6" t="s">
        <v>1331</v>
      </c>
      <c r="C3694" s="1" t="s">
        <v>1379</v>
      </c>
      <c r="D3694" s="1" t="s">
        <v>13</v>
      </c>
      <c r="E3694" s="1" t="s">
        <v>1333</v>
      </c>
      <c r="F3694" s="1" t="s">
        <v>1380</v>
      </c>
      <c r="G3694" s="6" t="s">
        <v>1335</v>
      </c>
      <c r="H3694" s="3">
        <v>1.3</v>
      </c>
      <c r="I3694" s="4">
        <f>기계경비!H33</f>
        <v>0</v>
      </c>
      <c r="J3694" s="4">
        <f t="shared" si="543"/>
        <v>0</v>
      </c>
      <c r="K3694" s="4">
        <f>기계경비!I33</f>
        <v>0</v>
      </c>
      <c r="L3694" s="5">
        <f t="shared" si="544"/>
        <v>0</v>
      </c>
      <c r="M3694" s="4">
        <f>기계경비!J33</f>
        <v>0</v>
      </c>
      <c r="N3694" s="5">
        <f t="shared" si="545"/>
        <v>0</v>
      </c>
      <c r="O3694" s="4">
        <f t="shared" si="546"/>
        <v>0</v>
      </c>
      <c r="P3694" s="5">
        <f t="shared" si="547"/>
        <v>0</v>
      </c>
      <c r="Q3694" s="1" t="s">
        <v>13</v>
      </c>
      <c r="S3694" t="s">
        <v>54</v>
      </c>
      <c r="T3694" t="s">
        <v>54</v>
      </c>
      <c r="U3694" t="s">
        <v>13</v>
      </c>
      <c r="V3694">
        <v>1</v>
      </c>
    </row>
    <row r="3695" spans="1:22" x14ac:dyDescent="0.2">
      <c r="A3695" s="1" t="s">
        <v>1175</v>
      </c>
      <c r="B3695" s="6" t="s">
        <v>1331</v>
      </c>
      <c r="C3695" s="1" t="s">
        <v>1370</v>
      </c>
      <c r="D3695" s="1" t="s">
        <v>13</v>
      </c>
      <c r="E3695" s="1" t="s">
        <v>1371</v>
      </c>
      <c r="F3695" s="1" t="s">
        <v>1372</v>
      </c>
      <c r="G3695" s="6" t="s">
        <v>1335</v>
      </c>
      <c r="H3695" s="3">
        <v>1.1499999999999999</v>
      </c>
      <c r="I3695" s="4">
        <f>기계경비!H63</f>
        <v>0</v>
      </c>
      <c r="J3695" s="4">
        <f t="shared" si="543"/>
        <v>0</v>
      </c>
      <c r="K3695" s="4">
        <f>기계경비!I63</f>
        <v>0</v>
      </c>
      <c r="L3695" s="5">
        <f t="shared" si="544"/>
        <v>0</v>
      </c>
      <c r="M3695" s="4">
        <f>기계경비!J63</f>
        <v>0</v>
      </c>
      <c r="N3695" s="5">
        <f t="shared" si="545"/>
        <v>0</v>
      </c>
      <c r="O3695" s="4">
        <f t="shared" si="546"/>
        <v>0</v>
      </c>
      <c r="P3695" s="5">
        <f t="shared" si="547"/>
        <v>0</v>
      </c>
      <c r="Q3695" s="1" t="s">
        <v>13</v>
      </c>
      <c r="S3695" t="s">
        <v>54</v>
      </c>
      <c r="T3695" t="s">
        <v>54</v>
      </c>
      <c r="U3695" t="s">
        <v>13</v>
      </c>
      <c r="V3695">
        <v>1</v>
      </c>
    </row>
    <row r="3696" spans="1:22" x14ac:dyDescent="0.2">
      <c r="A3696" s="1" t="s">
        <v>1175</v>
      </c>
      <c r="B3696" s="6" t="s">
        <v>1331</v>
      </c>
      <c r="C3696" s="1" t="s">
        <v>1585</v>
      </c>
      <c r="D3696" s="1" t="s">
        <v>13</v>
      </c>
      <c r="E3696" s="1" t="s">
        <v>1586</v>
      </c>
      <c r="F3696" s="1" t="s">
        <v>1587</v>
      </c>
      <c r="G3696" s="6" t="s">
        <v>1335</v>
      </c>
      <c r="H3696" s="3">
        <v>0.57999999999999996</v>
      </c>
      <c r="I3696" s="4">
        <f>기계경비!H64</f>
        <v>0</v>
      </c>
      <c r="J3696" s="4">
        <f t="shared" si="543"/>
        <v>0</v>
      </c>
      <c r="K3696" s="4">
        <f>기계경비!I64</f>
        <v>0</v>
      </c>
      <c r="L3696" s="5">
        <f t="shared" si="544"/>
        <v>0</v>
      </c>
      <c r="M3696" s="4">
        <f>기계경비!J64</f>
        <v>0</v>
      </c>
      <c r="N3696" s="5">
        <f t="shared" si="545"/>
        <v>0</v>
      </c>
      <c r="O3696" s="4">
        <f t="shared" si="546"/>
        <v>0</v>
      </c>
      <c r="P3696" s="5">
        <f t="shared" si="547"/>
        <v>0</v>
      </c>
      <c r="Q3696" s="1" t="s">
        <v>13</v>
      </c>
      <c r="S3696" t="s">
        <v>54</v>
      </c>
      <c r="T3696" t="s">
        <v>54</v>
      </c>
      <c r="U3696" t="s">
        <v>13</v>
      </c>
      <c r="V3696">
        <v>1</v>
      </c>
    </row>
    <row r="3697" spans="1:22" x14ac:dyDescent="0.2">
      <c r="A3697" s="1" t="s">
        <v>1175</v>
      </c>
      <c r="B3697" s="6" t="s">
        <v>1306</v>
      </c>
      <c r="C3697" s="1" t="s">
        <v>1588</v>
      </c>
      <c r="D3697" s="1" t="s">
        <v>13</v>
      </c>
      <c r="E3697" s="1" t="s">
        <v>1589</v>
      </c>
      <c r="F3697" s="1" t="s">
        <v>1591</v>
      </c>
      <c r="G3697" s="6" t="s">
        <v>1310</v>
      </c>
      <c r="H3697" s="3">
        <v>1</v>
      </c>
      <c r="I3697" s="5">
        <v>0</v>
      </c>
      <c r="J3697" s="4">
        <f t="shared" si="543"/>
        <v>0</v>
      </c>
      <c r="K3697" s="4">
        <v>0</v>
      </c>
      <c r="L3697" s="5">
        <f t="shared" si="544"/>
        <v>0</v>
      </c>
      <c r="M3697" s="4">
        <f>TRUNC((J3695+L3695+N3695+J3696+L3696+N3696)*50*0.01, 1)</f>
        <v>0</v>
      </c>
      <c r="N3697" s="5">
        <f t="shared" si="545"/>
        <v>0</v>
      </c>
      <c r="O3697" s="4">
        <f t="shared" si="546"/>
        <v>0</v>
      </c>
      <c r="P3697" s="5">
        <f t="shared" si="547"/>
        <v>0</v>
      </c>
      <c r="Q3697" s="1" t="s">
        <v>13</v>
      </c>
      <c r="S3697" t="s">
        <v>54</v>
      </c>
      <c r="T3697" t="s">
        <v>54</v>
      </c>
      <c r="U3697">
        <v>50</v>
      </c>
      <c r="V3697">
        <v>1</v>
      </c>
    </row>
    <row r="3698" spans="1:22" x14ac:dyDescent="0.2">
      <c r="A3698" s="1" t="s">
        <v>13</v>
      </c>
      <c r="B3698" s="6" t="s">
        <v>13</v>
      </c>
      <c r="C3698" s="1" t="s">
        <v>13</v>
      </c>
      <c r="D3698" s="1" t="s">
        <v>13</v>
      </c>
      <c r="E3698" s="1" t="s">
        <v>1311</v>
      </c>
      <c r="F3698" s="1" t="s">
        <v>13</v>
      </c>
      <c r="G3698" s="6" t="s">
        <v>13</v>
      </c>
      <c r="H3698" s="3">
        <v>0</v>
      </c>
      <c r="I3698" s="1" t="s">
        <v>13</v>
      </c>
      <c r="J3698" s="4">
        <f>TRUNC(SUMPRODUCT(J3689:J3697, V3689:V3697), 0)</f>
        <v>0</v>
      </c>
      <c r="K3698" s="1" t="s">
        <v>13</v>
      </c>
      <c r="L3698" s="5">
        <f>TRUNC(SUMPRODUCT(L3689:L3697, V3689:V3697), 0)</f>
        <v>0</v>
      </c>
      <c r="M3698" s="1" t="s">
        <v>13</v>
      </c>
      <c r="N3698" s="5">
        <f>TRUNC(SUMPRODUCT(N3689:N3697, V3689:V3697), 0)</f>
        <v>0</v>
      </c>
      <c r="O3698" s="1" t="s">
        <v>13</v>
      </c>
      <c r="P3698" s="5">
        <f>J3698+L3698+N3698</f>
        <v>0</v>
      </c>
      <c r="Q3698" s="1" t="s">
        <v>13</v>
      </c>
      <c r="S3698" t="s">
        <v>13</v>
      </c>
      <c r="T3698" t="s">
        <v>13</v>
      </c>
      <c r="U3698" t="s">
        <v>13</v>
      </c>
      <c r="V3698">
        <v>1</v>
      </c>
    </row>
    <row r="3699" spans="1:22" x14ac:dyDescent="0.2">
      <c r="A3699" s="1" t="s">
        <v>13</v>
      </c>
      <c r="B3699" s="6" t="s">
        <v>13</v>
      </c>
      <c r="C3699" s="1" t="s">
        <v>13</v>
      </c>
      <c r="D3699" s="1" t="s">
        <v>13</v>
      </c>
      <c r="E3699" s="1" t="s">
        <v>13</v>
      </c>
      <c r="F3699" s="1" t="s">
        <v>13</v>
      </c>
      <c r="G3699" s="6" t="s">
        <v>13</v>
      </c>
      <c r="H3699" s="3">
        <v>0</v>
      </c>
      <c r="I3699" s="1" t="s">
        <v>13</v>
      </c>
      <c r="J3699" s="1" t="s">
        <v>13</v>
      </c>
      <c r="K3699" s="1" t="s">
        <v>13</v>
      </c>
      <c r="L3699" s="1" t="s">
        <v>13</v>
      </c>
      <c r="M3699" s="1" t="s">
        <v>13</v>
      </c>
      <c r="N3699" s="1" t="s">
        <v>13</v>
      </c>
      <c r="O3699" s="1" t="s">
        <v>13</v>
      </c>
      <c r="P3699" s="1" t="s">
        <v>13</v>
      </c>
      <c r="Q3699" s="1" t="s">
        <v>13</v>
      </c>
      <c r="S3699" t="s">
        <v>13</v>
      </c>
      <c r="T3699" t="s">
        <v>13</v>
      </c>
      <c r="U3699" t="s">
        <v>13</v>
      </c>
      <c r="V3699">
        <v>1</v>
      </c>
    </row>
    <row r="3700" spans="1:22" x14ac:dyDescent="0.2">
      <c r="A3700" s="1" t="s">
        <v>1176</v>
      </c>
      <c r="B3700" s="6" t="s">
        <v>13</v>
      </c>
      <c r="C3700" s="1" t="s">
        <v>13</v>
      </c>
      <c r="D3700" s="1" t="s">
        <v>13</v>
      </c>
      <c r="E3700" s="1" t="s">
        <v>1162</v>
      </c>
      <c r="F3700" s="1" t="s">
        <v>1173</v>
      </c>
      <c r="G3700" s="6" t="s">
        <v>1042</v>
      </c>
      <c r="H3700" s="3">
        <v>0</v>
      </c>
      <c r="I3700" s="1" t="s">
        <v>13</v>
      </c>
      <c r="J3700" s="1" t="s">
        <v>13</v>
      </c>
      <c r="K3700" s="1" t="s">
        <v>13</v>
      </c>
      <c r="L3700" s="1" t="s">
        <v>13</v>
      </c>
      <c r="M3700" s="1" t="s">
        <v>13</v>
      </c>
      <c r="N3700" s="1" t="s">
        <v>13</v>
      </c>
      <c r="O3700" s="1" t="s">
        <v>13</v>
      </c>
      <c r="P3700" s="1" t="s">
        <v>13</v>
      </c>
      <c r="Q3700" s="1" t="s">
        <v>13</v>
      </c>
      <c r="S3700" t="s">
        <v>13</v>
      </c>
      <c r="T3700" t="s">
        <v>13</v>
      </c>
      <c r="U3700" t="s">
        <v>13</v>
      </c>
      <c r="V3700">
        <v>1</v>
      </c>
    </row>
    <row r="3701" spans="1:22" x14ac:dyDescent="0.2">
      <c r="A3701" s="1" t="s">
        <v>1176</v>
      </c>
      <c r="B3701" s="6" t="s">
        <v>1312</v>
      </c>
      <c r="C3701" s="1" t="s">
        <v>1355</v>
      </c>
      <c r="D3701" s="1" t="s">
        <v>13</v>
      </c>
      <c r="E3701" s="1" t="s">
        <v>1356</v>
      </c>
      <c r="F3701" s="1" t="s">
        <v>1315</v>
      </c>
      <c r="G3701" s="6" t="s">
        <v>1316</v>
      </c>
      <c r="H3701" s="3">
        <v>1.05</v>
      </c>
      <c r="I3701" s="5">
        <v>0</v>
      </c>
      <c r="J3701" s="4">
        <f t="shared" ref="J3701:J3709" si="548">TRUNC(H3701*I3701, 1)</f>
        <v>0</v>
      </c>
      <c r="K3701" s="4">
        <f>노무!E5</f>
        <v>0</v>
      </c>
      <c r="L3701" s="5">
        <f t="shared" ref="L3701:L3709" si="549">TRUNC(H3701*K3701, 1)</f>
        <v>0</v>
      </c>
      <c r="M3701" s="4">
        <v>0</v>
      </c>
      <c r="N3701" s="5">
        <f t="shared" ref="N3701:N3709" si="550">TRUNC(H3701*M3701, 1)</f>
        <v>0</v>
      </c>
      <c r="O3701" s="4">
        <f t="shared" ref="O3701:O3709" si="551">I3701+K3701+M3701</f>
        <v>0</v>
      </c>
      <c r="P3701" s="5">
        <f t="shared" ref="P3701:P3709" si="552">J3701+L3701+N3701</f>
        <v>0</v>
      </c>
      <c r="Q3701" s="1" t="s">
        <v>13</v>
      </c>
      <c r="S3701" t="s">
        <v>54</v>
      </c>
      <c r="T3701" t="s">
        <v>54</v>
      </c>
      <c r="U3701" t="s">
        <v>13</v>
      </c>
      <c r="V3701">
        <v>1</v>
      </c>
    </row>
    <row r="3702" spans="1:22" x14ac:dyDescent="0.2">
      <c r="A3702" s="1" t="s">
        <v>1176</v>
      </c>
      <c r="B3702" s="6" t="s">
        <v>1312</v>
      </c>
      <c r="C3702" s="1" t="s">
        <v>1328</v>
      </c>
      <c r="D3702" s="1" t="s">
        <v>13</v>
      </c>
      <c r="E3702" s="1" t="s">
        <v>1329</v>
      </c>
      <c r="F3702" s="1" t="s">
        <v>1315</v>
      </c>
      <c r="G3702" s="6" t="s">
        <v>1316</v>
      </c>
      <c r="H3702" s="3">
        <v>0.18</v>
      </c>
      <c r="I3702" s="5">
        <v>0</v>
      </c>
      <c r="J3702" s="4">
        <f t="shared" si="548"/>
        <v>0</v>
      </c>
      <c r="K3702" s="4">
        <f>노무!E12</f>
        <v>0</v>
      </c>
      <c r="L3702" s="5">
        <f t="shared" si="549"/>
        <v>0</v>
      </c>
      <c r="M3702" s="4">
        <v>0</v>
      </c>
      <c r="N3702" s="5">
        <f t="shared" si="550"/>
        <v>0</v>
      </c>
      <c r="O3702" s="4">
        <f t="shared" si="551"/>
        <v>0</v>
      </c>
      <c r="P3702" s="5">
        <f t="shared" si="552"/>
        <v>0</v>
      </c>
      <c r="Q3702" s="1" t="s">
        <v>13</v>
      </c>
      <c r="S3702" t="s">
        <v>54</v>
      </c>
      <c r="T3702" t="s">
        <v>54</v>
      </c>
      <c r="U3702" t="s">
        <v>13</v>
      </c>
      <c r="V3702">
        <v>1</v>
      </c>
    </row>
    <row r="3703" spans="1:22" x14ac:dyDescent="0.2">
      <c r="A3703" s="1" t="s">
        <v>1176</v>
      </c>
      <c r="B3703" s="6" t="s">
        <v>1312</v>
      </c>
      <c r="C3703" s="1" t="s">
        <v>1317</v>
      </c>
      <c r="D3703" s="1" t="s">
        <v>13</v>
      </c>
      <c r="E3703" s="1" t="s">
        <v>1318</v>
      </c>
      <c r="F3703" s="1" t="s">
        <v>1315</v>
      </c>
      <c r="G3703" s="6" t="s">
        <v>1316</v>
      </c>
      <c r="H3703" s="3">
        <v>0.55000000000000004</v>
      </c>
      <c r="I3703" s="5">
        <v>0</v>
      </c>
      <c r="J3703" s="4">
        <f t="shared" si="548"/>
        <v>0</v>
      </c>
      <c r="K3703" s="4">
        <f>노무!E4</f>
        <v>0</v>
      </c>
      <c r="L3703" s="5">
        <f t="shared" si="549"/>
        <v>0</v>
      </c>
      <c r="M3703" s="4">
        <v>0</v>
      </c>
      <c r="N3703" s="5">
        <f t="shared" si="550"/>
        <v>0</v>
      </c>
      <c r="O3703" s="4">
        <f t="shared" si="551"/>
        <v>0</v>
      </c>
      <c r="P3703" s="5">
        <f t="shared" si="552"/>
        <v>0</v>
      </c>
      <c r="Q3703" s="1" t="s">
        <v>13</v>
      </c>
      <c r="S3703" t="s">
        <v>54</v>
      </c>
      <c r="T3703" t="s">
        <v>54</v>
      </c>
      <c r="U3703" t="s">
        <v>13</v>
      </c>
      <c r="V3703">
        <v>1</v>
      </c>
    </row>
    <row r="3704" spans="1:22" x14ac:dyDescent="0.2">
      <c r="A3704" s="1" t="s">
        <v>1176</v>
      </c>
      <c r="B3704" s="6" t="s">
        <v>1306</v>
      </c>
      <c r="C3704" s="1" t="s">
        <v>1307</v>
      </c>
      <c r="D3704" s="1" t="s">
        <v>13</v>
      </c>
      <c r="E3704" s="1" t="s">
        <v>1319</v>
      </c>
      <c r="F3704" s="1" t="s">
        <v>1330</v>
      </c>
      <c r="G3704" s="6" t="s">
        <v>1310</v>
      </c>
      <c r="H3704" s="3">
        <v>1</v>
      </c>
      <c r="I3704" s="4">
        <f>TRUNC((L3701+L3702+L3703)*2*0.01, 1)</f>
        <v>0</v>
      </c>
      <c r="J3704" s="4">
        <f t="shared" si="548"/>
        <v>0</v>
      </c>
      <c r="K3704" s="4">
        <v>0</v>
      </c>
      <c r="L3704" s="5">
        <f t="shared" si="549"/>
        <v>0</v>
      </c>
      <c r="M3704" s="4">
        <v>0</v>
      </c>
      <c r="N3704" s="5">
        <f t="shared" si="550"/>
        <v>0</v>
      </c>
      <c r="O3704" s="4">
        <f t="shared" si="551"/>
        <v>0</v>
      </c>
      <c r="P3704" s="5">
        <f t="shared" si="552"/>
        <v>0</v>
      </c>
      <c r="Q3704" s="1" t="s">
        <v>13</v>
      </c>
      <c r="S3704" t="s">
        <v>54</v>
      </c>
      <c r="T3704" t="s">
        <v>54</v>
      </c>
      <c r="U3704">
        <v>2</v>
      </c>
      <c r="V3704">
        <v>1</v>
      </c>
    </row>
    <row r="3705" spans="1:22" x14ac:dyDescent="0.2">
      <c r="A3705" s="1" t="s">
        <v>1176</v>
      </c>
      <c r="B3705" s="6" t="s">
        <v>1306</v>
      </c>
      <c r="C3705" s="1" t="s">
        <v>1321</v>
      </c>
      <c r="D3705" s="1" t="s">
        <v>13</v>
      </c>
      <c r="E3705" s="1" t="s">
        <v>1322</v>
      </c>
      <c r="F3705" s="1" t="s">
        <v>1563</v>
      </c>
      <c r="G3705" s="6" t="s">
        <v>1310</v>
      </c>
      <c r="H3705" s="3">
        <v>1</v>
      </c>
      <c r="I3705" s="5">
        <v>0</v>
      </c>
      <c r="J3705" s="4">
        <f t="shared" si="548"/>
        <v>0</v>
      </c>
      <c r="K3705" s="4">
        <f>TRUNC((L3701+L3702+L3703)*50*0.01, 1)</f>
        <v>0</v>
      </c>
      <c r="L3705" s="5">
        <f t="shared" si="549"/>
        <v>0</v>
      </c>
      <c r="M3705" s="4">
        <v>0</v>
      </c>
      <c r="N3705" s="5">
        <f t="shared" si="550"/>
        <v>0</v>
      </c>
      <c r="O3705" s="4">
        <f t="shared" si="551"/>
        <v>0</v>
      </c>
      <c r="P3705" s="5">
        <f t="shared" si="552"/>
        <v>0</v>
      </c>
      <c r="Q3705" s="1" t="s">
        <v>13</v>
      </c>
      <c r="S3705" t="s">
        <v>54</v>
      </c>
      <c r="T3705" t="s">
        <v>54</v>
      </c>
      <c r="U3705">
        <v>50</v>
      </c>
      <c r="V3705">
        <v>1</v>
      </c>
    </row>
    <row r="3706" spans="1:22" x14ac:dyDescent="0.2">
      <c r="A3706" s="1" t="s">
        <v>1176</v>
      </c>
      <c r="B3706" s="6" t="s">
        <v>1331</v>
      </c>
      <c r="C3706" s="1" t="s">
        <v>1379</v>
      </c>
      <c r="D3706" s="1" t="s">
        <v>13</v>
      </c>
      <c r="E3706" s="1" t="s">
        <v>1333</v>
      </c>
      <c r="F3706" s="1" t="s">
        <v>1380</v>
      </c>
      <c r="G3706" s="6" t="s">
        <v>1335</v>
      </c>
      <c r="H3706" s="3">
        <v>1.76</v>
      </c>
      <c r="I3706" s="4">
        <f>기계경비!H33</f>
        <v>0</v>
      </c>
      <c r="J3706" s="4">
        <f t="shared" si="548"/>
        <v>0</v>
      </c>
      <c r="K3706" s="4">
        <f>기계경비!I33</f>
        <v>0</v>
      </c>
      <c r="L3706" s="5">
        <f t="shared" si="549"/>
        <v>0</v>
      </c>
      <c r="M3706" s="4">
        <f>기계경비!J33</f>
        <v>0</v>
      </c>
      <c r="N3706" s="5">
        <f t="shared" si="550"/>
        <v>0</v>
      </c>
      <c r="O3706" s="4">
        <f t="shared" si="551"/>
        <v>0</v>
      </c>
      <c r="P3706" s="5">
        <f t="shared" si="552"/>
        <v>0</v>
      </c>
      <c r="Q3706" s="1" t="s">
        <v>13</v>
      </c>
      <c r="S3706" t="s">
        <v>54</v>
      </c>
      <c r="T3706" t="s">
        <v>54</v>
      </c>
      <c r="U3706" t="s">
        <v>13</v>
      </c>
      <c r="V3706">
        <v>1</v>
      </c>
    </row>
    <row r="3707" spans="1:22" x14ac:dyDescent="0.2">
      <c r="A3707" s="1" t="s">
        <v>1176</v>
      </c>
      <c r="B3707" s="6" t="s">
        <v>1331</v>
      </c>
      <c r="C3707" s="1" t="s">
        <v>1370</v>
      </c>
      <c r="D3707" s="1" t="s">
        <v>13</v>
      </c>
      <c r="E3707" s="1" t="s">
        <v>1371</v>
      </c>
      <c r="F3707" s="1" t="s">
        <v>1372</v>
      </c>
      <c r="G3707" s="6" t="s">
        <v>1335</v>
      </c>
      <c r="H3707" s="3">
        <v>1.57</v>
      </c>
      <c r="I3707" s="4">
        <f>기계경비!H63</f>
        <v>0</v>
      </c>
      <c r="J3707" s="4">
        <f t="shared" si="548"/>
        <v>0</v>
      </c>
      <c r="K3707" s="4">
        <f>기계경비!I63</f>
        <v>0</v>
      </c>
      <c r="L3707" s="5">
        <f t="shared" si="549"/>
        <v>0</v>
      </c>
      <c r="M3707" s="4">
        <f>기계경비!J63</f>
        <v>0</v>
      </c>
      <c r="N3707" s="5">
        <f t="shared" si="550"/>
        <v>0</v>
      </c>
      <c r="O3707" s="4">
        <f t="shared" si="551"/>
        <v>0</v>
      </c>
      <c r="P3707" s="5">
        <f t="shared" si="552"/>
        <v>0</v>
      </c>
      <c r="Q3707" s="1" t="s">
        <v>13</v>
      </c>
      <c r="S3707" t="s">
        <v>54</v>
      </c>
      <c r="T3707" t="s">
        <v>54</v>
      </c>
      <c r="U3707" t="s">
        <v>13</v>
      </c>
      <c r="V3707">
        <v>1</v>
      </c>
    </row>
    <row r="3708" spans="1:22" x14ac:dyDescent="0.2">
      <c r="A3708" s="1" t="s">
        <v>1176</v>
      </c>
      <c r="B3708" s="6" t="s">
        <v>1331</v>
      </c>
      <c r="C3708" s="1" t="s">
        <v>1585</v>
      </c>
      <c r="D3708" s="1" t="s">
        <v>13</v>
      </c>
      <c r="E3708" s="1" t="s">
        <v>1586</v>
      </c>
      <c r="F3708" s="1" t="s">
        <v>1587</v>
      </c>
      <c r="G3708" s="6" t="s">
        <v>1335</v>
      </c>
      <c r="H3708" s="3">
        <v>0.79</v>
      </c>
      <c r="I3708" s="4">
        <f>기계경비!H64</f>
        <v>0</v>
      </c>
      <c r="J3708" s="4">
        <f t="shared" si="548"/>
        <v>0</v>
      </c>
      <c r="K3708" s="4">
        <f>기계경비!I64</f>
        <v>0</v>
      </c>
      <c r="L3708" s="5">
        <f t="shared" si="549"/>
        <v>0</v>
      </c>
      <c r="M3708" s="4">
        <f>기계경비!J64</f>
        <v>0</v>
      </c>
      <c r="N3708" s="5">
        <f t="shared" si="550"/>
        <v>0</v>
      </c>
      <c r="O3708" s="4">
        <f t="shared" si="551"/>
        <v>0</v>
      </c>
      <c r="P3708" s="5">
        <f t="shared" si="552"/>
        <v>0</v>
      </c>
      <c r="Q3708" s="1" t="s">
        <v>13</v>
      </c>
      <c r="S3708" t="s">
        <v>54</v>
      </c>
      <c r="T3708" t="s">
        <v>54</v>
      </c>
      <c r="U3708" t="s">
        <v>13</v>
      </c>
      <c r="V3708">
        <v>1</v>
      </c>
    </row>
    <row r="3709" spans="1:22" x14ac:dyDescent="0.2">
      <c r="A3709" s="1" t="s">
        <v>1176</v>
      </c>
      <c r="B3709" s="6" t="s">
        <v>1306</v>
      </c>
      <c r="C3709" s="1" t="s">
        <v>1588</v>
      </c>
      <c r="D3709" s="1" t="s">
        <v>13</v>
      </c>
      <c r="E3709" s="1" t="s">
        <v>1589</v>
      </c>
      <c r="F3709" s="1" t="s">
        <v>1591</v>
      </c>
      <c r="G3709" s="6" t="s">
        <v>1310</v>
      </c>
      <c r="H3709" s="3">
        <v>1</v>
      </c>
      <c r="I3709" s="5">
        <v>0</v>
      </c>
      <c r="J3709" s="4">
        <f t="shared" si="548"/>
        <v>0</v>
      </c>
      <c r="K3709" s="4">
        <v>0</v>
      </c>
      <c r="L3709" s="5">
        <f t="shared" si="549"/>
        <v>0</v>
      </c>
      <c r="M3709" s="4">
        <f>TRUNC((J3707+L3707+N3707+J3708+L3708+N3708)*50*0.01, 1)</f>
        <v>0</v>
      </c>
      <c r="N3709" s="5">
        <f t="shared" si="550"/>
        <v>0</v>
      </c>
      <c r="O3709" s="4">
        <f t="shared" si="551"/>
        <v>0</v>
      </c>
      <c r="P3709" s="5">
        <f t="shared" si="552"/>
        <v>0</v>
      </c>
      <c r="Q3709" s="1" t="s">
        <v>13</v>
      </c>
      <c r="S3709" t="s">
        <v>54</v>
      </c>
      <c r="T3709" t="s">
        <v>54</v>
      </c>
      <c r="U3709">
        <v>50</v>
      </c>
      <c r="V3709">
        <v>1</v>
      </c>
    </row>
    <row r="3710" spans="1:22" x14ac:dyDescent="0.2">
      <c r="A3710" s="1" t="s">
        <v>13</v>
      </c>
      <c r="B3710" s="6" t="s">
        <v>13</v>
      </c>
      <c r="C3710" s="1" t="s">
        <v>13</v>
      </c>
      <c r="D3710" s="1" t="s">
        <v>13</v>
      </c>
      <c r="E3710" s="1" t="s">
        <v>1311</v>
      </c>
      <c r="F3710" s="1" t="s">
        <v>13</v>
      </c>
      <c r="G3710" s="6" t="s">
        <v>13</v>
      </c>
      <c r="H3710" s="3">
        <v>0</v>
      </c>
      <c r="I3710" s="1" t="s">
        <v>13</v>
      </c>
      <c r="J3710" s="4">
        <f>TRUNC(SUMPRODUCT(J3701:J3709, V3701:V3709), 0)</f>
        <v>0</v>
      </c>
      <c r="K3710" s="1" t="s">
        <v>13</v>
      </c>
      <c r="L3710" s="5">
        <f>TRUNC(SUMPRODUCT(L3701:L3709, V3701:V3709), 0)</f>
        <v>0</v>
      </c>
      <c r="M3710" s="1" t="s">
        <v>13</v>
      </c>
      <c r="N3710" s="5">
        <f>TRUNC(SUMPRODUCT(N3701:N3709, V3701:V3709), 0)</f>
        <v>0</v>
      </c>
      <c r="O3710" s="1" t="s">
        <v>13</v>
      </c>
      <c r="P3710" s="5">
        <f>J3710+L3710+N3710</f>
        <v>0</v>
      </c>
      <c r="Q3710" s="1" t="s">
        <v>13</v>
      </c>
      <c r="S3710" t="s">
        <v>13</v>
      </c>
      <c r="T3710" t="s">
        <v>13</v>
      </c>
      <c r="U3710" t="s">
        <v>13</v>
      </c>
      <c r="V3710">
        <v>1</v>
      </c>
    </row>
    <row r="3711" spans="1:22" x14ac:dyDescent="0.2">
      <c r="A3711" s="1" t="s">
        <v>13</v>
      </c>
      <c r="B3711" s="6" t="s">
        <v>13</v>
      </c>
      <c r="C3711" s="1" t="s">
        <v>13</v>
      </c>
      <c r="D3711" s="1" t="s">
        <v>13</v>
      </c>
      <c r="E3711" s="1" t="s">
        <v>13</v>
      </c>
      <c r="F3711" s="1" t="s">
        <v>13</v>
      </c>
      <c r="G3711" s="6" t="s">
        <v>13</v>
      </c>
      <c r="H3711" s="3">
        <v>0</v>
      </c>
      <c r="I3711" s="1" t="s">
        <v>13</v>
      </c>
      <c r="J3711" s="1" t="s">
        <v>13</v>
      </c>
      <c r="K3711" s="1" t="s">
        <v>13</v>
      </c>
      <c r="L3711" s="1" t="s">
        <v>13</v>
      </c>
      <c r="M3711" s="1" t="s">
        <v>13</v>
      </c>
      <c r="N3711" s="1" t="s">
        <v>13</v>
      </c>
      <c r="O3711" s="1" t="s">
        <v>13</v>
      </c>
      <c r="P3711" s="1" t="s">
        <v>13</v>
      </c>
      <c r="Q3711" s="1" t="s">
        <v>13</v>
      </c>
      <c r="S3711" t="s">
        <v>13</v>
      </c>
      <c r="T3711" t="s">
        <v>13</v>
      </c>
      <c r="U3711" t="s">
        <v>13</v>
      </c>
      <c r="V3711">
        <v>1</v>
      </c>
    </row>
    <row r="3712" spans="1:22" x14ac:dyDescent="0.2">
      <c r="A3712" s="1" t="s">
        <v>1177</v>
      </c>
      <c r="B3712" s="6" t="s">
        <v>13</v>
      </c>
      <c r="C3712" s="1" t="s">
        <v>13</v>
      </c>
      <c r="D3712" s="1" t="s">
        <v>13</v>
      </c>
      <c r="E3712" s="1" t="s">
        <v>1164</v>
      </c>
      <c r="F3712" s="1" t="s">
        <v>1173</v>
      </c>
      <c r="G3712" s="6" t="s">
        <v>1042</v>
      </c>
      <c r="H3712" s="3">
        <v>0</v>
      </c>
      <c r="I3712" s="1" t="s">
        <v>13</v>
      </c>
      <c r="J3712" s="1" t="s">
        <v>13</v>
      </c>
      <c r="K3712" s="1" t="s">
        <v>13</v>
      </c>
      <c r="L3712" s="1" t="s">
        <v>13</v>
      </c>
      <c r="M3712" s="1" t="s">
        <v>13</v>
      </c>
      <c r="N3712" s="1" t="s">
        <v>13</v>
      </c>
      <c r="O3712" s="1" t="s">
        <v>13</v>
      </c>
      <c r="P3712" s="1" t="s">
        <v>13</v>
      </c>
      <c r="Q3712" s="1" t="s">
        <v>13</v>
      </c>
      <c r="S3712" t="s">
        <v>13</v>
      </c>
      <c r="T3712" t="s">
        <v>13</v>
      </c>
      <c r="U3712" t="s">
        <v>13</v>
      </c>
      <c r="V3712">
        <v>1</v>
      </c>
    </row>
    <row r="3713" spans="1:22" x14ac:dyDescent="0.2">
      <c r="A3713" s="1" t="s">
        <v>1177</v>
      </c>
      <c r="B3713" s="6" t="s">
        <v>1312</v>
      </c>
      <c r="C3713" s="1" t="s">
        <v>1355</v>
      </c>
      <c r="D3713" s="1" t="s">
        <v>13</v>
      </c>
      <c r="E3713" s="1" t="s">
        <v>1356</v>
      </c>
      <c r="F3713" s="1" t="s">
        <v>1315</v>
      </c>
      <c r="G3713" s="6" t="s">
        <v>1316</v>
      </c>
      <c r="H3713" s="3">
        <v>1.33</v>
      </c>
      <c r="I3713" s="5">
        <v>0</v>
      </c>
      <c r="J3713" s="4">
        <f t="shared" ref="J3713:J3721" si="553">TRUNC(H3713*I3713, 1)</f>
        <v>0</v>
      </c>
      <c r="K3713" s="4">
        <f>노무!E5</f>
        <v>0</v>
      </c>
      <c r="L3713" s="5">
        <f t="shared" ref="L3713:L3721" si="554">TRUNC(H3713*K3713, 1)</f>
        <v>0</v>
      </c>
      <c r="M3713" s="4">
        <v>0</v>
      </c>
      <c r="N3713" s="5">
        <f t="shared" ref="N3713:N3721" si="555">TRUNC(H3713*M3713, 1)</f>
        <v>0</v>
      </c>
      <c r="O3713" s="4">
        <f t="shared" ref="O3713:O3721" si="556">I3713+K3713+M3713</f>
        <v>0</v>
      </c>
      <c r="P3713" s="5">
        <f t="shared" ref="P3713:P3721" si="557">J3713+L3713+N3713</f>
        <v>0</v>
      </c>
      <c r="Q3713" s="1" t="s">
        <v>13</v>
      </c>
      <c r="S3713" t="s">
        <v>54</v>
      </c>
      <c r="T3713" t="s">
        <v>54</v>
      </c>
      <c r="U3713" t="s">
        <v>13</v>
      </c>
      <c r="V3713">
        <v>1</v>
      </c>
    </row>
    <row r="3714" spans="1:22" x14ac:dyDescent="0.2">
      <c r="A3714" s="1" t="s">
        <v>1177</v>
      </c>
      <c r="B3714" s="6" t="s">
        <v>1312</v>
      </c>
      <c r="C3714" s="1" t="s">
        <v>1328</v>
      </c>
      <c r="D3714" s="1" t="s">
        <v>13</v>
      </c>
      <c r="E3714" s="1" t="s">
        <v>1329</v>
      </c>
      <c r="F3714" s="1" t="s">
        <v>1315</v>
      </c>
      <c r="G3714" s="6" t="s">
        <v>1316</v>
      </c>
      <c r="H3714" s="3">
        <v>0.23</v>
      </c>
      <c r="I3714" s="5">
        <v>0</v>
      </c>
      <c r="J3714" s="4">
        <f t="shared" si="553"/>
        <v>0</v>
      </c>
      <c r="K3714" s="4">
        <f>노무!E12</f>
        <v>0</v>
      </c>
      <c r="L3714" s="5">
        <f t="shared" si="554"/>
        <v>0</v>
      </c>
      <c r="M3714" s="4">
        <v>0</v>
      </c>
      <c r="N3714" s="5">
        <f t="shared" si="555"/>
        <v>0</v>
      </c>
      <c r="O3714" s="4">
        <f t="shared" si="556"/>
        <v>0</v>
      </c>
      <c r="P3714" s="5">
        <f t="shared" si="557"/>
        <v>0</v>
      </c>
      <c r="Q3714" s="1" t="s">
        <v>13</v>
      </c>
      <c r="S3714" t="s">
        <v>54</v>
      </c>
      <c r="T3714" t="s">
        <v>54</v>
      </c>
      <c r="U3714" t="s">
        <v>13</v>
      </c>
      <c r="V3714">
        <v>1</v>
      </c>
    </row>
    <row r="3715" spans="1:22" x14ac:dyDescent="0.2">
      <c r="A3715" s="1" t="s">
        <v>1177</v>
      </c>
      <c r="B3715" s="6" t="s">
        <v>1312</v>
      </c>
      <c r="C3715" s="1" t="s">
        <v>1317</v>
      </c>
      <c r="D3715" s="1" t="s">
        <v>13</v>
      </c>
      <c r="E3715" s="1" t="s">
        <v>1318</v>
      </c>
      <c r="F3715" s="1" t="s">
        <v>1315</v>
      </c>
      <c r="G3715" s="6" t="s">
        <v>1316</v>
      </c>
      <c r="H3715" s="3">
        <v>0.69</v>
      </c>
      <c r="I3715" s="5">
        <v>0</v>
      </c>
      <c r="J3715" s="4">
        <f t="shared" si="553"/>
        <v>0</v>
      </c>
      <c r="K3715" s="4">
        <f>노무!E4</f>
        <v>0</v>
      </c>
      <c r="L3715" s="5">
        <f t="shared" si="554"/>
        <v>0</v>
      </c>
      <c r="M3715" s="4">
        <v>0</v>
      </c>
      <c r="N3715" s="5">
        <f t="shared" si="555"/>
        <v>0</v>
      </c>
      <c r="O3715" s="4">
        <f t="shared" si="556"/>
        <v>0</v>
      </c>
      <c r="P3715" s="5">
        <f t="shared" si="557"/>
        <v>0</v>
      </c>
      <c r="Q3715" s="1" t="s">
        <v>13</v>
      </c>
      <c r="S3715" t="s">
        <v>54</v>
      </c>
      <c r="T3715" t="s">
        <v>54</v>
      </c>
      <c r="U3715" t="s">
        <v>13</v>
      </c>
      <c r="V3715">
        <v>1</v>
      </c>
    </row>
    <row r="3716" spans="1:22" x14ac:dyDescent="0.2">
      <c r="A3716" s="1" t="s">
        <v>1177</v>
      </c>
      <c r="B3716" s="6" t="s">
        <v>1306</v>
      </c>
      <c r="C3716" s="1" t="s">
        <v>1307</v>
      </c>
      <c r="D3716" s="1" t="s">
        <v>13</v>
      </c>
      <c r="E3716" s="1" t="s">
        <v>1319</v>
      </c>
      <c r="F3716" s="1" t="s">
        <v>1330</v>
      </c>
      <c r="G3716" s="6" t="s">
        <v>1310</v>
      </c>
      <c r="H3716" s="3">
        <v>1</v>
      </c>
      <c r="I3716" s="4">
        <f>TRUNC((L3713+L3714+L3715)*2*0.01, 1)</f>
        <v>0</v>
      </c>
      <c r="J3716" s="4">
        <f t="shared" si="553"/>
        <v>0</v>
      </c>
      <c r="K3716" s="4">
        <v>0</v>
      </c>
      <c r="L3716" s="5">
        <f t="shared" si="554"/>
        <v>0</v>
      </c>
      <c r="M3716" s="4">
        <v>0</v>
      </c>
      <c r="N3716" s="5">
        <f t="shared" si="555"/>
        <v>0</v>
      </c>
      <c r="O3716" s="4">
        <f t="shared" si="556"/>
        <v>0</v>
      </c>
      <c r="P3716" s="5">
        <f t="shared" si="557"/>
        <v>0</v>
      </c>
      <c r="Q3716" s="1" t="s">
        <v>13</v>
      </c>
      <c r="S3716" t="s">
        <v>54</v>
      </c>
      <c r="T3716" t="s">
        <v>54</v>
      </c>
      <c r="U3716">
        <v>2</v>
      </c>
      <c r="V3716">
        <v>1</v>
      </c>
    </row>
    <row r="3717" spans="1:22" x14ac:dyDescent="0.2">
      <c r="A3717" s="1" t="s">
        <v>1177</v>
      </c>
      <c r="B3717" s="6" t="s">
        <v>1306</v>
      </c>
      <c r="C3717" s="1" t="s">
        <v>1321</v>
      </c>
      <c r="D3717" s="1" t="s">
        <v>13</v>
      </c>
      <c r="E3717" s="1" t="s">
        <v>1322</v>
      </c>
      <c r="F3717" s="1" t="s">
        <v>1563</v>
      </c>
      <c r="G3717" s="6" t="s">
        <v>1310</v>
      </c>
      <c r="H3717" s="3">
        <v>1</v>
      </c>
      <c r="I3717" s="5">
        <v>0</v>
      </c>
      <c r="J3717" s="4">
        <f t="shared" si="553"/>
        <v>0</v>
      </c>
      <c r="K3717" s="4">
        <f>TRUNC((L3713+L3714+L3715)*50*0.01, 1)</f>
        <v>0</v>
      </c>
      <c r="L3717" s="5">
        <f t="shared" si="554"/>
        <v>0</v>
      </c>
      <c r="M3717" s="4">
        <v>0</v>
      </c>
      <c r="N3717" s="5">
        <f t="shared" si="555"/>
        <v>0</v>
      </c>
      <c r="O3717" s="4">
        <f t="shared" si="556"/>
        <v>0</v>
      </c>
      <c r="P3717" s="5">
        <f t="shared" si="557"/>
        <v>0</v>
      </c>
      <c r="Q3717" s="1" t="s">
        <v>13</v>
      </c>
      <c r="S3717" t="s">
        <v>54</v>
      </c>
      <c r="T3717" t="s">
        <v>54</v>
      </c>
      <c r="U3717">
        <v>50</v>
      </c>
      <c r="V3717">
        <v>1</v>
      </c>
    </row>
    <row r="3718" spans="1:22" x14ac:dyDescent="0.2">
      <c r="A3718" s="1" t="s">
        <v>1177</v>
      </c>
      <c r="B3718" s="6" t="s">
        <v>1331</v>
      </c>
      <c r="C3718" s="1" t="s">
        <v>1379</v>
      </c>
      <c r="D3718" s="1" t="s">
        <v>13</v>
      </c>
      <c r="E3718" s="1" t="s">
        <v>1333</v>
      </c>
      <c r="F3718" s="1" t="s">
        <v>1380</v>
      </c>
      <c r="G3718" s="6" t="s">
        <v>1335</v>
      </c>
      <c r="H3718" s="3">
        <v>2.2400000000000002</v>
      </c>
      <c r="I3718" s="4">
        <f>기계경비!H33</f>
        <v>0</v>
      </c>
      <c r="J3718" s="4">
        <f t="shared" si="553"/>
        <v>0</v>
      </c>
      <c r="K3718" s="4">
        <f>기계경비!I33</f>
        <v>0</v>
      </c>
      <c r="L3718" s="5">
        <f t="shared" si="554"/>
        <v>0</v>
      </c>
      <c r="M3718" s="4">
        <f>기계경비!J33</f>
        <v>0</v>
      </c>
      <c r="N3718" s="5">
        <f t="shared" si="555"/>
        <v>0</v>
      </c>
      <c r="O3718" s="4">
        <f t="shared" si="556"/>
        <v>0</v>
      </c>
      <c r="P3718" s="5">
        <f t="shared" si="557"/>
        <v>0</v>
      </c>
      <c r="Q3718" s="1" t="s">
        <v>13</v>
      </c>
      <c r="S3718" t="s">
        <v>54</v>
      </c>
      <c r="T3718" t="s">
        <v>54</v>
      </c>
      <c r="U3718" t="s">
        <v>13</v>
      </c>
      <c r="V3718">
        <v>1</v>
      </c>
    </row>
    <row r="3719" spans="1:22" x14ac:dyDescent="0.2">
      <c r="A3719" s="1" t="s">
        <v>1177</v>
      </c>
      <c r="B3719" s="6" t="s">
        <v>1331</v>
      </c>
      <c r="C3719" s="1" t="s">
        <v>1370</v>
      </c>
      <c r="D3719" s="1" t="s">
        <v>13</v>
      </c>
      <c r="E3719" s="1" t="s">
        <v>1371</v>
      </c>
      <c r="F3719" s="1" t="s">
        <v>1372</v>
      </c>
      <c r="G3719" s="6" t="s">
        <v>1335</v>
      </c>
      <c r="H3719" s="3">
        <v>1.99</v>
      </c>
      <c r="I3719" s="4">
        <f>기계경비!H63</f>
        <v>0</v>
      </c>
      <c r="J3719" s="4">
        <f t="shared" si="553"/>
        <v>0</v>
      </c>
      <c r="K3719" s="4">
        <f>기계경비!I63</f>
        <v>0</v>
      </c>
      <c r="L3719" s="5">
        <f t="shared" si="554"/>
        <v>0</v>
      </c>
      <c r="M3719" s="4">
        <f>기계경비!J63</f>
        <v>0</v>
      </c>
      <c r="N3719" s="5">
        <f t="shared" si="555"/>
        <v>0</v>
      </c>
      <c r="O3719" s="4">
        <f t="shared" si="556"/>
        <v>0</v>
      </c>
      <c r="P3719" s="5">
        <f t="shared" si="557"/>
        <v>0</v>
      </c>
      <c r="Q3719" s="1" t="s">
        <v>13</v>
      </c>
      <c r="S3719" t="s">
        <v>54</v>
      </c>
      <c r="T3719" t="s">
        <v>54</v>
      </c>
      <c r="U3719" t="s">
        <v>13</v>
      </c>
      <c r="V3719">
        <v>1</v>
      </c>
    </row>
    <row r="3720" spans="1:22" x14ac:dyDescent="0.2">
      <c r="A3720" s="1" t="s">
        <v>1177</v>
      </c>
      <c r="B3720" s="6" t="s">
        <v>1331</v>
      </c>
      <c r="C3720" s="1" t="s">
        <v>1585</v>
      </c>
      <c r="D3720" s="1" t="s">
        <v>13</v>
      </c>
      <c r="E3720" s="1" t="s">
        <v>1586</v>
      </c>
      <c r="F3720" s="1" t="s">
        <v>1587</v>
      </c>
      <c r="G3720" s="6" t="s">
        <v>1335</v>
      </c>
      <c r="H3720" s="3">
        <v>1</v>
      </c>
      <c r="I3720" s="4">
        <f>기계경비!H64</f>
        <v>0</v>
      </c>
      <c r="J3720" s="4">
        <f t="shared" si="553"/>
        <v>0</v>
      </c>
      <c r="K3720" s="4">
        <f>기계경비!I64</f>
        <v>0</v>
      </c>
      <c r="L3720" s="5">
        <f t="shared" si="554"/>
        <v>0</v>
      </c>
      <c r="M3720" s="4">
        <f>기계경비!J64</f>
        <v>0</v>
      </c>
      <c r="N3720" s="5">
        <f t="shared" si="555"/>
        <v>0</v>
      </c>
      <c r="O3720" s="4">
        <f t="shared" si="556"/>
        <v>0</v>
      </c>
      <c r="P3720" s="5">
        <f t="shared" si="557"/>
        <v>0</v>
      </c>
      <c r="Q3720" s="1" t="s">
        <v>13</v>
      </c>
      <c r="S3720" t="s">
        <v>54</v>
      </c>
      <c r="T3720" t="s">
        <v>54</v>
      </c>
      <c r="U3720" t="s">
        <v>13</v>
      </c>
      <c r="V3720">
        <v>1</v>
      </c>
    </row>
    <row r="3721" spans="1:22" x14ac:dyDescent="0.2">
      <c r="A3721" s="1" t="s">
        <v>1177</v>
      </c>
      <c r="B3721" s="6" t="s">
        <v>1306</v>
      </c>
      <c r="C3721" s="1" t="s">
        <v>1588</v>
      </c>
      <c r="D3721" s="1" t="s">
        <v>13</v>
      </c>
      <c r="E3721" s="1" t="s">
        <v>1589</v>
      </c>
      <c r="F3721" s="1" t="s">
        <v>1591</v>
      </c>
      <c r="G3721" s="6" t="s">
        <v>1310</v>
      </c>
      <c r="H3721" s="3">
        <v>1</v>
      </c>
      <c r="I3721" s="5">
        <v>0</v>
      </c>
      <c r="J3721" s="4">
        <f t="shared" si="553"/>
        <v>0</v>
      </c>
      <c r="K3721" s="4">
        <v>0</v>
      </c>
      <c r="L3721" s="5">
        <f t="shared" si="554"/>
        <v>0</v>
      </c>
      <c r="M3721" s="4">
        <f>TRUNC((J3719+L3719+N3719+J3720+L3720+N3720)*50*0.01, 1)</f>
        <v>0</v>
      </c>
      <c r="N3721" s="5">
        <f t="shared" si="555"/>
        <v>0</v>
      </c>
      <c r="O3721" s="4">
        <f t="shared" si="556"/>
        <v>0</v>
      </c>
      <c r="P3721" s="5">
        <f t="shared" si="557"/>
        <v>0</v>
      </c>
      <c r="Q3721" s="1" t="s">
        <v>13</v>
      </c>
      <c r="S3721" t="s">
        <v>54</v>
      </c>
      <c r="T3721" t="s">
        <v>54</v>
      </c>
      <c r="U3721">
        <v>50</v>
      </c>
      <c r="V3721">
        <v>1</v>
      </c>
    </row>
    <row r="3722" spans="1:22" x14ac:dyDescent="0.2">
      <c r="A3722" s="1" t="s">
        <v>13</v>
      </c>
      <c r="B3722" s="6" t="s">
        <v>13</v>
      </c>
      <c r="C3722" s="1" t="s">
        <v>13</v>
      </c>
      <c r="D3722" s="1" t="s">
        <v>13</v>
      </c>
      <c r="E3722" s="1" t="s">
        <v>1311</v>
      </c>
      <c r="F3722" s="1" t="s">
        <v>13</v>
      </c>
      <c r="G3722" s="6" t="s">
        <v>13</v>
      </c>
      <c r="H3722" s="3">
        <v>0</v>
      </c>
      <c r="I3722" s="1" t="s">
        <v>13</v>
      </c>
      <c r="J3722" s="4">
        <f>TRUNC(SUMPRODUCT(J3713:J3721, V3713:V3721), 0)</f>
        <v>0</v>
      </c>
      <c r="K3722" s="1" t="s">
        <v>13</v>
      </c>
      <c r="L3722" s="5">
        <f>TRUNC(SUMPRODUCT(L3713:L3721, V3713:V3721), 0)</f>
        <v>0</v>
      </c>
      <c r="M3722" s="1" t="s">
        <v>13</v>
      </c>
      <c r="N3722" s="5">
        <f>TRUNC(SUMPRODUCT(N3713:N3721, V3713:V3721), 0)</f>
        <v>0</v>
      </c>
      <c r="O3722" s="1" t="s">
        <v>13</v>
      </c>
      <c r="P3722" s="5">
        <f>J3722+L3722+N3722</f>
        <v>0</v>
      </c>
      <c r="Q3722" s="1" t="s">
        <v>13</v>
      </c>
      <c r="S3722" t="s">
        <v>13</v>
      </c>
      <c r="T3722" t="s">
        <v>13</v>
      </c>
      <c r="U3722" t="s">
        <v>13</v>
      </c>
      <c r="V3722">
        <v>1</v>
      </c>
    </row>
    <row r="3723" spans="1:22" x14ac:dyDescent="0.2">
      <c r="A3723" s="1" t="s">
        <v>13</v>
      </c>
      <c r="B3723" s="6" t="s">
        <v>13</v>
      </c>
      <c r="C3723" s="1" t="s">
        <v>13</v>
      </c>
      <c r="D3723" s="1" t="s">
        <v>13</v>
      </c>
      <c r="E3723" s="1" t="s">
        <v>13</v>
      </c>
      <c r="F3723" s="1" t="s">
        <v>13</v>
      </c>
      <c r="G3723" s="6" t="s">
        <v>13</v>
      </c>
      <c r="H3723" s="3">
        <v>0</v>
      </c>
      <c r="I3723" s="1" t="s">
        <v>13</v>
      </c>
      <c r="J3723" s="1" t="s">
        <v>13</v>
      </c>
      <c r="K3723" s="1" t="s">
        <v>13</v>
      </c>
      <c r="L3723" s="1" t="s">
        <v>13</v>
      </c>
      <c r="M3723" s="1" t="s">
        <v>13</v>
      </c>
      <c r="N3723" s="1" t="s">
        <v>13</v>
      </c>
      <c r="O3723" s="1" t="s">
        <v>13</v>
      </c>
      <c r="P3723" s="1" t="s">
        <v>13</v>
      </c>
      <c r="Q3723" s="1" t="s">
        <v>13</v>
      </c>
      <c r="S3723" t="s">
        <v>13</v>
      </c>
      <c r="T3723" t="s">
        <v>13</v>
      </c>
      <c r="U3723" t="s">
        <v>13</v>
      </c>
      <c r="V3723">
        <v>1</v>
      </c>
    </row>
    <row r="3724" spans="1:22" x14ac:dyDescent="0.2">
      <c r="A3724" s="1" t="s">
        <v>1178</v>
      </c>
      <c r="B3724" s="6" t="s">
        <v>13</v>
      </c>
      <c r="C3724" s="1" t="s">
        <v>13</v>
      </c>
      <c r="D3724" s="1" t="s">
        <v>13</v>
      </c>
      <c r="E3724" s="1" t="s">
        <v>1179</v>
      </c>
      <c r="F3724" s="1" t="s">
        <v>1180</v>
      </c>
      <c r="G3724" s="6" t="s">
        <v>1181</v>
      </c>
      <c r="H3724" s="3">
        <v>0</v>
      </c>
      <c r="I3724" s="1" t="s">
        <v>13</v>
      </c>
      <c r="J3724" s="1" t="s">
        <v>13</v>
      </c>
      <c r="K3724" s="1" t="s">
        <v>13</v>
      </c>
      <c r="L3724" s="1" t="s">
        <v>13</v>
      </c>
      <c r="M3724" s="1" t="s">
        <v>13</v>
      </c>
      <c r="N3724" s="1" t="s">
        <v>13</v>
      </c>
      <c r="O3724" s="1" t="s">
        <v>13</v>
      </c>
      <c r="P3724" s="1" t="s">
        <v>13</v>
      </c>
      <c r="Q3724" s="1" t="s">
        <v>13</v>
      </c>
      <c r="S3724" t="s">
        <v>13</v>
      </c>
      <c r="T3724" t="s">
        <v>13</v>
      </c>
      <c r="U3724" t="s">
        <v>13</v>
      </c>
      <c r="V3724">
        <v>1</v>
      </c>
    </row>
    <row r="3725" spans="1:22" x14ac:dyDescent="0.2">
      <c r="A3725" s="1" t="s">
        <v>1178</v>
      </c>
      <c r="B3725" s="6" t="s">
        <v>1312</v>
      </c>
      <c r="C3725" s="1" t="s">
        <v>1328</v>
      </c>
      <c r="D3725" s="1" t="s">
        <v>13</v>
      </c>
      <c r="E3725" s="1" t="s">
        <v>1329</v>
      </c>
      <c r="F3725" s="1" t="s">
        <v>1315</v>
      </c>
      <c r="G3725" s="6" t="s">
        <v>1316</v>
      </c>
      <c r="H3725" s="3">
        <v>1.35</v>
      </c>
      <c r="I3725" s="5">
        <v>0</v>
      </c>
      <c r="J3725" s="4">
        <f t="shared" ref="J3725:J3733" si="558">TRUNC(H3725*I3725, 1)</f>
        <v>0</v>
      </c>
      <c r="K3725" s="4">
        <f>노무!E12</f>
        <v>0</v>
      </c>
      <c r="L3725" s="5">
        <f t="shared" ref="L3725:L3733" si="559">TRUNC(H3725*K3725, 1)</f>
        <v>0</v>
      </c>
      <c r="M3725" s="4">
        <v>0</v>
      </c>
      <c r="N3725" s="5">
        <f t="shared" ref="N3725:N3733" si="560">TRUNC(H3725*M3725, 1)</f>
        <v>0</v>
      </c>
      <c r="O3725" s="4">
        <f t="shared" ref="O3725:O3733" si="561">I3725+K3725+M3725</f>
        <v>0</v>
      </c>
      <c r="P3725" s="5">
        <f t="shared" ref="P3725:P3733" si="562">J3725+L3725+N3725</f>
        <v>0</v>
      </c>
      <c r="Q3725" s="1" t="s">
        <v>13</v>
      </c>
      <c r="S3725" t="s">
        <v>54</v>
      </c>
      <c r="T3725" t="s">
        <v>54</v>
      </c>
      <c r="U3725" t="s">
        <v>13</v>
      </c>
      <c r="V3725">
        <v>1</v>
      </c>
    </row>
    <row r="3726" spans="1:22" x14ac:dyDescent="0.2">
      <c r="A3726" s="1" t="s">
        <v>1178</v>
      </c>
      <c r="B3726" s="6" t="s">
        <v>1312</v>
      </c>
      <c r="C3726" s="1" t="s">
        <v>1546</v>
      </c>
      <c r="D3726" s="1" t="s">
        <v>13</v>
      </c>
      <c r="E3726" s="1" t="s">
        <v>1547</v>
      </c>
      <c r="F3726" s="1" t="s">
        <v>1315</v>
      </c>
      <c r="G3726" s="6" t="s">
        <v>1316</v>
      </c>
      <c r="H3726" s="3">
        <v>0.7</v>
      </c>
      <c r="I3726" s="5">
        <v>0</v>
      </c>
      <c r="J3726" s="4">
        <f t="shared" si="558"/>
        <v>0</v>
      </c>
      <c r="K3726" s="4">
        <f>노무!E13</f>
        <v>0</v>
      </c>
      <c r="L3726" s="5">
        <f t="shared" si="559"/>
        <v>0</v>
      </c>
      <c r="M3726" s="4">
        <v>0</v>
      </c>
      <c r="N3726" s="5">
        <f t="shared" si="560"/>
        <v>0</v>
      </c>
      <c r="O3726" s="4">
        <f t="shared" si="561"/>
        <v>0</v>
      </c>
      <c r="P3726" s="5">
        <f t="shared" si="562"/>
        <v>0</v>
      </c>
      <c r="Q3726" s="1" t="s">
        <v>13</v>
      </c>
      <c r="S3726" t="s">
        <v>54</v>
      </c>
      <c r="T3726" t="s">
        <v>54</v>
      </c>
      <c r="U3726" t="s">
        <v>13</v>
      </c>
      <c r="V3726">
        <v>1</v>
      </c>
    </row>
    <row r="3727" spans="1:22" x14ac:dyDescent="0.2">
      <c r="A3727" s="1" t="s">
        <v>1178</v>
      </c>
      <c r="B3727" s="6" t="s">
        <v>1312</v>
      </c>
      <c r="C3727" s="1" t="s">
        <v>1355</v>
      </c>
      <c r="D3727" s="1" t="s">
        <v>13</v>
      </c>
      <c r="E3727" s="1" t="s">
        <v>1356</v>
      </c>
      <c r="F3727" s="1" t="s">
        <v>1315</v>
      </c>
      <c r="G3727" s="6" t="s">
        <v>1316</v>
      </c>
      <c r="H3727" s="3">
        <v>2.69</v>
      </c>
      <c r="I3727" s="5">
        <v>0</v>
      </c>
      <c r="J3727" s="4">
        <f t="shared" si="558"/>
        <v>0</v>
      </c>
      <c r="K3727" s="4">
        <f>노무!E5</f>
        <v>0</v>
      </c>
      <c r="L3727" s="5">
        <f t="shared" si="559"/>
        <v>0</v>
      </c>
      <c r="M3727" s="4">
        <v>0</v>
      </c>
      <c r="N3727" s="5">
        <f t="shared" si="560"/>
        <v>0</v>
      </c>
      <c r="O3727" s="4">
        <f t="shared" si="561"/>
        <v>0</v>
      </c>
      <c r="P3727" s="5">
        <f t="shared" si="562"/>
        <v>0</v>
      </c>
      <c r="Q3727" s="1" t="s">
        <v>13</v>
      </c>
      <c r="S3727" t="s">
        <v>54</v>
      </c>
      <c r="T3727" t="s">
        <v>54</v>
      </c>
      <c r="U3727" t="s">
        <v>13</v>
      </c>
      <c r="V3727">
        <v>1</v>
      </c>
    </row>
    <row r="3728" spans="1:22" x14ac:dyDescent="0.2">
      <c r="A3728" s="1" t="s">
        <v>1178</v>
      </c>
      <c r="B3728" s="6" t="s">
        <v>1312</v>
      </c>
      <c r="C3728" s="1" t="s">
        <v>1317</v>
      </c>
      <c r="D3728" s="1" t="s">
        <v>13</v>
      </c>
      <c r="E3728" s="1" t="s">
        <v>1318</v>
      </c>
      <c r="F3728" s="1" t="s">
        <v>1315</v>
      </c>
      <c r="G3728" s="6" t="s">
        <v>1316</v>
      </c>
      <c r="H3728" s="3">
        <v>2.42</v>
      </c>
      <c r="I3728" s="5">
        <v>0</v>
      </c>
      <c r="J3728" s="4">
        <f t="shared" si="558"/>
        <v>0</v>
      </c>
      <c r="K3728" s="4">
        <f>노무!E4</f>
        <v>0</v>
      </c>
      <c r="L3728" s="5">
        <f t="shared" si="559"/>
        <v>0</v>
      </c>
      <c r="M3728" s="4">
        <v>0</v>
      </c>
      <c r="N3728" s="5">
        <f t="shared" si="560"/>
        <v>0</v>
      </c>
      <c r="O3728" s="4">
        <f t="shared" si="561"/>
        <v>0</v>
      </c>
      <c r="P3728" s="5">
        <f t="shared" si="562"/>
        <v>0</v>
      </c>
      <c r="Q3728" s="1" t="s">
        <v>13</v>
      </c>
      <c r="S3728" t="s">
        <v>54</v>
      </c>
      <c r="T3728" t="s">
        <v>54</v>
      </c>
      <c r="U3728" t="s">
        <v>13</v>
      </c>
      <c r="V3728">
        <v>1</v>
      </c>
    </row>
    <row r="3729" spans="1:22" x14ac:dyDescent="0.2">
      <c r="A3729" s="1" t="s">
        <v>1178</v>
      </c>
      <c r="B3729" s="6" t="s">
        <v>1306</v>
      </c>
      <c r="C3729" s="1" t="s">
        <v>1307</v>
      </c>
      <c r="D3729" s="1" t="s">
        <v>13</v>
      </c>
      <c r="E3729" s="1" t="s">
        <v>1319</v>
      </c>
      <c r="F3729" s="1" t="s">
        <v>1320</v>
      </c>
      <c r="G3729" s="6" t="s">
        <v>1310</v>
      </c>
      <c r="H3729" s="3">
        <v>1</v>
      </c>
      <c r="I3729" s="4">
        <f>TRUNC((L3725+L3726+L3727+L3728)*3*0.01, 1)</f>
        <v>0</v>
      </c>
      <c r="J3729" s="4">
        <f t="shared" si="558"/>
        <v>0</v>
      </c>
      <c r="K3729" s="4">
        <v>0</v>
      </c>
      <c r="L3729" s="5">
        <f t="shared" si="559"/>
        <v>0</v>
      </c>
      <c r="M3729" s="4">
        <v>0</v>
      </c>
      <c r="N3729" s="5">
        <f t="shared" si="560"/>
        <v>0</v>
      </c>
      <c r="O3729" s="4">
        <f t="shared" si="561"/>
        <v>0</v>
      </c>
      <c r="P3729" s="5">
        <f t="shared" si="562"/>
        <v>0</v>
      </c>
      <c r="Q3729" s="1" t="s">
        <v>13</v>
      </c>
      <c r="S3729" t="s">
        <v>54</v>
      </c>
      <c r="T3729" t="s">
        <v>54</v>
      </c>
      <c r="U3729">
        <v>3</v>
      </c>
      <c r="V3729">
        <v>1</v>
      </c>
    </row>
    <row r="3730" spans="1:22" x14ac:dyDescent="0.2">
      <c r="A3730" s="1" t="s">
        <v>1178</v>
      </c>
      <c r="B3730" s="6" t="s">
        <v>1331</v>
      </c>
      <c r="C3730" s="1" t="s">
        <v>1414</v>
      </c>
      <c r="D3730" s="1" t="s">
        <v>13</v>
      </c>
      <c r="E3730" s="1" t="s">
        <v>1392</v>
      </c>
      <c r="F3730" s="1" t="s">
        <v>1415</v>
      </c>
      <c r="G3730" s="6" t="s">
        <v>1335</v>
      </c>
      <c r="H3730" s="3">
        <v>1.3</v>
      </c>
      <c r="I3730" s="4">
        <f>기계경비!H20</f>
        <v>0</v>
      </c>
      <c r="J3730" s="4">
        <f t="shared" si="558"/>
        <v>0</v>
      </c>
      <c r="K3730" s="4">
        <f>기계경비!I20</f>
        <v>0</v>
      </c>
      <c r="L3730" s="5">
        <f t="shared" si="559"/>
        <v>0</v>
      </c>
      <c r="M3730" s="4">
        <f>기계경비!J20</f>
        <v>0</v>
      </c>
      <c r="N3730" s="5">
        <f t="shared" si="560"/>
        <v>0</v>
      </c>
      <c r="O3730" s="4">
        <f t="shared" si="561"/>
        <v>0</v>
      </c>
      <c r="P3730" s="5">
        <f t="shared" si="562"/>
        <v>0</v>
      </c>
      <c r="Q3730" s="1" t="s">
        <v>13</v>
      </c>
      <c r="S3730" t="s">
        <v>54</v>
      </c>
      <c r="T3730" t="s">
        <v>54</v>
      </c>
      <c r="U3730" t="s">
        <v>13</v>
      </c>
      <c r="V3730">
        <v>1</v>
      </c>
    </row>
    <row r="3731" spans="1:22" x14ac:dyDescent="0.2">
      <c r="A3731" s="1" t="s">
        <v>1178</v>
      </c>
      <c r="B3731" s="6" t="s">
        <v>1331</v>
      </c>
      <c r="C3731" s="1" t="s">
        <v>1340</v>
      </c>
      <c r="D3731" s="1" t="s">
        <v>13</v>
      </c>
      <c r="E3731" s="1" t="s">
        <v>1341</v>
      </c>
      <c r="F3731" s="1" t="s">
        <v>1342</v>
      </c>
      <c r="G3731" s="6" t="s">
        <v>1335</v>
      </c>
      <c r="H3731" s="3">
        <v>1.65</v>
      </c>
      <c r="I3731" s="4">
        <f>기계경비!H5</f>
        <v>0</v>
      </c>
      <c r="J3731" s="4">
        <f t="shared" si="558"/>
        <v>0</v>
      </c>
      <c r="K3731" s="4">
        <f>기계경비!I5</f>
        <v>0</v>
      </c>
      <c r="L3731" s="5">
        <f t="shared" si="559"/>
        <v>0</v>
      </c>
      <c r="M3731" s="4">
        <f>기계경비!J5</f>
        <v>0</v>
      </c>
      <c r="N3731" s="5">
        <f t="shared" si="560"/>
        <v>0</v>
      </c>
      <c r="O3731" s="4">
        <f t="shared" si="561"/>
        <v>0</v>
      </c>
      <c r="P3731" s="5">
        <f t="shared" si="562"/>
        <v>0</v>
      </c>
      <c r="Q3731" s="1" t="s">
        <v>13</v>
      </c>
      <c r="S3731" t="s">
        <v>54</v>
      </c>
      <c r="T3731" t="s">
        <v>54</v>
      </c>
      <c r="U3731" t="s">
        <v>13</v>
      </c>
      <c r="V3731">
        <v>1</v>
      </c>
    </row>
    <row r="3732" spans="1:22" x14ac:dyDescent="0.2">
      <c r="A3732" s="1" t="s">
        <v>1178</v>
      </c>
      <c r="B3732" s="6" t="s">
        <v>1331</v>
      </c>
      <c r="C3732" s="1" t="s">
        <v>1592</v>
      </c>
      <c r="D3732" s="1" t="s">
        <v>13</v>
      </c>
      <c r="E3732" s="1" t="s">
        <v>1456</v>
      </c>
      <c r="F3732" s="1" t="s">
        <v>1593</v>
      </c>
      <c r="G3732" s="6" t="s">
        <v>1335</v>
      </c>
      <c r="H3732" s="3">
        <v>1.65</v>
      </c>
      <c r="I3732" s="4">
        <f>기계경비!H10</f>
        <v>0</v>
      </c>
      <c r="J3732" s="4">
        <f t="shared" si="558"/>
        <v>0</v>
      </c>
      <c r="K3732" s="4">
        <f>기계경비!I10</f>
        <v>0</v>
      </c>
      <c r="L3732" s="5">
        <f t="shared" si="559"/>
        <v>0</v>
      </c>
      <c r="M3732" s="4">
        <f>기계경비!J10</f>
        <v>0</v>
      </c>
      <c r="N3732" s="5">
        <f t="shared" si="560"/>
        <v>0</v>
      </c>
      <c r="O3732" s="4">
        <f t="shared" si="561"/>
        <v>0</v>
      </c>
      <c r="P3732" s="5">
        <f t="shared" si="562"/>
        <v>0</v>
      </c>
      <c r="Q3732" s="1" t="s">
        <v>13</v>
      </c>
      <c r="S3732" t="s">
        <v>54</v>
      </c>
      <c r="T3732" t="s">
        <v>54</v>
      </c>
      <c r="U3732" t="s">
        <v>13</v>
      </c>
      <c r="V3732">
        <v>1</v>
      </c>
    </row>
    <row r="3733" spans="1:22" x14ac:dyDescent="0.2">
      <c r="A3733" s="1" t="s">
        <v>1178</v>
      </c>
      <c r="B3733" s="6" t="s">
        <v>1331</v>
      </c>
      <c r="C3733" s="1" t="s">
        <v>1447</v>
      </c>
      <c r="D3733" s="1" t="s">
        <v>13</v>
      </c>
      <c r="E3733" s="1" t="s">
        <v>1371</v>
      </c>
      <c r="F3733" s="1" t="s">
        <v>1448</v>
      </c>
      <c r="G3733" s="6" t="s">
        <v>1335</v>
      </c>
      <c r="H3733" s="3">
        <v>7.41</v>
      </c>
      <c r="I3733" s="4">
        <f>기계경비!H62</f>
        <v>0</v>
      </c>
      <c r="J3733" s="4">
        <f t="shared" si="558"/>
        <v>0</v>
      </c>
      <c r="K3733" s="4">
        <f>기계경비!I62</f>
        <v>0</v>
      </c>
      <c r="L3733" s="5">
        <f t="shared" si="559"/>
        <v>0</v>
      </c>
      <c r="M3733" s="4">
        <f>기계경비!J62</f>
        <v>0</v>
      </c>
      <c r="N3733" s="5">
        <f t="shared" si="560"/>
        <v>0</v>
      </c>
      <c r="O3733" s="4">
        <f t="shared" si="561"/>
        <v>0</v>
      </c>
      <c r="P3733" s="5">
        <f t="shared" si="562"/>
        <v>0</v>
      </c>
      <c r="Q3733" s="1" t="s">
        <v>13</v>
      </c>
      <c r="S3733" t="s">
        <v>54</v>
      </c>
      <c r="T3733" t="s">
        <v>54</v>
      </c>
      <c r="U3733" t="s">
        <v>13</v>
      </c>
      <c r="V3733">
        <v>1</v>
      </c>
    </row>
    <row r="3734" spans="1:22" x14ac:dyDescent="0.2">
      <c r="A3734" s="1" t="s">
        <v>13</v>
      </c>
      <c r="B3734" s="6" t="s">
        <v>13</v>
      </c>
      <c r="C3734" s="1" t="s">
        <v>13</v>
      </c>
      <c r="D3734" s="1" t="s">
        <v>13</v>
      </c>
      <c r="E3734" s="1" t="s">
        <v>1311</v>
      </c>
      <c r="F3734" s="1" t="s">
        <v>13</v>
      </c>
      <c r="G3734" s="6" t="s">
        <v>13</v>
      </c>
      <c r="H3734" s="3">
        <v>0</v>
      </c>
      <c r="I3734" s="1" t="s">
        <v>13</v>
      </c>
      <c r="J3734" s="4">
        <f>TRUNC(SUMPRODUCT(J3725:J3733, V3725:V3733), 0)</f>
        <v>0</v>
      </c>
      <c r="K3734" s="1" t="s">
        <v>13</v>
      </c>
      <c r="L3734" s="5">
        <f>TRUNC(SUMPRODUCT(L3725:L3733, V3725:V3733), 0)</f>
        <v>0</v>
      </c>
      <c r="M3734" s="1" t="s">
        <v>13</v>
      </c>
      <c r="N3734" s="5">
        <f>TRUNC(SUMPRODUCT(N3725:N3733, V3725:V3733), 0)</f>
        <v>0</v>
      </c>
      <c r="O3734" s="1" t="s">
        <v>13</v>
      </c>
      <c r="P3734" s="5">
        <f>J3734+L3734+N3734</f>
        <v>0</v>
      </c>
      <c r="Q3734" s="1" t="s">
        <v>13</v>
      </c>
      <c r="S3734" t="s">
        <v>13</v>
      </c>
      <c r="T3734" t="s">
        <v>13</v>
      </c>
      <c r="U3734" t="s">
        <v>13</v>
      </c>
      <c r="V3734">
        <v>1</v>
      </c>
    </row>
    <row r="3735" spans="1:22" x14ac:dyDescent="0.2">
      <c r="A3735" s="1" t="s">
        <v>13</v>
      </c>
      <c r="B3735" s="6" t="s">
        <v>13</v>
      </c>
      <c r="C3735" s="1" t="s">
        <v>13</v>
      </c>
      <c r="D3735" s="1" t="s">
        <v>13</v>
      </c>
      <c r="E3735" s="1" t="s">
        <v>13</v>
      </c>
      <c r="F3735" s="1" t="s">
        <v>13</v>
      </c>
      <c r="G3735" s="6" t="s">
        <v>13</v>
      </c>
      <c r="H3735" s="3">
        <v>0</v>
      </c>
      <c r="I3735" s="1" t="s">
        <v>13</v>
      </c>
      <c r="J3735" s="1" t="s">
        <v>13</v>
      </c>
      <c r="K3735" s="1" t="s">
        <v>13</v>
      </c>
      <c r="L3735" s="1" t="s">
        <v>13</v>
      </c>
      <c r="M3735" s="1" t="s">
        <v>13</v>
      </c>
      <c r="N3735" s="1" t="s">
        <v>13</v>
      </c>
      <c r="O3735" s="1" t="s">
        <v>13</v>
      </c>
      <c r="P3735" s="1" t="s">
        <v>13</v>
      </c>
      <c r="Q3735" s="1" t="s">
        <v>13</v>
      </c>
      <c r="S3735" t="s">
        <v>13</v>
      </c>
      <c r="T3735" t="s">
        <v>13</v>
      </c>
      <c r="U3735" t="s">
        <v>13</v>
      </c>
      <c r="V3735">
        <v>1</v>
      </c>
    </row>
    <row r="3736" spans="1:22" x14ac:dyDescent="0.2">
      <c r="A3736" s="1" t="s">
        <v>1182</v>
      </c>
      <c r="B3736" s="6" t="s">
        <v>13</v>
      </c>
      <c r="C3736" s="1" t="s">
        <v>13</v>
      </c>
      <c r="D3736" s="1" t="s">
        <v>13</v>
      </c>
      <c r="E3736" s="1" t="s">
        <v>1183</v>
      </c>
      <c r="F3736" s="1" t="s">
        <v>1184</v>
      </c>
      <c r="G3736" s="6" t="s">
        <v>286</v>
      </c>
      <c r="H3736" s="3">
        <v>0</v>
      </c>
      <c r="I3736" s="1" t="s">
        <v>13</v>
      </c>
      <c r="J3736" s="1" t="s">
        <v>13</v>
      </c>
      <c r="K3736" s="1" t="s">
        <v>13</v>
      </c>
      <c r="L3736" s="1" t="s">
        <v>13</v>
      </c>
      <c r="M3736" s="1" t="s">
        <v>13</v>
      </c>
      <c r="N3736" s="1" t="s">
        <v>13</v>
      </c>
      <c r="O3736" s="1" t="s">
        <v>13</v>
      </c>
      <c r="P3736" s="1" t="s">
        <v>13</v>
      </c>
      <c r="Q3736" s="1" t="s">
        <v>13</v>
      </c>
      <c r="S3736" t="s">
        <v>13</v>
      </c>
      <c r="T3736" t="s">
        <v>13</v>
      </c>
      <c r="U3736" t="s">
        <v>13</v>
      </c>
      <c r="V3736">
        <v>1</v>
      </c>
    </row>
    <row r="3737" spans="1:22" x14ac:dyDescent="0.2">
      <c r="A3737" s="1" t="s">
        <v>1182</v>
      </c>
      <c r="B3737" s="6" t="s">
        <v>1312</v>
      </c>
      <c r="C3737" s="1" t="s">
        <v>1594</v>
      </c>
      <c r="D3737" s="1" t="s">
        <v>13</v>
      </c>
      <c r="E3737" s="1" t="s">
        <v>1595</v>
      </c>
      <c r="F3737" s="1" t="s">
        <v>1315</v>
      </c>
      <c r="G3737" s="6" t="s">
        <v>1316</v>
      </c>
      <c r="H3737" s="3">
        <v>0.251</v>
      </c>
      <c r="I3737" s="5">
        <v>0</v>
      </c>
      <c r="J3737" s="4">
        <f>TRUNC(H3737*I3737, 1)</f>
        <v>0</v>
      </c>
      <c r="K3737" s="4">
        <f>노무!E24</f>
        <v>0</v>
      </c>
      <c r="L3737" s="5">
        <f>TRUNC(H3737*K3737, 1)</f>
        <v>0</v>
      </c>
      <c r="M3737" s="4">
        <v>0</v>
      </c>
      <c r="N3737" s="5">
        <f>TRUNC(H3737*M3737, 1)</f>
        <v>0</v>
      </c>
      <c r="O3737" s="4">
        <f t="shared" ref="O3737:P3740" si="563">I3737+K3737+M3737</f>
        <v>0</v>
      </c>
      <c r="P3737" s="5">
        <f t="shared" si="563"/>
        <v>0</v>
      </c>
      <c r="Q3737" s="1" t="s">
        <v>13</v>
      </c>
      <c r="S3737" t="s">
        <v>54</v>
      </c>
      <c r="T3737" t="s">
        <v>54</v>
      </c>
      <c r="U3737" t="s">
        <v>13</v>
      </c>
      <c r="V3737">
        <v>1</v>
      </c>
    </row>
    <row r="3738" spans="1:22" x14ac:dyDescent="0.2">
      <c r="A3738" s="1" t="s">
        <v>1182</v>
      </c>
      <c r="B3738" s="6" t="s">
        <v>1312</v>
      </c>
      <c r="C3738" s="1" t="s">
        <v>1317</v>
      </c>
      <c r="D3738" s="1" t="s">
        <v>13</v>
      </c>
      <c r="E3738" s="1" t="s">
        <v>1318</v>
      </c>
      <c r="F3738" s="1" t="s">
        <v>1315</v>
      </c>
      <c r="G3738" s="6" t="s">
        <v>1316</v>
      </c>
      <c r="H3738" s="3">
        <v>0.114</v>
      </c>
      <c r="I3738" s="5">
        <v>0</v>
      </c>
      <c r="J3738" s="4">
        <f>TRUNC(H3738*I3738, 1)</f>
        <v>0</v>
      </c>
      <c r="K3738" s="4">
        <f>노무!E4</f>
        <v>0</v>
      </c>
      <c r="L3738" s="5">
        <f>TRUNC(H3738*K3738, 1)</f>
        <v>0</v>
      </c>
      <c r="M3738" s="4">
        <v>0</v>
      </c>
      <c r="N3738" s="5">
        <f>TRUNC(H3738*M3738, 1)</f>
        <v>0</v>
      </c>
      <c r="O3738" s="4">
        <f t="shared" si="563"/>
        <v>0</v>
      </c>
      <c r="P3738" s="5">
        <f t="shared" si="563"/>
        <v>0</v>
      </c>
      <c r="Q3738" s="1" t="s">
        <v>13</v>
      </c>
      <c r="S3738" t="s">
        <v>54</v>
      </c>
      <c r="T3738" t="s">
        <v>54</v>
      </c>
      <c r="U3738" t="s">
        <v>13</v>
      </c>
      <c r="V3738">
        <v>1</v>
      </c>
    </row>
    <row r="3739" spans="1:22" x14ac:dyDescent="0.2">
      <c r="A3739" s="1" t="s">
        <v>1182</v>
      </c>
      <c r="B3739" s="6" t="s">
        <v>1306</v>
      </c>
      <c r="C3739" s="1" t="s">
        <v>1307</v>
      </c>
      <c r="D3739" s="1" t="s">
        <v>13</v>
      </c>
      <c r="E3739" s="1" t="s">
        <v>1319</v>
      </c>
      <c r="F3739" s="1" t="s">
        <v>1330</v>
      </c>
      <c r="G3739" s="6" t="s">
        <v>1310</v>
      </c>
      <c r="H3739" s="3">
        <v>1</v>
      </c>
      <c r="I3739" s="4">
        <f>TRUNC((L3737+L3738)*2*0.01, 1)</f>
        <v>0</v>
      </c>
      <c r="J3739" s="4">
        <f>TRUNC(H3739*I3739, 1)</f>
        <v>0</v>
      </c>
      <c r="K3739" s="4">
        <v>0</v>
      </c>
      <c r="L3739" s="5">
        <f>TRUNC(H3739*K3739, 1)</f>
        <v>0</v>
      </c>
      <c r="M3739" s="4">
        <v>0</v>
      </c>
      <c r="N3739" s="5">
        <f>TRUNC(H3739*M3739, 1)</f>
        <v>0</v>
      </c>
      <c r="O3739" s="4">
        <f t="shared" si="563"/>
        <v>0</v>
      </c>
      <c r="P3739" s="5">
        <f t="shared" si="563"/>
        <v>0</v>
      </c>
      <c r="Q3739" s="1" t="s">
        <v>13</v>
      </c>
      <c r="S3739" t="s">
        <v>54</v>
      </c>
      <c r="T3739" t="s">
        <v>54</v>
      </c>
      <c r="U3739">
        <v>2</v>
      </c>
      <c r="V3739">
        <v>1</v>
      </c>
    </row>
    <row r="3740" spans="1:22" x14ac:dyDescent="0.2">
      <c r="A3740" s="1" t="s">
        <v>1182</v>
      </c>
      <c r="B3740" s="6" t="s">
        <v>1331</v>
      </c>
      <c r="C3740" s="1" t="s">
        <v>1348</v>
      </c>
      <c r="D3740" s="1" t="s">
        <v>13</v>
      </c>
      <c r="E3740" s="1" t="s">
        <v>1333</v>
      </c>
      <c r="F3740" s="1" t="s">
        <v>1349</v>
      </c>
      <c r="G3740" s="6" t="s">
        <v>1335</v>
      </c>
      <c r="H3740" s="3">
        <v>0.372</v>
      </c>
      <c r="I3740" s="4">
        <f>기계경비!H31</f>
        <v>0</v>
      </c>
      <c r="J3740" s="4">
        <f>TRUNC(H3740*I3740, 1)</f>
        <v>0</v>
      </c>
      <c r="K3740" s="4">
        <f>기계경비!I31</f>
        <v>0</v>
      </c>
      <c r="L3740" s="5">
        <f>TRUNC(H3740*K3740, 1)</f>
        <v>0</v>
      </c>
      <c r="M3740" s="4">
        <f>기계경비!J31</f>
        <v>0</v>
      </c>
      <c r="N3740" s="5">
        <f>TRUNC(H3740*M3740, 1)</f>
        <v>0</v>
      </c>
      <c r="O3740" s="4">
        <f t="shared" si="563"/>
        <v>0</v>
      </c>
      <c r="P3740" s="5">
        <f t="shared" si="563"/>
        <v>0</v>
      </c>
      <c r="Q3740" s="1" t="s">
        <v>13</v>
      </c>
      <c r="S3740" t="s">
        <v>54</v>
      </c>
      <c r="T3740" t="s">
        <v>54</v>
      </c>
      <c r="U3740" t="s">
        <v>13</v>
      </c>
      <c r="V3740">
        <v>1</v>
      </c>
    </row>
    <row r="3741" spans="1:22" x14ac:dyDescent="0.2">
      <c r="A3741" s="1" t="s">
        <v>13</v>
      </c>
      <c r="B3741" s="6" t="s">
        <v>13</v>
      </c>
      <c r="C3741" s="1" t="s">
        <v>13</v>
      </c>
      <c r="D3741" s="1" t="s">
        <v>13</v>
      </c>
      <c r="E3741" s="1" t="s">
        <v>1311</v>
      </c>
      <c r="F3741" s="1" t="s">
        <v>13</v>
      </c>
      <c r="G3741" s="6" t="s">
        <v>13</v>
      </c>
      <c r="H3741" s="3">
        <v>0</v>
      </c>
      <c r="I3741" s="1" t="s">
        <v>13</v>
      </c>
      <c r="J3741" s="4">
        <f>TRUNC(SUMPRODUCT(J3737:J3740, V3737:V3740), 0)</f>
        <v>0</v>
      </c>
      <c r="K3741" s="1" t="s">
        <v>13</v>
      </c>
      <c r="L3741" s="5">
        <f>TRUNC(SUMPRODUCT(L3737:L3740, V3737:V3740), 0)</f>
        <v>0</v>
      </c>
      <c r="M3741" s="1" t="s">
        <v>13</v>
      </c>
      <c r="N3741" s="5">
        <f>TRUNC(SUMPRODUCT(N3737:N3740, V3737:V3740), 0)</f>
        <v>0</v>
      </c>
      <c r="O3741" s="1" t="s">
        <v>13</v>
      </c>
      <c r="P3741" s="5">
        <f>J3741+L3741+N3741</f>
        <v>0</v>
      </c>
      <c r="Q3741" s="1" t="s">
        <v>13</v>
      </c>
      <c r="S3741" t="s">
        <v>13</v>
      </c>
      <c r="T3741" t="s">
        <v>13</v>
      </c>
      <c r="U3741" t="s">
        <v>13</v>
      </c>
      <c r="V3741">
        <v>1</v>
      </c>
    </row>
    <row r="3742" spans="1:22" x14ac:dyDescent="0.2">
      <c r="A3742" s="1" t="s">
        <v>13</v>
      </c>
      <c r="B3742" s="6" t="s">
        <v>13</v>
      </c>
      <c r="C3742" s="1" t="s">
        <v>13</v>
      </c>
      <c r="D3742" s="1" t="s">
        <v>13</v>
      </c>
      <c r="E3742" s="1" t="s">
        <v>13</v>
      </c>
      <c r="F3742" s="1" t="s">
        <v>13</v>
      </c>
      <c r="G3742" s="6" t="s">
        <v>13</v>
      </c>
      <c r="H3742" s="3">
        <v>0</v>
      </c>
      <c r="I3742" s="1" t="s">
        <v>13</v>
      </c>
      <c r="J3742" s="1" t="s">
        <v>13</v>
      </c>
      <c r="K3742" s="1" t="s">
        <v>13</v>
      </c>
      <c r="L3742" s="1" t="s">
        <v>13</v>
      </c>
      <c r="M3742" s="1" t="s">
        <v>13</v>
      </c>
      <c r="N3742" s="1" t="s">
        <v>13</v>
      </c>
      <c r="O3742" s="1" t="s">
        <v>13</v>
      </c>
      <c r="P3742" s="1" t="s">
        <v>13</v>
      </c>
      <c r="Q3742" s="1" t="s">
        <v>13</v>
      </c>
      <c r="S3742" t="s">
        <v>13</v>
      </c>
      <c r="T3742" t="s">
        <v>13</v>
      </c>
      <c r="U3742" t="s">
        <v>13</v>
      </c>
      <c r="V3742">
        <v>1</v>
      </c>
    </row>
    <row r="3743" spans="1:22" x14ac:dyDescent="0.2">
      <c r="A3743" s="1" t="s">
        <v>1185</v>
      </c>
      <c r="B3743" s="6" t="s">
        <v>13</v>
      </c>
      <c r="C3743" s="1" t="s">
        <v>13</v>
      </c>
      <c r="D3743" s="1" t="s">
        <v>13</v>
      </c>
      <c r="E3743" s="1" t="s">
        <v>1183</v>
      </c>
      <c r="F3743" s="1" t="s">
        <v>1186</v>
      </c>
      <c r="G3743" s="6" t="s">
        <v>286</v>
      </c>
      <c r="H3743" s="3">
        <v>0</v>
      </c>
      <c r="I3743" s="1" t="s">
        <v>13</v>
      </c>
      <c r="J3743" s="1" t="s">
        <v>13</v>
      </c>
      <c r="K3743" s="1" t="s">
        <v>13</v>
      </c>
      <c r="L3743" s="1" t="s">
        <v>13</v>
      </c>
      <c r="M3743" s="1" t="s">
        <v>13</v>
      </c>
      <c r="N3743" s="1" t="s">
        <v>13</v>
      </c>
      <c r="O3743" s="1" t="s">
        <v>13</v>
      </c>
      <c r="P3743" s="1" t="s">
        <v>13</v>
      </c>
      <c r="Q3743" s="1" t="s">
        <v>13</v>
      </c>
      <c r="S3743" t="s">
        <v>13</v>
      </c>
      <c r="T3743" t="s">
        <v>13</v>
      </c>
      <c r="U3743" t="s">
        <v>13</v>
      </c>
      <c r="V3743">
        <v>1</v>
      </c>
    </row>
    <row r="3744" spans="1:22" x14ac:dyDescent="0.2">
      <c r="A3744" s="1" t="s">
        <v>1185</v>
      </c>
      <c r="B3744" s="6" t="s">
        <v>1312</v>
      </c>
      <c r="C3744" s="1" t="s">
        <v>1594</v>
      </c>
      <c r="D3744" s="1" t="s">
        <v>13</v>
      </c>
      <c r="E3744" s="1" t="s">
        <v>1595</v>
      </c>
      <c r="F3744" s="1" t="s">
        <v>1315</v>
      </c>
      <c r="G3744" s="6" t="s">
        <v>1316</v>
      </c>
      <c r="H3744" s="3">
        <v>0.251</v>
      </c>
      <c r="I3744" s="5">
        <v>0</v>
      </c>
      <c r="J3744" s="4">
        <f>TRUNC(H3744*I3744, 1)</f>
        <v>0</v>
      </c>
      <c r="K3744" s="4">
        <f>노무!E24</f>
        <v>0</v>
      </c>
      <c r="L3744" s="5">
        <f>TRUNC(H3744*K3744, 1)</f>
        <v>0</v>
      </c>
      <c r="M3744" s="4">
        <v>0</v>
      </c>
      <c r="N3744" s="5">
        <f>TRUNC(H3744*M3744, 1)</f>
        <v>0</v>
      </c>
      <c r="O3744" s="4">
        <f t="shared" ref="O3744:P3747" si="564">I3744+K3744+M3744</f>
        <v>0</v>
      </c>
      <c r="P3744" s="5">
        <f t="shared" si="564"/>
        <v>0</v>
      </c>
      <c r="Q3744" s="1" t="s">
        <v>13</v>
      </c>
      <c r="S3744" t="s">
        <v>54</v>
      </c>
      <c r="T3744" t="s">
        <v>54</v>
      </c>
      <c r="U3744" t="s">
        <v>13</v>
      </c>
      <c r="V3744">
        <v>1</v>
      </c>
    </row>
    <row r="3745" spans="1:22" x14ac:dyDescent="0.2">
      <c r="A3745" s="1" t="s">
        <v>1185</v>
      </c>
      <c r="B3745" s="6" t="s">
        <v>1312</v>
      </c>
      <c r="C3745" s="1" t="s">
        <v>1317</v>
      </c>
      <c r="D3745" s="1" t="s">
        <v>13</v>
      </c>
      <c r="E3745" s="1" t="s">
        <v>1318</v>
      </c>
      <c r="F3745" s="1" t="s">
        <v>1315</v>
      </c>
      <c r="G3745" s="6" t="s">
        <v>1316</v>
      </c>
      <c r="H3745" s="3">
        <v>0.114</v>
      </c>
      <c r="I3745" s="5">
        <v>0</v>
      </c>
      <c r="J3745" s="4">
        <f>TRUNC(H3745*I3745, 1)</f>
        <v>0</v>
      </c>
      <c r="K3745" s="4">
        <f>노무!E4</f>
        <v>0</v>
      </c>
      <c r="L3745" s="5">
        <f>TRUNC(H3745*K3745, 1)</f>
        <v>0</v>
      </c>
      <c r="M3745" s="4">
        <v>0</v>
      </c>
      <c r="N3745" s="5">
        <f>TRUNC(H3745*M3745, 1)</f>
        <v>0</v>
      </c>
      <c r="O3745" s="4">
        <f t="shared" si="564"/>
        <v>0</v>
      </c>
      <c r="P3745" s="5">
        <f t="shared" si="564"/>
        <v>0</v>
      </c>
      <c r="Q3745" s="1" t="s">
        <v>13</v>
      </c>
      <c r="S3745" t="s">
        <v>54</v>
      </c>
      <c r="T3745" t="s">
        <v>54</v>
      </c>
      <c r="U3745" t="s">
        <v>13</v>
      </c>
      <c r="V3745">
        <v>1</v>
      </c>
    </row>
    <row r="3746" spans="1:22" x14ac:dyDescent="0.2">
      <c r="A3746" s="1" t="s">
        <v>1185</v>
      </c>
      <c r="B3746" s="6" t="s">
        <v>1306</v>
      </c>
      <c r="C3746" s="1" t="s">
        <v>1307</v>
      </c>
      <c r="D3746" s="1" t="s">
        <v>13</v>
      </c>
      <c r="E3746" s="1" t="s">
        <v>1319</v>
      </c>
      <c r="F3746" s="1" t="s">
        <v>1330</v>
      </c>
      <c r="G3746" s="6" t="s">
        <v>1310</v>
      </c>
      <c r="H3746" s="3">
        <v>1</v>
      </c>
      <c r="I3746" s="4">
        <f>TRUNC((L3744+L3745)*2*0.01, 1)</f>
        <v>0</v>
      </c>
      <c r="J3746" s="4">
        <f>TRUNC(H3746*I3746, 1)</f>
        <v>0</v>
      </c>
      <c r="K3746" s="4">
        <v>0</v>
      </c>
      <c r="L3746" s="5">
        <f>TRUNC(H3746*K3746, 1)</f>
        <v>0</v>
      </c>
      <c r="M3746" s="4">
        <v>0</v>
      </c>
      <c r="N3746" s="5">
        <f>TRUNC(H3746*M3746, 1)</f>
        <v>0</v>
      </c>
      <c r="O3746" s="4">
        <f t="shared" si="564"/>
        <v>0</v>
      </c>
      <c r="P3746" s="5">
        <f t="shared" si="564"/>
        <v>0</v>
      </c>
      <c r="Q3746" s="1" t="s">
        <v>13</v>
      </c>
      <c r="S3746" t="s">
        <v>54</v>
      </c>
      <c r="T3746" t="s">
        <v>54</v>
      </c>
      <c r="U3746">
        <v>2</v>
      </c>
      <c r="V3746">
        <v>1</v>
      </c>
    </row>
    <row r="3747" spans="1:22" x14ac:dyDescent="0.2">
      <c r="A3747" s="1" t="s">
        <v>1185</v>
      </c>
      <c r="B3747" s="6" t="s">
        <v>1331</v>
      </c>
      <c r="C3747" s="1" t="s">
        <v>1379</v>
      </c>
      <c r="D3747" s="1" t="s">
        <v>13</v>
      </c>
      <c r="E3747" s="1" t="s">
        <v>1333</v>
      </c>
      <c r="F3747" s="1" t="s">
        <v>1380</v>
      </c>
      <c r="G3747" s="6" t="s">
        <v>1335</v>
      </c>
      <c r="H3747" s="3">
        <v>0.372</v>
      </c>
      <c r="I3747" s="4">
        <f>기계경비!H33</f>
        <v>0</v>
      </c>
      <c r="J3747" s="4">
        <f>TRUNC(H3747*I3747, 1)</f>
        <v>0</v>
      </c>
      <c r="K3747" s="4">
        <f>기계경비!I33</f>
        <v>0</v>
      </c>
      <c r="L3747" s="5">
        <f>TRUNC(H3747*K3747, 1)</f>
        <v>0</v>
      </c>
      <c r="M3747" s="4">
        <f>기계경비!J33</f>
        <v>0</v>
      </c>
      <c r="N3747" s="5">
        <f>TRUNC(H3747*M3747, 1)</f>
        <v>0</v>
      </c>
      <c r="O3747" s="4">
        <f t="shared" si="564"/>
        <v>0</v>
      </c>
      <c r="P3747" s="5">
        <f t="shared" si="564"/>
        <v>0</v>
      </c>
      <c r="Q3747" s="1" t="s">
        <v>13</v>
      </c>
      <c r="S3747" t="s">
        <v>54</v>
      </c>
      <c r="T3747" t="s">
        <v>54</v>
      </c>
      <c r="U3747" t="s">
        <v>13</v>
      </c>
      <c r="V3747">
        <v>1</v>
      </c>
    </row>
    <row r="3748" spans="1:22" x14ac:dyDescent="0.2">
      <c r="A3748" s="1" t="s">
        <v>13</v>
      </c>
      <c r="B3748" s="6" t="s">
        <v>13</v>
      </c>
      <c r="C3748" s="1" t="s">
        <v>13</v>
      </c>
      <c r="D3748" s="1" t="s">
        <v>13</v>
      </c>
      <c r="E3748" s="1" t="s">
        <v>1311</v>
      </c>
      <c r="F3748" s="1" t="s">
        <v>13</v>
      </c>
      <c r="G3748" s="6" t="s">
        <v>13</v>
      </c>
      <c r="H3748" s="3">
        <v>0</v>
      </c>
      <c r="I3748" s="1" t="s">
        <v>13</v>
      </c>
      <c r="J3748" s="4">
        <f>TRUNC(SUMPRODUCT(J3744:J3747, V3744:V3747), 0)</f>
        <v>0</v>
      </c>
      <c r="K3748" s="1" t="s">
        <v>13</v>
      </c>
      <c r="L3748" s="5">
        <f>TRUNC(SUMPRODUCT(L3744:L3747, V3744:V3747), 0)</f>
        <v>0</v>
      </c>
      <c r="M3748" s="1" t="s">
        <v>13</v>
      </c>
      <c r="N3748" s="5">
        <f>TRUNC(SUMPRODUCT(N3744:N3747, V3744:V3747), 0)</f>
        <v>0</v>
      </c>
      <c r="O3748" s="1" t="s">
        <v>13</v>
      </c>
      <c r="P3748" s="5">
        <f>J3748+L3748+N3748</f>
        <v>0</v>
      </c>
      <c r="Q3748" s="1" t="s">
        <v>13</v>
      </c>
      <c r="S3748" t="s">
        <v>13</v>
      </c>
      <c r="T3748" t="s">
        <v>13</v>
      </c>
      <c r="U3748" t="s">
        <v>13</v>
      </c>
      <c r="V3748">
        <v>1</v>
      </c>
    </row>
    <row r="3749" spans="1:22" x14ac:dyDescent="0.2">
      <c r="A3749" s="1" t="s">
        <v>13</v>
      </c>
      <c r="B3749" s="6" t="s">
        <v>13</v>
      </c>
      <c r="C3749" s="1" t="s">
        <v>13</v>
      </c>
      <c r="D3749" s="1" t="s">
        <v>13</v>
      </c>
      <c r="E3749" s="1" t="s">
        <v>13</v>
      </c>
      <c r="F3749" s="1" t="s">
        <v>13</v>
      </c>
      <c r="G3749" s="6" t="s">
        <v>13</v>
      </c>
      <c r="H3749" s="3">
        <v>0</v>
      </c>
      <c r="I3749" s="1" t="s">
        <v>13</v>
      </c>
      <c r="J3749" s="1" t="s">
        <v>13</v>
      </c>
      <c r="K3749" s="1" t="s">
        <v>13</v>
      </c>
      <c r="L3749" s="1" t="s">
        <v>13</v>
      </c>
      <c r="M3749" s="1" t="s">
        <v>13</v>
      </c>
      <c r="N3749" s="1" t="s">
        <v>13</v>
      </c>
      <c r="O3749" s="1" t="s">
        <v>13</v>
      </c>
      <c r="P3749" s="1" t="s">
        <v>13</v>
      </c>
      <c r="Q3749" s="1" t="s">
        <v>13</v>
      </c>
      <c r="S3749" t="s">
        <v>13</v>
      </c>
      <c r="T3749" t="s">
        <v>13</v>
      </c>
      <c r="U3749" t="s">
        <v>13</v>
      </c>
      <c r="V3749">
        <v>1</v>
      </c>
    </row>
    <row r="3750" spans="1:22" x14ac:dyDescent="0.2">
      <c r="A3750" s="1" t="s">
        <v>1187</v>
      </c>
      <c r="B3750" s="6" t="s">
        <v>13</v>
      </c>
      <c r="C3750" s="1" t="s">
        <v>13</v>
      </c>
      <c r="D3750" s="1" t="s">
        <v>13</v>
      </c>
      <c r="E3750" s="1" t="s">
        <v>1183</v>
      </c>
      <c r="F3750" s="1" t="s">
        <v>1188</v>
      </c>
      <c r="G3750" s="6" t="s">
        <v>286</v>
      </c>
      <c r="H3750" s="3">
        <v>0</v>
      </c>
      <c r="I3750" s="1" t="s">
        <v>13</v>
      </c>
      <c r="J3750" s="1" t="s">
        <v>13</v>
      </c>
      <c r="K3750" s="1" t="s">
        <v>13</v>
      </c>
      <c r="L3750" s="1" t="s">
        <v>13</v>
      </c>
      <c r="M3750" s="1" t="s">
        <v>13</v>
      </c>
      <c r="N3750" s="1" t="s">
        <v>13</v>
      </c>
      <c r="O3750" s="1" t="s">
        <v>13</v>
      </c>
      <c r="P3750" s="1" t="s">
        <v>13</v>
      </c>
      <c r="Q3750" s="1" t="s">
        <v>13</v>
      </c>
      <c r="S3750" t="s">
        <v>13</v>
      </c>
      <c r="T3750" t="s">
        <v>13</v>
      </c>
      <c r="U3750" t="s">
        <v>13</v>
      </c>
      <c r="V3750">
        <v>1</v>
      </c>
    </row>
    <row r="3751" spans="1:22" x14ac:dyDescent="0.2">
      <c r="A3751" s="1" t="s">
        <v>1187</v>
      </c>
      <c r="B3751" s="6" t="s">
        <v>1312</v>
      </c>
      <c r="C3751" s="1" t="s">
        <v>1594</v>
      </c>
      <c r="D3751" s="1" t="s">
        <v>13</v>
      </c>
      <c r="E3751" s="1" t="s">
        <v>1595</v>
      </c>
      <c r="F3751" s="1" t="s">
        <v>1315</v>
      </c>
      <c r="G3751" s="6" t="s">
        <v>1316</v>
      </c>
      <c r="H3751" s="3">
        <v>0.251</v>
      </c>
      <c r="I3751" s="5">
        <v>0</v>
      </c>
      <c r="J3751" s="4">
        <f>TRUNC(H3751*I3751, 1)</f>
        <v>0</v>
      </c>
      <c r="K3751" s="4">
        <f>노무!E24</f>
        <v>0</v>
      </c>
      <c r="L3751" s="5">
        <f>TRUNC(H3751*K3751, 1)</f>
        <v>0</v>
      </c>
      <c r="M3751" s="4">
        <v>0</v>
      </c>
      <c r="N3751" s="5">
        <f>TRUNC(H3751*M3751, 1)</f>
        <v>0</v>
      </c>
      <c r="O3751" s="4">
        <f t="shared" ref="O3751:P3754" si="565">I3751+K3751+M3751</f>
        <v>0</v>
      </c>
      <c r="P3751" s="5">
        <f t="shared" si="565"/>
        <v>0</v>
      </c>
      <c r="Q3751" s="1" t="s">
        <v>13</v>
      </c>
      <c r="S3751" t="s">
        <v>54</v>
      </c>
      <c r="T3751" t="s">
        <v>54</v>
      </c>
      <c r="U3751" t="s">
        <v>13</v>
      </c>
      <c r="V3751">
        <v>1</v>
      </c>
    </row>
    <row r="3752" spans="1:22" x14ac:dyDescent="0.2">
      <c r="A3752" s="1" t="s">
        <v>1187</v>
      </c>
      <c r="B3752" s="6" t="s">
        <v>1312</v>
      </c>
      <c r="C3752" s="1" t="s">
        <v>1317</v>
      </c>
      <c r="D3752" s="1" t="s">
        <v>13</v>
      </c>
      <c r="E3752" s="1" t="s">
        <v>1318</v>
      </c>
      <c r="F3752" s="1" t="s">
        <v>1315</v>
      </c>
      <c r="G3752" s="6" t="s">
        <v>1316</v>
      </c>
      <c r="H3752" s="3">
        <v>0.114</v>
      </c>
      <c r="I3752" s="5">
        <v>0</v>
      </c>
      <c r="J3752" s="4">
        <f>TRUNC(H3752*I3752, 1)</f>
        <v>0</v>
      </c>
      <c r="K3752" s="4">
        <f>노무!E4</f>
        <v>0</v>
      </c>
      <c r="L3752" s="5">
        <f>TRUNC(H3752*K3752, 1)</f>
        <v>0</v>
      </c>
      <c r="M3752" s="4">
        <v>0</v>
      </c>
      <c r="N3752" s="5">
        <f>TRUNC(H3752*M3752, 1)</f>
        <v>0</v>
      </c>
      <c r="O3752" s="4">
        <f t="shared" si="565"/>
        <v>0</v>
      </c>
      <c r="P3752" s="5">
        <f t="shared" si="565"/>
        <v>0</v>
      </c>
      <c r="Q3752" s="1" t="s">
        <v>13</v>
      </c>
      <c r="S3752" t="s">
        <v>54</v>
      </c>
      <c r="T3752" t="s">
        <v>54</v>
      </c>
      <c r="U3752" t="s">
        <v>13</v>
      </c>
      <c r="V3752">
        <v>1</v>
      </c>
    </row>
    <row r="3753" spans="1:22" x14ac:dyDescent="0.2">
      <c r="A3753" s="1" t="s">
        <v>1187</v>
      </c>
      <c r="B3753" s="6" t="s">
        <v>1306</v>
      </c>
      <c r="C3753" s="1" t="s">
        <v>1307</v>
      </c>
      <c r="D3753" s="1" t="s">
        <v>13</v>
      </c>
      <c r="E3753" s="1" t="s">
        <v>1319</v>
      </c>
      <c r="F3753" s="1" t="s">
        <v>1330</v>
      </c>
      <c r="G3753" s="6" t="s">
        <v>1310</v>
      </c>
      <c r="H3753" s="3">
        <v>1</v>
      </c>
      <c r="I3753" s="4">
        <f>TRUNC((L3751+L3752)*2*0.01, 1)</f>
        <v>0</v>
      </c>
      <c r="J3753" s="4">
        <f>TRUNC(H3753*I3753, 1)</f>
        <v>0</v>
      </c>
      <c r="K3753" s="4">
        <v>0</v>
      </c>
      <c r="L3753" s="5">
        <f>TRUNC(H3753*K3753, 1)</f>
        <v>0</v>
      </c>
      <c r="M3753" s="4">
        <v>0</v>
      </c>
      <c r="N3753" s="5">
        <f>TRUNC(H3753*M3753, 1)</f>
        <v>0</v>
      </c>
      <c r="O3753" s="4">
        <f t="shared" si="565"/>
        <v>0</v>
      </c>
      <c r="P3753" s="5">
        <f t="shared" si="565"/>
        <v>0</v>
      </c>
      <c r="Q3753" s="1" t="s">
        <v>13</v>
      </c>
      <c r="S3753" t="s">
        <v>54</v>
      </c>
      <c r="T3753" t="s">
        <v>54</v>
      </c>
      <c r="U3753">
        <v>2</v>
      </c>
      <c r="V3753">
        <v>1</v>
      </c>
    </row>
    <row r="3754" spans="1:22" x14ac:dyDescent="0.2">
      <c r="A3754" s="1" t="s">
        <v>1187</v>
      </c>
      <c r="B3754" s="6" t="s">
        <v>1331</v>
      </c>
      <c r="C3754" s="1" t="s">
        <v>1596</v>
      </c>
      <c r="D3754" s="1" t="s">
        <v>13</v>
      </c>
      <c r="E3754" s="1" t="s">
        <v>1333</v>
      </c>
      <c r="F3754" s="1" t="s">
        <v>1597</v>
      </c>
      <c r="G3754" s="6" t="s">
        <v>1335</v>
      </c>
      <c r="H3754" s="3">
        <v>0.372</v>
      </c>
      <c r="I3754" s="4">
        <f>기계경비!H34</f>
        <v>0</v>
      </c>
      <c r="J3754" s="4">
        <f>TRUNC(H3754*I3754, 1)</f>
        <v>0</v>
      </c>
      <c r="K3754" s="4">
        <f>기계경비!I34</f>
        <v>0</v>
      </c>
      <c r="L3754" s="5">
        <f>TRUNC(H3754*K3754, 1)</f>
        <v>0</v>
      </c>
      <c r="M3754" s="4">
        <f>기계경비!J34</f>
        <v>0</v>
      </c>
      <c r="N3754" s="5">
        <f>TRUNC(H3754*M3754, 1)</f>
        <v>0</v>
      </c>
      <c r="O3754" s="4">
        <f t="shared" si="565"/>
        <v>0</v>
      </c>
      <c r="P3754" s="5">
        <f t="shared" si="565"/>
        <v>0</v>
      </c>
      <c r="Q3754" s="1" t="s">
        <v>13</v>
      </c>
      <c r="S3754" t="s">
        <v>54</v>
      </c>
      <c r="T3754" t="s">
        <v>54</v>
      </c>
      <c r="U3754" t="s">
        <v>13</v>
      </c>
      <c r="V3754">
        <v>1</v>
      </c>
    </row>
    <row r="3755" spans="1:22" x14ac:dyDescent="0.2">
      <c r="A3755" s="1" t="s">
        <v>13</v>
      </c>
      <c r="B3755" s="6" t="s">
        <v>13</v>
      </c>
      <c r="C3755" s="1" t="s">
        <v>13</v>
      </c>
      <c r="D3755" s="1" t="s">
        <v>13</v>
      </c>
      <c r="E3755" s="1" t="s">
        <v>1311</v>
      </c>
      <c r="F3755" s="1" t="s">
        <v>13</v>
      </c>
      <c r="G3755" s="6" t="s">
        <v>13</v>
      </c>
      <c r="H3755" s="3">
        <v>0</v>
      </c>
      <c r="I3755" s="1" t="s">
        <v>13</v>
      </c>
      <c r="J3755" s="4">
        <f>TRUNC(SUMPRODUCT(J3751:J3754, V3751:V3754), 0)</f>
        <v>0</v>
      </c>
      <c r="K3755" s="1" t="s">
        <v>13</v>
      </c>
      <c r="L3755" s="5">
        <f>TRUNC(SUMPRODUCT(L3751:L3754, V3751:V3754), 0)</f>
        <v>0</v>
      </c>
      <c r="M3755" s="1" t="s">
        <v>13</v>
      </c>
      <c r="N3755" s="5">
        <f>TRUNC(SUMPRODUCT(N3751:N3754, V3751:V3754), 0)</f>
        <v>0</v>
      </c>
      <c r="O3755" s="1" t="s">
        <v>13</v>
      </c>
      <c r="P3755" s="5">
        <f>J3755+L3755+N3755</f>
        <v>0</v>
      </c>
      <c r="Q3755" s="1" t="s">
        <v>13</v>
      </c>
      <c r="S3755" t="s">
        <v>13</v>
      </c>
      <c r="T3755" t="s">
        <v>13</v>
      </c>
      <c r="U3755" t="s">
        <v>13</v>
      </c>
      <c r="V3755">
        <v>1</v>
      </c>
    </row>
    <row r="3756" spans="1:22" x14ac:dyDescent="0.2">
      <c r="A3756" s="1" t="s">
        <v>13</v>
      </c>
      <c r="B3756" s="6" t="s">
        <v>13</v>
      </c>
      <c r="C3756" s="1" t="s">
        <v>13</v>
      </c>
      <c r="D3756" s="1" t="s">
        <v>13</v>
      </c>
      <c r="E3756" s="1" t="s">
        <v>13</v>
      </c>
      <c r="F3756" s="1" t="s">
        <v>13</v>
      </c>
      <c r="G3756" s="6" t="s">
        <v>13</v>
      </c>
      <c r="H3756" s="3">
        <v>0</v>
      </c>
      <c r="I3756" s="1" t="s">
        <v>13</v>
      </c>
      <c r="J3756" s="1" t="s">
        <v>13</v>
      </c>
      <c r="K3756" s="1" t="s">
        <v>13</v>
      </c>
      <c r="L3756" s="1" t="s">
        <v>13</v>
      </c>
      <c r="M3756" s="1" t="s">
        <v>13</v>
      </c>
      <c r="N3756" s="1" t="s">
        <v>13</v>
      </c>
      <c r="O3756" s="1" t="s">
        <v>13</v>
      </c>
      <c r="P3756" s="1" t="s">
        <v>13</v>
      </c>
      <c r="Q3756" s="1" t="s">
        <v>13</v>
      </c>
      <c r="S3756" t="s">
        <v>13</v>
      </c>
      <c r="T3756" t="s">
        <v>13</v>
      </c>
      <c r="U3756" t="s">
        <v>13</v>
      </c>
      <c r="V3756">
        <v>1</v>
      </c>
    </row>
    <row r="3757" spans="1:22" x14ac:dyDescent="0.2">
      <c r="A3757" s="1" t="s">
        <v>1189</v>
      </c>
      <c r="B3757" s="6" t="s">
        <v>13</v>
      </c>
      <c r="C3757" s="1" t="s">
        <v>13</v>
      </c>
      <c r="D3757" s="1" t="s">
        <v>13</v>
      </c>
      <c r="E3757" s="1" t="s">
        <v>1190</v>
      </c>
      <c r="F3757" s="1" t="s">
        <v>1191</v>
      </c>
      <c r="G3757" s="6" t="s">
        <v>286</v>
      </c>
      <c r="H3757" s="3">
        <v>0</v>
      </c>
      <c r="I3757" s="1" t="s">
        <v>13</v>
      </c>
      <c r="J3757" s="1" t="s">
        <v>13</v>
      </c>
      <c r="K3757" s="1" t="s">
        <v>13</v>
      </c>
      <c r="L3757" s="1" t="s">
        <v>13</v>
      </c>
      <c r="M3757" s="1" t="s">
        <v>13</v>
      </c>
      <c r="N3757" s="1" t="s">
        <v>13</v>
      </c>
      <c r="O3757" s="1" t="s">
        <v>13</v>
      </c>
      <c r="P3757" s="1" t="s">
        <v>13</v>
      </c>
      <c r="Q3757" s="1" t="s">
        <v>13</v>
      </c>
      <c r="S3757" t="s">
        <v>13</v>
      </c>
      <c r="T3757" t="s">
        <v>13</v>
      </c>
      <c r="U3757" t="s">
        <v>13</v>
      </c>
      <c r="V3757">
        <v>1</v>
      </c>
    </row>
    <row r="3758" spans="1:22" x14ac:dyDescent="0.2">
      <c r="A3758" s="1" t="s">
        <v>1189</v>
      </c>
      <c r="B3758" s="6" t="s">
        <v>1312</v>
      </c>
      <c r="C3758" s="1" t="s">
        <v>1324</v>
      </c>
      <c r="D3758" s="1" t="s">
        <v>13</v>
      </c>
      <c r="E3758" s="1" t="s">
        <v>1326</v>
      </c>
      <c r="F3758" s="1" t="s">
        <v>1315</v>
      </c>
      <c r="G3758" s="6" t="s">
        <v>1316</v>
      </c>
      <c r="H3758" s="3">
        <v>0.05</v>
      </c>
      <c r="I3758" s="5">
        <v>0</v>
      </c>
      <c r="J3758" s="4">
        <f>TRUNC(H3758*I3758, 1)</f>
        <v>0</v>
      </c>
      <c r="K3758" s="4">
        <f>노무!E10</f>
        <v>0</v>
      </c>
      <c r="L3758" s="5">
        <f>TRUNC(H3758*K3758, 1)</f>
        <v>0</v>
      </c>
      <c r="M3758" s="4">
        <v>0</v>
      </c>
      <c r="N3758" s="5">
        <f>TRUNC(H3758*M3758, 1)</f>
        <v>0</v>
      </c>
      <c r="O3758" s="4">
        <f t="shared" ref="O3758:P3761" si="566">I3758+K3758+M3758</f>
        <v>0</v>
      </c>
      <c r="P3758" s="5">
        <f t="shared" si="566"/>
        <v>0</v>
      </c>
      <c r="Q3758" s="1" t="s">
        <v>13</v>
      </c>
      <c r="S3758" t="s">
        <v>54</v>
      </c>
      <c r="T3758" t="s">
        <v>54</v>
      </c>
      <c r="U3758" t="s">
        <v>13</v>
      </c>
      <c r="V3758">
        <v>1</v>
      </c>
    </row>
    <row r="3759" spans="1:22" x14ac:dyDescent="0.2">
      <c r="A3759" s="1" t="s">
        <v>1189</v>
      </c>
      <c r="B3759" s="6" t="s">
        <v>1312</v>
      </c>
      <c r="C3759" s="1" t="s">
        <v>1317</v>
      </c>
      <c r="D3759" s="1" t="s">
        <v>13</v>
      </c>
      <c r="E3759" s="1" t="s">
        <v>1318</v>
      </c>
      <c r="F3759" s="1" t="s">
        <v>1315</v>
      </c>
      <c r="G3759" s="6" t="s">
        <v>1316</v>
      </c>
      <c r="H3759" s="3">
        <v>0.02</v>
      </c>
      <c r="I3759" s="5">
        <v>0</v>
      </c>
      <c r="J3759" s="4">
        <f>TRUNC(H3759*I3759, 1)</f>
        <v>0</v>
      </c>
      <c r="K3759" s="4">
        <f>노무!E4</f>
        <v>0</v>
      </c>
      <c r="L3759" s="5">
        <f>TRUNC(H3759*K3759, 1)</f>
        <v>0</v>
      </c>
      <c r="M3759" s="4">
        <v>0</v>
      </c>
      <c r="N3759" s="5">
        <f>TRUNC(H3759*M3759, 1)</f>
        <v>0</v>
      </c>
      <c r="O3759" s="4">
        <f t="shared" si="566"/>
        <v>0</v>
      </c>
      <c r="P3759" s="5">
        <f t="shared" si="566"/>
        <v>0</v>
      </c>
      <c r="Q3759" s="1" t="s">
        <v>13</v>
      </c>
      <c r="S3759" t="s">
        <v>54</v>
      </c>
      <c r="T3759" t="s">
        <v>54</v>
      </c>
      <c r="U3759" t="s">
        <v>13</v>
      </c>
      <c r="V3759">
        <v>1</v>
      </c>
    </row>
    <row r="3760" spans="1:22" x14ac:dyDescent="0.2">
      <c r="A3760" s="1" t="s">
        <v>1189</v>
      </c>
      <c r="B3760" s="6" t="s">
        <v>1306</v>
      </c>
      <c r="C3760" s="1" t="s">
        <v>1307</v>
      </c>
      <c r="D3760" s="1" t="s">
        <v>13</v>
      </c>
      <c r="E3760" s="1" t="s">
        <v>1319</v>
      </c>
      <c r="F3760" s="1" t="s">
        <v>1320</v>
      </c>
      <c r="G3760" s="6" t="s">
        <v>1310</v>
      </c>
      <c r="H3760" s="3">
        <v>1</v>
      </c>
      <c r="I3760" s="4">
        <f>TRUNC((L3758+L3759)*3*0.01, 1)</f>
        <v>0</v>
      </c>
      <c r="J3760" s="4">
        <f>TRUNC(H3760*I3760, 1)</f>
        <v>0</v>
      </c>
      <c r="K3760" s="4">
        <v>0</v>
      </c>
      <c r="L3760" s="5">
        <f>TRUNC(H3760*K3760, 1)</f>
        <v>0</v>
      </c>
      <c r="M3760" s="4">
        <v>0</v>
      </c>
      <c r="N3760" s="5">
        <f>TRUNC(H3760*M3760, 1)</f>
        <v>0</v>
      </c>
      <c r="O3760" s="4">
        <f t="shared" si="566"/>
        <v>0</v>
      </c>
      <c r="P3760" s="5">
        <f t="shared" si="566"/>
        <v>0</v>
      </c>
      <c r="Q3760" s="1" t="s">
        <v>13</v>
      </c>
      <c r="S3760" t="s">
        <v>54</v>
      </c>
      <c r="T3760" t="s">
        <v>54</v>
      </c>
      <c r="U3760">
        <v>3</v>
      </c>
      <c r="V3760">
        <v>1</v>
      </c>
    </row>
    <row r="3761" spans="1:22" x14ac:dyDescent="0.2">
      <c r="A3761" s="1" t="s">
        <v>1189</v>
      </c>
      <c r="B3761" s="6" t="s">
        <v>1331</v>
      </c>
      <c r="C3761" s="1" t="s">
        <v>1598</v>
      </c>
      <c r="D3761" s="1" t="s">
        <v>13</v>
      </c>
      <c r="E3761" s="1" t="s">
        <v>1392</v>
      </c>
      <c r="F3761" s="1" t="s">
        <v>1599</v>
      </c>
      <c r="G3761" s="6" t="s">
        <v>1335</v>
      </c>
      <c r="H3761" s="3">
        <v>0.11</v>
      </c>
      <c r="I3761" s="4">
        <f>기계경비!H21</f>
        <v>0</v>
      </c>
      <c r="J3761" s="4">
        <f>TRUNC(H3761*I3761, 1)</f>
        <v>0</v>
      </c>
      <c r="K3761" s="4">
        <f>기계경비!I21</f>
        <v>0</v>
      </c>
      <c r="L3761" s="5">
        <f>TRUNC(H3761*K3761, 1)</f>
        <v>0</v>
      </c>
      <c r="M3761" s="4">
        <f>기계경비!J21</f>
        <v>0</v>
      </c>
      <c r="N3761" s="5">
        <f>TRUNC(H3761*M3761, 1)</f>
        <v>0</v>
      </c>
      <c r="O3761" s="4">
        <f t="shared" si="566"/>
        <v>0</v>
      </c>
      <c r="P3761" s="5">
        <f t="shared" si="566"/>
        <v>0</v>
      </c>
      <c r="Q3761" s="1" t="s">
        <v>13</v>
      </c>
      <c r="S3761" t="s">
        <v>54</v>
      </c>
      <c r="T3761" t="s">
        <v>54</v>
      </c>
      <c r="U3761" t="s">
        <v>13</v>
      </c>
      <c r="V3761">
        <v>1</v>
      </c>
    </row>
    <row r="3762" spans="1:22" x14ac:dyDescent="0.2">
      <c r="A3762" s="1" t="s">
        <v>13</v>
      </c>
      <c r="B3762" s="6" t="s">
        <v>13</v>
      </c>
      <c r="C3762" s="1" t="s">
        <v>13</v>
      </c>
      <c r="D3762" s="1" t="s">
        <v>13</v>
      </c>
      <c r="E3762" s="1" t="s">
        <v>1311</v>
      </c>
      <c r="F3762" s="1" t="s">
        <v>13</v>
      </c>
      <c r="G3762" s="6" t="s">
        <v>13</v>
      </c>
      <c r="H3762" s="3">
        <v>0</v>
      </c>
      <c r="I3762" s="1" t="s">
        <v>13</v>
      </c>
      <c r="J3762" s="4">
        <f>TRUNC(SUMPRODUCT(J3758:J3761, V3758:V3761), 0)</f>
        <v>0</v>
      </c>
      <c r="K3762" s="1" t="s">
        <v>13</v>
      </c>
      <c r="L3762" s="5">
        <f>TRUNC(SUMPRODUCT(L3758:L3761, V3758:V3761), 0)</f>
        <v>0</v>
      </c>
      <c r="M3762" s="1" t="s">
        <v>13</v>
      </c>
      <c r="N3762" s="5">
        <f>TRUNC(SUMPRODUCT(N3758:N3761, V3758:V3761), 0)</f>
        <v>0</v>
      </c>
      <c r="O3762" s="1" t="s">
        <v>13</v>
      </c>
      <c r="P3762" s="5">
        <f>J3762+L3762+N3762</f>
        <v>0</v>
      </c>
      <c r="Q3762" s="1" t="s">
        <v>13</v>
      </c>
      <c r="S3762" t="s">
        <v>13</v>
      </c>
      <c r="T3762" t="s">
        <v>13</v>
      </c>
      <c r="U3762" t="s">
        <v>13</v>
      </c>
      <c r="V3762">
        <v>1</v>
      </c>
    </row>
    <row r="3763" spans="1:22" x14ac:dyDescent="0.2">
      <c r="A3763" s="1" t="s">
        <v>13</v>
      </c>
      <c r="B3763" s="6" t="s">
        <v>13</v>
      </c>
      <c r="C3763" s="1" t="s">
        <v>13</v>
      </c>
      <c r="D3763" s="1" t="s">
        <v>13</v>
      </c>
      <c r="E3763" s="1" t="s">
        <v>13</v>
      </c>
      <c r="F3763" s="1" t="s">
        <v>13</v>
      </c>
      <c r="G3763" s="6" t="s">
        <v>13</v>
      </c>
      <c r="H3763" s="3">
        <v>0</v>
      </c>
      <c r="I3763" s="1" t="s">
        <v>13</v>
      </c>
      <c r="J3763" s="1" t="s">
        <v>13</v>
      </c>
      <c r="K3763" s="1" t="s">
        <v>13</v>
      </c>
      <c r="L3763" s="1" t="s">
        <v>13</v>
      </c>
      <c r="M3763" s="1" t="s">
        <v>13</v>
      </c>
      <c r="N3763" s="1" t="s">
        <v>13</v>
      </c>
      <c r="O3763" s="1" t="s">
        <v>13</v>
      </c>
      <c r="P3763" s="1" t="s">
        <v>13</v>
      </c>
      <c r="Q3763" s="1" t="s">
        <v>13</v>
      </c>
      <c r="S3763" t="s">
        <v>13</v>
      </c>
      <c r="T3763" t="s">
        <v>13</v>
      </c>
      <c r="U3763" t="s">
        <v>13</v>
      </c>
      <c r="V3763">
        <v>1</v>
      </c>
    </row>
    <row r="3764" spans="1:22" x14ac:dyDescent="0.2">
      <c r="A3764" s="1" t="s">
        <v>1192</v>
      </c>
      <c r="B3764" s="6" t="s">
        <v>13</v>
      </c>
      <c r="C3764" s="1" t="s">
        <v>13</v>
      </c>
      <c r="D3764" s="1" t="s">
        <v>13</v>
      </c>
      <c r="E3764" s="1" t="s">
        <v>1190</v>
      </c>
      <c r="F3764" s="1" t="s">
        <v>1193</v>
      </c>
      <c r="G3764" s="6" t="s">
        <v>286</v>
      </c>
      <c r="H3764" s="3">
        <v>0</v>
      </c>
      <c r="I3764" s="1" t="s">
        <v>13</v>
      </c>
      <c r="J3764" s="1" t="s">
        <v>13</v>
      </c>
      <c r="K3764" s="1" t="s">
        <v>13</v>
      </c>
      <c r="L3764" s="1" t="s">
        <v>13</v>
      </c>
      <c r="M3764" s="1" t="s">
        <v>13</v>
      </c>
      <c r="N3764" s="1" t="s">
        <v>13</v>
      </c>
      <c r="O3764" s="1" t="s">
        <v>13</v>
      </c>
      <c r="P3764" s="1" t="s">
        <v>13</v>
      </c>
      <c r="Q3764" s="1" t="s">
        <v>13</v>
      </c>
      <c r="S3764" t="s">
        <v>13</v>
      </c>
      <c r="T3764" t="s">
        <v>13</v>
      </c>
      <c r="U3764" t="s">
        <v>13</v>
      </c>
      <c r="V3764">
        <v>1</v>
      </c>
    </row>
    <row r="3765" spans="1:22" x14ac:dyDescent="0.2">
      <c r="A3765" s="1" t="s">
        <v>1192</v>
      </c>
      <c r="B3765" s="6" t="s">
        <v>1312</v>
      </c>
      <c r="C3765" s="1" t="s">
        <v>1324</v>
      </c>
      <c r="D3765" s="1" t="s">
        <v>13</v>
      </c>
      <c r="E3765" s="1" t="s">
        <v>1326</v>
      </c>
      <c r="F3765" s="1" t="s">
        <v>1315</v>
      </c>
      <c r="G3765" s="6" t="s">
        <v>1316</v>
      </c>
      <c r="H3765" s="3">
        <v>0.06</v>
      </c>
      <c r="I3765" s="5">
        <v>0</v>
      </c>
      <c r="J3765" s="4">
        <f>TRUNC(H3765*I3765, 1)</f>
        <v>0</v>
      </c>
      <c r="K3765" s="4">
        <f>노무!E10</f>
        <v>0</v>
      </c>
      <c r="L3765" s="5">
        <f>TRUNC(H3765*K3765, 1)</f>
        <v>0</v>
      </c>
      <c r="M3765" s="4">
        <v>0</v>
      </c>
      <c r="N3765" s="5">
        <f>TRUNC(H3765*M3765, 1)</f>
        <v>0</v>
      </c>
      <c r="O3765" s="4">
        <f t="shared" ref="O3765:P3768" si="567">I3765+K3765+M3765</f>
        <v>0</v>
      </c>
      <c r="P3765" s="5">
        <f t="shared" si="567"/>
        <v>0</v>
      </c>
      <c r="Q3765" s="1" t="s">
        <v>13</v>
      </c>
      <c r="S3765" t="s">
        <v>54</v>
      </c>
      <c r="T3765" t="s">
        <v>54</v>
      </c>
      <c r="U3765" t="s">
        <v>13</v>
      </c>
      <c r="V3765">
        <v>1</v>
      </c>
    </row>
    <row r="3766" spans="1:22" x14ac:dyDescent="0.2">
      <c r="A3766" s="1" t="s">
        <v>1192</v>
      </c>
      <c r="B3766" s="6" t="s">
        <v>1312</v>
      </c>
      <c r="C3766" s="1" t="s">
        <v>1317</v>
      </c>
      <c r="D3766" s="1" t="s">
        <v>13</v>
      </c>
      <c r="E3766" s="1" t="s">
        <v>1318</v>
      </c>
      <c r="F3766" s="1" t="s">
        <v>1315</v>
      </c>
      <c r="G3766" s="6" t="s">
        <v>1316</v>
      </c>
      <c r="H3766" s="3">
        <v>0.02</v>
      </c>
      <c r="I3766" s="5">
        <v>0</v>
      </c>
      <c r="J3766" s="4">
        <f>TRUNC(H3766*I3766, 1)</f>
        <v>0</v>
      </c>
      <c r="K3766" s="4">
        <f>노무!E4</f>
        <v>0</v>
      </c>
      <c r="L3766" s="5">
        <f>TRUNC(H3766*K3766, 1)</f>
        <v>0</v>
      </c>
      <c r="M3766" s="4">
        <v>0</v>
      </c>
      <c r="N3766" s="5">
        <f>TRUNC(H3766*M3766, 1)</f>
        <v>0</v>
      </c>
      <c r="O3766" s="4">
        <f t="shared" si="567"/>
        <v>0</v>
      </c>
      <c r="P3766" s="5">
        <f t="shared" si="567"/>
        <v>0</v>
      </c>
      <c r="Q3766" s="1" t="s">
        <v>13</v>
      </c>
      <c r="S3766" t="s">
        <v>54</v>
      </c>
      <c r="T3766" t="s">
        <v>54</v>
      </c>
      <c r="U3766" t="s">
        <v>13</v>
      </c>
      <c r="V3766">
        <v>1</v>
      </c>
    </row>
    <row r="3767" spans="1:22" x14ac:dyDescent="0.2">
      <c r="A3767" s="1" t="s">
        <v>1192</v>
      </c>
      <c r="B3767" s="6" t="s">
        <v>1306</v>
      </c>
      <c r="C3767" s="1" t="s">
        <v>1307</v>
      </c>
      <c r="D3767" s="1" t="s">
        <v>13</v>
      </c>
      <c r="E3767" s="1" t="s">
        <v>1319</v>
      </c>
      <c r="F3767" s="1" t="s">
        <v>1320</v>
      </c>
      <c r="G3767" s="6" t="s">
        <v>1310</v>
      </c>
      <c r="H3767" s="3">
        <v>1</v>
      </c>
      <c r="I3767" s="4">
        <f>TRUNC((L3765+L3766)*3*0.01, 1)</f>
        <v>0</v>
      </c>
      <c r="J3767" s="4">
        <f>TRUNC(H3767*I3767, 1)</f>
        <v>0</v>
      </c>
      <c r="K3767" s="4">
        <v>0</v>
      </c>
      <c r="L3767" s="5">
        <f>TRUNC(H3767*K3767, 1)</f>
        <v>0</v>
      </c>
      <c r="M3767" s="4">
        <v>0</v>
      </c>
      <c r="N3767" s="5">
        <f>TRUNC(H3767*M3767, 1)</f>
        <v>0</v>
      </c>
      <c r="O3767" s="4">
        <f t="shared" si="567"/>
        <v>0</v>
      </c>
      <c r="P3767" s="5">
        <f t="shared" si="567"/>
        <v>0</v>
      </c>
      <c r="Q3767" s="1" t="s">
        <v>13</v>
      </c>
      <c r="S3767" t="s">
        <v>54</v>
      </c>
      <c r="T3767" t="s">
        <v>54</v>
      </c>
      <c r="U3767">
        <v>3</v>
      </c>
      <c r="V3767">
        <v>1</v>
      </c>
    </row>
    <row r="3768" spans="1:22" x14ac:dyDescent="0.2">
      <c r="A3768" s="1" t="s">
        <v>1192</v>
      </c>
      <c r="B3768" s="6" t="s">
        <v>1331</v>
      </c>
      <c r="C3768" s="1" t="s">
        <v>1600</v>
      </c>
      <c r="D3768" s="1" t="s">
        <v>13</v>
      </c>
      <c r="E3768" s="1" t="s">
        <v>1392</v>
      </c>
      <c r="F3768" s="1" t="s">
        <v>1601</v>
      </c>
      <c r="G3768" s="6" t="s">
        <v>1335</v>
      </c>
      <c r="H3768" s="3">
        <v>0.13</v>
      </c>
      <c r="I3768" s="4">
        <f>기계경비!H24</f>
        <v>0</v>
      </c>
      <c r="J3768" s="4">
        <f>TRUNC(H3768*I3768, 1)</f>
        <v>0</v>
      </c>
      <c r="K3768" s="4">
        <f>기계경비!I24</f>
        <v>0</v>
      </c>
      <c r="L3768" s="5">
        <f>TRUNC(H3768*K3768, 1)</f>
        <v>0</v>
      </c>
      <c r="M3768" s="4">
        <f>기계경비!J24</f>
        <v>0</v>
      </c>
      <c r="N3768" s="5">
        <f>TRUNC(H3768*M3768, 1)</f>
        <v>0</v>
      </c>
      <c r="O3768" s="4">
        <f t="shared" si="567"/>
        <v>0</v>
      </c>
      <c r="P3768" s="5">
        <f t="shared" si="567"/>
        <v>0</v>
      </c>
      <c r="Q3768" s="1" t="s">
        <v>13</v>
      </c>
      <c r="S3768" t="s">
        <v>54</v>
      </c>
      <c r="T3768" t="s">
        <v>54</v>
      </c>
      <c r="U3768" t="s">
        <v>13</v>
      </c>
      <c r="V3768">
        <v>1</v>
      </c>
    </row>
    <row r="3769" spans="1:22" x14ac:dyDescent="0.2">
      <c r="A3769" s="1" t="s">
        <v>13</v>
      </c>
      <c r="B3769" s="6" t="s">
        <v>13</v>
      </c>
      <c r="C3769" s="1" t="s">
        <v>13</v>
      </c>
      <c r="D3769" s="1" t="s">
        <v>13</v>
      </c>
      <c r="E3769" s="1" t="s">
        <v>1311</v>
      </c>
      <c r="F3769" s="1" t="s">
        <v>13</v>
      </c>
      <c r="G3769" s="6" t="s">
        <v>13</v>
      </c>
      <c r="H3769" s="3">
        <v>0</v>
      </c>
      <c r="I3769" s="1" t="s">
        <v>13</v>
      </c>
      <c r="J3769" s="4">
        <f>TRUNC(SUMPRODUCT(J3765:J3768, V3765:V3768), 0)</f>
        <v>0</v>
      </c>
      <c r="K3769" s="1" t="s">
        <v>13</v>
      </c>
      <c r="L3769" s="5">
        <f>TRUNC(SUMPRODUCT(L3765:L3768, V3765:V3768), 0)</f>
        <v>0</v>
      </c>
      <c r="M3769" s="1" t="s">
        <v>13</v>
      </c>
      <c r="N3769" s="5">
        <f>TRUNC(SUMPRODUCT(N3765:N3768, V3765:V3768), 0)</f>
        <v>0</v>
      </c>
      <c r="O3769" s="1" t="s">
        <v>13</v>
      </c>
      <c r="P3769" s="5">
        <f>J3769+L3769+N3769</f>
        <v>0</v>
      </c>
      <c r="Q3769" s="1" t="s">
        <v>13</v>
      </c>
      <c r="S3769" t="s">
        <v>13</v>
      </c>
      <c r="T3769" t="s">
        <v>13</v>
      </c>
      <c r="U3769" t="s">
        <v>13</v>
      </c>
      <c r="V3769">
        <v>1</v>
      </c>
    </row>
    <row r="3770" spans="1:22" x14ac:dyDescent="0.2">
      <c r="A3770" s="1" t="s">
        <v>13</v>
      </c>
      <c r="B3770" s="6" t="s">
        <v>13</v>
      </c>
      <c r="C3770" s="1" t="s">
        <v>13</v>
      </c>
      <c r="D3770" s="1" t="s">
        <v>13</v>
      </c>
      <c r="E3770" s="1" t="s">
        <v>13</v>
      </c>
      <c r="F3770" s="1" t="s">
        <v>13</v>
      </c>
      <c r="G3770" s="6" t="s">
        <v>13</v>
      </c>
      <c r="H3770" s="3">
        <v>0</v>
      </c>
      <c r="I3770" s="1" t="s">
        <v>13</v>
      </c>
      <c r="J3770" s="1" t="s">
        <v>13</v>
      </c>
      <c r="K3770" s="1" t="s">
        <v>13</v>
      </c>
      <c r="L3770" s="1" t="s">
        <v>13</v>
      </c>
      <c r="M3770" s="1" t="s">
        <v>13</v>
      </c>
      <c r="N3770" s="1" t="s">
        <v>13</v>
      </c>
      <c r="O3770" s="1" t="s">
        <v>13</v>
      </c>
      <c r="P3770" s="1" t="s">
        <v>13</v>
      </c>
      <c r="Q3770" s="1" t="s">
        <v>13</v>
      </c>
      <c r="S3770" t="s">
        <v>13</v>
      </c>
      <c r="T3770" t="s">
        <v>13</v>
      </c>
      <c r="U3770" t="s">
        <v>13</v>
      </c>
      <c r="V3770">
        <v>1</v>
      </c>
    </row>
    <row r="3771" spans="1:22" x14ac:dyDescent="0.2">
      <c r="A3771" s="1" t="s">
        <v>1194</v>
      </c>
      <c r="B3771" s="6" t="s">
        <v>13</v>
      </c>
      <c r="C3771" s="1" t="s">
        <v>13</v>
      </c>
      <c r="D3771" s="1" t="s">
        <v>13</v>
      </c>
      <c r="E3771" s="1" t="s">
        <v>1190</v>
      </c>
      <c r="F3771" s="1" t="s">
        <v>1195</v>
      </c>
      <c r="G3771" s="6" t="s">
        <v>93</v>
      </c>
      <c r="H3771" s="3">
        <v>0</v>
      </c>
      <c r="I3771" s="1" t="s">
        <v>13</v>
      </c>
      <c r="J3771" s="1" t="s">
        <v>13</v>
      </c>
      <c r="K3771" s="1" t="s">
        <v>13</v>
      </c>
      <c r="L3771" s="1" t="s">
        <v>13</v>
      </c>
      <c r="M3771" s="1" t="s">
        <v>13</v>
      </c>
      <c r="N3771" s="1" t="s">
        <v>13</v>
      </c>
      <c r="O3771" s="1" t="s">
        <v>13</v>
      </c>
      <c r="P3771" s="1" t="s">
        <v>13</v>
      </c>
      <c r="Q3771" s="1" t="s">
        <v>13</v>
      </c>
      <c r="S3771" t="s">
        <v>13</v>
      </c>
      <c r="T3771" t="s">
        <v>13</v>
      </c>
      <c r="U3771" t="s">
        <v>13</v>
      </c>
      <c r="V3771">
        <v>1</v>
      </c>
    </row>
    <row r="3772" spans="1:22" x14ac:dyDescent="0.2">
      <c r="A3772" s="1" t="s">
        <v>1194</v>
      </c>
      <c r="B3772" s="6" t="s">
        <v>1312</v>
      </c>
      <c r="C3772" s="1" t="s">
        <v>1324</v>
      </c>
      <c r="D3772" s="1" t="s">
        <v>13</v>
      </c>
      <c r="E3772" s="1" t="s">
        <v>1326</v>
      </c>
      <c r="F3772" s="1" t="s">
        <v>1315</v>
      </c>
      <c r="G3772" s="6" t="s">
        <v>1316</v>
      </c>
      <c r="H3772" s="3">
        <v>0.23</v>
      </c>
      <c r="I3772" s="5">
        <v>0</v>
      </c>
      <c r="J3772" s="4">
        <f>TRUNC(H3772*I3772, 1)</f>
        <v>0</v>
      </c>
      <c r="K3772" s="4">
        <f>노무!E10</f>
        <v>0</v>
      </c>
      <c r="L3772" s="5">
        <f>TRUNC(H3772*K3772, 1)</f>
        <v>0</v>
      </c>
      <c r="M3772" s="4">
        <v>0</v>
      </c>
      <c r="N3772" s="5">
        <f>TRUNC(H3772*M3772, 1)</f>
        <v>0</v>
      </c>
      <c r="O3772" s="4">
        <f t="shared" ref="O3772:P3775" si="568">I3772+K3772+M3772</f>
        <v>0</v>
      </c>
      <c r="P3772" s="5">
        <f t="shared" si="568"/>
        <v>0</v>
      </c>
      <c r="Q3772" s="1" t="s">
        <v>13</v>
      </c>
      <c r="S3772" t="s">
        <v>54</v>
      </c>
      <c r="T3772" t="s">
        <v>54</v>
      </c>
      <c r="U3772" t="s">
        <v>13</v>
      </c>
      <c r="V3772">
        <v>1</v>
      </c>
    </row>
    <row r="3773" spans="1:22" x14ac:dyDescent="0.2">
      <c r="A3773" s="1" t="s">
        <v>1194</v>
      </c>
      <c r="B3773" s="6" t="s">
        <v>1312</v>
      </c>
      <c r="C3773" s="1" t="s">
        <v>1317</v>
      </c>
      <c r="D3773" s="1" t="s">
        <v>13</v>
      </c>
      <c r="E3773" s="1" t="s">
        <v>1318</v>
      </c>
      <c r="F3773" s="1" t="s">
        <v>1315</v>
      </c>
      <c r="G3773" s="6" t="s">
        <v>1316</v>
      </c>
      <c r="H3773" s="3">
        <v>0.08</v>
      </c>
      <c r="I3773" s="5">
        <v>0</v>
      </c>
      <c r="J3773" s="4">
        <f>TRUNC(H3773*I3773, 1)</f>
        <v>0</v>
      </c>
      <c r="K3773" s="4">
        <f>노무!E4</f>
        <v>0</v>
      </c>
      <c r="L3773" s="5">
        <f>TRUNC(H3773*K3773, 1)</f>
        <v>0</v>
      </c>
      <c r="M3773" s="4">
        <v>0</v>
      </c>
      <c r="N3773" s="5">
        <f>TRUNC(H3773*M3773, 1)</f>
        <v>0</v>
      </c>
      <c r="O3773" s="4">
        <f t="shared" si="568"/>
        <v>0</v>
      </c>
      <c r="P3773" s="5">
        <f t="shared" si="568"/>
        <v>0</v>
      </c>
      <c r="Q3773" s="1" t="s">
        <v>13</v>
      </c>
      <c r="S3773" t="s">
        <v>54</v>
      </c>
      <c r="T3773" t="s">
        <v>54</v>
      </c>
      <c r="U3773" t="s">
        <v>13</v>
      </c>
      <c r="V3773">
        <v>1</v>
      </c>
    </row>
    <row r="3774" spans="1:22" x14ac:dyDescent="0.2">
      <c r="A3774" s="1" t="s">
        <v>1194</v>
      </c>
      <c r="B3774" s="6" t="s">
        <v>1306</v>
      </c>
      <c r="C3774" s="1" t="s">
        <v>1307</v>
      </c>
      <c r="D3774" s="1" t="s">
        <v>13</v>
      </c>
      <c r="E3774" s="1" t="s">
        <v>1319</v>
      </c>
      <c r="F3774" s="1" t="s">
        <v>1320</v>
      </c>
      <c r="G3774" s="6" t="s">
        <v>1310</v>
      </c>
      <c r="H3774" s="3">
        <v>1</v>
      </c>
      <c r="I3774" s="4">
        <f>TRUNC((L3772+L3773)*3*0.01, 1)</f>
        <v>0</v>
      </c>
      <c r="J3774" s="4">
        <f>TRUNC(H3774*I3774, 1)</f>
        <v>0</v>
      </c>
      <c r="K3774" s="4">
        <v>0</v>
      </c>
      <c r="L3774" s="5">
        <f>TRUNC(H3774*K3774, 1)</f>
        <v>0</v>
      </c>
      <c r="M3774" s="4">
        <v>0</v>
      </c>
      <c r="N3774" s="5">
        <f>TRUNC(H3774*M3774, 1)</f>
        <v>0</v>
      </c>
      <c r="O3774" s="4">
        <f t="shared" si="568"/>
        <v>0</v>
      </c>
      <c r="P3774" s="5">
        <f t="shared" si="568"/>
        <v>0</v>
      </c>
      <c r="Q3774" s="1" t="s">
        <v>13</v>
      </c>
      <c r="S3774" t="s">
        <v>54</v>
      </c>
      <c r="T3774" t="s">
        <v>54</v>
      </c>
      <c r="U3774">
        <v>3</v>
      </c>
      <c r="V3774">
        <v>1</v>
      </c>
    </row>
    <row r="3775" spans="1:22" x14ac:dyDescent="0.2">
      <c r="A3775" s="1" t="s">
        <v>1194</v>
      </c>
      <c r="B3775" s="6" t="s">
        <v>1331</v>
      </c>
      <c r="C3775" s="1" t="s">
        <v>1598</v>
      </c>
      <c r="D3775" s="1" t="s">
        <v>13</v>
      </c>
      <c r="E3775" s="1" t="s">
        <v>1392</v>
      </c>
      <c r="F3775" s="1" t="s">
        <v>1599</v>
      </c>
      <c r="G3775" s="6" t="s">
        <v>1335</v>
      </c>
      <c r="H3775" s="3">
        <v>0.66</v>
      </c>
      <c r="I3775" s="4">
        <f>기계경비!H21</f>
        <v>0</v>
      </c>
      <c r="J3775" s="4">
        <f>TRUNC(H3775*I3775, 1)</f>
        <v>0</v>
      </c>
      <c r="K3775" s="4">
        <f>기계경비!I21</f>
        <v>0</v>
      </c>
      <c r="L3775" s="5">
        <f>TRUNC(H3775*K3775, 1)</f>
        <v>0</v>
      </c>
      <c r="M3775" s="4">
        <f>기계경비!J21</f>
        <v>0</v>
      </c>
      <c r="N3775" s="5">
        <f>TRUNC(H3775*M3775, 1)</f>
        <v>0</v>
      </c>
      <c r="O3775" s="4">
        <f t="shared" si="568"/>
        <v>0</v>
      </c>
      <c r="P3775" s="5">
        <f t="shared" si="568"/>
        <v>0</v>
      </c>
      <c r="Q3775" s="1" t="s">
        <v>13</v>
      </c>
      <c r="S3775" t="s">
        <v>54</v>
      </c>
      <c r="T3775" t="s">
        <v>54</v>
      </c>
      <c r="U3775" t="s">
        <v>13</v>
      </c>
      <c r="V3775">
        <v>1</v>
      </c>
    </row>
    <row r="3776" spans="1:22" x14ac:dyDescent="0.2">
      <c r="A3776" s="1" t="s">
        <v>13</v>
      </c>
      <c r="B3776" s="6" t="s">
        <v>13</v>
      </c>
      <c r="C3776" s="1" t="s">
        <v>13</v>
      </c>
      <c r="D3776" s="1" t="s">
        <v>13</v>
      </c>
      <c r="E3776" s="1" t="s">
        <v>1311</v>
      </c>
      <c r="F3776" s="1" t="s">
        <v>13</v>
      </c>
      <c r="G3776" s="6" t="s">
        <v>13</v>
      </c>
      <c r="H3776" s="3">
        <v>0</v>
      </c>
      <c r="I3776" s="1" t="s">
        <v>13</v>
      </c>
      <c r="J3776" s="4">
        <f>TRUNC(SUMPRODUCT(J3772:J3775, V3772:V3775), 0)</f>
        <v>0</v>
      </c>
      <c r="K3776" s="1" t="s">
        <v>13</v>
      </c>
      <c r="L3776" s="5">
        <f>TRUNC(SUMPRODUCT(L3772:L3775, V3772:V3775), 0)</f>
        <v>0</v>
      </c>
      <c r="M3776" s="1" t="s">
        <v>13</v>
      </c>
      <c r="N3776" s="5">
        <f>TRUNC(SUMPRODUCT(N3772:N3775, V3772:V3775), 0)</f>
        <v>0</v>
      </c>
      <c r="O3776" s="1" t="s">
        <v>13</v>
      </c>
      <c r="P3776" s="5">
        <f>J3776+L3776+N3776</f>
        <v>0</v>
      </c>
      <c r="Q3776" s="1" t="s">
        <v>13</v>
      </c>
      <c r="S3776" t="s">
        <v>13</v>
      </c>
      <c r="T3776" t="s">
        <v>13</v>
      </c>
      <c r="U3776" t="s">
        <v>13</v>
      </c>
      <c r="V3776">
        <v>1</v>
      </c>
    </row>
    <row r="3777" spans="1:22" x14ac:dyDescent="0.2">
      <c r="A3777" s="1" t="s">
        <v>13</v>
      </c>
      <c r="B3777" s="6" t="s">
        <v>13</v>
      </c>
      <c r="C3777" s="1" t="s">
        <v>13</v>
      </c>
      <c r="D3777" s="1" t="s">
        <v>13</v>
      </c>
      <c r="E3777" s="1" t="s">
        <v>13</v>
      </c>
      <c r="F3777" s="1" t="s">
        <v>13</v>
      </c>
      <c r="G3777" s="6" t="s">
        <v>13</v>
      </c>
      <c r="H3777" s="3">
        <v>0</v>
      </c>
      <c r="I3777" s="1" t="s">
        <v>13</v>
      </c>
      <c r="J3777" s="1" t="s">
        <v>13</v>
      </c>
      <c r="K3777" s="1" t="s">
        <v>13</v>
      </c>
      <c r="L3777" s="1" t="s">
        <v>13</v>
      </c>
      <c r="M3777" s="1" t="s">
        <v>13</v>
      </c>
      <c r="N3777" s="1" t="s">
        <v>13</v>
      </c>
      <c r="O3777" s="1" t="s">
        <v>13</v>
      </c>
      <c r="P3777" s="1" t="s">
        <v>13</v>
      </c>
      <c r="Q3777" s="1" t="s">
        <v>13</v>
      </c>
      <c r="S3777" t="s">
        <v>13</v>
      </c>
      <c r="T3777" t="s">
        <v>13</v>
      </c>
      <c r="U3777" t="s">
        <v>13</v>
      </c>
      <c r="V3777">
        <v>1</v>
      </c>
    </row>
    <row r="3778" spans="1:22" x14ac:dyDescent="0.2">
      <c r="A3778" s="1" t="s">
        <v>1196</v>
      </c>
      <c r="B3778" s="6" t="s">
        <v>13</v>
      </c>
      <c r="C3778" s="1" t="s">
        <v>13</v>
      </c>
      <c r="D3778" s="1" t="s">
        <v>13</v>
      </c>
      <c r="E3778" s="1" t="s">
        <v>1190</v>
      </c>
      <c r="F3778" s="1" t="s">
        <v>1197</v>
      </c>
      <c r="G3778" s="6" t="s">
        <v>93</v>
      </c>
      <c r="H3778" s="3">
        <v>0</v>
      </c>
      <c r="I3778" s="1" t="s">
        <v>13</v>
      </c>
      <c r="J3778" s="1" t="s">
        <v>13</v>
      </c>
      <c r="K3778" s="1" t="s">
        <v>13</v>
      </c>
      <c r="L3778" s="1" t="s">
        <v>13</v>
      </c>
      <c r="M3778" s="1" t="s">
        <v>13</v>
      </c>
      <c r="N3778" s="1" t="s">
        <v>13</v>
      </c>
      <c r="O3778" s="1" t="s">
        <v>13</v>
      </c>
      <c r="P3778" s="1" t="s">
        <v>13</v>
      </c>
      <c r="Q3778" s="1" t="s">
        <v>13</v>
      </c>
      <c r="S3778" t="s">
        <v>13</v>
      </c>
      <c r="T3778" t="s">
        <v>13</v>
      </c>
      <c r="U3778" t="s">
        <v>13</v>
      </c>
      <c r="V3778">
        <v>1</v>
      </c>
    </row>
    <row r="3779" spans="1:22" x14ac:dyDescent="0.2">
      <c r="A3779" s="1" t="s">
        <v>1196</v>
      </c>
      <c r="B3779" s="6" t="s">
        <v>1312</v>
      </c>
      <c r="C3779" s="1" t="s">
        <v>1324</v>
      </c>
      <c r="D3779" s="1" t="s">
        <v>13</v>
      </c>
      <c r="E3779" s="1" t="s">
        <v>1326</v>
      </c>
      <c r="F3779" s="1" t="s">
        <v>1315</v>
      </c>
      <c r="G3779" s="6" t="s">
        <v>1316</v>
      </c>
      <c r="H3779" s="3">
        <v>0.26</v>
      </c>
      <c r="I3779" s="5">
        <v>0</v>
      </c>
      <c r="J3779" s="4">
        <f>TRUNC(H3779*I3779, 1)</f>
        <v>0</v>
      </c>
      <c r="K3779" s="4">
        <f>노무!E10</f>
        <v>0</v>
      </c>
      <c r="L3779" s="5">
        <f>TRUNC(H3779*K3779, 1)</f>
        <v>0</v>
      </c>
      <c r="M3779" s="4">
        <v>0</v>
      </c>
      <c r="N3779" s="5">
        <f>TRUNC(H3779*M3779, 1)</f>
        <v>0</v>
      </c>
      <c r="O3779" s="4">
        <f t="shared" ref="O3779:P3782" si="569">I3779+K3779+M3779</f>
        <v>0</v>
      </c>
      <c r="P3779" s="5">
        <f t="shared" si="569"/>
        <v>0</v>
      </c>
      <c r="Q3779" s="1" t="s">
        <v>13</v>
      </c>
      <c r="S3779" t="s">
        <v>54</v>
      </c>
      <c r="T3779" t="s">
        <v>54</v>
      </c>
      <c r="U3779" t="s">
        <v>13</v>
      </c>
      <c r="V3779">
        <v>1</v>
      </c>
    </row>
    <row r="3780" spans="1:22" x14ac:dyDescent="0.2">
      <c r="A3780" s="1" t="s">
        <v>1196</v>
      </c>
      <c r="B3780" s="6" t="s">
        <v>1312</v>
      </c>
      <c r="C3780" s="1" t="s">
        <v>1317</v>
      </c>
      <c r="D3780" s="1" t="s">
        <v>13</v>
      </c>
      <c r="E3780" s="1" t="s">
        <v>1318</v>
      </c>
      <c r="F3780" s="1" t="s">
        <v>1315</v>
      </c>
      <c r="G3780" s="6" t="s">
        <v>1316</v>
      </c>
      <c r="H3780" s="3">
        <v>0.09</v>
      </c>
      <c r="I3780" s="5">
        <v>0</v>
      </c>
      <c r="J3780" s="4">
        <f>TRUNC(H3780*I3780, 1)</f>
        <v>0</v>
      </c>
      <c r="K3780" s="4">
        <f>노무!E4</f>
        <v>0</v>
      </c>
      <c r="L3780" s="5">
        <f>TRUNC(H3780*K3780, 1)</f>
        <v>0</v>
      </c>
      <c r="M3780" s="4">
        <v>0</v>
      </c>
      <c r="N3780" s="5">
        <f>TRUNC(H3780*M3780, 1)</f>
        <v>0</v>
      </c>
      <c r="O3780" s="4">
        <f t="shared" si="569"/>
        <v>0</v>
      </c>
      <c r="P3780" s="5">
        <f t="shared" si="569"/>
        <v>0</v>
      </c>
      <c r="Q3780" s="1" t="s">
        <v>13</v>
      </c>
      <c r="S3780" t="s">
        <v>54</v>
      </c>
      <c r="T3780" t="s">
        <v>54</v>
      </c>
      <c r="U3780" t="s">
        <v>13</v>
      </c>
      <c r="V3780">
        <v>1</v>
      </c>
    </row>
    <row r="3781" spans="1:22" x14ac:dyDescent="0.2">
      <c r="A3781" s="1" t="s">
        <v>1196</v>
      </c>
      <c r="B3781" s="6" t="s">
        <v>1306</v>
      </c>
      <c r="C3781" s="1" t="s">
        <v>1307</v>
      </c>
      <c r="D3781" s="1" t="s">
        <v>13</v>
      </c>
      <c r="E3781" s="1" t="s">
        <v>1319</v>
      </c>
      <c r="F3781" s="1" t="s">
        <v>1320</v>
      </c>
      <c r="G3781" s="6" t="s">
        <v>1310</v>
      </c>
      <c r="H3781" s="3">
        <v>1</v>
      </c>
      <c r="I3781" s="4">
        <f>TRUNC((L3779+L3780)*3*0.01, 1)</f>
        <v>0</v>
      </c>
      <c r="J3781" s="4">
        <f>TRUNC(H3781*I3781, 1)</f>
        <v>0</v>
      </c>
      <c r="K3781" s="4">
        <v>0</v>
      </c>
      <c r="L3781" s="5">
        <f>TRUNC(H3781*K3781, 1)</f>
        <v>0</v>
      </c>
      <c r="M3781" s="4">
        <v>0</v>
      </c>
      <c r="N3781" s="5">
        <f>TRUNC(H3781*M3781, 1)</f>
        <v>0</v>
      </c>
      <c r="O3781" s="4">
        <f t="shared" si="569"/>
        <v>0</v>
      </c>
      <c r="P3781" s="5">
        <f t="shared" si="569"/>
        <v>0</v>
      </c>
      <c r="Q3781" s="1" t="s">
        <v>13</v>
      </c>
      <c r="S3781" t="s">
        <v>54</v>
      </c>
      <c r="T3781" t="s">
        <v>54</v>
      </c>
      <c r="U3781">
        <v>3</v>
      </c>
      <c r="V3781">
        <v>1</v>
      </c>
    </row>
    <row r="3782" spans="1:22" x14ac:dyDescent="0.2">
      <c r="A3782" s="1" t="s">
        <v>1196</v>
      </c>
      <c r="B3782" s="6" t="s">
        <v>1331</v>
      </c>
      <c r="C3782" s="1" t="s">
        <v>1600</v>
      </c>
      <c r="D3782" s="1" t="s">
        <v>13</v>
      </c>
      <c r="E3782" s="1" t="s">
        <v>1392</v>
      </c>
      <c r="F3782" s="1" t="s">
        <v>1601</v>
      </c>
      <c r="G3782" s="6" t="s">
        <v>1335</v>
      </c>
      <c r="H3782" s="3">
        <v>0.79</v>
      </c>
      <c r="I3782" s="4">
        <f>기계경비!H24</f>
        <v>0</v>
      </c>
      <c r="J3782" s="4">
        <f>TRUNC(H3782*I3782, 1)</f>
        <v>0</v>
      </c>
      <c r="K3782" s="4">
        <f>기계경비!I24</f>
        <v>0</v>
      </c>
      <c r="L3782" s="5">
        <f>TRUNC(H3782*K3782, 1)</f>
        <v>0</v>
      </c>
      <c r="M3782" s="4">
        <f>기계경비!J24</f>
        <v>0</v>
      </c>
      <c r="N3782" s="5">
        <f>TRUNC(H3782*M3782, 1)</f>
        <v>0</v>
      </c>
      <c r="O3782" s="4">
        <f t="shared" si="569"/>
        <v>0</v>
      </c>
      <c r="P3782" s="5">
        <f t="shared" si="569"/>
        <v>0</v>
      </c>
      <c r="Q3782" s="1" t="s">
        <v>13</v>
      </c>
      <c r="S3782" t="s">
        <v>54</v>
      </c>
      <c r="T3782" t="s">
        <v>54</v>
      </c>
      <c r="U3782" t="s">
        <v>13</v>
      </c>
      <c r="V3782">
        <v>1</v>
      </c>
    </row>
    <row r="3783" spans="1:22" x14ac:dyDescent="0.2">
      <c r="A3783" s="1" t="s">
        <v>13</v>
      </c>
      <c r="B3783" s="6" t="s">
        <v>13</v>
      </c>
      <c r="C3783" s="1" t="s">
        <v>13</v>
      </c>
      <c r="D3783" s="1" t="s">
        <v>13</v>
      </c>
      <c r="E3783" s="1" t="s">
        <v>1311</v>
      </c>
      <c r="F3783" s="1" t="s">
        <v>13</v>
      </c>
      <c r="G3783" s="6" t="s">
        <v>13</v>
      </c>
      <c r="H3783" s="3">
        <v>0</v>
      </c>
      <c r="I3783" s="1" t="s">
        <v>13</v>
      </c>
      <c r="J3783" s="4">
        <f>TRUNC(SUMPRODUCT(J3779:J3782, V3779:V3782), 0)</f>
        <v>0</v>
      </c>
      <c r="K3783" s="1" t="s">
        <v>13</v>
      </c>
      <c r="L3783" s="5">
        <f>TRUNC(SUMPRODUCT(L3779:L3782, V3779:V3782), 0)</f>
        <v>0</v>
      </c>
      <c r="M3783" s="1" t="s">
        <v>13</v>
      </c>
      <c r="N3783" s="5">
        <f>TRUNC(SUMPRODUCT(N3779:N3782, V3779:V3782), 0)</f>
        <v>0</v>
      </c>
      <c r="O3783" s="1" t="s">
        <v>13</v>
      </c>
      <c r="P3783" s="5">
        <f>J3783+L3783+N3783</f>
        <v>0</v>
      </c>
      <c r="Q3783" s="1" t="s">
        <v>13</v>
      </c>
      <c r="S3783" t="s">
        <v>13</v>
      </c>
      <c r="T3783" t="s">
        <v>13</v>
      </c>
      <c r="U3783" t="s">
        <v>13</v>
      </c>
      <c r="V3783">
        <v>1</v>
      </c>
    </row>
    <row r="3784" spans="1:22" x14ac:dyDescent="0.2">
      <c r="A3784" s="1" t="s">
        <v>13</v>
      </c>
      <c r="B3784" s="6" t="s">
        <v>13</v>
      </c>
      <c r="C3784" s="1" t="s">
        <v>13</v>
      </c>
      <c r="D3784" s="1" t="s">
        <v>13</v>
      </c>
      <c r="E3784" s="1" t="s">
        <v>13</v>
      </c>
      <c r="F3784" s="1" t="s">
        <v>13</v>
      </c>
      <c r="G3784" s="6" t="s">
        <v>13</v>
      </c>
      <c r="H3784" s="3">
        <v>0</v>
      </c>
      <c r="I3784" s="1" t="s">
        <v>13</v>
      </c>
      <c r="J3784" s="1" t="s">
        <v>13</v>
      </c>
      <c r="K3784" s="1" t="s">
        <v>13</v>
      </c>
      <c r="L3784" s="1" t="s">
        <v>13</v>
      </c>
      <c r="M3784" s="1" t="s">
        <v>13</v>
      </c>
      <c r="N3784" s="1" t="s">
        <v>13</v>
      </c>
      <c r="O3784" s="1" t="s">
        <v>13</v>
      </c>
      <c r="P3784" s="1" t="s">
        <v>13</v>
      </c>
      <c r="Q3784" s="1" t="s">
        <v>13</v>
      </c>
      <c r="S3784" t="s">
        <v>13</v>
      </c>
      <c r="T3784" t="s">
        <v>13</v>
      </c>
      <c r="U3784" t="s">
        <v>13</v>
      </c>
      <c r="V3784">
        <v>1</v>
      </c>
    </row>
    <row r="3785" spans="1:22" x14ac:dyDescent="0.2">
      <c r="A3785" s="1" t="s">
        <v>1198</v>
      </c>
      <c r="B3785" s="6" t="s">
        <v>13</v>
      </c>
      <c r="C3785" s="1" t="s">
        <v>13</v>
      </c>
      <c r="D3785" s="1" t="s">
        <v>13</v>
      </c>
      <c r="E3785" s="1" t="s">
        <v>1199</v>
      </c>
      <c r="F3785" s="1" t="s">
        <v>1200</v>
      </c>
      <c r="G3785" s="6" t="s">
        <v>219</v>
      </c>
      <c r="H3785" s="3">
        <v>0</v>
      </c>
      <c r="I3785" s="1" t="s">
        <v>13</v>
      </c>
      <c r="J3785" s="1" t="s">
        <v>13</v>
      </c>
      <c r="K3785" s="1" t="s">
        <v>13</v>
      </c>
      <c r="L3785" s="1" t="s">
        <v>13</v>
      </c>
      <c r="M3785" s="1" t="s">
        <v>13</v>
      </c>
      <c r="N3785" s="1" t="s">
        <v>13</v>
      </c>
      <c r="O3785" s="1" t="s">
        <v>13</v>
      </c>
      <c r="P3785" s="1" t="s">
        <v>13</v>
      </c>
      <c r="Q3785" s="1" t="s">
        <v>13</v>
      </c>
      <c r="S3785" t="s">
        <v>13</v>
      </c>
      <c r="T3785" t="s">
        <v>13</v>
      </c>
      <c r="U3785" t="s">
        <v>13</v>
      </c>
      <c r="V3785">
        <v>1</v>
      </c>
    </row>
    <row r="3786" spans="1:22" x14ac:dyDescent="0.2">
      <c r="A3786" s="1" t="s">
        <v>1198</v>
      </c>
      <c r="B3786" s="6" t="s">
        <v>1312</v>
      </c>
      <c r="C3786" s="1" t="s">
        <v>1364</v>
      </c>
      <c r="D3786" s="1" t="s">
        <v>13</v>
      </c>
      <c r="E3786" s="1" t="s">
        <v>1365</v>
      </c>
      <c r="F3786" s="1" t="s">
        <v>1366</v>
      </c>
      <c r="G3786" s="6" t="s">
        <v>1316</v>
      </c>
      <c r="H3786" s="3">
        <v>1</v>
      </c>
      <c r="I3786" s="5">
        <v>0</v>
      </c>
      <c r="J3786" s="4">
        <f>TRUNC(H3786*I3786, 1)</f>
        <v>0</v>
      </c>
      <c r="K3786" s="4">
        <f>노무!E29</f>
        <v>0</v>
      </c>
      <c r="L3786" s="5">
        <f>TRUNC(H3786*K3786, 1)</f>
        <v>0</v>
      </c>
      <c r="M3786" s="4">
        <v>0</v>
      </c>
      <c r="N3786" s="5">
        <f>TRUNC(H3786*M3786, 1)</f>
        <v>0</v>
      </c>
      <c r="O3786" s="4">
        <f>I3786+K3786+M3786</f>
        <v>0</v>
      </c>
      <c r="P3786" s="5">
        <f>J3786+L3786+N3786</f>
        <v>0</v>
      </c>
      <c r="Q3786" s="1" t="s">
        <v>13</v>
      </c>
      <c r="S3786" t="s">
        <v>54</v>
      </c>
      <c r="T3786" t="s">
        <v>54</v>
      </c>
      <c r="U3786" t="s">
        <v>13</v>
      </c>
      <c r="V3786">
        <v>1</v>
      </c>
    </row>
    <row r="3787" spans="1:22" x14ac:dyDescent="0.2">
      <c r="A3787" s="1" t="s">
        <v>1198</v>
      </c>
      <c r="B3787" s="6" t="s">
        <v>1312</v>
      </c>
      <c r="C3787" s="1" t="s">
        <v>1360</v>
      </c>
      <c r="D3787" s="1" t="s">
        <v>13</v>
      </c>
      <c r="E3787" s="1" t="s">
        <v>1361</v>
      </c>
      <c r="F3787" s="1" t="s">
        <v>1315</v>
      </c>
      <c r="G3787" s="6" t="s">
        <v>1316</v>
      </c>
      <c r="H3787" s="3">
        <v>1</v>
      </c>
      <c r="I3787" s="5">
        <v>0</v>
      </c>
      <c r="J3787" s="4">
        <f>TRUNC(H3787*I3787, 1)</f>
        <v>0</v>
      </c>
      <c r="K3787" s="4">
        <f>노무!E27</f>
        <v>0</v>
      </c>
      <c r="L3787" s="5">
        <f>TRUNC(H3787*K3787, 1)</f>
        <v>0</v>
      </c>
      <c r="M3787" s="4">
        <v>0</v>
      </c>
      <c r="N3787" s="5">
        <f>TRUNC(H3787*M3787, 1)</f>
        <v>0</v>
      </c>
      <c r="O3787" s="4">
        <f>I3787+K3787+M3787</f>
        <v>0</v>
      </c>
      <c r="P3787" s="5">
        <f>J3787+L3787+N3787</f>
        <v>0</v>
      </c>
      <c r="Q3787" s="1" t="s">
        <v>13</v>
      </c>
      <c r="S3787" t="s">
        <v>54</v>
      </c>
      <c r="T3787" t="s">
        <v>54</v>
      </c>
      <c r="U3787" t="s">
        <v>13</v>
      </c>
      <c r="V3787">
        <v>1</v>
      </c>
    </row>
    <row r="3788" spans="1:22" x14ac:dyDescent="0.2">
      <c r="A3788" s="1" t="s">
        <v>13</v>
      </c>
      <c r="B3788" s="6" t="s">
        <v>13</v>
      </c>
      <c r="C3788" s="1" t="s">
        <v>13</v>
      </c>
      <c r="D3788" s="1" t="s">
        <v>13</v>
      </c>
      <c r="E3788" s="1" t="s">
        <v>1311</v>
      </c>
      <c r="F3788" s="1" t="s">
        <v>13</v>
      </c>
      <c r="G3788" s="6" t="s">
        <v>13</v>
      </c>
      <c r="H3788" s="3">
        <v>0</v>
      </c>
      <c r="I3788" s="1" t="s">
        <v>13</v>
      </c>
      <c r="J3788" s="4">
        <f>TRUNC(SUMPRODUCT(J3786:J3787, V3786:V3787), 0)</f>
        <v>0</v>
      </c>
      <c r="K3788" s="1" t="s">
        <v>13</v>
      </c>
      <c r="L3788" s="5">
        <f>TRUNC(SUMPRODUCT(L3786:L3787, V3786:V3787), 0)</f>
        <v>0</v>
      </c>
      <c r="M3788" s="1" t="s">
        <v>13</v>
      </c>
      <c r="N3788" s="5">
        <f>TRUNC(SUMPRODUCT(N3786:N3787, V3786:V3787), 0)</f>
        <v>0</v>
      </c>
      <c r="O3788" s="1" t="s">
        <v>13</v>
      </c>
      <c r="P3788" s="5">
        <f>J3788+L3788+N3788</f>
        <v>0</v>
      </c>
      <c r="Q3788" s="1" t="s">
        <v>13</v>
      </c>
      <c r="S3788" t="s">
        <v>13</v>
      </c>
      <c r="T3788" t="s">
        <v>13</v>
      </c>
      <c r="U3788" t="s">
        <v>13</v>
      </c>
      <c r="V3788">
        <v>1</v>
      </c>
    </row>
    <row r="3789" spans="1:22" x14ac:dyDescent="0.2">
      <c r="A3789" s="1" t="s">
        <v>13</v>
      </c>
      <c r="B3789" s="6" t="s">
        <v>13</v>
      </c>
      <c r="C3789" s="1" t="s">
        <v>13</v>
      </c>
      <c r="D3789" s="1" t="s">
        <v>13</v>
      </c>
      <c r="E3789" s="1" t="s">
        <v>13</v>
      </c>
      <c r="F3789" s="1" t="s">
        <v>13</v>
      </c>
      <c r="G3789" s="6" t="s">
        <v>13</v>
      </c>
      <c r="H3789" s="3">
        <v>0</v>
      </c>
      <c r="I3789" s="1" t="s">
        <v>13</v>
      </c>
      <c r="J3789" s="1" t="s">
        <v>13</v>
      </c>
      <c r="K3789" s="1" t="s">
        <v>13</v>
      </c>
      <c r="L3789" s="1" t="s">
        <v>13</v>
      </c>
      <c r="M3789" s="1" t="s">
        <v>13</v>
      </c>
      <c r="N3789" s="1" t="s">
        <v>13</v>
      </c>
      <c r="O3789" s="1" t="s">
        <v>13</v>
      </c>
      <c r="P3789" s="1" t="s">
        <v>13</v>
      </c>
      <c r="Q3789" s="1" t="s">
        <v>13</v>
      </c>
      <c r="S3789" t="s">
        <v>13</v>
      </c>
      <c r="T3789" t="s">
        <v>13</v>
      </c>
      <c r="U3789" t="s">
        <v>13</v>
      </c>
      <c r="V3789">
        <v>1</v>
      </c>
    </row>
    <row r="3790" spans="1:22" x14ac:dyDescent="0.2">
      <c r="A3790" s="1" t="s">
        <v>1201</v>
      </c>
      <c r="B3790" s="6" t="s">
        <v>13</v>
      </c>
      <c r="C3790" s="1" t="s">
        <v>13</v>
      </c>
      <c r="D3790" s="1" t="s">
        <v>13</v>
      </c>
      <c r="E3790" s="1" t="s">
        <v>1202</v>
      </c>
      <c r="F3790" s="1" t="s">
        <v>1200</v>
      </c>
      <c r="G3790" s="6" t="s">
        <v>219</v>
      </c>
      <c r="H3790" s="3">
        <v>0</v>
      </c>
      <c r="I3790" s="1" t="s">
        <v>13</v>
      </c>
      <c r="J3790" s="1" t="s">
        <v>13</v>
      </c>
      <c r="K3790" s="1" t="s">
        <v>13</v>
      </c>
      <c r="L3790" s="1" t="s">
        <v>13</v>
      </c>
      <c r="M3790" s="1" t="s">
        <v>13</v>
      </c>
      <c r="N3790" s="1" t="s">
        <v>13</v>
      </c>
      <c r="O3790" s="1" t="s">
        <v>13</v>
      </c>
      <c r="P3790" s="1" t="s">
        <v>13</v>
      </c>
      <c r="Q3790" s="1" t="s">
        <v>13</v>
      </c>
      <c r="S3790" t="s">
        <v>13</v>
      </c>
      <c r="T3790" t="s">
        <v>13</v>
      </c>
      <c r="U3790" t="s">
        <v>13</v>
      </c>
      <c r="V3790">
        <v>1</v>
      </c>
    </row>
    <row r="3791" spans="1:22" x14ac:dyDescent="0.2">
      <c r="A3791" s="1" t="s">
        <v>1201</v>
      </c>
      <c r="B3791" s="6" t="s">
        <v>1312</v>
      </c>
      <c r="C3791" s="1" t="s">
        <v>1317</v>
      </c>
      <c r="D3791" s="1" t="s">
        <v>13</v>
      </c>
      <c r="E3791" s="1" t="s">
        <v>1318</v>
      </c>
      <c r="F3791" s="1" t="s">
        <v>1315</v>
      </c>
      <c r="G3791" s="6" t="s">
        <v>1316</v>
      </c>
      <c r="H3791" s="3">
        <v>2</v>
      </c>
      <c r="I3791" s="5">
        <v>0</v>
      </c>
      <c r="J3791" s="4">
        <f>TRUNC(H3791*I3791, 1)</f>
        <v>0</v>
      </c>
      <c r="K3791" s="4">
        <f>노무!E4</f>
        <v>0</v>
      </c>
      <c r="L3791" s="5">
        <f>TRUNC(H3791*K3791, 1)</f>
        <v>0</v>
      </c>
      <c r="M3791" s="4">
        <v>0</v>
      </c>
      <c r="N3791" s="5">
        <f>TRUNC(H3791*M3791, 1)</f>
        <v>0</v>
      </c>
      <c r="O3791" s="4">
        <f>I3791+K3791+M3791</f>
        <v>0</v>
      </c>
      <c r="P3791" s="5">
        <f>J3791+L3791+N3791</f>
        <v>0</v>
      </c>
      <c r="Q3791" s="1" t="s">
        <v>13</v>
      </c>
      <c r="S3791" t="s">
        <v>54</v>
      </c>
      <c r="T3791" t="s">
        <v>54</v>
      </c>
      <c r="U3791" t="s">
        <v>13</v>
      </c>
      <c r="V3791">
        <v>1</v>
      </c>
    </row>
    <row r="3792" spans="1:22" x14ac:dyDescent="0.2">
      <c r="A3792" s="1" t="s">
        <v>13</v>
      </c>
      <c r="B3792" s="6" t="s">
        <v>13</v>
      </c>
      <c r="C3792" s="1" t="s">
        <v>13</v>
      </c>
      <c r="D3792" s="1" t="s">
        <v>13</v>
      </c>
      <c r="E3792" s="1" t="s">
        <v>1311</v>
      </c>
      <c r="F3792" s="1" t="s">
        <v>13</v>
      </c>
      <c r="G3792" s="6" t="s">
        <v>13</v>
      </c>
      <c r="H3792" s="3">
        <v>0</v>
      </c>
      <c r="I3792" s="1" t="s">
        <v>13</v>
      </c>
      <c r="J3792" s="4">
        <f>TRUNC(J3791*V3791, 0)</f>
        <v>0</v>
      </c>
      <c r="K3792" s="1" t="s">
        <v>13</v>
      </c>
      <c r="L3792" s="5">
        <f>TRUNC(L3791*V3791, 0)</f>
        <v>0</v>
      </c>
      <c r="M3792" s="1" t="s">
        <v>13</v>
      </c>
      <c r="N3792" s="5">
        <f>TRUNC(N3791*V3791, 0)</f>
        <v>0</v>
      </c>
      <c r="O3792" s="1" t="s">
        <v>13</v>
      </c>
      <c r="P3792" s="5">
        <f>J3792+L3792+N3792</f>
        <v>0</v>
      </c>
      <c r="Q3792" s="1" t="s">
        <v>13</v>
      </c>
      <c r="S3792" t="s">
        <v>13</v>
      </c>
      <c r="T3792" t="s">
        <v>13</v>
      </c>
      <c r="U3792" t="s">
        <v>13</v>
      </c>
      <c r="V3792">
        <v>1</v>
      </c>
    </row>
    <row r="3793" spans="1:22" x14ac:dyDescent="0.2">
      <c r="A3793" s="1" t="s">
        <v>13</v>
      </c>
      <c r="B3793" s="6" t="s">
        <v>13</v>
      </c>
      <c r="C3793" s="1" t="s">
        <v>13</v>
      </c>
      <c r="D3793" s="1" t="s">
        <v>13</v>
      </c>
      <c r="E3793" s="1" t="s">
        <v>13</v>
      </c>
      <c r="F3793" s="1" t="s">
        <v>13</v>
      </c>
      <c r="G3793" s="6" t="s">
        <v>13</v>
      </c>
      <c r="H3793" s="3">
        <v>0</v>
      </c>
      <c r="I3793" s="1" t="s">
        <v>13</v>
      </c>
      <c r="J3793" s="1" t="s">
        <v>13</v>
      </c>
      <c r="K3793" s="1" t="s">
        <v>13</v>
      </c>
      <c r="L3793" s="1" t="s">
        <v>13</v>
      </c>
      <c r="M3793" s="1" t="s">
        <v>13</v>
      </c>
      <c r="N3793" s="1" t="s">
        <v>13</v>
      </c>
      <c r="O3793" s="1" t="s">
        <v>13</v>
      </c>
      <c r="P3793" s="1" t="s">
        <v>13</v>
      </c>
      <c r="Q3793" s="1" t="s">
        <v>13</v>
      </c>
      <c r="S3793" t="s">
        <v>13</v>
      </c>
      <c r="T3793" t="s">
        <v>13</v>
      </c>
      <c r="U3793" t="s">
        <v>13</v>
      </c>
      <c r="V3793">
        <v>1</v>
      </c>
    </row>
    <row r="3794" spans="1:22" x14ac:dyDescent="0.2">
      <c r="A3794" s="1" t="s">
        <v>1203</v>
      </c>
      <c r="B3794" s="6" t="s">
        <v>13</v>
      </c>
      <c r="C3794" s="1" t="s">
        <v>13</v>
      </c>
      <c r="D3794" s="1" t="s">
        <v>13</v>
      </c>
      <c r="E3794" s="1" t="s">
        <v>1204</v>
      </c>
      <c r="F3794" s="1" t="s">
        <v>1200</v>
      </c>
      <c r="G3794" s="6" t="s">
        <v>219</v>
      </c>
      <c r="H3794" s="3">
        <v>0</v>
      </c>
      <c r="I3794" s="1" t="s">
        <v>13</v>
      </c>
      <c r="J3794" s="1" t="s">
        <v>13</v>
      </c>
      <c r="K3794" s="1" t="s">
        <v>13</v>
      </c>
      <c r="L3794" s="1" t="s">
        <v>13</v>
      </c>
      <c r="M3794" s="1" t="s">
        <v>13</v>
      </c>
      <c r="N3794" s="1" t="s">
        <v>13</v>
      </c>
      <c r="O3794" s="1" t="s">
        <v>13</v>
      </c>
      <c r="P3794" s="1" t="s">
        <v>13</v>
      </c>
      <c r="Q3794" s="1" t="s">
        <v>13</v>
      </c>
      <c r="S3794" t="s">
        <v>13</v>
      </c>
      <c r="T3794" t="s">
        <v>13</v>
      </c>
      <c r="U3794" t="s">
        <v>13</v>
      </c>
      <c r="V3794">
        <v>1</v>
      </c>
    </row>
    <row r="3795" spans="1:22" x14ac:dyDescent="0.2">
      <c r="A3795" s="1" t="s">
        <v>1203</v>
      </c>
      <c r="B3795" s="6" t="s">
        <v>1312</v>
      </c>
      <c r="C3795" s="1" t="s">
        <v>1355</v>
      </c>
      <c r="D3795" s="1" t="s">
        <v>13</v>
      </c>
      <c r="E3795" s="1" t="s">
        <v>1356</v>
      </c>
      <c r="F3795" s="1" t="s">
        <v>1315</v>
      </c>
      <c r="G3795" s="6" t="s">
        <v>1316</v>
      </c>
      <c r="H3795" s="3">
        <v>2</v>
      </c>
      <c r="I3795" s="5">
        <v>0</v>
      </c>
      <c r="J3795" s="4">
        <f>TRUNC(H3795*I3795, 1)</f>
        <v>0</v>
      </c>
      <c r="K3795" s="4">
        <f>노무!E5</f>
        <v>0</v>
      </c>
      <c r="L3795" s="5">
        <f>TRUNC(H3795*K3795, 1)</f>
        <v>0</v>
      </c>
      <c r="M3795" s="4">
        <v>0</v>
      </c>
      <c r="N3795" s="5">
        <f>TRUNC(H3795*M3795, 1)</f>
        <v>0</v>
      </c>
      <c r="O3795" s="4">
        <f>I3795+K3795+M3795</f>
        <v>0</v>
      </c>
      <c r="P3795" s="5">
        <f>J3795+L3795+N3795</f>
        <v>0</v>
      </c>
      <c r="Q3795" s="1" t="s">
        <v>13</v>
      </c>
      <c r="S3795" t="s">
        <v>54</v>
      </c>
      <c r="T3795" t="s">
        <v>54</v>
      </c>
      <c r="U3795" t="s">
        <v>13</v>
      </c>
      <c r="V3795">
        <v>1</v>
      </c>
    </row>
    <row r="3796" spans="1:22" x14ac:dyDescent="0.2">
      <c r="A3796" s="1" t="s">
        <v>1203</v>
      </c>
      <c r="B3796" s="6" t="s">
        <v>1312</v>
      </c>
      <c r="C3796" s="1" t="s">
        <v>1317</v>
      </c>
      <c r="D3796" s="1" t="s">
        <v>13</v>
      </c>
      <c r="E3796" s="1" t="s">
        <v>1318</v>
      </c>
      <c r="F3796" s="1" t="s">
        <v>1315</v>
      </c>
      <c r="G3796" s="6" t="s">
        <v>1316</v>
      </c>
      <c r="H3796" s="3">
        <v>3</v>
      </c>
      <c r="I3796" s="5">
        <v>0</v>
      </c>
      <c r="J3796" s="4">
        <f>TRUNC(H3796*I3796, 1)</f>
        <v>0</v>
      </c>
      <c r="K3796" s="4">
        <f>노무!E4</f>
        <v>0</v>
      </c>
      <c r="L3796" s="5">
        <f>TRUNC(H3796*K3796, 1)</f>
        <v>0</v>
      </c>
      <c r="M3796" s="4">
        <v>0</v>
      </c>
      <c r="N3796" s="5">
        <f>TRUNC(H3796*M3796, 1)</f>
        <v>0</v>
      </c>
      <c r="O3796" s="4">
        <f>I3796+K3796+M3796</f>
        <v>0</v>
      </c>
      <c r="P3796" s="5">
        <f>J3796+L3796+N3796</f>
        <v>0</v>
      </c>
      <c r="Q3796" s="1" t="s">
        <v>13</v>
      </c>
      <c r="S3796" t="s">
        <v>54</v>
      </c>
      <c r="T3796" t="s">
        <v>54</v>
      </c>
      <c r="U3796" t="s">
        <v>13</v>
      </c>
      <c r="V3796">
        <v>1</v>
      </c>
    </row>
    <row r="3797" spans="1:22" x14ac:dyDescent="0.2">
      <c r="A3797" s="1" t="s">
        <v>13</v>
      </c>
      <c r="B3797" s="6" t="s">
        <v>13</v>
      </c>
      <c r="C3797" s="1" t="s">
        <v>13</v>
      </c>
      <c r="D3797" s="1" t="s">
        <v>13</v>
      </c>
      <c r="E3797" s="1" t="s">
        <v>1311</v>
      </c>
      <c r="F3797" s="1" t="s">
        <v>13</v>
      </c>
      <c r="G3797" s="6" t="s">
        <v>13</v>
      </c>
      <c r="H3797" s="3">
        <v>0</v>
      </c>
      <c r="I3797" s="1" t="s">
        <v>13</v>
      </c>
      <c r="J3797" s="4">
        <f>TRUNC(SUMPRODUCT(J3795:J3796, V3795:V3796), 0)</f>
        <v>0</v>
      </c>
      <c r="K3797" s="1" t="s">
        <v>13</v>
      </c>
      <c r="L3797" s="5">
        <f>TRUNC(SUMPRODUCT(L3795:L3796, V3795:V3796), 0)</f>
        <v>0</v>
      </c>
      <c r="M3797" s="1" t="s">
        <v>13</v>
      </c>
      <c r="N3797" s="5">
        <f>TRUNC(SUMPRODUCT(N3795:N3796, V3795:V3796), 0)</f>
        <v>0</v>
      </c>
      <c r="O3797" s="1" t="s">
        <v>13</v>
      </c>
      <c r="P3797" s="5">
        <f>J3797+L3797+N3797</f>
        <v>0</v>
      </c>
      <c r="Q3797" s="1" t="s">
        <v>13</v>
      </c>
      <c r="S3797" t="s">
        <v>13</v>
      </c>
      <c r="T3797" t="s">
        <v>13</v>
      </c>
      <c r="U3797" t="s">
        <v>13</v>
      </c>
      <c r="V3797">
        <v>1</v>
      </c>
    </row>
    <row r="3798" spans="1:22" x14ac:dyDescent="0.2">
      <c r="A3798" s="1" t="s">
        <v>13</v>
      </c>
      <c r="B3798" s="6" t="s">
        <v>13</v>
      </c>
      <c r="C3798" s="1" t="s">
        <v>13</v>
      </c>
      <c r="D3798" s="1" t="s">
        <v>13</v>
      </c>
      <c r="E3798" s="1" t="s">
        <v>13</v>
      </c>
      <c r="F3798" s="1" t="s">
        <v>13</v>
      </c>
      <c r="G3798" s="6" t="s">
        <v>13</v>
      </c>
      <c r="H3798" s="3">
        <v>0</v>
      </c>
      <c r="I3798" s="1" t="s">
        <v>13</v>
      </c>
      <c r="J3798" s="1" t="s">
        <v>13</v>
      </c>
      <c r="K3798" s="1" t="s">
        <v>13</v>
      </c>
      <c r="L3798" s="1" t="s">
        <v>13</v>
      </c>
      <c r="M3798" s="1" t="s">
        <v>13</v>
      </c>
      <c r="N3798" s="1" t="s">
        <v>13</v>
      </c>
      <c r="O3798" s="1" t="s">
        <v>13</v>
      </c>
      <c r="P3798" s="1" t="s">
        <v>13</v>
      </c>
      <c r="Q3798" s="1" t="s">
        <v>13</v>
      </c>
      <c r="S3798" t="s">
        <v>13</v>
      </c>
      <c r="T3798" t="s">
        <v>13</v>
      </c>
      <c r="U3798" t="s">
        <v>13</v>
      </c>
      <c r="V3798">
        <v>1</v>
      </c>
    </row>
    <row r="3799" spans="1:22" x14ac:dyDescent="0.2">
      <c r="A3799" s="1" t="s">
        <v>1205</v>
      </c>
      <c r="B3799" s="6" t="s">
        <v>13</v>
      </c>
      <c r="C3799" s="1" t="s">
        <v>13</v>
      </c>
      <c r="D3799" s="1" t="s">
        <v>13</v>
      </c>
      <c r="E3799" s="1" t="s">
        <v>1206</v>
      </c>
      <c r="F3799" s="1" t="s">
        <v>1207</v>
      </c>
      <c r="G3799" s="6" t="s">
        <v>1208</v>
      </c>
      <c r="H3799" s="3">
        <v>0</v>
      </c>
      <c r="I3799" s="1" t="s">
        <v>13</v>
      </c>
      <c r="J3799" s="1" t="s">
        <v>13</v>
      </c>
      <c r="K3799" s="1" t="s">
        <v>13</v>
      </c>
      <c r="L3799" s="1" t="s">
        <v>13</v>
      </c>
      <c r="M3799" s="1" t="s">
        <v>13</v>
      </c>
      <c r="N3799" s="1" t="s">
        <v>13</v>
      </c>
      <c r="O3799" s="1" t="s">
        <v>13</v>
      </c>
      <c r="P3799" s="1" t="s">
        <v>13</v>
      </c>
      <c r="Q3799" s="1" t="s">
        <v>13</v>
      </c>
      <c r="S3799" t="s">
        <v>13</v>
      </c>
      <c r="T3799" t="s">
        <v>13</v>
      </c>
      <c r="U3799" t="s">
        <v>13</v>
      </c>
      <c r="V3799">
        <v>1</v>
      </c>
    </row>
    <row r="3800" spans="1:22" x14ac:dyDescent="0.2">
      <c r="A3800" s="1" t="s">
        <v>1205</v>
      </c>
      <c r="B3800" s="6" t="s">
        <v>1312</v>
      </c>
      <c r="C3800" s="1" t="s">
        <v>1412</v>
      </c>
      <c r="D3800" s="1" t="s">
        <v>13</v>
      </c>
      <c r="E3800" s="1" t="s">
        <v>1413</v>
      </c>
      <c r="F3800" s="1" t="s">
        <v>1315</v>
      </c>
      <c r="G3800" s="6" t="s">
        <v>1316</v>
      </c>
      <c r="H3800" s="3">
        <v>0.11</v>
      </c>
      <c r="I3800" s="5">
        <v>0</v>
      </c>
      <c r="J3800" s="4">
        <f>TRUNC(H3800*I3800, 1)</f>
        <v>0</v>
      </c>
      <c r="K3800" s="4">
        <f>노무!E9</f>
        <v>0</v>
      </c>
      <c r="L3800" s="5">
        <f>TRUNC(H3800*K3800, 1)</f>
        <v>0</v>
      </c>
      <c r="M3800" s="4">
        <v>0</v>
      </c>
      <c r="N3800" s="5">
        <f>TRUNC(H3800*M3800, 1)</f>
        <v>0</v>
      </c>
      <c r="O3800" s="4">
        <f t="shared" ref="O3800:P3802" si="570">I3800+K3800+M3800</f>
        <v>0</v>
      </c>
      <c r="P3800" s="5">
        <f t="shared" si="570"/>
        <v>0</v>
      </c>
      <c r="Q3800" s="1" t="s">
        <v>13</v>
      </c>
      <c r="S3800" t="s">
        <v>54</v>
      </c>
      <c r="T3800" t="s">
        <v>54</v>
      </c>
      <c r="U3800" t="s">
        <v>13</v>
      </c>
      <c r="V3800">
        <v>1</v>
      </c>
    </row>
    <row r="3801" spans="1:22" x14ac:dyDescent="0.2">
      <c r="A3801" s="1" t="s">
        <v>1205</v>
      </c>
      <c r="B3801" s="6" t="s">
        <v>1312</v>
      </c>
      <c r="C3801" s="1" t="s">
        <v>1317</v>
      </c>
      <c r="D3801" s="1" t="s">
        <v>13</v>
      </c>
      <c r="E3801" s="1" t="s">
        <v>1318</v>
      </c>
      <c r="F3801" s="1" t="s">
        <v>1315</v>
      </c>
      <c r="G3801" s="6" t="s">
        <v>1316</v>
      </c>
      <c r="H3801" s="3">
        <v>0.06</v>
      </c>
      <c r="I3801" s="5">
        <v>0</v>
      </c>
      <c r="J3801" s="4">
        <f>TRUNC(H3801*I3801, 1)</f>
        <v>0</v>
      </c>
      <c r="K3801" s="4">
        <f>노무!E4</f>
        <v>0</v>
      </c>
      <c r="L3801" s="5">
        <f>TRUNC(H3801*K3801, 1)</f>
        <v>0</v>
      </c>
      <c r="M3801" s="4">
        <v>0</v>
      </c>
      <c r="N3801" s="5">
        <f>TRUNC(H3801*M3801, 1)</f>
        <v>0</v>
      </c>
      <c r="O3801" s="4">
        <f t="shared" si="570"/>
        <v>0</v>
      </c>
      <c r="P3801" s="5">
        <f t="shared" si="570"/>
        <v>0</v>
      </c>
      <c r="Q3801" s="1" t="s">
        <v>13</v>
      </c>
      <c r="S3801" t="s">
        <v>54</v>
      </c>
      <c r="T3801" t="s">
        <v>54</v>
      </c>
      <c r="U3801" t="s">
        <v>13</v>
      </c>
      <c r="V3801">
        <v>1</v>
      </c>
    </row>
    <row r="3802" spans="1:22" x14ac:dyDescent="0.2">
      <c r="A3802" s="1" t="s">
        <v>1205</v>
      </c>
      <c r="B3802" s="6" t="s">
        <v>1306</v>
      </c>
      <c r="C3802" s="1" t="s">
        <v>1307</v>
      </c>
      <c r="D3802" s="1" t="s">
        <v>13</v>
      </c>
      <c r="E3802" s="1" t="s">
        <v>1319</v>
      </c>
      <c r="F3802" s="1" t="s">
        <v>1411</v>
      </c>
      <c r="G3802" s="6" t="s">
        <v>1310</v>
      </c>
      <c r="H3802" s="3">
        <v>1</v>
      </c>
      <c r="I3802" s="4">
        <f>TRUNC((L3800+L3801)*5*0.01, 1)</f>
        <v>0</v>
      </c>
      <c r="J3802" s="4">
        <f>TRUNC(H3802*I3802, 1)</f>
        <v>0</v>
      </c>
      <c r="K3802" s="4">
        <v>0</v>
      </c>
      <c r="L3802" s="5">
        <f>TRUNC(H3802*K3802, 1)</f>
        <v>0</v>
      </c>
      <c r="M3802" s="4">
        <v>0</v>
      </c>
      <c r="N3802" s="5">
        <f>TRUNC(H3802*M3802, 1)</f>
        <v>0</v>
      </c>
      <c r="O3802" s="4">
        <f t="shared" si="570"/>
        <v>0</v>
      </c>
      <c r="P3802" s="5">
        <f t="shared" si="570"/>
        <v>0</v>
      </c>
      <c r="Q3802" s="1" t="s">
        <v>13</v>
      </c>
      <c r="S3802" t="s">
        <v>54</v>
      </c>
      <c r="T3802" t="s">
        <v>54</v>
      </c>
      <c r="U3802">
        <v>5</v>
      </c>
      <c r="V3802">
        <v>1</v>
      </c>
    </row>
    <row r="3803" spans="1:22" x14ac:dyDescent="0.2">
      <c r="A3803" s="1" t="s">
        <v>13</v>
      </c>
      <c r="B3803" s="6" t="s">
        <v>13</v>
      </c>
      <c r="C3803" s="1" t="s">
        <v>13</v>
      </c>
      <c r="D3803" s="1" t="s">
        <v>13</v>
      </c>
      <c r="E3803" s="1" t="s">
        <v>1311</v>
      </c>
      <c r="F3803" s="1" t="s">
        <v>13</v>
      </c>
      <c r="G3803" s="6" t="s">
        <v>13</v>
      </c>
      <c r="H3803" s="3">
        <v>0</v>
      </c>
      <c r="I3803" s="1" t="s">
        <v>13</v>
      </c>
      <c r="J3803" s="4">
        <f>TRUNC(SUMPRODUCT(J3800:J3802, V3800:V3802), 0)</f>
        <v>0</v>
      </c>
      <c r="K3803" s="1" t="s">
        <v>13</v>
      </c>
      <c r="L3803" s="5">
        <f>TRUNC(SUMPRODUCT(L3800:L3802, V3800:V3802), 0)</f>
        <v>0</v>
      </c>
      <c r="M3803" s="1" t="s">
        <v>13</v>
      </c>
      <c r="N3803" s="5">
        <f>TRUNC(SUMPRODUCT(N3800:N3802, V3800:V3802), 0)</f>
        <v>0</v>
      </c>
      <c r="O3803" s="1" t="s">
        <v>13</v>
      </c>
      <c r="P3803" s="5">
        <f>J3803+L3803+N3803</f>
        <v>0</v>
      </c>
      <c r="Q3803" s="1" t="s">
        <v>13</v>
      </c>
      <c r="S3803" t="s">
        <v>13</v>
      </c>
      <c r="T3803" t="s">
        <v>13</v>
      </c>
      <c r="U3803" t="s">
        <v>13</v>
      </c>
      <c r="V3803">
        <v>1</v>
      </c>
    </row>
    <row r="3804" spans="1:22" x14ac:dyDescent="0.2">
      <c r="A3804" s="1" t="s">
        <v>13</v>
      </c>
      <c r="B3804" s="6" t="s">
        <v>13</v>
      </c>
      <c r="C3804" s="1" t="s">
        <v>13</v>
      </c>
      <c r="D3804" s="1" t="s">
        <v>13</v>
      </c>
      <c r="E3804" s="1" t="s">
        <v>13</v>
      </c>
      <c r="F3804" s="1" t="s">
        <v>13</v>
      </c>
      <c r="G3804" s="6" t="s">
        <v>13</v>
      </c>
      <c r="H3804" s="3">
        <v>0</v>
      </c>
      <c r="I3804" s="1" t="s">
        <v>13</v>
      </c>
      <c r="J3804" s="1" t="s">
        <v>13</v>
      </c>
      <c r="K3804" s="1" t="s">
        <v>13</v>
      </c>
      <c r="L3804" s="1" t="s">
        <v>13</v>
      </c>
      <c r="M3804" s="1" t="s">
        <v>13</v>
      </c>
      <c r="N3804" s="1" t="s">
        <v>13</v>
      </c>
      <c r="O3804" s="1" t="s">
        <v>13</v>
      </c>
      <c r="P3804" s="1" t="s">
        <v>13</v>
      </c>
      <c r="Q3804" s="1" t="s">
        <v>13</v>
      </c>
      <c r="S3804" t="s">
        <v>13</v>
      </c>
      <c r="T3804" t="s">
        <v>13</v>
      </c>
      <c r="U3804" t="s">
        <v>13</v>
      </c>
      <c r="V3804">
        <v>1</v>
      </c>
    </row>
    <row r="3805" spans="1:22" x14ac:dyDescent="0.2">
      <c r="A3805" s="1" t="s">
        <v>1209</v>
      </c>
      <c r="B3805" s="6" t="s">
        <v>13</v>
      </c>
      <c r="C3805" s="1" t="s">
        <v>13</v>
      </c>
      <c r="D3805" s="1" t="s">
        <v>13</v>
      </c>
      <c r="E3805" s="1" t="s">
        <v>1206</v>
      </c>
      <c r="F3805" s="1" t="s">
        <v>1210</v>
      </c>
      <c r="G3805" s="6" t="s">
        <v>476</v>
      </c>
      <c r="H3805" s="3">
        <v>0</v>
      </c>
      <c r="I3805" s="1" t="s">
        <v>13</v>
      </c>
      <c r="J3805" s="1" t="s">
        <v>13</v>
      </c>
      <c r="K3805" s="1" t="s">
        <v>13</v>
      </c>
      <c r="L3805" s="1" t="s">
        <v>13</v>
      </c>
      <c r="M3805" s="1" t="s">
        <v>13</v>
      </c>
      <c r="N3805" s="1" t="s">
        <v>13</v>
      </c>
      <c r="O3805" s="1" t="s">
        <v>13</v>
      </c>
      <c r="P3805" s="1" t="s">
        <v>13</v>
      </c>
      <c r="Q3805" s="1" t="s">
        <v>13</v>
      </c>
      <c r="S3805" t="s">
        <v>13</v>
      </c>
      <c r="T3805" t="s">
        <v>13</v>
      </c>
      <c r="U3805" t="s">
        <v>13</v>
      </c>
      <c r="V3805">
        <v>1</v>
      </c>
    </row>
    <row r="3806" spans="1:22" x14ac:dyDescent="0.2">
      <c r="A3806" s="1" t="s">
        <v>1209</v>
      </c>
      <c r="B3806" s="6" t="s">
        <v>1312</v>
      </c>
      <c r="C3806" s="1" t="s">
        <v>1362</v>
      </c>
      <c r="D3806" s="1" t="s">
        <v>13</v>
      </c>
      <c r="E3806" s="1" t="s">
        <v>1363</v>
      </c>
      <c r="F3806" s="1" t="s">
        <v>1315</v>
      </c>
      <c r="G3806" s="6" t="s">
        <v>1316</v>
      </c>
      <c r="H3806" s="3">
        <v>0.15</v>
      </c>
      <c r="I3806" s="5">
        <v>0</v>
      </c>
      <c r="J3806" s="4">
        <f>TRUNC(H3806*I3806, 1)</f>
        <v>0</v>
      </c>
      <c r="K3806" s="4">
        <f>노무!E28</f>
        <v>0</v>
      </c>
      <c r="L3806" s="5">
        <f>TRUNC(H3806*K3806, 1)</f>
        <v>0</v>
      </c>
      <c r="M3806" s="4">
        <v>0</v>
      </c>
      <c r="N3806" s="5">
        <f>TRUNC(H3806*M3806, 1)</f>
        <v>0</v>
      </c>
      <c r="O3806" s="4">
        <f t="shared" ref="O3806:P3810" si="571">I3806+K3806+M3806</f>
        <v>0</v>
      </c>
      <c r="P3806" s="5">
        <f t="shared" si="571"/>
        <v>0</v>
      </c>
      <c r="Q3806" s="1" t="s">
        <v>13</v>
      </c>
      <c r="S3806" t="s">
        <v>54</v>
      </c>
      <c r="T3806" t="s">
        <v>54</v>
      </c>
      <c r="U3806" t="s">
        <v>13</v>
      </c>
      <c r="V3806">
        <v>1</v>
      </c>
    </row>
    <row r="3807" spans="1:22" x14ac:dyDescent="0.2">
      <c r="A3807" s="1" t="s">
        <v>1209</v>
      </c>
      <c r="B3807" s="6" t="s">
        <v>1312</v>
      </c>
      <c r="C3807" s="1" t="s">
        <v>1355</v>
      </c>
      <c r="D3807" s="1" t="s">
        <v>13</v>
      </c>
      <c r="E3807" s="1" t="s">
        <v>1356</v>
      </c>
      <c r="F3807" s="1" t="s">
        <v>1315</v>
      </c>
      <c r="G3807" s="6" t="s">
        <v>1316</v>
      </c>
      <c r="H3807" s="3">
        <v>0.15</v>
      </c>
      <c r="I3807" s="5">
        <v>0</v>
      </c>
      <c r="J3807" s="4">
        <f>TRUNC(H3807*I3807, 1)</f>
        <v>0</v>
      </c>
      <c r="K3807" s="4">
        <f>노무!E5</f>
        <v>0</v>
      </c>
      <c r="L3807" s="5">
        <f>TRUNC(H3807*K3807, 1)</f>
        <v>0</v>
      </c>
      <c r="M3807" s="4">
        <v>0</v>
      </c>
      <c r="N3807" s="5">
        <f>TRUNC(H3807*M3807, 1)</f>
        <v>0</v>
      </c>
      <c r="O3807" s="4">
        <f t="shared" si="571"/>
        <v>0</v>
      </c>
      <c r="P3807" s="5">
        <f t="shared" si="571"/>
        <v>0</v>
      </c>
      <c r="Q3807" s="1" t="s">
        <v>13</v>
      </c>
      <c r="S3807" t="s">
        <v>54</v>
      </c>
      <c r="T3807" t="s">
        <v>54</v>
      </c>
      <c r="U3807" t="s">
        <v>13</v>
      </c>
      <c r="V3807">
        <v>1</v>
      </c>
    </row>
    <row r="3808" spans="1:22" x14ac:dyDescent="0.2">
      <c r="A3808" s="1" t="s">
        <v>1209</v>
      </c>
      <c r="B3808" s="6" t="s">
        <v>1312</v>
      </c>
      <c r="C3808" s="1" t="s">
        <v>1317</v>
      </c>
      <c r="D3808" s="1" t="s">
        <v>13</v>
      </c>
      <c r="E3808" s="1" t="s">
        <v>1318</v>
      </c>
      <c r="F3808" s="1" t="s">
        <v>1315</v>
      </c>
      <c r="G3808" s="6" t="s">
        <v>1316</v>
      </c>
      <c r="H3808" s="3">
        <v>0.08</v>
      </c>
      <c r="I3808" s="5">
        <v>0</v>
      </c>
      <c r="J3808" s="4">
        <f>TRUNC(H3808*I3808, 1)</f>
        <v>0</v>
      </c>
      <c r="K3808" s="4">
        <f>노무!E4</f>
        <v>0</v>
      </c>
      <c r="L3808" s="5">
        <f>TRUNC(H3808*K3808, 1)</f>
        <v>0</v>
      </c>
      <c r="M3808" s="4">
        <v>0</v>
      </c>
      <c r="N3808" s="5">
        <f>TRUNC(H3808*M3808, 1)</f>
        <v>0</v>
      </c>
      <c r="O3808" s="4">
        <f t="shared" si="571"/>
        <v>0</v>
      </c>
      <c r="P3808" s="5">
        <f t="shared" si="571"/>
        <v>0</v>
      </c>
      <c r="Q3808" s="1" t="s">
        <v>13</v>
      </c>
      <c r="S3808" t="s">
        <v>54</v>
      </c>
      <c r="T3808" t="s">
        <v>54</v>
      </c>
      <c r="U3808" t="s">
        <v>13</v>
      </c>
      <c r="V3808">
        <v>1</v>
      </c>
    </row>
    <row r="3809" spans="1:22" x14ac:dyDescent="0.2">
      <c r="A3809" s="1" t="s">
        <v>1209</v>
      </c>
      <c r="B3809" s="6" t="s">
        <v>1306</v>
      </c>
      <c r="C3809" s="1" t="s">
        <v>1307</v>
      </c>
      <c r="D3809" s="1" t="s">
        <v>13</v>
      </c>
      <c r="E3809" s="1" t="s">
        <v>1319</v>
      </c>
      <c r="F3809" s="1" t="s">
        <v>1411</v>
      </c>
      <c r="G3809" s="6" t="s">
        <v>1310</v>
      </c>
      <c r="H3809" s="3">
        <v>1</v>
      </c>
      <c r="I3809" s="4">
        <f>TRUNC((L3806+L3807+L3808)*5*0.01, 1)</f>
        <v>0</v>
      </c>
      <c r="J3809" s="4">
        <f>TRUNC(H3809*I3809, 1)</f>
        <v>0</v>
      </c>
      <c r="K3809" s="4">
        <v>0</v>
      </c>
      <c r="L3809" s="5">
        <f>TRUNC(H3809*K3809, 1)</f>
        <v>0</v>
      </c>
      <c r="M3809" s="4">
        <v>0</v>
      </c>
      <c r="N3809" s="5">
        <f>TRUNC(H3809*M3809, 1)</f>
        <v>0</v>
      </c>
      <c r="O3809" s="4">
        <f t="shared" si="571"/>
        <v>0</v>
      </c>
      <c r="P3809" s="5">
        <f t="shared" si="571"/>
        <v>0</v>
      </c>
      <c r="Q3809" s="1" t="s">
        <v>13</v>
      </c>
      <c r="S3809" t="s">
        <v>54</v>
      </c>
      <c r="T3809" t="s">
        <v>54</v>
      </c>
      <c r="U3809">
        <v>5</v>
      </c>
      <c r="V3809">
        <v>1</v>
      </c>
    </row>
    <row r="3810" spans="1:22" x14ac:dyDescent="0.2">
      <c r="A3810" s="1" t="s">
        <v>1209</v>
      </c>
      <c r="B3810" s="6" t="s">
        <v>1331</v>
      </c>
      <c r="C3810" s="1" t="s">
        <v>1602</v>
      </c>
      <c r="D3810" s="1" t="s">
        <v>13</v>
      </c>
      <c r="E3810" s="1" t="s">
        <v>1494</v>
      </c>
      <c r="F3810" s="1" t="s">
        <v>1603</v>
      </c>
      <c r="G3810" s="6" t="s">
        <v>1335</v>
      </c>
      <c r="H3810" s="3">
        <v>0.51</v>
      </c>
      <c r="I3810" s="4">
        <f>기계경비!H51</f>
        <v>0</v>
      </c>
      <c r="J3810" s="4">
        <f>TRUNC(H3810*I3810, 1)</f>
        <v>0</v>
      </c>
      <c r="K3810" s="4">
        <f>기계경비!I51</f>
        <v>0</v>
      </c>
      <c r="L3810" s="5">
        <f>TRUNC(H3810*K3810, 1)</f>
        <v>0</v>
      </c>
      <c r="M3810" s="4">
        <f>기계경비!J51</f>
        <v>0</v>
      </c>
      <c r="N3810" s="5">
        <f>TRUNC(H3810*M3810, 1)</f>
        <v>0</v>
      </c>
      <c r="O3810" s="4">
        <f t="shared" si="571"/>
        <v>0</v>
      </c>
      <c r="P3810" s="5">
        <f t="shared" si="571"/>
        <v>0</v>
      </c>
      <c r="Q3810" s="1" t="s">
        <v>13</v>
      </c>
      <c r="S3810" t="s">
        <v>54</v>
      </c>
      <c r="T3810" t="s">
        <v>54</v>
      </c>
      <c r="U3810" t="s">
        <v>13</v>
      </c>
      <c r="V3810">
        <v>1</v>
      </c>
    </row>
    <row r="3811" spans="1:22" x14ac:dyDescent="0.2">
      <c r="A3811" s="1" t="s">
        <v>13</v>
      </c>
      <c r="B3811" s="6" t="s">
        <v>13</v>
      </c>
      <c r="C3811" s="1" t="s">
        <v>13</v>
      </c>
      <c r="D3811" s="1" t="s">
        <v>13</v>
      </c>
      <c r="E3811" s="1" t="s">
        <v>1311</v>
      </c>
      <c r="F3811" s="1" t="s">
        <v>13</v>
      </c>
      <c r="G3811" s="6" t="s">
        <v>13</v>
      </c>
      <c r="H3811" s="3">
        <v>0</v>
      </c>
      <c r="I3811" s="1" t="s">
        <v>13</v>
      </c>
      <c r="J3811" s="4">
        <f>TRUNC(SUMPRODUCT(J3806:J3810, V3806:V3810), 0)</f>
        <v>0</v>
      </c>
      <c r="K3811" s="1" t="s">
        <v>13</v>
      </c>
      <c r="L3811" s="5">
        <f>TRUNC(SUMPRODUCT(L3806:L3810, V3806:V3810), 0)</f>
        <v>0</v>
      </c>
      <c r="M3811" s="1" t="s">
        <v>13</v>
      </c>
      <c r="N3811" s="5">
        <f>TRUNC(SUMPRODUCT(N3806:N3810, V3806:V3810), 0)</f>
        <v>0</v>
      </c>
      <c r="O3811" s="1" t="s">
        <v>13</v>
      </c>
      <c r="P3811" s="5">
        <f>J3811+L3811+N3811</f>
        <v>0</v>
      </c>
      <c r="Q3811" s="1" t="s">
        <v>13</v>
      </c>
      <c r="S3811" t="s">
        <v>13</v>
      </c>
      <c r="T3811" t="s">
        <v>13</v>
      </c>
      <c r="U3811" t="s">
        <v>13</v>
      </c>
      <c r="V3811">
        <v>1</v>
      </c>
    </row>
    <row r="3812" spans="1:22" x14ac:dyDescent="0.2">
      <c r="A3812" s="1" t="s">
        <v>13</v>
      </c>
      <c r="B3812" s="6" t="s">
        <v>13</v>
      </c>
      <c r="C3812" s="1" t="s">
        <v>13</v>
      </c>
      <c r="D3812" s="1" t="s">
        <v>13</v>
      </c>
      <c r="E3812" s="1" t="s">
        <v>13</v>
      </c>
      <c r="F3812" s="1" t="s">
        <v>13</v>
      </c>
      <c r="G3812" s="6" t="s">
        <v>13</v>
      </c>
      <c r="H3812" s="3">
        <v>0</v>
      </c>
      <c r="I3812" s="1" t="s">
        <v>13</v>
      </c>
      <c r="J3812" s="1" t="s">
        <v>13</v>
      </c>
      <c r="K3812" s="1" t="s">
        <v>13</v>
      </c>
      <c r="L3812" s="1" t="s">
        <v>13</v>
      </c>
      <c r="M3812" s="1" t="s">
        <v>13</v>
      </c>
      <c r="N3812" s="1" t="s">
        <v>13</v>
      </c>
      <c r="O3812" s="1" t="s">
        <v>13</v>
      </c>
      <c r="P3812" s="1" t="s">
        <v>13</v>
      </c>
      <c r="Q3812" s="1" t="s">
        <v>13</v>
      </c>
      <c r="S3812" t="s">
        <v>13</v>
      </c>
      <c r="T3812" t="s">
        <v>13</v>
      </c>
      <c r="U3812" t="s">
        <v>13</v>
      </c>
      <c r="V3812">
        <v>1</v>
      </c>
    </row>
    <row r="3813" spans="1:22" x14ac:dyDescent="0.2">
      <c r="A3813" s="1" t="s">
        <v>1211</v>
      </c>
      <c r="B3813" s="6" t="s">
        <v>13</v>
      </c>
      <c r="C3813" s="1" t="s">
        <v>13</v>
      </c>
      <c r="D3813" s="1" t="s">
        <v>13</v>
      </c>
      <c r="E3813" s="1" t="s">
        <v>1206</v>
      </c>
      <c r="F3813" s="1" t="s">
        <v>1212</v>
      </c>
      <c r="G3813" s="6" t="s">
        <v>476</v>
      </c>
      <c r="H3813" s="3">
        <v>0</v>
      </c>
      <c r="I3813" s="1" t="s">
        <v>13</v>
      </c>
      <c r="J3813" s="1" t="s">
        <v>13</v>
      </c>
      <c r="K3813" s="1" t="s">
        <v>13</v>
      </c>
      <c r="L3813" s="1" t="s">
        <v>13</v>
      </c>
      <c r="M3813" s="1" t="s">
        <v>13</v>
      </c>
      <c r="N3813" s="1" t="s">
        <v>13</v>
      </c>
      <c r="O3813" s="1" t="s">
        <v>13</v>
      </c>
      <c r="P3813" s="1" t="s">
        <v>13</v>
      </c>
      <c r="Q3813" s="1" t="s">
        <v>13</v>
      </c>
      <c r="S3813" t="s">
        <v>13</v>
      </c>
      <c r="T3813" t="s">
        <v>13</v>
      </c>
      <c r="U3813" t="s">
        <v>13</v>
      </c>
      <c r="V3813">
        <v>1</v>
      </c>
    </row>
    <row r="3814" spans="1:22" x14ac:dyDescent="0.2">
      <c r="A3814" s="1" t="s">
        <v>1211</v>
      </c>
      <c r="B3814" s="6" t="s">
        <v>1312</v>
      </c>
      <c r="C3814" s="1" t="s">
        <v>1362</v>
      </c>
      <c r="D3814" s="1" t="s">
        <v>13</v>
      </c>
      <c r="E3814" s="1" t="s">
        <v>1363</v>
      </c>
      <c r="F3814" s="1" t="s">
        <v>1315</v>
      </c>
      <c r="G3814" s="6" t="s">
        <v>1316</v>
      </c>
      <c r="H3814" s="3">
        <v>0.18</v>
      </c>
      <c r="I3814" s="5">
        <v>0</v>
      </c>
      <c r="J3814" s="4">
        <f>TRUNC(H3814*I3814, 1)</f>
        <v>0</v>
      </c>
      <c r="K3814" s="4">
        <f>노무!E28</f>
        <v>0</v>
      </c>
      <c r="L3814" s="5">
        <f>TRUNC(H3814*K3814, 1)</f>
        <v>0</v>
      </c>
      <c r="M3814" s="4">
        <v>0</v>
      </c>
      <c r="N3814" s="5">
        <f>TRUNC(H3814*M3814, 1)</f>
        <v>0</v>
      </c>
      <c r="O3814" s="4">
        <f t="shared" ref="O3814:P3818" si="572">I3814+K3814+M3814</f>
        <v>0</v>
      </c>
      <c r="P3814" s="5">
        <f t="shared" si="572"/>
        <v>0</v>
      </c>
      <c r="Q3814" s="1" t="s">
        <v>13</v>
      </c>
      <c r="S3814" t="s">
        <v>54</v>
      </c>
      <c r="T3814" t="s">
        <v>54</v>
      </c>
      <c r="U3814" t="s">
        <v>13</v>
      </c>
      <c r="V3814">
        <v>1</v>
      </c>
    </row>
    <row r="3815" spans="1:22" x14ac:dyDescent="0.2">
      <c r="A3815" s="1" t="s">
        <v>1211</v>
      </c>
      <c r="B3815" s="6" t="s">
        <v>1312</v>
      </c>
      <c r="C3815" s="1" t="s">
        <v>1355</v>
      </c>
      <c r="D3815" s="1" t="s">
        <v>13</v>
      </c>
      <c r="E3815" s="1" t="s">
        <v>1356</v>
      </c>
      <c r="F3815" s="1" t="s">
        <v>1315</v>
      </c>
      <c r="G3815" s="6" t="s">
        <v>1316</v>
      </c>
      <c r="H3815" s="3">
        <v>0.18</v>
      </c>
      <c r="I3815" s="5">
        <v>0</v>
      </c>
      <c r="J3815" s="4">
        <f>TRUNC(H3815*I3815, 1)</f>
        <v>0</v>
      </c>
      <c r="K3815" s="4">
        <f>노무!E5</f>
        <v>0</v>
      </c>
      <c r="L3815" s="5">
        <f>TRUNC(H3815*K3815, 1)</f>
        <v>0</v>
      </c>
      <c r="M3815" s="4">
        <v>0</v>
      </c>
      <c r="N3815" s="5">
        <f>TRUNC(H3815*M3815, 1)</f>
        <v>0</v>
      </c>
      <c r="O3815" s="4">
        <f t="shared" si="572"/>
        <v>0</v>
      </c>
      <c r="P3815" s="5">
        <f t="shared" si="572"/>
        <v>0</v>
      </c>
      <c r="Q3815" s="1" t="s">
        <v>13</v>
      </c>
      <c r="S3815" t="s">
        <v>54</v>
      </c>
      <c r="T3815" t="s">
        <v>54</v>
      </c>
      <c r="U3815" t="s">
        <v>13</v>
      </c>
      <c r="V3815">
        <v>1</v>
      </c>
    </row>
    <row r="3816" spans="1:22" x14ac:dyDescent="0.2">
      <c r="A3816" s="1" t="s">
        <v>1211</v>
      </c>
      <c r="B3816" s="6" t="s">
        <v>1312</v>
      </c>
      <c r="C3816" s="1" t="s">
        <v>1317</v>
      </c>
      <c r="D3816" s="1" t="s">
        <v>13</v>
      </c>
      <c r="E3816" s="1" t="s">
        <v>1318</v>
      </c>
      <c r="F3816" s="1" t="s">
        <v>1315</v>
      </c>
      <c r="G3816" s="6" t="s">
        <v>1316</v>
      </c>
      <c r="H3816" s="3">
        <v>0.09</v>
      </c>
      <c r="I3816" s="5">
        <v>0</v>
      </c>
      <c r="J3816" s="4">
        <f>TRUNC(H3816*I3816, 1)</f>
        <v>0</v>
      </c>
      <c r="K3816" s="4">
        <f>노무!E4</f>
        <v>0</v>
      </c>
      <c r="L3816" s="5">
        <f>TRUNC(H3816*K3816, 1)</f>
        <v>0</v>
      </c>
      <c r="M3816" s="4">
        <v>0</v>
      </c>
      <c r="N3816" s="5">
        <f>TRUNC(H3816*M3816, 1)</f>
        <v>0</v>
      </c>
      <c r="O3816" s="4">
        <f t="shared" si="572"/>
        <v>0</v>
      </c>
      <c r="P3816" s="5">
        <f t="shared" si="572"/>
        <v>0</v>
      </c>
      <c r="Q3816" s="1" t="s">
        <v>13</v>
      </c>
      <c r="S3816" t="s">
        <v>54</v>
      </c>
      <c r="T3816" t="s">
        <v>54</v>
      </c>
      <c r="U3816" t="s">
        <v>13</v>
      </c>
      <c r="V3816">
        <v>1</v>
      </c>
    </row>
    <row r="3817" spans="1:22" x14ac:dyDescent="0.2">
      <c r="A3817" s="1" t="s">
        <v>1211</v>
      </c>
      <c r="B3817" s="6" t="s">
        <v>1306</v>
      </c>
      <c r="C3817" s="1" t="s">
        <v>1307</v>
      </c>
      <c r="D3817" s="1" t="s">
        <v>13</v>
      </c>
      <c r="E3817" s="1" t="s">
        <v>1319</v>
      </c>
      <c r="F3817" s="1" t="s">
        <v>1411</v>
      </c>
      <c r="G3817" s="6" t="s">
        <v>1310</v>
      </c>
      <c r="H3817" s="3">
        <v>1</v>
      </c>
      <c r="I3817" s="4">
        <f>TRUNC((L3814+L3815+L3816)*5*0.01, 1)</f>
        <v>0</v>
      </c>
      <c r="J3817" s="4">
        <f>TRUNC(H3817*I3817, 1)</f>
        <v>0</v>
      </c>
      <c r="K3817" s="4">
        <v>0</v>
      </c>
      <c r="L3817" s="5">
        <f>TRUNC(H3817*K3817, 1)</f>
        <v>0</v>
      </c>
      <c r="M3817" s="4">
        <v>0</v>
      </c>
      <c r="N3817" s="5">
        <f>TRUNC(H3817*M3817, 1)</f>
        <v>0</v>
      </c>
      <c r="O3817" s="4">
        <f t="shared" si="572"/>
        <v>0</v>
      </c>
      <c r="P3817" s="5">
        <f t="shared" si="572"/>
        <v>0</v>
      </c>
      <c r="Q3817" s="1" t="s">
        <v>13</v>
      </c>
      <c r="S3817" t="s">
        <v>54</v>
      </c>
      <c r="T3817" t="s">
        <v>54</v>
      </c>
      <c r="U3817">
        <v>5</v>
      </c>
      <c r="V3817">
        <v>1</v>
      </c>
    </row>
    <row r="3818" spans="1:22" x14ac:dyDescent="0.2">
      <c r="A3818" s="1" t="s">
        <v>1211</v>
      </c>
      <c r="B3818" s="6" t="s">
        <v>1331</v>
      </c>
      <c r="C3818" s="1" t="s">
        <v>1602</v>
      </c>
      <c r="D3818" s="1" t="s">
        <v>13</v>
      </c>
      <c r="E3818" s="1" t="s">
        <v>1494</v>
      </c>
      <c r="F3818" s="1" t="s">
        <v>1603</v>
      </c>
      <c r="G3818" s="6" t="s">
        <v>1335</v>
      </c>
      <c r="H3818" s="3">
        <v>0.63</v>
      </c>
      <c r="I3818" s="4">
        <f>기계경비!H51</f>
        <v>0</v>
      </c>
      <c r="J3818" s="4">
        <f>TRUNC(H3818*I3818, 1)</f>
        <v>0</v>
      </c>
      <c r="K3818" s="4">
        <f>기계경비!I51</f>
        <v>0</v>
      </c>
      <c r="L3818" s="5">
        <f>TRUNC(H3818*K3818, 1)</f>
        <v>0</v>
      </c>
      <c r="M3818" s="4">
        <f>기계경비!J51</f>
        <v>0</v>
      </c>
      <c r="N3818" s="5">
        <f>TRUNC(H3818*M3818, 1)</f>
        <v>0</v>
      </c>
      <c r="O3818" s="4">
        <f t="shared" si="572"/>
        <v>0</v>
      </c>
      <c r="P3818" s="5">
        <f t="shared" si="572"/>
        <v>0</v>
      </c>
      <c r="Q3818" s="1" t="s">
        <v>13</v>
      </c>
      <c r="S3818" t="s">
        <v>54</v>
      </c>
      <c r="T3818" t="s">
        <v>54</v>
      </c>
      <c r="U3818" t="s">
        <v>13</v>
      </c>
      <c r="V3818">
        <v>1</v>
      </c>
    </row>
    <row r="3819" spans="1:22" x14ac:dyDescent="0.2">
      <c r="A3819" s="1" t="s">
        <v>13</v>
      </c>
      <c r="B3819" s="6" t="s">
        <v>13</v>
      </c>
      <c r="C3819" s="1" t="s">
        <v>13</v>
      </c>
      <c r="D3819" s="1" t="s">
        <v>13</v>
      </c>
      <c r="E3819" s="1" t="s">
        <v>1311</v>
      </c>
      <c r="F3819" s="1" t="s">
        <v>13</v>
      </c>
      <c r="G3819" s="6" t="s">
        <v>13</v>
      </c>
      <c r="H3819" s="3">
        <v>0</v>
      </c>
      <c r="I3819" s="1" t="s">
        <v>13</v>
      </c>
      <c r="J3819" s="4">
        <f>TRUNC(SUMPRODUCT(J3814:J3818, V3814:V3818), 0)</f>
        <v>0</v>
      </c>
      <c r="K3819" s="1" t="s">
        <v>13</v>
      </c>
      <c r="L3819" s="5">
        <f>TRUNC(SUMPRODUCT(L3814:L3818, V3814:V3818), 0)</f>
        <v>0</v>
      </c>
      <c r="M3819" s="1" t="s">
        <v>13</v>
      </c>
      <c r="N3819" s="5">
        <f>TRUNC(SUMPRODUCT(N3814:N3818, V3814:V3818), 0)</f>
        <v>0</v>
      </c>
      <c r="O3819" s="1" t="s">
        <v>13</v>
      </c>
      <c r="P3819" s="5">
        <f>J3819+L3819+N3819</f>
        <v>0</v>
      </c>
      <c r="Q3819" s="1" t="s">
        <v>13</v>
      </c>
      <c r="S3819" t="s">
        <v>13</v>
      </c>
      <c r="T3819" t="s">
        <v>13</v>
      </c>
      <c r="U3819" t="s">
        <v>13</v>
      </c>
      <c r="V3819">
        <v>1</v>
      </c>
    </row>
    <row r="3820" spans="1:22" x14ac:dyDescent="0.2">
      <c r="A3820" s="1" t="s">
        <v>13</v>
      </c>
      <c r="B3820" s="6" t="s">
        <v>13</v>
      </c>
      <c r="C3820" s="1" t="s">
        <v>13</v>
      </c>
      <c r="D3820" s="1" t="s">
        <v>13</v>
      </c>
      <c r="E3820" s="1" t="s">
        <v>13</v>
      </c>
      <c r="F3820" s="1" t="s">
        <v>13</v>
      </c>
      <c r="G3820" s="6" t="s">
        <v>13</v>
      </c>
      <c r="H3820" s="3">
        <v>0</v>
      </c>
      <c r="I3820" s="1" t="s">
        <v>13</v>
      </c>
      <c r="J3820" s="1" t="s">
        <v>13</v>
      </c>
      <c r="K3820" s="1" t="s">
        <v>13</v>
      </c>
      <c r="L3820" s="1" t="s">
        <v>13</v>
      </c>
      <c r="M3820" s="1" t="s">
        <v>13</v>
      </c>
      <c r="N3820" s="1" t="s">
        <v>13</v>
      </c>
      <c r="O3820" s="1" t="s">
        <v>13</v>
      </c>
      <c r="P3820" s="1" t="s">
        <v>13</v>
      </c>
      <c r="Q3820" s="1" t="s">
        <v>13</v>
      </c>
      <c r="S3820" t="s">
        <v>13</v>
      </c>
      <c r="T3820" t="s">
        <v>13</v>
      </c>
      <c r="U3820" t="s">
        <v>13</v>
      </c>
      <c r="V3820">
        <v>1</v>
      </c>
    </row>
    <row r="3821" spans="1:22" x14ac:dyDescent="0.2">
      <c r="A3821" s="1" t="s">
        <v>1213</v>
      </c>
      <c r="B3821" s="6" t="s">
        <v>13</v>
      </c>
      <c r="C3821" s="1" t="s">
        <v>13</v>
      </c>
      <c r="D3821" s="1" t="s">
        <v>13</v>
      </c>
      <c r="E3821" s="1" t="s">
        <v>1206</v>
      </c>
      <c r="F3821" s="1" t="s">
        <v>1214</v>
      </c>
      <c r="G3821" s="6" t="s">
        <v>1215</v>
      </c>
      <c r="H3821" s="3">
        <v>0</v>
      </c>
      <c r="I3821" s="1" t="s">
        <v>13</v>
      </c>
      <c r="J3821" s="1" t="s">
        <v>13</v>
      </c>
      <c r="K3821" s="1" t="s">
        <v>13</v>
      </c>
      <c r="L3821" s="1" t="s">
        <v>13</v>
      </c>
      <c r="M3821" s="1" t="s">
        <v>13</v>
      </c>
      <c r="N3821" s="1" t="s">
        <v>13</v>
      </c>
      <c r="O3821" s="1" t="s">
        <v>13</v>
      </c>
      <c r="P3821" s="1" t="s">
        <v>13</v>
      </c>
      <c r="Q3821" s="1" t="s">
        <v>13</v>
      </c>
      <c r="S3821" t="s">
        <v>13</v>
      </c>
      <c r="T3821" t="s">
        <v>13</v>
      </c>
      <c r="U3821" t="s">
        <v>13</v>
      </c>
      <c r="V3821">
        <v>1</v>
      </c>
    </row>
    <row r="3822" spans="1:22" x14ac:dyDescent="0.2">
      <c r="A3822" s="1" t="s">
        <v>1213</v>
      </c>
      <c r="B3822" s="6" t="s">
        <v>1312</v>
      </c>
      <c r="C3822" s="1" t="s">
        <v>1362</v>
      </c>
      <c r="D3822" s="1" t="s">
        <v>13</v>
      </c>
      <c r="E3822" s="1" t="s">
        <v>1363</v>
      </c>
      <c r="F3822" s="1" t="s">
        <v>1315</v>
      </c>
      <c r="G3822" s="6" t="s">
        <v>1316</v>
      </c>
      <c r="H3822" s="3">
        <v>0.83</v>
      </c>
      <c r="I3822" s="5">
        <v>0</v>
      </c>
      <c r="J3822" s="4">
        <f t="shared" ref="J3822:J3827" si="573">TRUNC(H3822*I3822, 1)</f>
        <v>0</v>
      </c>
      <c r="K3822" s="4">
        <f>노무!E28</f>
        <v>0</v>
      </c>
      <c r="L3822" s="5">
        <f t="shared" ref="L3822:L3827" si="574">TRUNC(H3822*K3822, 1)</f>
        <v>0</v>
      </c>
      <c r="M3822" s="4">
        <v>0</v>
      </c>
      <c r="N3822" s="5">
        <f t="shared" ref="N3822:N3827" si="575">TRUNC(H3822*M3822, 1)</f>
        <v>0</v>
      </c>
      <c r="O3822" s="4">
        <f t="shared" ref="O3822:P3827" si="576">I3822+K3822+M3822</f>
        <v>0</v>
      </c>
      <c r="P3822" s="5">
        <f t="shared" si="576"/>
        <v>0</v>
      </c>
      <c r="Q3822" s="1" t="s">
        <v>13</v>
      </c>
      <c r="S3822" t="s">
        <v>54</v>
      </c>
      <c r="T3822" t="s">
        <v>54</v>
      </c>
      <c r="U3822" t="s">
        <v>13</v>
      </c>
      <c r="V3822">
        <v>1</v>
      </c>
    </row>
    <row r="3823" spans="1:22" x14ac:dyDescent="0.2">
      <c r="A3823" s="1" t="s">
        <v>1213</v>
      </c>
      <c r="B3823" s="6" t="s">
        <v>1312</v>
      </c>
      <c r="C3823" s="1" t="s">
        <v>1355</v>
      </c>
      <c r="D3823" s="1" t="s">
        <v>13</v>
      </c>
      <c r="E3823" s="1" t="s">
        <v>1356</v>
      </c>
      <c r="F3823" s="1" t="s">
        <v>1315</v>
      </c>
      <c r="G3823" s="6" t="s">
        <v>1316</v>
      </c>
      <c r="H3823" s="3">
        <v>2.46</v>
      </c>
      <c r="I3823" s="5">
        <v>0</v>
      </c>
      <c r="J3823" s="4">
        <f t="shared" si="573"/>
        <v>0</v>
      </c>
      <c r="K3823" s="4">
        <f>노무!E5</f>
        <v>0</v>
      </c>
      <c r="L3823" s="5">
        <f t="shared" si="574"/>
        <v>0</v>
      </c>
      <c r="M3823" s="4">
        <v>0</v>
      </c>
      <c r="N3823" s="5">
        <f t="shared" si="575"/>
        <v>0</v>
      </c>
      <c r="O3823" s="4">
        <f t="shared" si="576"/>
        <v>0</v>
      </c>
      <c r="P3823" s="5">
        <f t="shared" si="576"/>
        <v>0</v>
      </c>
      <c r="Q3823" s="1" t="s">
        <v>13</v>
      </c>
      <c r="S3823" t="s">
        <v>54</v>
      </c>
      <c r="T3823" t="s">
        <v>54</v>
      </c>
      <c r="U3823" t="s">
        <v>13</v>
      </c>
      <c r="V3823">
        <v>1</v>
      </c>
    </row>
    <row r="3824" spans="1:22" x14ac:dyDescent="0.2">
      <c r="A3824" s="1" t="s">
        <v>1213</v>
      </c>
      <c r="B3824" s="6" t="s">
        <v>1312</v>
      </c>
      <c r="C3824" s="1" t="s">
        <v>1317</v>
      </c>
      <c r="D3824" s="1" t="s">
        <v>13</v>
      </c>
      <c r="E3824" s="1" t="s">
        <v>1318</v>
      </c>
      <c r="F3824" s="1" t="s">
        <v>1315</v>
      </c>
      <c r="G3824" s="6" t="s">
        <v>1316</v>
      </c>
      <c r="H3824" s="3">
        <v>0.83</v>
      </c>
      <c r="I3824" s="5">
        <v>0</v>
      </c>
      <c r="J3824" s="4">
        <f t="shared" si="573"/>
        <v>0</v>
      </c>
      <c r="K3824" s="4">
        <f>노무!E4</f>
        <v>0</v>
      </c>
      <c r="L3824" s="5">
        <f t="shared" si="574"/>
        <v>0</v>
      </c>
      <c r="M3824" s="4">
        <v>0</v>
      </c>
      <c r="N3824" s="5">
        <f t="shared" si="575"/>
        <v>0</v>
      </c>
      <c r="O3824" s="4">
        <f t="shared" si="576"/>
        <v>0</v>
      </c>
      <c r="P3824" s="5">
        <f t="shared" si="576"/>
        <v>0</v>
      </c>
      <c r="Q3824" s="1" t="s">
        <v>13</v>
      </c>
      <c r="S3824" t="s">
        <v>54</v>
      </c>
      <c r="T3824" t="s">
        <v>54</v>
      </c>
      <c r="U3824" t="s">
        <v>13</v>
      </c>
      <c r="V3824">
        <v>1</v>
      </c>
    </row>
    <row r="3825" spans="1:22" x14ac:dyDescent="0.2">
      <c r="A3825" s="1" t="s">
        <v>1213</v>
      </c>
      <c r="B3825" s="6" t="s">
        <v>1306</v>
      </c>
      <c r="C3825" s="1" t="s">
        <v>1307</v>
      </c>
      <c r="D3825" s="1" t="s">
        <v>13</v>
      </c>
      <c r="E3825" s="1" t="s">
        <v>1319</v>
      </c>
      <c r="F3825" s="1" t="s">
        <v>1490</v>
      </c>
      <c r="G3825" s="6" t="s">
        <v>1310</v>
      </c>
      <c r="H3825" s="3">
        <v>1</v>
      </c>
      <c r="I3825" s="4">
        <f>TRUNC((L3822+L3823+L3824)*6*0.01, 1)</f>
        <v>0</v>
      </c>
      <c r="J3825" s="4">
        <f t="shared" si="573"/>
        <v>0</v>
      </c>
      <c r="K3825" s="4">
        <v>0</v>
      </c>
      <c r="L3825" s="5">
        <f t="shared" si="574"/>
        <v>0</v>
      </c>
      <c r="M3825" s="4">
        <v>0</v>
      </c>
      <c r="N3825" s="5">
        <f t="shared" si="575"/>
        <v>0</v>
      </c>
      <c r="O3825" s="4">
        <f t="shared" si="576"/>
        <v>0</v>
      </c>
      <c r="P3825" s="5">
        <f t="shared" si="576"/>
        <v>0</v>
      </c>
      <c r="Q3825" s="1" t="s">
        <v>13</v>
      </c>
      <c r="S3825" t="s">
        <v>54</v>
      </c>
      <c r="T3825" t="s">
        <v>54</v>
      </c>
      <c r="U3825">
        <v>6</v>
      </c>
      <c r="V3825">
        <v>1</v>
      </c>
    </row>
    <row r="3826" spans="1:22" x14ac:dyDescent="0.2">
      <c r="A3826" s="1" t="s">
        <v>1213</v>
      </c>
      <c r="B3826" s="6" t="s">
        <v>1331</v>
      </c>
      <c r="C3826" s="1" t="s">
        <v>1565</v>
      </c>
      <c r="D3826" s="1" t="s">
        <v>13</v>
      </c>
      <c r="E3826" s="1" t="s">
        <v>1566</v>
      </c>
      <c r="F3826" s="1" t="s">
        <v>1567</v>
      </c>
      <c r="G3826" s="6" t="s">
        <v>1335</v>
      </c>
      <c r="H3826" s="3">
        <v>2.62</v>
      </c>
      <c r="I3826" s="4">
        <f>기계경비!H48</f>
        <v>0</v>
      </c>
      <c r="J3826" s="4">
        <f t="shared" si="573"/>
        <v>0</v>
      </c>
      <c r="K3826" s="4">
        <f>기계경비!I48</f>
        <v>0</v>
      </c>
      <c r="L3826" s="5">
        <f t="shared" si="574"/>
        <v>0</v>
      </c>
      <c r="M3826" s="4">
        <f>기계경비!J48</f>
        <v>0</v>
      </c>
      <c r="N3826" s="5">
        <f t="shared" si="575"/>
        <v>0</v>
      </c>
      <c r="O3826" s="4">
        <f t="shared" si="576"/>
        <v>0</v>
      </c>
      <c r="P3826" s="5">
        <f t="shared" si="576"/>
        <v>0</v>
      </c>
      <c r="Q3826" s="1" t="s">
        <v>13</v>
      </c>
      <c r="S3826" t="s">
        <v>54</v>
      </c>
      <c r="T3826" t="s">
        <v>54</v>
      </c>
      <c r="U3826" t="s">
        <v>13</v>
      </c>
      <c r="V3826">
        <v>1</v>
      </c>
    </row>
    <row r="3827" spans="1:22" x14ac:dyDescent="0.2">
      <c r="A3827" s="1" t="s">
        <v>1213</v>
      </c>
      <c r="B3827" s="6" t="s">
        <v>1331</v>
      </c>
      <c r="C3827" s="1" t="s">
        <v>1568</v>
      </c>
      <c r="D3827" s="1" t="s">
        <v>13</v>
      </c>
      <c r="E3827" s="1" t="s">
        <v>1569</v>
      </c>
      <c r="F3827" s="1" t="s">
        <v>1570</v>
      </c>
      <c r="G3827" s="6" t="s">
        <v>1335</v>
      </c>
      <c r="H3827" s="3">
        <v>2.62</v>
      </c>
      <c r="I3827" s="4">
        <f>기계경비!H49</f>
        <v>0</v>
      </c>
      <c r="J3827" s="4">
        <f t="shared" si="573"/>
        <v>0</v>
      </c>
      <c r="K3827" s="4">
        <f>기계경비!I49</f>
        <v>0</v>
      </c>
      <c r="L3827" s="5">
        <f t="shared" si="574"/>
        <v>0</v>
      </c>
      <c r="M3827" s="4">
        <f>기계경비!J49</f>
        <v>0</v>
      </c>
      <c r="N3827" s="5">
        <f t="shared" si="575"/>
        <v>0</v>
      </c>
      <c r="O3827" s="4">
        <f t="shared" si="576"/>
        <v>0</v>
      </c>
      <c r="P3827" s="5">
        <f t="shared" si="576"/>
        <v>0</v>
      </c>
      <c r="Q3827" s="1" t="s">
        <v>13</v>
      </c>
      <c r="S3827" t="s">
        <v>54</v>
      </c>
      <c r="T3827" t="s">
        <v>54</v>
      </c>
      <c r="U3827" t="s">
        <v>13</v>
      </c>
      <c r="V3827">
        <v>1</v>
      </c>
    </row>
    <row r="3828" spans="1:22" x14ac:dyDescent="0.2">
      <c r="A3828" s="1" t="s">
        <v>13</v>
      </c>
      <c r="B3828" s="6" t="s">
        <v>13</v>
      </c>
      <c r="C3828" s="1" t="s">
        <v>13</v>
      </c>
      <c r="D3828" s="1" t="s">
        <v>13</v>
      </c>
      <c r="E3828" s="1" t="s">
        <v>1311</v>
      </c>
      <c r="F3828" s="1" t="s">
        <v>13</v>
      </c>
      <c r="G3828" s="6" t="s">
        <v>13</v>
      </c>
      <c r="H3828" s="3">
        <v>0</v>
      </c>
      <c r="I3828" s="1" t="s">
        <v>13</v>
      </c>
      <c r="J3828" s="4">
        <f>TRUNC(SUMPRODUCT(J3822:J3827, V3822:V3827), 0)</f>
        <v>0</v>
      </c>
      <c r="K3828" s="1" t="s">
        <v>13</v>
      </c>
      <c r="L3828" s="5">
        <f>TRUNC(SUMPRODUCT(L3822:L3827, V3822:V3827), 0)</f>
        <v>0</v>
      </c>
      <c r="M3828" s="1" t="s">
        <v>13</v>
      </c>
      <c r="N3828" s="5">
        <f>TRUNC(SUMPRODUCT(N3822:N3827, V3822:V3827), 0)</f>
        <v>0</v>
      </c>
      <c r="O3828" s="1" t="s">
        <v>13</v>
      </c>
      <c r="P3828" s="5">
        <f>J3828+L3828+N3828</f>
        <v>0</v>
      </c>
      <c r="Q3828" s="1" t="s">
        <v>13</v>
      </c>
      <c r="S3828" t="s">
        <v>13</v>
      </c>
      <c r="T3828" t="s">
        <v>13</v>
      </c>
      <c r="U3828" t="s">
        <v>13</v>
      </c>
      <c r="V3828">
        <v>1</v>
      </c>
    </row>
    <row r="3829" spans="1:22" x14ac:dyDescent="0.2">
      <c r="A3829" s="1" t="s">
        <v>13</v>
      </c>
      <c r="B3829" s="6" t="s">
        <v>13</v>
      </c>
      <c r="C3829" s="1" t="s">
        <v>13</v>
      </c>
      <c r="D3829" s="1" t="s">
        <v>13</v>
      </c>
      <c r="E3829" s="1" t="s">
        <v>13</v>
      </c>
      <c r="F3829" s="1" t="s">
        <v>13</v>
      </c>
      <c r="G3829" s="6" t="s">
        <v>13</v>
      </c>
      <c r="H3829" s="3">
        <v>0</v>
      </c>
      <c r="I3829" s="1" t="s">
        <v>13</v>
      </c>
      <c r="J3829" s="1" t="s">
        <v>13</v>
      </c>
      <c r="K3829" s="1" t="s">
        <v>13</v>
      </c>
      <c r="L3829" s="1" t="s">
        <v>13</v>
      </c>
      <c r="M3829" s="1" t="s">
        <v>13</v>
      </c>
      <c r="N3829" s="1" t="s">
        <v>13</v>
      </c>
      <c r="O3829" s="1" t="s">
        <v>13</v>
      </c>
      <c r="P3829" s="1" t="s">
        <v>13</v>
      </c>
      <c r="Q3829" s="1" t="s">
        <v>13</v>
      </c>
      <c r="S3829" t="s">
        <v>13</v>
      </c>
      <c r="T3829" t="s">
        <v>13</v>
      </c>
      <c r="U3829" t="s">
        <v>13</v>
      </c>
      <c r="V3829">
        <v>1</v>
      </c>
    </row>
    <row r="3830" spans="1:22" x14ac:dyDescent="0.2">
      <c r="A3830" s="1" t="s">
        <v>1216</v>
      </c>
      <c r="B3830" s="6" t="s">
        <v>13</v>
      </c>
      <c r="C3830" s="1" t="s">
        <v>13</v>
      </c>
      <c r="D3830" s="1" t="s">
        <v>13</v>
      </c>
      <c r="E3830" s="1" t="s">
        <v>1206</v>
      </c>
      <c r="F3830" s="1" t="s">
        <v>1217</v>
      </c>
      <c r="G3830" s="6" t="s">
        <v>286</v>
      </c>
      <c r="H3830" s="3">
        <v>0</v>
      </c>
      <c r="I3830" s="1" t="s">
        <v>13</v>
      </c>
      <c r="J3830" s="1" t="s">
        <v>13</v>
      </c>
      <c r="K3830" s="1" t="s">
        <v>13</v>
      </c>
      <c r="L3830" s="1" t="s">
        <v>13</v>
      </c>
      <c r="M3830" s="1" t="s">
        <v>13</v>
      </c>
      <c r="N3830" s="1" t="s">
        <v>13</v>
      </c>
      <c r="O3830" s="1" t="s">
        <v>13</v>
      </c>
      <c r="P3830" s="1" t="s">
        <v>13</v>
      </c>
      <c r="Q3830" s="1" t="s">
        <v>13</v>
      </c>
      <c r="S3830" t="s">
        <v>13</v>
      </c>
      <c r="T3830" t="s">
        <v>13</v>
      </c>
      <c r="U3830" t="s">
        <v>13</v>
      </c>
      <c r="V3830">
        <v>1</v>
      </c>
    </row>
    <row r="3831" spans="1:22" x14ac:dyDescent="0.2">
      <c r="A3831" s="1" t="s">
        <v>1216</v>
      </c>
      <c r="B3831" s="6" t="s">
        <v>1312</v>
      </c>
      <c r="C3831" s="1" t="s">
        <v>1412</v>
      </c>
      <c r="D3831" s="1" t="s">
        <v>13</v>
      </c>
      <c r="E3831" s="1" t="s">
        <v>1413</v>
      </c>
      <c r="F3831" s="1" t="s">
        <v>1315</v>
      </c>
      <c r="G3831" s="6" t="s">
        <v>1316</v>
      </c>
      <c r="H3831" s="3">
        <v>0.03</v>
      </c>
      <c r="I3831" s="5">
        <v>0</v>
      </c>
      <c r="J3831" s="4">
        <f>TRUNC(H3831*I3831, 1)</f>
        <v>0</v>
      </c>
      <c r="K3831" s="4">
        <f>노무!E9</f>
        <v>0</v>
      </c>
      <c r="L3831" s="5">
        <f>TRUNC(H3831*K3831, 1)</f>
        <v>0</v>
      </c>
      <c r="M3831" s="4">
        <v>0</v>
      </c>
      <c r="N3831" s="5">
        <f>TRUNC(H3831*M3831, 1)</f>
        <v>0</v>
      </c>
      <c r="O3831" s="4">
        <f t="shared" ref="O3831:P3833" si="577">I3831+K3831+M3831</f>
        <v>0</v>
      </c>
      <c r="P3831" s="5">
        <f t="shared" si="577"/>
        <v>0</v>
      </c>
      <c r="Q3831" s="1" t="s">
        <v>13</v>
      </c>
      <c r="S3831" t="s">
        <v>54</v>
      </c>
      <c r="T3831" t="s">
        <v>54</v>
      </c>
      <c r="U3831" t="s">
        <v>13</v>
      </c>
      <c r="V3831">
        <v>1</v>
      </c>
    </row>
    <row r="3832" spans="1:22" x14ac:dyDescent="0.2">
      <c r="A3832" s="1" t="s">
        <v>1216</v>
      </c>
      <c r="B3832" s="6" t="s">
        <v>1312</v>
      </c>
      <c r="C3832" s="1" t="s">
        <v>1317</v>
      </c>
      <c r="D3832" s="1" t="s">
        <v>13</v>
      </c>
      <c r="E3832" s="1" t="s">
        <v>1318</v>
      </c>
      <c r="F3832" s="1" t="s">
        <v>1315</v>
      </c>
      <c r="G3832" s="6" t="s">
        <v>1316</v>
      </c>
      <c r="H3832" s="3">
        <v>0.01</v>
      </c>
      <c r="I3832" s="5">
        <v>0</v>
      </c>
      <c r="J3832" s="4">
        <f>TRUNC(H3832*I3832, 1)</f>
        <v>0</v>
      </c>
      <c r="K3832" s="4">
        <f>노무!E4</f>
        <v>0</v>
      </c>
      <c r="L3832" s="5">
        <f>TRUNC(H3832*K3832, 1)</f>
        <v>0</v>
      </c>
      <c r="M3832" s="4">
        <v>0</v>
      </c>
      <c r="N3832" s="5">
        <f>TRUNC(H3832*M3832, 1)</f>
        <v>0</v>
      </c>
      <c r="O3832" s="4">
        <f t="shared" si="577"/>
        <v>0</v>
      </c>
      <c r="P3832" s="5">
        <f t="shared" si="577"/>
        <v>0</v>
      </c>
      <c r="Q3832" s="1" t="s">
        <v>13</v>
      </c>
      <c r="S3832" t="s">
        <v>54</v>
      </c>
      <c r="T3832" t="s">
        <v>54</v>
      </c>
      <c r="U3832" t="s">
        <v>13</v>
      </c>
      <c r="V3832">
        <v>1</v>
      </c>
    </row>
    <row r="3833" spans="1:22" x14ac:dyDescent="0.2">
      <c r="A3833" s="1" t="s">
        <v>1216</v>
      </c>
      <c r="B3833" s="6" t="s">
        <v>1306</v>
      </c>
      <c r="C3833" s="1" t="s">
        <v>1307</v>
      </c>
      <c r="D3833" s="1" t="s">
        <v>13</v>
      </c>
      <c r="E3833" s="1" t="s">
        <v>1319</v>
      </c>
      <c r="F3833" s="1" t="s">
        <v>1330</v>
      </c>
      <c r="G3833" s="6" t="s">
        <v>1310</v>
      </c>
      <c r="H3833" s="3">
        <v>1</v>
      </c>
      <c r="I3833" s="4">
        <f>TRUNC((L3831+L3832)*2*0.01, 1)</f>
        <v>0</v>
      </c>
      <c r="J3833" s="4">
        <f>TRUNC(H3833*I3833, 1)</f>
        <v>0</v>
      </c>
      <c r="K3833" s="4">
        <v>0</v>
      </c>
      <c r="L3833" s="5">
        <f>TRUNC(H3833*K3833, 1)</f>
        <v>0</v>
      </c>
      <c r="M3833" s="4">
        <v>0</v>
      </c>
      <c r="N3833" s="5">
        <f>TRUNC(H3833*M3833, 1)</f>
        <v>0</v>
      </c>
      <c r="O3833" s="4">
        <f t="shared" si="577"/>
        <v>0</v>
      </c>
      <c r="P3833" s="5">
        <f t="shared" si="577"/>
        <v>0</v>
      </c>
      <c r="Q3833" s="1" t="s">
        <v>13</v>
      </c>
      <c r="S3833" t="s">
        <v>54</v>
      </c>
      <c r="T3833" t="s">
        <v>54</v>
      </c>
      <c r="U3833">
        <v>2</v>
      </c>
      <c r="V3833">
        <v>1</v>
      </c>
    </row>
    <row r="3834" spans="1:22" x14ac:dyDescent="0.2">
      <c r="A3834" s="1" t="s">
        <v>13</v>
      </c>
      <c r="B3834" s="6" t="s">
        <v>13</v>
      </c>
      <c r="C3834" s="1" t="s">
        <v>13</v>
      </c>
      <c r="D3834" s="1" t="s">
        <v>13</v>
      </c>
      <c r="E3834" s="1" t="s">
        <v>1311</v>
      </c>
      <c r="F3834" s="1" t="s">
        <v>13</v>
      </c>
      <c r="G3834" s="6" t="s">
        <v>13</v>
      </c>
      <c r="H3834" s="3">
        <v>0</v>
      </c>
      <c r="I3834" s="1" t="s">
        <v>13</v>
      </c>
      <c r="J3834" s="4">
        <f>TRUNC(SUMPRODUCT(J3831:J3833, V3831:V3833), 0)</f>
        <v>0</v>
      </c>
      <c r="K3834" s="1" t="s">
        <v>13</v>
      </c>
      <c r="L3834" s="5">
        <f>TRUNC(SUMPRODUCT(L3831:L3833, V3831:V3833), 0)</f>
        <v>0</v>
      </c>
      <c r="M3834" s="1" t="s">
        <v>13</v>
      </c>
      <c r="N3834" s="5">
        <f>TRUNC(SUMPRODUCT(N3831:N3833, V3831:V3833), 0)</f>
        <v>0</v>
      </c>
      <c r="O3834" s="1" t="s">
        <v>13</v>
      </c>
      <c r="P3834" s="5">
        <f>J3834+L3834+N3834</f>
        <v>0</v>
      </c>
      <c r="Q3834" s="1" t="s">
        <v>13</v>
      </c>
      <c r="S3834" t="s">
        <v>13</v>
      </c>
      <c r="T3834" t="s">
        <v>13</v>
      </c>
      <c r="U3834" t="s">
        <v>13</v>
      </c>
      <c r="V3834">
        <v>1</v>
      </c>
    </row>
    <row r="3835" spans="1:22" x14ac:dyDescent="0.2">
      <c r="A3835" s="1" t="s">
        <v>13</v>
      </c>
      <c r="B3835" s="6" t="s">
        <v>13</v>
      </c>
      <c r="C3835" s="1" t="s">
        <v>13</v>
      </c>
      <c r="D3835" s="1" t="s">
        <v>13</v>
      </c>
      <c r="E3835" s="1" t="s">
        <v>13</v>
      </c>
      <c r="F3835" s="1" t="s">
        <v>13</v>
      </c>
      <c r="G3835" s="6" t="s">
        <v>13</v>
      </c>
      <c r="H3835" s="3">
        <v>0</v>
      </c>
      <c r="I3835" s="1" t="s">
        <v>13</v>
      </c>
      <c r="J3835" s="1" t="s">
        <v>13</v>
      </c>
      <c r="K3835" s="1" t="s">
        <v>13</v>
      </c>
      <c r="L3835" s="1" t="s">
        <v>13</v>
      </c>
      <c r="M3835" s="1" t="s">
        <v>13</v>
      </c>
      <c r="N3835" s="1" t="s">
        <v>13</v>
      </c>
      <c r="O3835" s="1" t="s">
        <v>13</v>
      </c>
      <c r="P3835" s="1" t="s">
        <v>13</v>
      </c>
      <c r="Q3835" s="1" t="s">
        <v>13</v>
      </c>
      <c r="S3835" t="s">
        <v>13</v>
      </c>
      <c r="T3835" t="s">
        <v>13</v>
      </c>
      <c r="U3835" t="s">
        <v>13</v>
      </c>
      <c r="V3835">
        <v>1</v>
      </c>
    </row>
    <row r="3836" spans="1:22" x14ac:dyDescent="0.2">
      <c r="A3836" s="1" t="s">
        <v>1218</v>
      </c>
      <c r="B3836" s="6" t="s">
        <v>13</v>
      </c>
      <c r="C3836" s="1" t="s">
        <v>13</v>
      </c>
      <c r="D3836" s="1" t="s">
        <v>13</v>
      </c>
      <c r="E3836" s="1" t="s">
        <v>1206</v>
      </c>
      <c r="F3836" s="1" t="s">
        <v>1219</v>
      </c>
      <c r="G3836" s="6" t="s">
        <v>306</v>
      </c>
      <c r="H3836" s="3">
        <v>0</v>
      </c>
      <c r="I3836" s="1" t="s">
        <v>13</v>
      </c>
      <c r="J3836" s="1" t="s">
        <v>13</v>
      </c>
      <c r="K3836" s="1" t="s">
        <v>13</v>
      </c>
      <c r="L3836" s="1" t="s">
        <v>13</v>
      </c>
      <c r="M3836" s="1" t="s">
        <v>13</v>
      </c>
      <c r="N3836" s="1" t="s">
        <v>13</v>
      </c>
      <c r="O3836" s="1" t="s">
        <v>13</v>
      </c>
      <c r="P3836" s="1" t="s">
        <v>13</v>
      </c>
      <c r="Q3836" s="1" t="s">
        <v>13</v>
      </c>
      <c r="S3836" t="s">
        <v>13</v>
      </c>
      <c r="T3836" t="s">
        <v>13</v>
      </c>
      <c r="U3836" t="s">
        <v>13</v>
      </c>
      <c r="V3836">
        <v>1</v>
      </c>
    </row>
    <row r="3837" spans="1:22" x14ac:dyDescent="0.2">
      <c r="A3837" s="1" t="s">
        <v>1218</v>
      </c>
      <c r="B3837" s="6" t="s">
        <v>1312</v>
      </c>
      <c r="C3837" s="1" t="s">
        <v>1412</v>
      </c>
      <c r="D3837" s="1" t="s">
        <v>13</v>
      </c>
      <c r="E3837" s="1" t="s">
        <v>1413</v>
      </c>
      <c r="F3837" s="1" t="s">
        <v>1315</v>
      </c>
      <c r="G3837" s="6" t="s">
        <v>1316</v>
      </c>
      <c r="H3837" s="3">
        <v>0.9</v>
      </c>
      <c r="I3837" s="5">
        <v>0</v>
      </c>
      <c r="J3837" s="4">
        <f>TRUNC(H3837*I3837, 1)</f>
        <v>0</v>
      </c>
      <c r="K3837" s="4">
        <f>노무!E9</f>
        <v>0</v>
      </c>
      <c r="L3837" s="5">
        <f>TRUNC(H3837*K3837, 1)</f>
        <v>0</v>
      </c>
      <c r="M3837" s="4">
        <v>0</v>
      </c>
      <c r="N3837" s="5">
        <f>TRUNC(H3837*M3837, 1)</f>
        <v>0</v>
      </c>
      <c r="O3837" s="4">
        <f t="shared" ref="O3837:P3839" si="578">I3837+K3837+M3837</f>
        <v>0</v>
      </c>
      <c r="P3837" s="5">
        <f t="shared" si="578"/>
        <v>0</v>
      </c>
      <c r="Q3837" s="1" t="s">
        <v>13</v>
      </c>
      <c r="S3837" t="s">
        <v>54</v>
      </c>
      <c r="T3837" t="s">
        <v>54</v>
      </c>
      <c r="U3837" t="s">
        <v>13</v>
      </c>
      <c r="V3837">
        <v>1</v>
      </c>
    </row>
    <row r="3838" spans="1:22" x14ac:dyDescent="0.2">
      <c r="A3838" s="1" t="s">
        <v>1218</v>
      </c>
      <c r="B3838" s="6" t="s">
        <v>1312</v>
      </c>
      <c r="C3838" s="1" t="s">
        <v>1317</v>
      </c>
      <c r="D3838" s="1" t="s">
        <v>13</v>
      </c>
      <c r="E3838" s="1" t="s">
        <v>1318</v>
      </c>
      <c r="F3838" s="1" t="s">
        <v>1315</v>
      </c>
      <c r="G3838" s="6" t="s">
        <v>1316</v>
      </c>
      <c r="H3838" s="3">
        <v>0.42</v>
      </c>
      <c r="I3838" s="5">
        <v>0</v>
      </c>
      <c r="J3838" s="4">
        <f>TRUNC(H3838*I3838, 1)</f>
        <v>0</v>
      </c>
      <c r="K3838" s="4">
        <f>노무!E4</f>
        <v>0</v>
      </c>
      <c r="L3838" s="5">
        <f>TRUNC(H3838*K3838, 1)</f>
        <v>0</v>
      </c>
      <c r="M3838" s="4">
        <v>0</v>
      </c>
      <c r="N3838" s="5">
        <f>TRUNC(H3838*M3838, 1)</f>
        <v>0</v>
      </c>
      <c r="O3838" s="4">
        <f t="shared" si="578"/>
        <v>0</v>
      </c>
      <c r="P3838" s="5">
        <f t="shared" si="578"/>
        <v>0</v>
      </c>
      <c r="Q3838" s="1" t="s">
        <v>13</v>
      </c>
      <c r="S3838" t="s">
        <v>54</v>
      </c>
      <c r="T3838" t="s">
        <v>54</v>
      </c>
      <c r="U3838" t="s">
        <v>13</v>
      </c>
      <c r="V3838">
        <v>1</v>
      </c>
    </row>
    <row r="3839" spans="1:22" x14ac:dyDescent="0.2">
      <c r="A3839" s="1" t="s">
        <v>1218</v>
      </c>
      <c r="B3839" s="6" t="s">
        <v>1306</v>
      </c>
      <c r="C3839" s="1" t="s">
        <v>1307</v>
      </c>
      <c r="D3839" s="1" t="s">
        <v>13</v>
      </c>
      <c r="E3839" s="1" t="s">
        <v>1319</v>
      </c>
      <c r="F3839" s="1" t="s">
        <v>1604</v>
      </c>
      <c r="G3839" s="6" t="s">
        <v>1310</v>
      </c>
      <c r="H3839" s="3">
        <v>1</v>
      </c>
      <c r="I3839" s="4">
        <f>TRUNC((L3837+L3838)*7*0.01, 1)</f>
        <v>0</v>
      </c>
      <c r="J3839" s="4">
        <f>TRUNC(H3839*I3839, 1)</f>
        <v>0</v>
      </c>
      <c r="K3839" s="4">
        <v>0</v>
      </c>
      <c r="L3839" s="5">
        <f>TRUNC(H3839*K3839, 1)</f>
        <v>0</v>
      </c>
      <c r="M3839" s="4">
        <v>0</v>
      </c>
      <c r="N3839" s="5">
        <f>TRUNC(H3839*M3839, 1)</f>
        <v>0</v>
      </c>
      <c r="O3839" s="4">
        <f t="shared" si="578"/>
        <v>0</v>
      </c>
      <c r="P3839" s="5">
        <f t="shared" si="578"/>
        <v>0</v>
      </c>
      <c r="Q3839" s="1" t="s">
        <v>13</v>
      </c>
      <c r="S3839" t="s">
        <v>54</v>
      </c>
      <c r="T3839" t="s">
        <v>54</v>
      </c>
      <c r="U3839">
        <v>7</v>
      </c>
      <c r="V3839">
        <v>1</v>
      </c>
    </row>
    <row r="3840" spans="1:22" x14ac:dyDescent="0.2">
      <c r="A3840" s="1" t="s">
        <v>13</v>
      </c>
      <c r="B3840" s="6" t="s">
        <v>13</v>
      </c>
      <c r="C3840" s="1" t="s">
        <v>13</v>
      </c>
      <c r="D3840" s="1" t="s">
        <v>13</v>
      </c>
      <c r="E3840" s="1" t="s">
        <v>1311</v>
      </c>
      <c r="F3840" s="1" t="s">
        <v>13</v>
      </c>
      <c r="G3840" s="6" t="s">
        <v>13</v>
      </c>
      <c r="H3840" s="3">
        <v>0</v>
      </c>
      <c r="I3840" s="1" t="s">
        <v>13</v>
      </c>
      <c r="J3840" s="4">
        <f>TRUNC(SUMPRODUCT(J3837:J3839, V3837:V3839), 0)</f>
        <v>0</v>
      </c>
      <c r="K3840" s="1" t="s">
        <v>13</v>
      </c>
      <c r="L3840" s="5">
        <f>TRUNC(SUMPRODUCT(L3837:L3839, V3837:V3839), 0)</f>
        <v>0</v>
      </c>
      <c r="M3840" s="1" t="s">
        <v>13</v>
      </c>
      <c r="N3840" s="5">
        <f>TRUNC(SUMPRODUCT(N3837:N3839, V3837:V3839), 0)</f>
        <v>0</v>
      </c>
      <c r="O3840" s="1" t="s">
        <v>13</v>
      </c>
      <c r="P3840" s="5">
        <f>J3840+L3840+N3840</f>
        <v>0</v>
      </c>
      <c r="Q3840" s="1" t="s">
        <v>13</v>
      </c>
      <c r="S3840" t="s">
        <v>13</v>
      </c>
      <c r="T3840" t="s">
        <v>13</v>
      </c>
      <c r="U3840" t="s">
        <v>13</v>
      </c>
      <c r="V3840">
        <v>1</v>
      </c>
    </row>
    <row r="3841" spans="1:22" x14ac:dyDescent="0.2">
      <c r="A3841" s="1" t="s">
        <v>13</v>
      </c>
      <c r="B3841" s="6" t="s">
        <v>13</v>
      </c>
      <c r="C3841" s="1" t="s">
        <v>13</v>
      </c>
      <c r="D3841" s="1" t="s">
        <v>13</v>
      </c>
      <c r="E3841" s="1" t="s">
        <v>13</v>
      </c>
      <c r="F3841" s="1" t="s">
        <v>13</v>
      </c>
      <c r="G3841" s="6" t="s">
        <v>13</v>
      </c>
      <c r="H3841" s="3">
        <v>0</v>
      </c>
      <c r="I3841" s="1" t="s">
        <v>13</v>
      </c>
      <c r="J3841" s="1" t="s">
        <v>13</v>
      </c>
      <c r="K3841" s="1" t="s">
        <v>13</v>
      </c>
      <c r="L3841" s="1" t="s">
        <v>13</v>
      </c>
      <c r="M3841" s="1" t="s">
        <v>13</v>
      </c>
      <c r="N3841" s="1" t="s">
        <v>13</v>
      </c>
      <c r="O3841" s="1" t="s">
        <v>13</v>
      </c>
      <c r="P3841" s="1" t="s">
        <v>13</v>
      </c>
      <c r="Q3841" s="1" t="s">
        <v>13</v>
      </c>
      <c r="S3841" t="s">
        <v>13</v>
      </c>
      <c r="T3841" t="s">
        <v>13</v>
      </c>
      <c r="U3841" t="s">
        <v>13</v>
      </c>
      <c r="V3841">
        <v>1</v>
      </c>
    </row>
    <row r="3842" spans="1:22" x14ac:dyDescent="0.2">
      <c r="A3842" s="1" t="s">
        <v>1220</v>
      </c>
      <c r="B3842" s="6" t="s">
        <v>13</v>
      </c>
      <c r="C3842" s="1" t="s">
        <v>13</v>
      </c>
      <c r="D3842" s="1" t="s">
        <v>13</v>
      </c>
      <c r="E3842" s="1" t="s">
        <v>1206</v>
      </c>
      <c r="F3842" s="1" t="s">
        <v>1221</v>
      </c>
      <c r="G3842" s="6" t="s">
        <v>306</v>
      </c>
      <c r="H3842" s="3">
        <v>0</v>
      </c>
      <c r="I3842" s="1" t="s">
        <v>13</v>
      </c>
      <c r="J3842" s="1" t="s">
        <v>13</v>
      </c>
      <c r="K3842" s="1" t="s">
        <v>13</v>
      </c>
      <c r="L3842" s="1" t="s">
        <v>13</v>
      </c>
      <c r="M3842" s="1" t="s">
        <v>13</v>
      </c>
      <c r="N3842" s="1" t="s">
        <v>13</v>
      </c>
      <c r="O3842" s="1" t="s">
        <v>13</v>
      </c>
      <c r="P3842" s="1" t="s">
        <v>13</v>
      </c>
      <c r="Q3842" s="1" t="s">
        <v>13</v>
      </c>
      <c r="S3842" t="s">
        <v>13</v>
      </c>
      <c r="T3842" t="s">
        <v>13</v>
      </c>
      <c r="U3842" t="s">
        <v>13</v>
      </c>
      <c r="V3842">
        <v>1</v>
      </c>
    </row>
    <row r="3843" spans="1:22" x14ac:dyDescent="0.2">
      <c r="A3843" s="1" t="s">
        <v>1220</v>
      </c>
      <c r="B3843" s="6" t="s">
        <v>1312</v>
      </c>
      <c r="C3843" s="1" t="s">
        <v>1412</v>
      </c>
      <c r="D3843" s="1" t="s">
        <v>13</v>
      </c>
      <c r="E3843" s="1" t="s">
        <v>1413</v>
      </c>
      <c r="F3843" s="1" t="s">
        <v>1315</v>
      </c>
      <c r="G3843" s="6" t="s">
        <v>1316</v>
      </c>
      <c r="H3843" s="3">
        <v>0.76</v>
      </c>
      <c r="I3843" s="5">
        <v>0</v>
      </c>
      <c r="J3843" s="4">
        <f>TRUNC(H3843*I3843, 1)</f>
        <v>0</v>
      </c>
      <c r="K3843" s="4">
        <f>노무!E9</f>
        <v>0</v>
      </c>
      <c r="L3843" s="5">
        <f>TRUNC(H3843*K3843, 1)</f>
        <v>0</v>
      </c>
      <c r="M3843" s="4">
        <v>0</v>
      </c>
      <c r="N3843" s="5">
        <f>TRUNC(H3843*M3843, 1)</f>
        <v>0</v>
      </c>
      <c r="O3843" s="4">
        <f t="shared" ref="O3843:P3845" si="579">I3843+K3843+M3843</f>
        <v>0</v>
      </c>
      <c r="P3843" s="5">
        <f t="shared" si="579"/>
        <v>0</v>
      </c>
      <c r="Q3843" s="1" t="s">
        <v>13</v>
      </c>
      <c r="S3843" t="s">
        <v>54</v>
      </c>
      <c r="T3843" t="s">
        <v>54</v>
      </c>
      <c r="U3843" t="s">
        <v>13</v>
      </c>
      <c r="V3843">
        <v>1</v>
      </c>
    </row>
    <row r="3844" spans="1:22" x14ac:dyDescent="0.2">
      <c r="A3844" s="1" t="s">
        <v>1220</v>
      </c>
      <c r="B3844" s="6" t="s">
        <v>1312</v>
      </c>
      <c r="C3844" s="1" t="s">
        <v>1317</v>
      </c>
      <c r="D3844" s="1" t="s">
        <v>13</v>
      </c>
      <c r="E3844" s="1" t="s">
        <v>1318</v>
      </c>
      <c r="F3844" s="1" t="s">
        <v>1315</v>
      </c>
      <c r="G3844" s="6" t="s">
        <v>1316</v>
      </c>
      <c r="H3844" s="3">
        <v>0.36</v>
      </c>
      <c r="I3844" s="5">
        <v>0</v>
      </c>
      <c r="J3844" s="4">
        <f>TRUNC(H3844*I3844, 1)</f>
        <v>0</v>
      </c>
      <c r="K3844" s="4">
        <f>노무!E4</f>
        <v>0</v>
      </c>
      <c r="L3844" s="5">
        <f>TRUNC(H3844*K3844, 1)</f>
        <v>0</v>
      </c>
      <c r="M3844" s="4">
        <v>0</v>
      </c>
      <c r="N3844" s="5">
        <f>TRUNC(H3844*M3844, 1)</f>
        <v>0</v>
      </c>
      <c r="O3844" s="4">
        <f t="shared" si="579"/>
        <v>0</v>
      </c>
      <c r="P3844" s="5">
        <f t="shared" si="579"/>
        <v>0</v>
      </c>
      <c r="Q3844" s="1" t="s">
        <v>13</v>
      </c>
      <c r="S3844" t="s">
        <v>54</v>
      </c>
      <c r="T3844" t="s">
        <v>54</v>
      </c>
      <c r="U3844" t="s">
        <v>13</v>
      </c>
      <c r="V3844">
        <v>1</v>
      </c>
    </row>
    <row r="3845" spans="1:22" x14ac:dyDescent="0.2">
      <c r="A3845" s="1" t="s">
        <v>1220</v>
      </c>
      <c r="B3845" s="6" t="s">
        <v>1306</v>
      </c>
      <c r="C3845" s="1" t="s">
        <v>1307</v>
      </c>
      <c r="D3845" s="1" t="s">
        <v>13</v>
      </c>
      <c r="E3845" s="1" t="s">
        <v>1319</v>
      </c>
      <c r="F3845" s="1" t="s">
        <v>1604</v>
      </c>
      <c r="G3845" s="6" t="s">
        <v>1310</v>
      </c>
      <c r="H3845" s="3">
        <v>1</v>
      </c>
      <c r="I3845" s="4">
        <f>TRUNC((L3843+L3844)*7*0.01, 1)</f>
        <v>0</v>
      </c>
      <c r="J3845" s="4">
        <f>TRUNC(H3845*I3845, 1)</f>
        <v>0</v>
      </c>
      <c r="K3845" s="4">
        <v>0</v>
      </c>
      <c r="L3845" s="5">
        <f>TRUNC(H3845*K3845, 1)</f>
        <v>0</v>
      </c>
      <c r="M3845" s="4">
        <v>0</v>
      </c>
      <c r="N3845" s="5">
        <f>TRUNC(H3845*M3845, 1)</f>
        <v>0</v>
      </c>
      <c r="O3845" s="4">
        <f t="shared" si="579"/>
        <v>0</v>
      </c>
      <c r="P3845" s="5">
        <f t="shared" si="579"/>
        <v>0</v>
      </c>
      <c r="Q3845" s="1" t="s">
        <v>13</v>
      </c>
      <c r="S3845" t="s">
        <v>54</v>
      </c>
      <c r="T3845" t="s">
        <v>54</v>
      </c>
      <c r="U3845">
        <v>7</v>
      </c>
      <c r="V3845">
        <v>1</v>
      </c>
    </row>
    <row r="3846" spans="1:22" x14ac:dyDescent="0.2">
      <c r="A3846" s="1" t="s">
        <v>13</v>
      </c>
      <c r="B3846" s="6" t="s">
        <v>13</v>
      </c>
      <c r="C3846" s="1" t="s">
        <v>13</v>
      </c>
      <c r="D3846" s="1" t="s">
        <v>13</v>
      </c>
      <c r="E3846" s="1" t="s">
        <v>1311</v>
      </c>
      <c r="F3846" s="1" t="s">
        <v>13</v>
      </c>
      <c r="G3846" s="6" t="s">
        <v>13</v>
      </c>
      <c r="H3846" s="3">
        <v>0</v>
      </c>
      <c r="I3846" s="1" t="s">
        <v>13</v>
      </c>
      <c r="J3846" s="4">
        <f>TRUNC(SUMPRODUCT(J3843:J3845, V3843:V3845), 0)</f>
        <v>0</v>
      </c>
      <c r="K3846" s="1" t="s">
        <v>13</v>
      </c>
      <c r="L3846" s="5">
        <f>TRUNC(SUMPRODUCT(L3843:L3845, V3843:V3845), 0)</f>
        <v>0</v>
      </c>
      <c r="M3846" s="1" t="s">
        <v>13</v>
      </c>
      <c r="N3846" s="5">
        <f>TRUNC(SUMPRODUCT(N3843:N3845, V3843:V3845), 0)</f>
        <v>0</v>
      </c>
      <c r="O3846" s="1" t="s">
        <v>13</v>
      </c>
      <c r="P3846" s="5">
        <f>J3846+L3846+N3846</f>
        <v>0</v>
      </c>
      <c r="Q3846" s="1" t="s">
        <v>13</v>
      </c>
      <c r="S3846" t="s">
        <v>13</v>
      </c>
      <c r="T3846" t="s">
        <v>13</v>
      </c>
      <c r="U3846" t="s">
        <v>13</v>
      </c>
      <c r="V3846">
        <v>1</v>
      </c>
    </row>
    <row r="3847" spans="1:22" x14ac:dyDescent="0.2">
      <c r="A3847" s="1" t="s">
        <v>13</v>
      </c>
      <c r="B3847" s="6" t="s">
        <v>13</v>
      </c>
      <c r="C3847" s="1" t="s">
        <v>13</v>
      </c>
      <c r="D3847" s="1" t="s">
        <v>13</v>
      </c>
      <c r="E3847" s="1" t="s">
        <v>13</v>
      </c>
      <c r="F3847" s="1" t="s">
        <v>13</v>
      </c>
      <c r="G3847" s="6" t="s">
        <v>13</v>
      </c>
      <c r="H3847" s="3">
        <v>0</v>
      </c>
      <c r="I3847" s="1" t="s">
        <v>13</v>
      </c>
      <c r="J3847" s="1" t="s">
        <v>13</v>
      </c>
      <c r="K3847" s="1" t="s">
        <v>13</v>
      </c>
      <c r="L3847" s="1" t="s">
        <v>13</v>
      </c>
      <c r="M3847" s="1" t="s">
        <v>13</v>
      </c>
      <c r="N3847" s="1" t="s">
        <v>13</v>
      </c>
      <c r="O3847" s="1" t="s">
        <v>13</v>
      </c>
      <c r="P3847" s="1" t="s">
        <v>13</v>
      </c>
      <c r="Q3847" s="1" t="s">
        <v>13</v>
      </c>
      <c r="S3847" t="s">
        <v>13</v>
      </c>
      <c r="T3847" t="s">
        <v>13</v>
      </c>
      <c r="U3847" t="s">
        <v>13</v>
      </c>
      <c r="V3847">
        <v>1</v>
      </c>
    </row>
    <row r="3848" spans="1:22" x14ac:dyDescent="0.2">
      <c r="A3848" s="1" t="s">
        <v>1222</v>
      </c>
      <c r="B3848" s="6" t="s">
        <v>13</v>
      </c>
      <c r="C3848" s="1" t="s">
        <v>13</v>
      </c>
      <c r="D3848" s="1" t="s">
        <v>13</v>
      </c>
      <c r="E3848" s="1" t="s">
        <v>1223</v>
      </c>
      <c r="F3848" s="1" t="s">
        <v>280</v>
      </c>
      <c r="G3848" s="6" t="s">
        <v>1181</v>
      </c>
      <c r="H3848" s="3">
        <v>0</v>
      </c>
      <c r="I3848" s="1" t="s">
        <v>13</v>
      </c>
      <c r="J3848" s="1" t="s">
        <v>13</v>
      </c>
      <c r="K3848" s="1" t="s">
        <v>13</v>
      </c>
      <c r="L3848" s="1" t="s">
        <v>13</v>
      </c>
      <c r="M3848" s="1" t="s">
        <v>13</v>
      </c>
      <c r="N3848" s="1" t="s">
        <v>13</v>
      </c>
      <c r="O3848" s="1" t="s">
        <v>13</v>
      </c>
      <c r="P3848" s="1" t="s">
        <v>13</v>
      </c>
      <c r="Q3848" s="1" t="s">
        <v>13</v>
      </c>
      <c r="S3848" t="s">
        <v>13</v>
      </c>
      <c r="T3848" t="s">
        <v>13</v>
      </c>
      <c r="U3848" t="s">
        <v>13</v>
      </c>
      <c r="V3848">
        <v>1</v>
      </c>
    </row>
    <row r="3849" spans="1:22" x14ac:dyDescent="0.2">
      <c r="A3849" s="1" t="s">
        <v>1222</v>
      </c>
      <c r="B3849" s="6" t="s">
        <v>1312</v>
      </c>
      <c r="C3849" s="1" t="s">
        <v>1313</v>
      </c>
      <c r="D3849" s="1" t="s">
        <v>13</v>
      </c>
      <c r="E3849" s="1" t="s">
        <v>1314</v>
      </c>
      <c r="F3849" s="1" t="s">
        <v>1315</v>
      </c>
      <c r="G3849" s="6" t="s">
        <v>1316</v>
      </c>
      <c r="H3849" s="3">
        <v>0.82</v>
      </c>
      <c r="I3849" s="5">
        <v>0</v>
      </c>
      <c r="J3849" s="4">
        <f>TRUNC(H3849*I3849, 1)</f>
        <v>0</v>
      </c>
      <c r="K3849" s="4">
        <f>노무!E8</f>
        <v>0</v>
      </c>
      <c r="L3849" s="5">
        <f>TRUNC(H3849*K3849, 1)</f>
        <v>0</v>
      </c>
      <c r="M3849" s="4">
        <v>0</v>
      </c>
      <c r="N3849" s="5">
        <f>TRUNC(H3849*M3849, 1)</f>
        <v>0</v>
      </c>
      <c r="O3849" s="4">
        <f t="shared" ref="O3849:P3851" si="580">I3849+K3849+M3849</f>
        <v>0</v>
      </c>
      <c r="P3849" s="5">
        <f t="shared" si="580"/>
        <v>0</v>
      </c>
      <c r="Q3849" s="1" t="s">
        <v>13</v>
      </c>
      <c r="S3849" t="s">
        <v>54</v>
      </c>
      <c r="T3849" t="s">
        <v>54</v>
      </c>
      <c r="U3849" t="s">
        <v>13</v>
      </c>
      <c r="V3849">
        <v>1</v>
      </c>
    </row>
    <row r="3850" spans="1:22" x14ac:dyDescent="0.2">
      <c r="A3850" s="1" t="s">
        <v>1222</v>
      </c>
      <c r="B3850" s="6" t="s">
        <v>1312</v>
      </c>
      <c r="C3850" s="1" t="s">
        <v>1317</v>
      </c>
      <c r="D3850" s="1" t="s">
        <v>13</v>
      </c>
      <c r="E3850" s="1" t="s">
        <v>1318</v>
      </c>
      <c r="F3850" s="1" t="s">
        <v>1315</v>
      </c>
      <c r="G3850" s="6" t="s">
        <v>1316</v>
      </c>
      <c r="H3850" s="3">
        <v>0.35</v>
      </c>
      <c r="I3850" s="5">
        <v>0</v>
      </c>
      <c r="J3850" s="4">
        <f>TRUNC(H3850*I3850, 1)</f>
        <v>0</v>
      </c>
      <c r="K3850" s="4">
        <f>노무!E4</f>
        <v>0</v>
      </c>
      <c r="L3850" s="5">
        <f>TRUNC(H3850*K3850, 1)</f>
        <v>0</v>
      </c>
      <c r="M3850" s="4">
        <v>0</v>
      </c>
      <c r="N3850" s="5">
        <f>TRUNC(H3850*M3850, 1)</f>
        <v>0</v>
      </c>
      <c r="O3850" s="4">
        <f t="shared" si="580"/>
        <v>0</v>
      </c>
      <c r="P3850" s="5">
        <f t="shared" si="580"/>
        <v>0</v>
      </c>
      <c r="Q3850" s="1" t="s">
        <v>13</v>
      </c>
      <c r="S3850" t="s">
        <v>54</v>
      </c>
      <c r="T3850" t="s">
        <v>54</v>
      </c>
      <c r="U3850" t="s">
        <v>13</v>
      </c>
      <c r="V3850">
        <v>1</v>
      </c>
    </row>
    <row r="3851" spans="1:22" x14ac:dyDescent="0.2">
      <c r="A3851" s="1" t="s">
        <v>1222</v>
      </c>
      <c r="B3851" s="6" t="s">
        <v>1331</v>
      </c>
      <c r="C3851" s="1" t="s">
        <v>1422</v>
      </c>
      <c r="D3851" s="1" t="s">
        <v>13</v>
      </c>
      <c r="E3851" s="1" t="s">
        <v>1341</v>
      </c>
      <c r="F3851" s="1" t="s">
        <v>1423</v>
      </c>
      <c r="G3851" s="6" t="s">
        <v>1335</v>
      </c>
      <c r="H3851" s="3">
        <v>1.17</v>
      </c>
      <c r="I3851" s="4">
        <f>기계경비!H7</f>
        <v>0</v>
      </c>
      <c r="J3851" s="4">
        <f>TRUNC(H3851*I3851, 1)</f>
        <v>0</v>
      </c>
      <c r="K3851" s="4">
        <f>기계경비!I7</f>
        <v>0</v>
      </c>
      <c r="L3851" s="5">
        <f>TRUNC(H3851*K3851, 1)</f>
        <v>0</v>
      </c>
      <c r="M3851" s="4">
        <f>기계경비!J7</f>
        <v>0</v>
      </c>
      <c r="N3851" s="5">
        <f>TRUNC(H3851*M3851, 1)</f>
        <v>0</v>
      </c>
      <c r="O3851" s="4">
        <f t="shared" si="580"/>
        <v>0</v>
      </c>
      <c r="P3851" s="5">
        <f t="shared" si="580"/>
        <v>0</v>
      </c>
      <c r="Q3851" s="1" t="s">
        <v>13</v>
      </c>
      <c r="S3851" t="s">
        <v>54</v>
      </c>
      <c r="T3851" t="s">
        <v>54</v>
      </c>
      <c r="U3851" t="s">
        <v>13</v>
      </c>
      <c r="V3851">
        <v>1</v>
      </c>
    </row>
    <row r="3852" spans="1:22" x14ac:dyDescent="0.2">
      <c r="A3852" s="1" t="s">
        <v>13</v>
      </c>
      <c r="B3852" s="6" t="s">
        <v>13</v>
      </c>
      <c r="C3852" s="1" t="s">
        <v>13</v>
      </c>
      <c r="D3852" s="1" t="s">
        <v>13</v>
      </c>
      <c r="E3852" s="1" t="s">
        <v>1311</v>
      </c>
      <c r="F3852" s="1" t="s">
        <v>13</v>
      </c>
      <c r="G3852" s="6" t="s">
        <v>13</v>
      </c>
      <c r="H3852" s="3">
        <v>0</v>
      </c>
      <c r="I3852" s="1" t="s">
        <v>13</v>
      </c>
      <c r="J3852" s="4">
        <f>TRUNC(SUMPRODUCT(J3849:J3851, V3849:V3851), 0)</f>
        <v>0</v>
      </c>
      <c r="K3852" s="1" t="s">
        <v>13</v>
      </c>
      <c r="L3852" s="5">
        <f>TRUNC(SUMPRODUCT(L3849:L3851, V3849:V3851), 0)</f>
        <v>0</v>
      </c>
      <c r="M3852" s="1" t="s">
        <v>13</v>
      </c>
      <c r="N3852" s="5">
        <f>TRUNC(SUMPRODUCT(N3849:N3851, V3849:V3851), 0)</f>
        <v>0</v>
      </c>
      <c r="O3852" s="1" t="s">
        <v>13</v>
      </c>
      <c r="P3852" s="5">
        <f>J3852+L3852+N3852</f>
        <v>0</v>
      </c>
      <c r="Q3852" s="1" t="s">
        <v>13</v>
      </c>
      <c r="S3852" t="s">
        <v>13</v>
      </c>
      <c r="T3852" t="s">
        <v>13</v>
      </c>
      <c r="U3852" t="s">
        <v>13</v>
      </c>
      <c r="V3852">
        <v>1</v>
      </c>
    </row>
    <row r="3853" spans="1:22" x14ac:dyDescent="0.2">
      <c r="A3853" s="1" t="s">
        <v>13</v>
      </c>
      <c r="B3853" s="6" t="s">
        <v>13</v>
      </c>
      <c r="C3853" s="1" t="s">
        <v>13</v>
      </c>
      <c r="D3853" s="1" t="s">
        <v>13</v>
      </c>
      <c r="E3853" s="1" t="s">
        <v>13</v>
      </c>
      <c r="F3853" s="1" t="s">
        <v>13</v>
      </c>
      <c r="G3853" s="6" t="s">
        <v>13</v>
      </c>
      <c r="H3853" s="3">
        <v>0</v>
      </c>
      <c r="I3853" s="1" t="s">
        <v>13</v>
      </c>
      <c r="J3853" s="1" t="s">
        <v>13</v>
      </c>
      <c r="K3853" s="1" t="s">
        <v>13</v>
      </c>
      <c r="L3853" s="1" t="s">
        <v>13</v>
      </c>
      <c r="M3853" s="1" t="s">
        <v>13</v>
      </c>
      <c r="N3853" s="1" t="s">
        <v>13</v>
      </c>
      <c r="O3853" s="1" t="s">
        <v>13</v>
      </c>
      <c r="P3853" s="1" t="s">
        <v>13</v>
      </c>
      <c r="Q3853" s="1" t="s">
        <v>13</v>
      </c>
      <c r="S3853" t="s">
        <v>13</v>
      </c>
      <c r="T3853" t="s">
        <v>13</v>
      </c>
      <c r="U3853" t="s">
        <v>13</v>
      </c>
      <c r="V3853">
        <v>1</v>
      </c>
    </row>
    <row r="3854" spans="1:22" x14ac:dyDescent="0.2">
      <c r="A3854" s="1" t="s">
        <v>1224</v>
      </c>
      <c r="B3854" s="6" t="s">
        <v>13</v>
      </c>
      <c r="C3854" s="1" t="s">
        <v>13</v>
      </c>
      <c r="D3854" s="1" t="s">
        <v>13</v>
      </c>
      <c r="E3854" s="1" t="s">
        <v>1225</v>
      </c>
      <c r="F3854" s="1" t="s">
        <v>1226</v>
      </c>
      <c r="G3854" s="6" t="s">
        <v>286</v>
      </c>
      <c r="H3854" s="3">
        <v>0</v>
      </c>
      <c r="I3854" s="1" t="s">
        <v>13</v>
      </c>
      <c r="J3854" s="1" t="s">
        <v>13</v>
      </c>
      <c r="K3854" s="1" t="s">
        <v>13</v>
      </c>
      <c r="L3854" s="1" t="s">
        <v>13</v>
      </c>
      <c r="M3854" s="1" t="s">
        <v>13</v>
      </c>
      <c r="N3854" s="1" t="s">
        <v>13</v>
      </c>
      <c r="O3854" s="1" t="s">
        <v>13</v>
      </c>
      <c r="P3854" s="1" t="s">
        <v>13</v>
      </c>
      <c r="Q3854" s="1" t="s">
        <v>13</v>
      </c>
      <c r="S3854" t="s">
        <v>13</v>
      </c>
      <c r="T3854" t="s">
        <v>13</v>
      </c>
      <c r="U3854" t="s">
        <v>13</v>
      </c>
      <c r="V3854">
        <v>1</v>
      </c>
    </row>
    <row r="3855" spans="1:22" x14ac:dyDescent="0.2">
      <c r="A3855" s="1" t="s">
        <v>1224</v>
      </c>
      <c r="B3855" s="6" t="s">
        <v>1312</v>
      </c>
      <c r="C3855" s="1" t="s">
        <v>1324</v>
      </c>
      <c r="D3855" s="1" t="s">
        <v>13</v>
      </c>
      <c r="E3855" s="1" t="s">
        <v>1326</v>
      </c>
      <c r="F3855" s="1" t="s">
        <v>1315</v>
      </c>
      <c r="G3855" s="6" t="s">
        <v>1316</v>
      </c>
      <c r="H3855" s="3">
        <v>0.51</v>
      </c>
      <c r="I3855" s="5">
        <v>0</v>
      </c>
      <c r="J3855" s="4">
        <f>TRUNC(H3855*I3855, 1)</f>
        <v>0</v>
      </c>
      <c r="K3855" s="4">
        <f>노무!E10</f>
        <v>0</v>
      </c>
      <c r="L3855" s="5">
        <f>TRUNC(H3855*K3855, 1)</f>
        <v>0</v>
      </c>
      <c r="M3855" s="4">
        <v>0</v>
      </c>
      <c r="N3855" s="5">
        <f>TRUNC(H3855*M3855, 1)</f>
        <v>0</v>
      </c>
      <c r="O3855" s="4">
        <f t="shared" ref="O3855:P3857" si="581">I3855+K3855+M3855</f>
        <v>0</v>
      </c>
      <c r="P3855" s="5">
        <f t="shared" si="581"/>
        <v>0</v>
      </c>
      <c r="Q3855" s="1" t="s">
        <v>13</v>
      </c>
      <c r="S3855" t="s">
        <v>54</v>
      </c>
      <c r="T3855" t="s">
        <v>54</v>
      </c>
      <c r="U3855" t="s">
        <v>13</v>
      </c>
      <c r="V3855">
        <v>1</v>
      </c>
    </row>
    <row r="3856" spans="1:22" x14ac:dyDescent="0.2">
      <c r="A3856" s="1" t="s">
        <v>1224</v>
      </c>
      <c r="B3856" s="6" t="s">
        <v>1312</v>
      </c>
      <c r="C3856" s="1" t="s">
        <v>1317</v>
      </c>
      <c r="D3856" s="1" t="s">
        <v>13</v>
      </c>
      <c r="E3856" s="1" t="s">
        <v>1318</v>
      </c>
      <c r="F3856" s="1" t="s">
        <v>1315</v>
      </c>
      <c r="G3856" s="6" t="s">
        <v>1316</v>
      </c>
      <c r="H3856" s="3">
        <v>0.13</v>
      </c>
      <c r="I3856" s="5">
        <v>0</v>
      </c>
      <c r="J3856" s="4">
        <f>TRUNC(H3856*I3856, 1)</f>
        <v>0</v>
      </c>
      <c r="K3856" s="4">
        <f>노무!E4</f>
        <v>0</v>
      </c>
      <c r="L3856" s="5">
        <f>TRUNC(H3856*K3856, 1)</f>
        <v>0</v>
      </c>
      <c r="M3856" s="4">
        <v>0</v>
      </c>
      <c r="N3856" s="5">
        <f>TRUNC(H3856*M3856, 1)</f>
        <v>0</v>
      </c>
      <c r="O3856" s="4">
        <f t="shared" si="581"/>
        <v>0</v>
      </c>
      <c r="P3856" s="5">
        <f t="shared" si="581"/>
        <v>0</v>
      </c>
      <c r="Q3856" s="1" t="s">
        <v>13</v>
      </c>
      <c r="S3856" t="s">
        <v>54</v>
      </c>
      <c r="T3856" t="s">
        <v>54</v>
      </c>
      <c r="U3856" t="s">
        <v>13</v>
      </c>
      <c r="V3856">
        <v>1</v>
      </c>
    </row>
    <row r="3857" spans="1:22" x14ac:dyDescent="0.2">
      <c r="A3857" s="1" t="s">
        <v>1224</v>
      </c>
      <c r="B3857" s="6" t="s">
        <v>1306</v>
      </c>
      <c r="C3857" s="1" t="s">
        <v>1307</v>
      </c>
      <c r="D3857" s="1" t="s">
        <v>13</v>
      </c>
      <c r="E3857" s="1" t="s">
        <v>1319</v>
      </c>
      <c r="F3857" s="1" t="s">
        <v>1320</v>
      </c>
      <c r="G3857" s="6" t="s">
        <v>1310</v>
      </c>
      <c r="H3857" s="3">
        <v>1</v>
      </c>
      <c r="I3857" s="4">
        <f>TRUNC((L3855+L3856)*3*0.01, 1)</f>
        <v>0</v>
      </c>
      <c r="J3857" s="4">
        <f>TRUNC(H3857*I3857, 1)</f>
        <v>0</v>
      </c>
      <c r="K3857" s="4">
        <v>0</v>
      </c>
      <c r="L3857" s="5">
        <f>TRUNC(H3857*K3857, 1)</f>
        <v>0</v>
      </c>
      <c r="M3857" s="4">
        <v>0</v>
      </c>
      <c r="N3857" s="5">
        <f>TRUNC(H3857*M3857, 1)</f>
        <v>0</v>
      </c>
      <c r="O3857" s="4">
        <f t="shared" si="581"/>
        <v>0</v>
      </c>
      <c r="P3857" s="5">
        <f t="shared" si="581"/>
        <v>0</v>
      </c>
      <c r="Q3857" s="1" t="s">
        <v>13</v>
      </c>
      <c r="S3857" t="s">
        <v>54</v>
      </c>
      <c r="T3857" t="s">
        <v>54</v>
      </c>
      <c r="U3857">
        <v>3</v>
      </c>
      <c r="V3857">
        <v>1</v>
      </c>
    </row>
    <row r="3858" spans="1:22" x14ac:dyDescent="0.2">
      <c r="A3858" s="1" t="s">
        <v>13</v>
      </c>
      <c r="B3858" s="6" t="s">
        <v>13</v>
      </c>
      <c r="C3858" s="1" t="s">
        <v>13</v>
      </c>
      <c r="D3858" s="1" t="s">
        <v>13</v>
      </c>
      <c r="E3858" s="1" t="s">
        <v>1311</v>
      </c>
      <c r="F3858" s="1" t="s">
        <v>13</v>
      </c>
      <c r="G3858" s="6" t="s">
        <v>13</v>
      </c>
      <c r="H3858" s="3">
        <v>0</v>
      </c>
      <c r="I3858" s="1" t="s">
        <v>13</v>
      </c>
      <c r="J3858" s="4">
        <f>TRUNC(SUMPRODUCT(J3855:J3857, V3855:V3857), 0)</f>
        <v>0</v>
      </c>
      <c r="K3858" s="1" t="s">
        <v>13</v>
      </c>
      <c r="L3858" s="5">
        <f>TRUNC(SUMPRODUCT(L3855:L3857, V3855:V3857), 0)</f>
        <v>0</v>
      </c>
      <c r="M3858" s="1" t="s">
        <v>13</v>
      </c>
      <c r="N3858" s="5">
        <f>TRUNC(SUMPRODUCT(N3855:N3857, V3855:V3857), 0)</f>
        <v>0</v>
      </c>
      <c r="O3858" s="1" t="s">
        <v>13</v>
      </c>
      <c r="P3858" s="5">
        <f>J3858+L3858+N3858</f>
        <v>0</v>
      </c>
      <c r="Q3858" s="1" t="s">
        <v>13</v>
      </c>
      <c r="S3858" t="s">
        <v>13</v>
      </c>
      <c r="T3858" t="s">
        <v>13</v>
      </c>
      <c r="U3858" t="s">
        <v>13</v>
      </c>
      <c r="V3858">
        <v>1</v>
      </c>
    </row>
    <row r="3859" spans="1:22" x14ac:dyDescent="0.2">
      <c r="A3859" s="1" t="s">
        <v>13</v>
      </c>
      <c r="B3859" s="6" t="s">
        <v>13</v>
      </c>
      <c r="C3859" s="1" t="s">
        <v>13</v>
      </c>
      <c r="D3859" s="1" t="s">
        <v>13</v>
      </c>
      <c r="E3859" s="1" t="s">
        <v>13</v>
      </c>
      <c r="F3859" s="1" t="s">
        <v>13</v>
      </c>
      <c r="G3859" s="6" t="s">
        <v>13</v>
      </c>
      <c r="H3859" s="3">
        <v>0</v>
      </c>
      <c r="I3859" s="1" t="s">
        <v>13</v>
      </c>
      <c r="J3859" s="1" t="s">
        <v>13</v>
      </c>
      <c r="K3859" s="1" t="s">
        <v>13</v>
      </c>
      <c r="L3859" s="1" t="s">
        <v>13</v>
      </c>
      <c r="M3859" s="1" t="s">
        <v>13</v>
      </c>
      <c r="N3859" s="1" t="s">
        <v>13</v>
      </c>
      <c r="O3859" s="1" t="s">
        <v>13</v>
      </c>
      <c r="P3859" s="1" t="s">
        <v>13</v>
      </c>
      <c r="Q3859" s="1" t="s">
        <v>13</v>
      </c>
      <c r="S3859" t="s">
        <v>13</v>
      </c>
      <c r="T3859" t="s">
        <v>13</v>
      </c>
      <c r="U3859" t="s">
        <v>13</v>
      </c>
      <c r="V3859">
        <v>1</v>
      </c>
    </row>
    <row r="3860" spans="1:22" x14ac:dyDescent="0.2">
      <c r="A3860" s="1" t="s">
        <v>1227</v>
      </c>
      <c r="B3860" s="6" t="s">
        <v>13</v>
      </c>
      <c r="C3860" s="1" t="s">
        <v>13</v>
      </c>
      <c r="D3860" s="1" t="s">
        <v>13</v>
      </c>
      <c r="E3860" s="1" t="s">
        <v>1225</v>
      </c>
      <c r="F3860" s="1" t="s">
        <v>1228</v>
      </c>
      <c r="G3860" s="6" t="s">
        <v>286</v>
      </c>
      <c r="H3860" s="3">
        <v>0</v>
      </c>
      <c r="I3860" s="1" t="s">
        <v>13</v>
      </c>
      <c r="J3860" s="1" t="s">
        <v>13</v>
      </c>
      <c r="K3860" s="1" t="s">
        <v>13</v>
      </c>
      <c r="L3860" s="1" t="s">
        <v>13</v>
      </c>
      <c r="M3860" s="1" t="s">
        <v>13</v>
      </c>
      <c r="N3860" s="1" t="s">
        <v>13</v>
      </c>
      <c r="O3860" s="1" t="s">
        <v>13</v>
      </c>
      <c r="P3860" s="1" t="s">
        <v>13</v>
      </c>
      <c r="Q3860" s="1" t="s">
        <v>13</v>
      </c>
      <c r="S3860" t="s">
        <v>13</v>
      </c>
      <c r="T3860" t="s">
        <v>13</v>
      </c>
      <c r="U3860" t="s">
        <v>13</v>
      </c>
      <c r="V3860">
        <v>1</v>
      </c>
    </row>
    <row r="3861" spans="1:22" x14ac:dyDescent="0.2">
      <c r="A3861" s="1" t="s">
        <v>1227</v>
      </c>
      <c r="B3861" s="6" t="s">
        <v>1312</v>
      </c>
      <c r="C3861" s="1" t="s">
        <v>1324</v>
      </c>
      <c r="D3861" s="1" t="s">
        <v>13</v>
      </c>
      <c r="E3861" s="1" t="s">
        <v>1326</v>
      </c>
      <c r="F3861" s="1" t="s">
        <v>1315</v>
      </c>
      <c r="G3861" s="6" t="s">
        <v>1316</v>
      </c>
      <c r="H3861" s="3">
        <v>0.51</v>
      </c>
      <c r="I3861" s="5">
        <v>0</v>
      </c>
      <c r="J3861" s="4">
        <f>TRUNC(H3861*I3861, 1)</f>
        <v>0</v>
      </c>
      <c r="K3861" s="4">
        <f>노무!E10</f>
        <v>0</v>
      </c>
      <c r="L3861" s="5">
        <f>TRUNC(H3861*K3861, 1)</f>
        <v>0</v>
      </c>
      <c r="M3861" s="4">
        <v>0</v>
      </c>
      <c r="N3861" s="5">
        <f>TRUNC(H3861*M3861, 1)</f>
        <v>0</v>
      </c>
      <c r="O3861" s="4">
        <f t="shared" ref="O3861:P3864" si="582">I3861+K3861+M3861</f>
        <v>0</v>
      </c>
      <c r="P3861" s="5">
        <f t="shared" si="582"/>
        <v>0</v>
      </c>
      <c r="Q3861" s="1" t="s">
        <v>13</v>
      </c>
      <c r="S3861" t="s">
        <v>54</v>
      </c>
      <c r="T3861" t="s">
        <v>54</v>
      </c>
      <c r="U3861" t="s">
        <v>13</v>
      </c>
      <c r="V3861">
        <v>1</v>
      </c>
    </row>
    <row r="3862" spans="1:22" x14ac:dyDescent="0.2">
      <c r="A3862" s="1" t="s">
        <v>1227</v>
      </c>
      <c r="B3862" s="6" t="s">
        <v>1312</v>
      </c>
      <c r="C3862" s="1" t="s">
        <v>1317</v>
      </c>
      <c r="D3862" s="1" t="s">
        <v>13</v>
      </c>
      <c r="E3862" s="1" t="s">
        <v>1318</v>
      </c>
      <c r="F3862" s="1" t="s">
        <v>1315</v>
      </c>
      <c r="G3862" s="6" t="s">
        <v>1316</v>
      </c>
      <c r="H3862" s="3">
        <v>0.13</v>
      </c>
      <c r="I3862" s="5">
        <v>0</v>
      </c>
      <c r="J3862" s="4">
        <f>TRUNC(H3862*I3862, 1)</f>
        <v>0</v>
      </c>
      <c r="K3862" s="4">
        <f>노무!E4</f>
        <v>0</v>
      </c>
      <c r="L3862" s="5">
        <f>TRUNC(H3862*K3862, 1)</f>
        <v>0</v>
      </c>
      <c r="M3862" s="4">
        <v>0</v>
      </c>
      <c r="N3862" s="5">
        <f>TRUNC(H3862*M3862, 1)</f>
        <v>0</v>
      </c>
      <c r="O3862" s="4">
        <f t="shared" si="582"/>
        <v>0</v>
      </c>
      <c r="P3862" s="5">
        <f t="shared" si="582"/>
        <v>0</v>
      </c>
      <c r="Q3862" s="1" t="s">
        <v>13</v>
      </c>
      <c r="S3862" t="s">
        <v>54</v>
      </c>
      <c r="T3862" t="s">
        <v>54</v>
      </c>
      <c r="U3862" t="s">
        <v>13</v>
      </c>
      <c r="V3862">
        <v>1</v>
      </c>
    </row>
    <row r="3863" spans="1:22" x14ac:dyDescent="0.2">
      <c r="A3863" s="1" t="s">
        <v>1227</v>
      </c>
      <c r="B3863" s="6" t="s">
        <v>1306</v>
      </c>
      <c r="C3863" s="1" t="s">
        <v>1307</v>
      </c>
      <c r="D3863" s="1" t="s">
        <v>13</v>
      </c>
      <c r="E3863" s="1" t="s">
        <v>1322</v>
      </c>
      <c r="F3863" s="1" t="s">
        <v>1323</v>
      </c>
      <c r="G3863" s="6" t="s">
        <v>1310</v>
      </c>
      <c r="H3863" s="3">
        <v>1</v>
      </c>
      <c r="I3863" s="5">
        <v>0</v>
      </c>
      <c r="J3863" s="4">
        <f>TRUNC(H3863*I3863, 1)</f>
        <v>0</v>
      </c>
      <c r="K3863" s="4">
        <f>TRUNC((L3861+L3862)*10*0.01, 1)</f>
        <v>0</v>
      </c>
      <c r="L3863" s="5">
        <f>TRUNC(H3863*K3863, 1)</f>
        <v>0</v>
      </c>
      <c r="M3863" s="4">
        <v>0</v>
      </c>
      <c r="N3863" s="5">
        <f>TRUNC(H3863*M3863, 1)</f>
        <v>0</v>
      </c>
      <c r="O3863" s="4">
        <f t="shared" si="582"/>
        <v>0</v>
      </c>
      <c r="P3863" s="5">
        <f t="shared" si="582"/>
        <v>0</v>
      </c>
      <c r="Q3863" s="1" t="s">
        <v>13</v>
      </c>
      <c r="S3863" t="s">
        <v>54</v>
      </c>
      <c r="T3863" t="s">
        <v>54</v>
      </c>
      <c r="U3863">
        <v>10</v>
      </c>
      <c r="V3863">
        <v>1</v>
      </c>
    </row>
    <row r="3864" spans="1:22" x14ac:dyDescent="0.2">
      <c r="A3864" s="1" t="s">
        <v>1227</v>
      </c>
      <c r="B3864" s="6" t="s">
        <v>1306</v>
      </c>
      <c r="C3864" s="1" t="s">
        <v>1321</v>
      </c>
      <c r="D3864" s="1" t="s">
        <v>13</v>
      </c>
      <c r="E3864" s="1" t="s">
        <v>1319</v>
      </c>
      <c r="F3864" s="1" t="s">
        <v>1320</v>
      </c>
      <c r="G3864" s="6" t="s">
        <v>1310</v>
      </c>
      <c r="H3864" s="3">
        <v>1</v>
      </c>
      <c r="I3864" s="4">
        <f>TRUNC((L3861+L3862)*3*0.01, 1)</f>
        <v>0</v>
      </c>
      <c r="J3864" s="4">
        <f>TRUNC(H3864*I3864, 1)</f>
        <v>0</v>
      </c>
      <c r="K3864" s="4">
        <v>0</v>
      </c>
      <c r="L3864" s="5">
        <f>TRUNC(H3864*K3864, 1)</f>
        <v>0</v>
      </c>
      <c r="M3864" s="4">
        <v>0</v>
      </c>
      <c r="N3864" s="5">
        <f>TRUNC(H3864*M3864, 1)</f>
        <v>0</v>
      </c>
      <c r="O3864" s="4">
        <f t="shared" si="582"/>
        <v>0</v>
      </c>
      <c r="P3864" s="5">
        <f t="shared" si="582"/>
        <v>0</v>
      </c>
      <c r="Q3864" s="1" t="s">
        <v>13</v>
      </c>
      <c r="S3864" t="s">
        <v>54</v>
      </c>
      <c r="T3864" t="s">
        <v>54</v>
      </c>
      <c r="U3864">
        <v>3</v>
      </c>
      <c r="V3864">
        <v>1</v>
      </c>
    </row>
    <row r="3865" spans="1:22" x14ac:dyDescent="0.2">
      <c r="A3865" s="1" t="s">
        <v>13</v>
      </c>
      <c r="B3865" s="6" t="s">
        <v>13</v>
      </c>
      <c r="C3865" s="1" t="s">
        <v>13</v>
      </c>
      <c r="D3865" s="1" t="s">
        <v>13</v>
      </c>
      <c r="E3865" s="1" t="s">
        <v>1311</v>
      </c>
      <c r="F3865" s="1" t="s">
        <v>13</v>
      </c>
      <c r="G3865" s="6" t="s">
        <v>13</v>
      </c>
      <c r="H3865" s="3">
        <v>0</v>
      </c>
      <c r="I3865" s="1" t="s">
        <v>13</v>
      </c>
      <c r="J3865" s="4">
        <f>TRUNC(SUMPRODUCT(J3861:J3864, V3861:V3864), 0)</f>
        <v>0</v>
      </c>
      <c r="K3865" s="1" t="s">
        <v>13</v>
      </c>
      <c r="L3865" s="5">
        <f>TRUNC(SUMPRODUCT(L3861:L3864, V3861:V3864), 0)</f>
        <v>0</v>
      </c>
      <c r="M3865" s="1" t="s">
        <v>13</v>
      </c>
      <c r="N3865" s="5">
        <f>TRUNC(SUMPRODUCT(N3861:N3864, V3861:V3864), 0)</f>
        <v>0</v>
      </c>
      <c r="O3865" s="1" t="s">
        <v>13</v>
      </c>
      <c r="P3865" s="5">
        <f>J3865+L3865+N3865</f>
        <v>0</v>
      </c>
      <c r="Q3865" s="1" t="s">
        <v>13</v>
      </c>
      <c r="S3865" t="s">
        <v>13</v>
      </c>
      <c r="T3865" t="s">
        <v>13</v>
      </c>
      <c r="U3865" t="s">
        <v>13</v>
      </c>
      <c r="V3865">
        <v>1</v>
      </c>
    </row>
    <row r="3866" spans="1:22" x14ac:dyDescent="0.2">
      <c r="A3866" s="1" t="s">
        <v>13</v>
      </c>
      <c r="B3866" s="6" t="s">
        <v>13</v>
      </c>
      <c r="C3866" s="1" t="s">
        <v>13</v>
      </c>
      <c r="D3866" s="1" t="s">
        <v>13</v>
      </c>
      <c r="E3866" s="1" t="s">
        <v>13</v>
      </c>
      <c r="F3866" s="1" t="s">
        <v>13</v>
      </c>
      <c r="G3866" s="6" t="s">
        <v>13</v>
      </c>
      <c r="H3866" s="3">
        <v>0</v>
      </c>
      <c r="I3866" s="1" t="s">
        <v>13</v>
      </c>
      <c r="J3866" s="1" t="s">
        <v>13</v>
      </c>
      <c r="K3866" s="1" t="s">
        <v>13</v>
      </c>
      <c r="L3866" s="1" t="s">
        <v>13</v>
      </c>
      <c r="M3866" s="1" t="s">
        <v>13</v>
      </c>
      <c r="N3866" s="1" t="s">
        <v>13</v>
      </c>
      <c r="O3866" s="1" t="s">
        <v>13</v>
      </c>
      <c r="P3866" s="1" t="s">
        <v>13</v>
      </c>
      <c r="Q3866" s="1" t="s">
        <v>13</v>
      </c>
      <c r="S3866" t="s">
        <v>13</v>
      </c>
      <c r="T3866" t="s">
        <v>13</v>
      </c>
      <c r="U3866" t="s">
        <v>13</v>
      </c>
      <c r="V3866">
        <v>1</v>
      </c>
    </row>
    <row r="3867" spans="1:22" x14ac:dyDescent="0.2">
      <c r="A3867" s="1" t="s">
        <v>1229</v>
      </c>
      <c r="B3867" s="6" t="s">
        <v>13</v>
      </c>
      <c r="C3867" s="1" t="s">
        <v>13</v>
      </c>
      <c r="D3867" s="1" t="s">
        <v>13</v>
      </c>
      <c r="E3867" s="1" t="s">
        <v>1225</v>
      </c>
      <c r="F3867" s="1" t="s">
        <v>1230</v>
      </c>
      <c r="G3867" s="6" t="s">
        <v>286</v>
      </c>
      <c r="H3867" s="3">
        <v>0</v>
      </c>
      <c r="I3867" s="1" t="s">
        <v>13</v>
      </c>
      <c r="J3867" s="1" t="s">
        <v>13</v>
      </c>
      <c r="K3867" s="1" t="s">
        <v>13</v>
      </c>
      <c r="L3867" s="1" t="s">
        <v>13</v>
      </c>
      <c r="M3867" s="1" t="s">
        <v>13</v>
      </c>
      <c r="N3867" s="1" t="s">
        <v>13</v>
      </c>
      <c r="O3867" s="1" t="s">
        <v>13</v>
      </c>
      <c r="P3867" s="1" t="s">
        <v>13</v>
      </c>
      <c r="Q3867" s="1" t="s">
        <v>13</v>
      </c>
      <c r="S3867" t="s">
        <v>13</v>
      </c>
      <c r="T3867" t="s">
        <v>13</v>
      </c>
      <c r="U3867" t="s">
        <v>13</v>
      </c>
      <c r="V3867">
        <v>1</v>
      </c>
    </row>
    <row r="3868" spans="1:22" x14ac:dyDescent="0.2">
      <c r="A3868" s="1" t="s">
        <v>1229</v>
      </c>
      <c r="B3868" s="6" t="s">
        <v>1312</v>
      </c>
      <c r="C3868" s="1" t="s">
        <v>1324</v>
      </c>
      <c r="D3868" s="1" t="s">
        <v>13</v>
      </c>
      <c r="E3868" s="1" t="s">
        <v>1326</v>
      </c>
      <c r="F3868" s="1" t="s">
        <v>1315</v>
      </c>
      <c r="G3868" s="6" t="s">
        <v>1316</v>
      </c>
      <c r="H3868" s="3">
        <v>0.51</v>
      </c>
      <c r="I3868" s="5">
        <v>0</v>
      </c>
      <c r="J3868" s="4">
        <f>TRUNC(H3868*I3868, 1)</f>
        <v>0</v>
      </c>
      <c r="K3868" s="4">
        <f>노무!E10</f>
        <v>0</v>
      </c>
      <c r="L3868" s="5">
        <f>TRUNC(H3868*K3868, 1)</f>
        <v>0</v>
      </c>
      <c r="M3868" s="4">
        <v>0</v>
      </c>
      <c r="N3868" s="5">
        <f>TRUNC(H3868*M3868, 1)</f>
        <v>0</v>
      </c>
      <c r="O3868" s="4">
        <f t="shared" ref="O3868:P3871" si="583">I3868+K3868+M3868</f>
        <v>0</v>
      </c>
      <c r="P3868" s="5">
        <f t="shared" si="583"/>
        <v>0</v>
      </c>
      <c r="Q3868" s="1" t="s">
        <v>13</v>
      </c>
      <c r="S3868" t="s">
        <v>54</v>
      </c>
      <c r="T3868" t="s">
        <v>54</v>
      </c>
      <c r="U3868" t="s">
        <v>13</v>
      </c>
      <c r="V3868">
        <v>1</v>
      </c>
    </row>
    <row r="3869" spans="1:22" x14ac:dyDescent="0.2">
      <c r="A3869" s="1" t="s">
        <v>1229</v>
      </c>
      <c r="B3869" s="6" t="s">
        <v>1312</v>
      </c>
      <c r="C3869" s="1" t="s">
        <v>1317</v>
      </c>
      <c r="D3869" s="1" t="s">
        <v>13</v>
      </c>
      <c r="E3869" s="1" t="s">
        <v>1318</v>
      </c>
      <c r="F3869" s="1" t="s">
        <v>1315</v>
      </c>
      <c r="G3869" s="6" t="s">
        <v>1316</v>
      </c>
      <c r="H3869" s="3">
        <v>0.13</v>
      </c>
      <c r="I3869" s="5">
        <v>0</v>
      </c>
      <c r="J3869" s="4">
        <f>TRUNC(H3869*I3869, 1)</f>
        <v>0</v>
      </c>
      <c r="K3869" s="4">
        <f>노무!E4</f>
        <v>0</v>
      </c>
      <c r="L3869" s="5">
        <f>TRUNC(H3869*K3869, 1)</f>
        <v>0</v>
      </c>
      <c r="M3869" s="4">
        <v>0</v>
      </c>
      <c r="N3869" s="5">
        <f>TRUNC(H3869*M3869, 1)</f>
        <v>0</v>
      </c>
      <c r="O3869" s="4">
        <f t="shared" si="583"/>
        <v>0</v>
      </c>
      <c r="P3869" s="5">
        <f t="shared" si="583"/>
        <v>0</v>
      </c>
      <c r="Q3869" s="1" t="s">
        <v>13</v>
      </c>
      <c r="S3869" t="s">
        <v>54</v>
      </c>
      <c r="T3869" t="s">
        <v>54</v>
      </c>
      <c r="U3869" t="s">
        <v>13</v>
      </c>
      <c r="V3869">
        <v>1</v>
      </c>
    </row>
    <row r="3870" spans="1:22" x14ac:dyDescent="0.2">
      <c r="A3870" s="1" t="s">
        <v>1229</v>
      </c>
      <c r="B3870" s="6" t="s">
        <v>1306</v>
      </c>
      <c r="C3870" s="1" t="s">
        <v>1307</v>
      </c>
      <c r="D3870" s="1" t="s">
        <v>13</v>
      </c>
      <c r="E3870" s="1" t="s">
        <v>1322</v>
      </c>
      <c r="F3870" s="1" t="s">
        <v>1502</v>
      </c>
      <c r="G3870" s="6" t="s">
        <v>1310</v>
      </c>
      <c r="H3870" s="3">
        <v>1</v>
      </c>
      <c r="I3870" s="5">
        <v>0</v>
      </c>
      <c r="J3870" s="4">
        <f>TRUNC(H3870*I3870, 1)</f>
        <v>0</v>
      </c>
      <c r="K3870" s="4">
        <f>TRUNC((L3868+L3869)*20*0.01, 1)</f>
        <v>0</v>
      </c>
      <c r="L3870" s="5">
        <f>TRUNC(H3870*K3870, 1)</f>
        <v>0</v>
      </c>
      <c r="M3870" s="4">
        <v>0</v>
      </c>
      <c r="N3870" s="5">
        <f>TRUNC(H3870*M3870, 1)</f>
        <v>0</v>
      </c>
      <c r="O3870" s="4">
        <f t="shared" si="583"/>
        <v>0</v>
      </c>
      <c r="P3870" s="5">
        <f t="shared" si="583"/>
        <v>0</v>
      </c>
      <c r="Q3870" s="1" t="s">
        <v>13</v>
      </c>
      <c r="S3870" t="s">
        <v>54</v>
      </c>
      <c r="T3870" t="s">
        <v>54</v>
      </c>
      <c r="U3870">
        <v>20</v>
      </c>
      <c r="V3870">
        <v>1</v>
      </c>
    </row>
    <row r="3871" spans="1:22" x14ac:dyDescent="0.2">
      <c r="A3871" s="1" t="s">
        <v>1229</v>
      </c>
      <c r="B3871" s="6" t="s">
        <v>1306</v>
      </c>
      <c r="C3871" s="1" t="s">
        <v>1321</v>
      </c>
      <c r="D3871" s="1" t="s">
        <v>13</v>
      </c>
      <c r="E3871" s="1" t="s">
        <v>1319</v>
      </c>
      <c r="F3871" s="1" t="s">
        <v>1320</v>
      </c>
      <c r="G3871" s="6" t="s">
        <v>1310</v>
      </c>
      <c r="H3871" s="3">
        <v>1</v>
      </c>
      <c r="I3871" s="4">
        <f>TRUNC((L3868+L3869)*3*0.01, 1)</f>
        <v>0</v>
      </c>
      <c r="J3871" s="4">
        <f>TRUNC(H3871*I3871, 1)</f>
        <v>0</v>
      </c>
      <c r="K3871" s="4">
        <v>0</v>
      </c>
      <c r="L3871" s="5">
        <f>TRUNC(H3871*K3871, 1)</f>
        <v>0</v>
      </c>
      <c r="M3871" s="4">
        <v>0</v>
      </c>
      <c r="N3871" s="5">
        <f>TRUNC(H3871*M3871, 1)</f>
        <v>0</v>
      </c>
      <c r="O3871" s="4">
        <f t="shared" si="583"/>
        <v>0</v>
      </c>
      <c r="P3871" s="5">
        <f t="shared" si="583"/>
        <v>0</v>
      </c>
      <c r="Q3871" s="1" t="s">
        <v>13</v>
      </c>
      <c r="S3871" t="s">
        <v>54</v>
      </c>
      <c r="T3871" t="s">
        <v>54</v>
      </c>
      <c r="U3871">
        <v>3</v>
      </c>
      <c r="V3871">
        <v>1</v>
      </c>
    </row>
    <row r="3872" spans="1:22" x14ac:dyDescent="0.2">
      <c r="A3872" s="1" t="s">
        <v>13</v>
      </c>
      <c r="B3872" s="6" t="s">
        <v>13</v>
      </c>
      <c r="C3872" s="1" t="s">
        <v>13</v>
      </c>
      <c r="D3872" s="1" t="s">
        <v>13</v>
      </c>
      <c r="E3872" s="1" t="s">
        <v>1311</v>
      </c>
      <c r="F3872" s="1" t="s">
        <v>13</v>
      </c>
      <c r="G3872" s="6" t="s">
        <v>13</v>
      </c>
      <c r="H3872" s="3">
        <v>0</v>
      </c>
      <c r="I3872" s="1" t="s">
        <v>13</v>
      </c>
      <c r="J3872" s="4">
        <f>TRUNC(SUMPRODUCT(J3868:J3871, V3868:V3871), 0)</f>
        <v>0</v>
      </c>
      <c r="K3872" s="1" t="s">
        <v>13</v>
      </c>
      <c r="L3872" s="5">
        <f>TRUNC(SUMPRODUCT(L3868:L3871, V3868:V3871), 0)</f>
        <v>0</v>
      </c>
      <c r="M3872" s="1" t="s">
        <v>13</v>
      </c>
      <c r="N3872" s="5">
        <f>TRUNC(SUMPRODUCT(N3868:N3871, V3868:V3871), 0)</f>
        <v>0</v>
      </c>
      <c r="O3872" s="1" t="s">
        <v>13</v>
      </c>
      <c r="P3872" s="5">
        <f>J3872+L3872+N3872</f>
        <v>0</v>
      </c>
      <c r="Q3872" s="1" t="s">
        <v>13</v>
      </c>
      <c r="S3872" t="s">
        <v>13</v>
      </c>
      <c r="T3872" t="s">
        <v>13</v>
      </c>
      <c r="U3872" t="s">
        <v>13</v>
      </c>
      <c r="V3872">
        <v>1</v>
      </c>
    </row>
    <row r="3873" spans="1:22" x14ac:dyDescent="0.2">
      <c r="A3873" s="1" t="s">
        <v>13</v>
      </c>
      <c r="B3873" s="6" t="s">
        <v>13</v>
      </c>
      <c r="C3873" s="1" t="s">
        <v>13</v>
      </c>
      <c r="D3873" s="1" t="s">
        <v>13</v>
      </c>
      <c r="E3873" s="1" t="s">
        <v>13</v>
      </c>
      <c r="F3873" s="1" t="s">
        <v>13</v>
      </c>
      <c r="G3873" s="6" t="s">
        <v>13</v>
      </c>
      <c r="H3873" s="3">
        <v>0</v>
      </c>
      <c r="I3873" s="1" t="s">
        <v>13</v>
      </c>
      <c r="J3873" s="1" t="s">
        <v>13</v>
      </c>
      <c r="K3873" s="1" t="s">
        <v>13</v>
      </c>
      <c r="L3873" s="1" t="s">
        <v>13</v>
      </c>
      <c r="M3873" s="1" t="s">
        <v>13</v>
      </c>
      <c r="N3873" s="1" t="s">
        <v>13</v>
      </c>
      <c r="O3873" s="1" t="s">
        <v>13</v>
      </c>
      <c r="P3873" s="1" t="s">
        <v>13</v>
      </c>
      <c r="Q3873" s="1" t="s">
        <v>13</v>
      </c>
      <c r="S3873" t="s">
        <v>13</v>
      </c>
      <c r="T3873" t="s">
        <v>13</v>
      </c>
      <c r="U3873" t="s">
        <v>13</v>
      </c>
      <c r="V3873">
        <v>1</v>
      </c>
    </row>
    <row r="3874" spans="1:22" x14ac:dyDescent="0.2">
      <c r="A3874" s="1" t="s">
        <v>1231</v>
      </c>
      <c r="B3874" s="6" t="s">
        <v>13</v>
      </c>
      <c r="C3874" s="1" t="s">
        <v>13</v>
      </c>
      <c r="D3874" s="1" t="s">
        <v>13</v>
      </c>
      <c r="E3874" s="1" t="s">
        <v>1232</v>
      </c>
      <c r="F3874" s="1" t="s">
        <v>1233</v>
      </c>
      <c r="G3874" s="6" t="s">
        <v>93</v>
      </c>
      <c r="H3874" s="3">
        <v>0</v>
      </c>
      <c r="I3874" s="1" t="s">
        <v>13</v>
      </c>
      <c r="J3874" s="1" t="s">
        <v>13</v>
      </c>
      <c r="K3874" s="1" t="s">
        <v>13</v>
      </c>
      <c r="L3874" s="1" t="s">
        <v>13</v>
      </c>
      <c r="M3874" s="1" t="s">
        <v>13</v>
      </c>
      <c r="N3874" s="1" t="s">
        <v>13</v>
      </c>
      <c r="O3874" s="1" t="s">
        <v>13</v>
      </c>
      <c r="P3874" s="1" t="s">
        <v>13</v>
      </c>
      <c r="Q3874" s="1" t="s">
        <v>13</v>
      </c>
      <c r="S3874" t="s">
        <v>13</v>
      </c>
      <c r="T3874" t="s">
        <v>13</v>
      </c>
      <c r="U3874" t="s">
        <v>13</v>
      </c>
      <c r="V3874">
        <v>1</v>
      </c>
    </row>
    <row r="3875" spans="1:22" x14ac:dyDescent="0.2">
      <c r="A3875" s="1" t="s">
        <v>1231</v>
      </c>
      <c r="B3875" s="6" t="s">
        <v>1312</v>
      </c>
      <c r="C3875" s="1" t="s">
        <v>1605</v>
      </c>
      <c r="D3875" s="1" t="s">
        <v>13</v>
      </c>
      <c r="E3875" s="1" t="s">
        <v>1606</v>
      </c>
      <c r="F3875" s="1" t="s">
        <v>1315</v>
      </c>
      <c r="G3875" s="6" t="s">
        <v>1316</v>
      </c>
      <c r="H3875" s="3">
        <v>0.1</v>
      </c>
      <c r="I3875" s="5">
        <v>0</v>
      </c>
      <c r="J3875" s="4">
        <f>TRUNC(H3875*I3875, 1)</f>
        <v>0</v>
      </c>
      <c r="K3875" s="4">
        <f>노무!E21</f>
        <v>0</v>
      </c>
      <c r="L3875" s="5">
        <f>TRUNC(H3875*K3875, 1)</f>
        <v>0</v>
      </c>
      <c r="M3875" s="4">
        <v>0</v>
      </c>
      <c r="N3875" s="5">
        <f>TRUNC(H3875*M3875, 1)</f>
        <v>0</v>
      </c>
      <c r="O3875" s="4">
        <f t="shared" ref="O3875:P3878" si="584">I3875+K3875+M3875</f>
        <v>0</v>
      </c>
      <c r="P3875" s="5">
        <f t="shared" si="584"/>
        <v>0</v>
      </c>
      <c r="Q3875" s="1" t="s">
        <v>13</v>
      </c>
      <c r="S3875" t="s">
        <v>54</v>
      </c>
      <c r="T3875" t="s">
        <v>54</v>
      </c>
      <c r="U3875" t="s">
        <v>13</v>
      </c>
      <c r="V3875">
        <v>1</v>
      </c>
    </row>
    <row r="3876" spans="1:22" x14ac:dyDescent="0.2">
      <c r="A3876" s="1" t="s">
        <v>1231</v>
      </c>
      <c r="B3876" s="6" t="s">
        <v>1312</v>
      </c>
      <c r="C3876" s="1" t="s">
        <v>1317</v>
      </c>
      <c r="D3876" s="1" t="s">
        <v>13</v>
      </c>
      <c r="E3876" s="1" t="s">
        <v>1318</v>
      </c>
      <c r="F3876" s="1" t="s">
        <v>1315</v>
      </c>
      <c r="G3876" s="6" t="s">
        <v>1316</v>
      </c>
      <c r="H3876" s="3">
        <v>0.05</v>
      </c>
      <c r="I3876" s="5">
        <v>0</v>
      </c>
      <c r="J3876" s="4">
        <f>TRUNC(H3876*I3876, 1)</f>
        <v>0</v>
      </c>
      <c r="K3876" s="4">
        <f>노무!E4</f>
        <v>0</v>
      </c>
      <c r="L3876" s="5">
        <f>TRUNC(H3876*K3876, 1)</f>
        <v>0</v>
      </c>
      <c r="M3876" s="4">
        <v>0</v>
      </c>
      <c r="N3876" s="5">
        <f>TRUNC(H3876*M3876, 1)</f>
        <v>0</v>
      </c>
      <c r="O3876" s="4">
        <f t="shared" si="584"/>
        <v>0</v>
      </c>
      <c r="P3876" s="5">
        <f t="shared" si="584"/>
        <v>0</v>
      </c>
      <c r="Q3876" s="1" t="s">
        <v>13</v>
      </c>
      <c r="S3876" t="s">
        <v>54</v>
      </c>
      <c r="T3876" t="s">
        <v>54</v>
      </c>
      <c r="U3876" t="s">
        <v>13</v>
      </c>
      <c r="V3876">
        <v>1</v>
      </c>
    </row>
    <row r="3877" spans="1:22" x14ac:dyDescent="0.2">
      <c r="A3877" s="1" t="s">
        <v>1231</v>
      </c>
      <c r="B3877" s="6" t="s">
        <v>1331</v>
      </c>
      <c r="C3877" s="1" t="s">
        <v>1422</v>
      </c>
      <c r="D3877" s="1" t="s">
        <v>13</v>
      </c>
      <c r="E3877" s="1" t="s">
        <v>1341</v>
      </c>
      <c r="F3877" s="1" t="s">
        <v>1423</v>
      </c>
      <c r="G3877" s="6" t="s">
        <v>1335</v>
      </c>
      <c r="H3877" s="3">
        <v>0.39</v>
      </c>
      <c r="I3877" s="4">
        <f>기계경비!H7</f>
        <v>0</v>
      </c>
      <c r="J3877" s="4">
        <f>TRUNC(H3877*I3877, 1)</f>
        <v>0</v>
      </c>
      <c r="K3877" s="4">
        <f>기계경비!I7</f>
        <v>0</v>
      </c>
      <c r="L3877" s="5">
        <f>TRUNC(H3877*K3877, 1)</f>
        <v>0</v>
      </c>
      <c r="M3877" s="4">
        <f>기계경비!J7</f>
        <v>0</v>
      </c>
      <c r="N3877" s="5">
        <f>TRUNC(H3877*M3877, 1)</f>
        <v>0</v>
      </c>
      <c r="O3877" s="4">
        <f t="shared" si="584"/>
        <v>0</v>
      </c>
      <c r="P3877" s="5">
        <f t="shared" si="584"/>
        <v>0</v>
      </c>
      <c r="Q3877" s="1" t="s">
        <v>13</v>
      </c>
      <c r="S3877" t="s">
        <v>54</v>
      </c>
      <c r="T3877" t="s">
        <v>54</v>
      </c>
      <c r="U3877" t="s">
        <v>13</v>
      </c>
      <c r="V3877">
        <v>1</v>
      </c>
    </row>
    <row r="3878" spans="1:22" x14ac:dyDescent="0.2">
      <c r="A3878" s="1" t="s">
        <v>1231</v>
      </c>
      <c r="B3878" s="6" t="s">
        <v>1331</v>
      </c>
      <c r="C3878" s="1" t="s">
        <v>1607</v>
      </c>
      <c r="D3878" s="1" t="s">
        <v>13</v>
      </c>
      <c r="E3878" s="1" t="s">
        <v>1432</v>
      </c>
      <c r="F3878" s="1" t="s">
        <v>1608</v>
      </c>
      <c r="G3878" s="6" t="s">
        <v>1335</v>
      </c>
      <c r="H3878" s="3">
        <v>0.39</v>
      </c>
      <c r="I3878" s="4">
        <f>기계경비!H60</f>
        <v>0</v>
      </c>
      <c r="J3878" s="4">
        <f>TRUNC(H3878*I3878, 1)</f>
        <v>0</v>
      </c>
      <c r="K3878" s="4">
        <f>기계경비!I60</f>
        <v>0</v>
      </c>
      <c r="L3878" s="5">
        <f>TRUNC(H3878*K3878, 1)</f>
        <v>0</v>
      </c>
      <c r="M3878" s="4">
        <f>기계경비!J60</f>
        <v>0</v>
      </c>
      <c r="N3878" s="5">
        <f>TRUNC(H3878*M3878, 1)</f>
        <v>0</v>
      </c>
      <c r="O3878" s="4">
        <f t="shared" si="584"/>
        <v>0</v>
      </c>
      <c r="P3878" s="5">
        <f t="shared" si="584"/>
        <v>0</v>
      </c>
      <c r="Q3878" s="1" t="s">
        <v>13</v>
      </c>
      <c r="S3878" t="s">
        <v>54</v>
      </c>
      <c r="T3878" t="s">
        <v>54</v>
      </c>
      <c r="U3878" t="s">
        <v>13</v>
      </c>
      <c r="V3878">
        <v>1</v>
      </c>
    </row>
    <row r="3879" spans="1:22" x14ac:dyDescent="0.2">
      <c r="A3879" s="1" t="s">
        <v>13</v>
      </c>
      <c r="B3879" s="6" t="s">
        <v>13</v>
      </c>
      <c r="C3879" s="1" t="s">
        <v>13</v>
      </c>
      <c r="D3879" s="1" t="s">
        <v>13</v>
      </c>
      <c r="E3879" s="1" t="s">
        <v>1311</v>
      </c>
      <c r="F3879" s="1" t="s">
        <v>13</v>
      </c>
      <c r="G3879" s="6" t="s">
        <v>13</v>
      </c>
      <c r="H3879" s="3">
        <v>0</v>
      </c>
      <c r="I3879" s="1" t="s">
        <v>13</v>
      </c>
      <c r="J3879" s="4">
        <f>TRUNC(SUMPRODUCT(J3875:J3878, V3875:V3878), 0)</f>
        <v>0</v>
      </c>
      <c r="K3879" s="1" t="s">
        <v>13</v>
      </c>
      <c r="L3879" s="5">
        <f>TRUNC(SUMPRODUCT(L3875:L3878, V3875:V3878), 0)</f>
        <v>0</v>
      </c>
      <c r="M3879" s="1" t="s">
        <v>13</v>
      </c>
      <c r="N3879" s="5">
        <f>TRUNC(SUMPRODUCT(N3875:N3878, V3875:V3878), 0)</f>
        <v>0</v>
      </c>
      <c r="O3879" s="1" t="s">
        <v>13</v>
      </c>
      <c r="P3879" s="5">
        <f>J3879+L3879+N3879</f>
        <v>0</v>
      </c>
      <c r="Q3879" s="1" t="s">
        <v>13</v>
      </c>
      <c r="S3879" t="s">
        <v>13</v>
      </c>
      <c r="T3879" t="s">
        <v>13</v>
      </c>
      <c r="U3879" t="s">
        <v>13</v>
      </c>
      <c r="V3879">
        <v>1</v>
      </c>
    </row>
    <row r="3880" spans="1:22" x14ac:dyDescent="0.2">
      <c r="A3880" s="1" t="s">
        <v>13</v>
      </c>
      <c r="B3880" s="6" t="s">
        <v>13</v>
      </c>
      <c r="C3880" s="1" t="s">
        <v>13</v>
      </c>
      <c r="D3880" s="1" t="s">
        <v>13</v>
      </c>
      <c r="E3880" s="1" t="s">
        <v>13</v>
      </c>
      <c r="F3880" s="1" t="s">
        <v>13</v>
      </c>
      <c r="G3880" s="6" t="s">
        <v>13</v>
      </c>
      <c r="H3880" s="3">
        <v>0</v>
      </c>
      <c r="I3880" s="1" t="s">
        <v>13</v>
      </c>
      <c r="J3880" s="1" t="s">
        <v>13</v>
      </c>
      <c r="K3880" s="1" t="s">
        <v>13</v>
      </c>
      <c r="L3880" s="1" t="s">
        <v>13</v>
      </c>
      <c r="M3880" s="1" t="s">
        <v>13</v>
      </c>
      <c r="N3880" s="1" t="s">
        <v>13</v>
      </c>
      <c r="O3880" s="1" t="s">
        <v>13</v>
      </c>
      <c r="P3880" s="1" t="s">
        <v>13</v>
      </c>
      <c r="Q3880" s="1" t="s">
        <v>13</v>
      </c>
      <c r="S3880" t="s">
        <v>13</v>
      </c>
      <c r="T3880" t="s">
        <v>13</v>
      </c>
      <c r="U3880" t="s">
        <v>13</v>
      </c>
      <c r="V3880">
        <v>1</v>
      </c>
    </row>
    <row r="3881" spans="1:22" x14ac:dyDescent="0.2">
      <c r="A3881" s="1" t="s">
        <v>1234</v>
      </c>
      <c r="B3881" s="6" t="s">
        <v>13</v>
      </c>
      <c r="C3881" s="1" t="s">
        <v>13</v>
      </c>
      <c r="D3881" s="1" t="s">
        <v>13</v>
      </c>
      <c r="E3881" s="1" t="s">
        <v>1232</v>
      </c>
      <c r="F3881" s="1" t="s">
        <v>1235</v>
      </c>
      <c r="G3881" s="6" t="s">
        <v>93</v>
      </c>
      <c r="H3881" s="3">
        <v>0</v>
      </c>
      <c r="I3881" s="1" t="s">
        <v>13</v>
      </c>
      <c r="J3881" s="1" t="s">
        <v>13</v>
      </c>
      <c r="K3881" s="1" t="s">
        <v>13</v>
      </c>
      <c r="L3881" s="1" t="s">
        <v>13</v>
      </c>
      <c r="M3881" s="1" t="s">
        <v>13</v>
      </c>
      <c r="N3881" s="1" t="s">
        <v>13</v>
      </c>
      <c r="O3881" s="1" t="s">
        <v>13</v>
      </c>
      <c r="P3881" s="1" t="s">
        <v>13</v>
      </c>
      <c r="Q3881" s="1" t="s">
        <v>13</v>
      </c>
      <c r="S3881" t="s">
        <v>13</v>
      </c>
      <c r="T3881" t="s">
        <v>13</v>
      </c>
      <c r="U3881" t="s">
        <v>13</v>
      </c>
      <c r="V3881">
        <v>1</v>
      </c>
    </row>
    <row r="3882" spans="1:22" x14ac:dyDescent="0.2">
      <c r="A3882" s="1" t="s">
        <v>1234</v>
      </c>
      <c r="B3882" s="6" t="s">
        <v>1312</v>
      </c>
      <c r="C3882" s="1" t="s">
        <v>1605</v>
      </c>
      <c r="D3882" s="1" t="s">
        <v>13</v>
      </c>
      <c r="E3882" s="1" t="s">
        <v>1606</v>
      </c>
      <c r="F3882" s="1" t="s">
        <v>1315</v>
      </c>
      <c r="G3882" s="6" t="s">
        <v>1316</v>
      </c>
      <c r="H3882" s="3">
        <v>0.09</v>
      </c>
      <c r="I3882" s="5">
        <v>0</v>
      </c>
      <c r="J3882" s="4">
        <f>TRUNC(H3882*I3882, 1)</f>
        <v>0</v>
      </c>
      <c r="K3882" s="4">
        <f>노무!E21</f>
        <v>0</v>
      </c>
      <c r="L3882" s="5">
        <f>TRUNC(H3882*K3882, 1)</f>
        <v>0</v>
      </c>
      <c r="M3882" s="4">
        <v>0</v>
      </c>
      <c r="N3882" s="5">
        <f>TRUNC(H3882*M3882, 1)</f>
        <v>0</v>
      </c>
      <c r="O3882" s="4">
        <f t="shared" ref="O3882:P3885" si="585">I3882+K3882+M3882</f>
        <v>0</v>
      </c>
      <c r="P3882" s="5">
        <f t="shared" si="585"/>
        <v>0</v>
      </c>
      <c r="Q3882" s="1" t="s">
        <v>13</v>
      </c>
      <c r="S3882" t="s">
        <v>54</v>
      </c>
      <c r="T3882" t="s">
        <v>54</v>
      </c>
      <c r="U3882" t="s">
        <v>13</v>
      </c>
      <c r="V3882">
        <v>1</v>
      </c>
    </row>
    <row r="3883" spans="1:22" x14ac:dyDescent="0.2">
      <c r="A3883" s="1" t="s">
        <v>1234</v>
      </c>
      <c r="B3883" s="6" t="s">
        <v>1312</v>
      </c>
      <c r="C3883" s="1" t="s">
        <v>1317</v>
      </c>
      <c r="D3883" s="1" t="s">
        <v>13</v>
      </c>
      <c r="E3883" s="1" t="s">
        <v>1318</v>
      </c>
      <c r="F3883" s="1" t="s">
        <v>1315</v>
      </c>
      <c r="G3883" s="6" t="s">
        <v>1316</v>
      </c>
      <c r="H3883" s="3">
        <v>0.04</v>
      </c>
      <c r="I3883" s="5">
        <v>0</v>
      </c>
      <c r="J3883" s="4">
        <f>TRUNC(H3883*I3883, 1)</f>
        <v>0</v>
      </c>
      <c r="K3883" s="4">
        <f>노무!E4</f>
        <v>0</v>
      </c>
      <c r="L3883" s="5">
        <f>TRUNC(H3883*K3883, 1)</f>
        <v>0</v>
      </c>
      <c r="M3883" s="4">
        <v>0</v>
      </c>
      <c r="N3883" s="5">
        <f>TRUNC(H3883*M3883, 1)</f>
        <v>0</v>
      </c>
      <c r="O3883" s="4">
        <f t="shared" si="585"/>
        <v>0</v>
      </c>
      <c r="P3883" s="5">
        <f t="shared" si="585"/>
        <v>0</v>
      </c>
      <c r="Q3883" s="1" t="s">
        <v>13</v>
      </c>
      <c r="S3883" t="s">
        <v>54</v>
      </c>
      <c r="T3883" t="s">
        <v>54</v>
      </c>
      <c r="U3883" t="s">
        <v>13</v>
      </c>
      <c r="V3883">
        <v>1</v>
      </c>
    </row>
    <row r="3884" spans="1:22" x14ac:dyDescent="0.2">
      <c r="A3884" s="1" t="s">
        <v>1234</v>
      </c>
      <c r="B3884" s="6" t="s">
        <v>1331</v>
      </c>
      <c r="C3884" s="1" t="s">
        <v>1422</v>
      </c>
      <c r="D3884" s="1" t="s">
        <v>13</v>
      </c>
      <c r="E3884" s="1" t="s">
        <v>1341</v>
      </c>
      <c r="F3884" s="1" t="s">
        <v>1423</v>
      </c>
      <c r="G3884" s="6" t="s">
        <v>1335</v>
      </c>
      <c r="H3884" s="3">
        <v>0.37</v>
      </c>
      <c r="I3884" s="4">
        <f>기계경비!H7</f>
        <v>0</v>
      </c>
      <c r="J3884" s="4">
        <f>TRUNC(H3884*I3884, 1)</f>
        <v>0</v>
      </c>
      <c r="K3884" s="4">
        <f>기계경비!I7</f>
        <v>0</v>
      </c>
      <c r="L3884" s="5">
        <f>TRUNC(H3884*K3884, 1)</f>
        <v>0</v>
      </c>
      <c r="M3884" s="4">
        <f>기계경비!J7</f>
        <v>0</v>
      </c>
      <c r="N3884" s="5">
        <f>TRUNC(H3884*M3884, 1)</f>
        <v>0</v>
      </c>
      <c r="O3884" s="4">
        <f t="shared" si="585"/>
        <v>0</v>
      </c>
      <c r="P3884" s="5">
        <f t="shared" si="585"/>
        <v>0</v>
      </c>
      <c r="Q3884" s="1" t="s">
        <v>13</v>
      </c>
      <c r="S3884" t="s">
        <v>54</v>
      </c>
      <c r="T3884" t="s">
        <v>54</v>
      </c>
      <c r="U3884" t="s">
        <v>13</v>
      </c>
      <c r="V3884">
        <v>1</v>
      </c>
    </row>
    <row r="3885" spans="1:22" x14ac:dyDescent="0.2">
      <c r="A3885" s="1" t="s">
        <v>1234</v>
      </c>
      <c r="B3885" s="6" t="s">
        <v>1331</v>
      </c>
      <c r="C3885" s="1" t="s">
        <v>1607</v>
      </c>
      <c r="D3885" s="1" t="s">
        <v>13</v>
      </c>
      <c r="E3885" s="1" t="s">
        <v>1432</v>
      </c>
      <c r="F3885" s="1" t="s">
        <v>1608</v>
      </c>
      <c r="G3885" s="6" t="s">
        <v>1335</v>
      </c>
      <c r="H3885" s="3">
        <v>0.37</v>
      </c>
      <c r="I3885" s="4">
        <f>기계경비!H60</f>
        <v>0</v>
      </c>
      <c r="J3885" s="4">
        <f>TRUNC(H3885*I3885, 1)</f>
        <v>0</v>
      </c>
      <c r="K3885" s="4">
        <f>기계경비!I60</f>
        <v>0</v>
      </c>
      <c r="L3885" s="5">
        <f>TRUNC(H3885*K3885, 1)</f>
        <v>0</v>
      </c>
      <c r="M3885" s="4">
        <f>기계경비!J60</f>
        <v>0</v>
      </c>
      <c r="N3885" s="5">
        <f>TRUNC(H3885*M3885, 1)</f>
        <v>0</v>
      </c>
      <c r="O3885" s="4">
        <f t="shared" si="585"/>
        <v>0</v>
      </c>
      <c r="P3885" s="5">
        <f t="shared" si="585"/>
        <v>0</v>
      </c>
      <c r="Q3885" s="1" t="s">
        <v>13</v>
      </c>
      <c r="S3885" t="s">
        <v>54</v>
      </c>
      <c r="T3885" t="s">
        <v>54</v>
      </c>
      <c r="U3885" t="s">
        <v>13</v>
      </c>
      <c r="V3885">
        <v>1</v>
      </c>
    </row>
    <row r="3886" spans="1:22" x14ac:dyDescent="0.2">
      <c r="A3886" s="1" t="s">
        <v>13</v>
      </c>
      <c r="B3886" s="6" t="s">
        <v>13</v>
      </c>
      <c r="C3886" s="1" t="s">
        <v>13</v>
      </c>
      <c r="D3886" s="1" t="s">
        <v>13</v>
      </c>
      <c r="E3886" s="1" t="s">
        <v>1311</v>
      </c>
      <c r="F3886" s="1" t="s">
        <v>13</v>
      </c>
      <c r="G3886" s="6" t="s">
        <v>13</v>
      </c>
      <c r="H3886" s="3">
        <v>0</v>
      </c>
      <c r="I3886" s="1" t="s">
        <v>13</v>
      </c>
      <c r="J3886" s="4">
        <f>TRUNC(SUMPRODUCT(J3882:J3885, V3882:V3885), 0)</f>
        <v>0</v>
      </c>
      <c r="K3886" s="1" t="s">
        <v>13</v>
      </c>
      <c r="L3886" s="5">
        <f>TRUNC(SUMPRODUCT(L3882:L3885, V3882:V3885), 0)</f>
        <v>0</v>
      </c>
      <c r="M3886" s="1" t="s">
        <v>13</v>
      </c>
      <c r="N3886" s="5">
        <f>TRUNC(SUMPRODUCT(N3882:N3885, V3882:V3885), 0)</f>
        <v>0</v>
      </c>
      <c r="O3886" s="1" t="s">
        <v>13</v>
      </c>
      <c r="P3886" s="5">
        <f>J3886+L3886+N3886</f>
        <v>0</v>
      </c>
      <c r="Q3886" s="1" t="s">
        <v>13</v>
      </c>
      <c r="S3886" t="s">
        <v>13</v>
      </c>
      <c r="T3886" t="s">
        <v>13</v>
      </c>
      <c r="U3886" t="s">
        <v>13</v>
      </c>
      <c r="V3886">
        <v>1</v>
      </c>
    </row>
    <row r="3887" spans="1:22" x14ac:dyDescent="0.2">
      <c r="A3887" s="1" t="s">
        <v>13</v>
      </c>
      <c r="B3887" s="6" t="s">
        <v>13</v>
      </c>
      <c r="C3887" s="1" t="s">
        <v>13</v>
      </c>
      <c r="D3887" s="1" t="s">
        <v>13</v>
      </c>
      <c r="E3887" s="1" t="s">
        <v>13</v>
      </c>
      <c r="F3887" s="1" t="s">
        <v>13</v>
      </c>
      <c r="G3887" s="6" t="s">
        <v>13</v>
      </c>
      <c r="H3887" s="3">
        <v>0</v>
      </c>
      <c r="I3887" s="1" t="s">
        <v>13</v>
      </c>
      <c r="J3887" s="1" t="s">
        <v>13</v>
      </c>
      <c r="K3887" s="1" t="s">
        <v>13</v>
      </c>
      <c r="L3887" s="1" t="s">
        <v>13</v>
      </c>
      <c r="M3887" s="1" t="s">
        <v>13</v>
      </c>
      <c r="N3887" s="1" t="s">
        <v>13</v>
      </c>
      <c r="O3887" s="1" t="s">
        <v>13</v>
      </c>
      <c r="P3887" s="1" t="s">
        <v>13</v>
      </c>
      <c r="Q3887" s="1" t="s">
        <v>13</v>
      </c>
      <c r="S3887" t="s">
        <v>13</v>
      </c>
      <c r="T3887" t="s">
        <v>13</v>
      </c>
      <c r="U3887" t="s">
        <v>13</v>
      </c>
      <c r="V3887">
        <v>1</v>
      </c>
    </row>
    <row r="3888" spans="1:22" x14ac:dyDescent="0.2">
      <c r="A3888" s="1" t="s">
        <v>1236</v>
      </c>
      <c r="B3888" s="6" t="s">
        <v>13</v>
      </c>
      <c r="C3888" s="1" t="s">
        <v>13</v>
      </c>
      <c r="D3888" s="1" t="s">
        <v>13</v>
      </c>
      <c r="E3888" s="1" t="s">
        <v>1232</v>
      </c>
      <c r="F3888" s="1" t="s">
        <v>1237</v>
      </c>
      <c r="G3888" s="6" t="s">
        <v>93</v>
      </c>
      <c r="H3888" s="3">
        <v>0</v>
      </c>
      <c r="I3888" s="1" t="s">
        <v>13</v>
      </c>
      <c r="J3888" s="1" t="s">
        <v>13</v>
      </c>
      <c r="K3888" s="1" t="s">
        <v>13</v>
      </c>
      <c r="L3888" s="1" t="s">
        <v>13</v>
      </c>
      <c r="M3888" s="1" t="s">
        <v>13</v>
      </c>
      <c r="N3888" s="1" t="s">
        <v>13</v>
      </c>
      <c r="O3888" s="1" t="s">
        <v>13</v>
      </c>
      <c r="P3888" s="1" t="s">
        <v>13</v>
      </c>
      <c r="Q3888" s="1" t="s">
        <v>13</v>
      </c>
      <c r="S3888" t="s">
        <v>13</v>
      </c>
      <c r="T3888" t="s">
        <v>13</v>
      </c>
      <c r="U3888" t="s">
        <v>13</v>
      </c>
      <c r="V3888">
        <v>1</v>
      </c>
    </row>
    <row r="3889" spans="1:22" x14ac:dyDescent="0.2">
      <c r="A3889" s="1" t="s">
        <v>1236</v>
      </c>
      <c r="B3889" s="6" t="s">
        <v>1312</v>
      </c>
      <c r="C3889" s="1" t="s">
        <v>1605</v>
      </c>
      <c r="D3889" s="1" t="s">
        <v>13</v>
      </c>
      <c r="E3889" s="1" t="s">
        <v>1606</v>
      </c>
      <c r="F3889" s="1" t="s">
        <v>1315</v>
      </c>
      <c r="G3889" s="6" t="s">
        <v>1316</v>
      </c>
      <c r="H3889" s="3">
        <v>0.08</v>
      </c>
      <c r="I3889" s="5">
        <v>0</v>
      </c>
      <c r="J3889" s="4">
        <f>TRUNC(H3889*I3889, 1)</f>
        <v>0</v>
      </c>
      <c r="K3889" s="4">
        <f>노무!E21</f>
        <v>0</v>
      </c>
      <c r="L3889" s="5">
        <f>TRUNC(H3889*K3889, 1)</f>
        <v>0</v>
      </c>
      <c r="M3889" s="4">
        <v>0</v>
      </c>
      <c r="N3889" s="5">
        <f>TRUNC(H3889*M3889, 1)</f>
        <v>0</v>
      </c>
      <c r="O3889" s="4">
        <f t="shared" ref="O3889:P3892" si="586">I3889+K3889+M3889</f>
        <v>0</v>
      </c>
      <c r="P3889" s="5">
        <f t="shared" si="586"/>
        <v>0</v>
      </c>
      <c r="Q3889" s="1" t="s">
        <v>13</v>
      </c>
      <c r="S3889" t="s">
        <v>54</v>
      </c>
      <c r="T3889" t="s">
        <v>54</v>
      </c>
      <c r="U3889" t="s">
        <v>13</v>
      </c>
      <c r="V3889">
        <v>1</v>
      </c>
    </row>
    <row r="3890" spans="1:22" x14ac:dyDescent="0.2">
      <c r="A3890" s="1" t="s">
        <v>1236</v>
      </c>
      <c r="B3890" s="6" t="s">
        <v>1312</v>
      </c>
      <c r="C3890" s="1" t="s">
        <v>1317</v>
      </c>
      <c r="D3890" s="1" t="s">
        <v>13</v>
      </c>
      <c r="E3890" s="1" t="s">
        <v>1318</v>
      </c>
      <c r="F3890" s="1" t="s">
        <v>1315</v>
      </c>
      <c r="G3890" s="6" t="s">
        <v>1316</v>
      </c>
      <c r="H3890" s="3">
        <v>0.03</v>
      </c>
      <c r="I3890" s="5">
        <v>0</v>
      </c>
      <c r="J3890" s="4">
        <f>TRUNC(H3890*I3890, 1)</f>
        <v>0</v>
      </c>
      <c r="K3890" s="4">
        <f>노무!E4</f>
        <v>0</v>
      </c>
      <c r="L3890" s="5">
        <f>TRUNC(H3890*K3890, 1)</f>
        <v>0</v>
      </c>
      <c r="M3890" s="4">
        <v>0</v>
      </c>
      <c r="N3890" s="5">
        <f>TRUNC(H3890*M3890, 1)</f>
        <v>0</v>
      </c>
      <c r="O3890" s="4">
        <f t="shared" si="586"/>
        <v>0</v>
      </c>
      <c r="P3890" s="5">
        <f t="shared" si="586"/>
        <v>0</v>
      </c>
      <c r="Q3890" s="1" t="s">
        <v>13</v>
      </c>
      <c r="S3890" t="s">
        <v>54</v>
      </c>
      <c r="T3890" t="s">
        <v>54</v>
      </c>
      <c r="U3890" t="s">
        <v>13</v>
      </c>
      <c r="V3890">
        <v>1</v>
      </c>
    </row>
    <row r="3891" spans="1:22" x14ac:dyDescent="0.2">
      <c r="A3891" s="1" t="s">
        <v>1236</v>
      </c>
      <c r="B3891" s="6" t="s">
        <v>1331</v>
      </c>
      <c r="C3891" s="1" t="s">
        <v>1422</v>
      </c>
      <c r="D3891" s="1" t="s">
        <v>13</v>
      </c>
      <c r="E3891" s="1" t="s">
        <v>1341</v>
      </c>
      <c r="F3891" s="1" t="s">
        <v>1423</v>
      </c>
      <c r="G3891" s="6" t="s">
        <v>1335</v>
      </c>
      <c r="H3891" s="3">
        <v>0.35</v>
      </c>
      <c r="I3891" s="4">
        <f>기계경비!H7</f>
        <v>0</v>
      </c>
      <c r="J3891" s="4">
        <f>TRUNC(H3891*I3891, 1)</f>
        <v>0</v>
      </c>
      <c r="K3891" s="4">
        <f>기계경비!I7</f>
        <v>0</v>
      </c>
      <c r="L3891" s="5">
        <f>TRUNC(H3891*K3891, 1)</f>
        <v>0</v>
      </c>
      <c r="M3891" s="4">
        <f>기계경비!J7</f>
        <v>0</v>
      </c>
      <c r="N3891" s="5">
        <f>TRUNC(H3891*M3891, 1)</f>
        <v>0</v>
      </c>
      <c r="O3891" s="4">
        <f t="shared" si="586"/>
        <v>0</v>
      </c>
      <c r="P3891" s="5">
        <f t="shared" si="586"/>
        <v>0</v>
      </c>
      <c r="Q3891" s="1" t="s">
        <v>13</v>
      </c>
      <c r="S3891" t="s">
        <v>54</v>
      </c>
      <c r="T3891" t="s">
        <v>54</v>
      </c>
      <c r="U3891" t="s">
        <v>13</v>
      </c>
      <c r="V3891">
        <v>1</v>
      </c>
    </row>
    <row r="3892" spans="1:22" x14ac:dyDescent="0.2">
      <c r="A3892" s="1" t="s">
        <v>1236</v>
      </c>
      <c r="B3892" s="6" t="s">
        <v>1331</v>
      </c>
      <c r="C3892" s="1" t="s">
        <v>1607</v>
      </c>
      <c r="D3892" s="1" t="s">
        <v>13</v>
      </c>
      <c r="E3892" s="1" t="s">
        <v>1432</v>
      </c>
      <c r="F3892" s="1" t="s">
        <v>1608</v>
      </c>
      <c r="G3892" s="6" t="s">
        <v>1335</v>
      </c>
      <c r="H3892" s="3">
        <v>0.35</v>
      </c>
      <c r="I3892" s="4">
        <f>기계경비!H60</f>
        <v>0</v>
      </c>
      <c r="J3892" s="4">
        <f>TRUNC(H3892*I3892, 1)</f>
        <v>0</v>
      </c>
      <c r="K3892" s="4">
        <f>기계경비!I60</f>
        <v>0</v>
      </c>
      <c r="L3892" s="5">
        <f>TRUNC(H3892*K3892, 1)</f>
        <v>0</v>
      </c>
      <c r="M3892" s="4">
        <f>기계경비!J60</f>
        <v>0</v>
      </c>
      <c r="N3892" s="5">
        <f>TRUNC(H3892*M3892, 1)</f>
        <v>0</v>
      </c>
      <c r="O3892" s="4">
        <f t="shared" si="586"/>
        <v>0</v>
      </c>
      <c r="P3892" s="5">
        <f t="shared" si="586"/>
        <v>0</v>
      </c>
      <c r="Q3892" s="1" t="s">
        <v>13</v>
      </c>
      <c r="S3892" t="s">
        <v>54</v>
      </c>
      <c r="T3892" t="s">
        <v>54</v>
      </c>
      <c r="U3892" t="s">
        <v>13</v>
      </c>
      <c r="V3892">
        <v>1</v>
      </c>
    </row>
    <row r="3893" spans="1:22" x14ac:dyDescent="0.2">
      <c r="A3893" s="1" t="s">
        <v>13</v>
      </c>
      <c r="B3893" s="6" t="s">
        <v>13</v>
      </c>
      <c r="C3893" s="1" t="s">
        <v>13</v>
      </c>
      <c r="D3893" s="1" t="s">
        <v>13</v>
      </c>
      <c r="E3893" s="1" t="s">
        <v>1311</v>
      </c>
      <c r="F3893" s="1" t="s">
        <v>13</v>
      </c>
      <c r="G3893" s="6" t="s">
        <v>13</v>
      </c>
      <c r="H3893" s="3">
        <v>0</v>
      </c>
      <c r="I3893" s="1" t="s">
        <v>13</v>
      </c>
      <c r="J3893" s="4">
        <f>TRUNC(SUMPRODUCT(J3889:J3892, V3889:V3892), 0)</f>
        <v>0</v>
      </c>
      <c r="K3893" s="1" t="s">
        <v>13</v>
      </c>
      <c r="L3893" s="5">
        <f>TRUNC(SUMPRODUCT(L3889:L3892, V3889:V3892), 0)</f>
        <v>0</v>
      </c>
      <c r="M3893" s="1" t="s">
        <v>13</v>
      </c>
      <c r="N3893" s="5">
        <f>TRUNC(SUMPRODUCT(N3889:N3892, V3889:V3892), 0)</f>
        <v>0</v>
      </c>
      <c r="O3893" s="1" t="s">
        <v>13</v>
      </c>
      <c r="P3893" s="5">
        <f>J3893+L3893+N3893</f>
        <v>0</v>
      </c>
      <c r="Q3893" s="1" t="s">
        <v>13</v>
      </c>
      <c r="S3893" t="s">
        <v>13</v>
      </c>
      <c r="T3893" t="s">
        <v>13</v>
      </c>
      <c r="U3893" t="s">
        <v>13</v>
      </c>
      <c r="V3893">
        <v>1</v>
      </c>
    </row>
    <row r="3894" spans="1:22" x14ac:dyDescent="0.2">
      <c r="A3894" s="1" t="s">
        <v>13</v>
      </c>
      <c r="B3894" s="6" t="s">
        <v>13</v>
      </c>
      <c r="C3894" s="1" t="s">
        <v>13</v>
      </c>
      <c r="D3894" s="1" t="s">
        <v>13</v>
      </c>
      <c r="E3894" s="1" t="s">
        <v>13</v>
      </c>
      <c r="F3894" s="1" t="s">
        <v>13</v>
      </c>
      <c r="G3894" s="6" t="s">
        <v>13</v>
      </c>
      <c r="H3894" s="3">
        <v>0</v>
      </c>
      <c r="I3894" s="1" t="s">
        <v>13</v>
      </c>
      <c r="J3894" s="1" t="s">
        <v>13</v>
      </c>
      <c r="K3894" s="1" t="s">
        <v>13</v>
      </c>
      <c r="L3894" s="1" t="s">
        <v>13</v>
      </c>
      <c r="M3894" s="1" t="s">
        <v>13</v>
      </c>
      <c r="N3894" s="1" t="s">
        <v>13</v>
      </c>
      <c r="O3894" s="1" t="s">
        <v>13</v>
      </c>
      <c r="P3894" s="1" t="s">
        <v>13</v>
      </c>
      <c r="Q3894" s="1" t="s">
        <v>13</v>
      </c>
      <c r="S3894" t="s">
        <v>13</v>
      </c>
      <c r="T3894" t="s">
        <v>13</v>
      </c>
      <c r="U3894" t="s">
        <v>13</v>
      </c>
      <c r="V3894">
        <v>1</v>
      </c>
    </row>
    <row r="3895" spans="1:22" x14ac:dyDescent="0.2">
      <c r="A3895" s="1" t="s">
        <v>1238</v>
      </c>
      <c r="B3895" s="6" t="s">
        <v>13</v>
      </c>
      <c r="C3895" s="1" t="s">
        <v>13</v>
      </c>
      <c r="D3895" s="1" t="s">
        <v>13</v>
      </c>
      <c r="E3895" s="1" t="s">
        <v>1239</v>
      </c>
      <c r="F3895" s="1" t="s">
        <v>1233</v>
      </c>
      <c r="G3895" s="6" t="s">
        <v>93</v>
      </c>
      <c r="H3895" s="3">
        <v>0</v>
      </c>
      <c r="I3895" s="1" t="s">
        <v>13</v>
      </c>
      <c r="J3895" s="1" t="s">
        <v>13</v>
      </c>
      <c r="K3895" s="1" t="s">
        <v>13</v>
      </c>
      <c r="L3895" s="1" t="s">
        <v>13</v>
      </c>
      <c r="M3895" s="1" t="s">
        <v>13</v>
      </c>
      <c r="N3895" s="1" t="s">
        <v>13</v>
      </c>
      <c r="O3895" s="1" t="s">
        <v>13</v>
      </c>
      <c r="P3895" s="1" t="s">
        <v>13</v>
      </c>
      <c r="Q3895" s="1" t="s">
        <v>13</v>
      </c>
      <c r="S3895" t="s">
        <v>13</v>
      </c>
      <c r="T3895" t="s">
        <v>13</v>
      </c>
      <c r="U3895" t="s">
        <v>13</v>
      </c>
      <c r="V3895">
        <v>1</v>
      </c>
    </row>
    <row r="3896" spans="1:22" x14ac:dyDescent="0.2">
      <c r="A3896" s="1" t="s">
        <v>1238</v>
      </c>
      <c r="B3896" s="6" t="s">
        <v>1312</v>
      </c>
      <c r="C3896" s="1" t="s">
        <v>1605</v>
      </c>
      <c r="D3896" s="1" t="s">
        <v>13</v>
      </c>
      <c r="E3896" s="1" t="s">
        <v>1606</v>
      </c>
      <c r="F3896" s="1" t="s">
        <v>1315</v>
      </c>
      <c r="G3896" s="6" t="s">
        <v>1316</v>
      </c>
      <c r="H3896" s="3">
        <v>0.1</v>
      </c>
      <c r="I3896" s="5">
        <v>0</v>
      </c>
      <c r="J3896" s="4">
        <f>TRUNC(H3896*I3896, 1)</f>
        <v>0</v>
      </c>
      <c r="K3896" s="4">
        <f>노무!E21</f>
        <v>0</v>
      </c>
      <c r="L3896" s="5">
        <f>TRUNC(H3896*K3896, 1)</f>
        <v>0</v>
      </c>
      <c r="M3896" s="4">
        <v>0</v>
      </c>
      <c r="N3896" s="5">
        <f>TRUNC(H3896*M3896, 1)</f>
        <v>0</v>
      </c>
      <c r="O3896" s="4">
        <f t="shared" ref="O3896:P3899" si="587">I3896+K3896+M3896</f>
        <v>0</v>
      </c>
      <c r="P3896" s="5">
        <f t="shared" si="587"/>
        <v>0</v>
      </c>
      <c r="Q3896" s="1" t="s">
        <v>13</v>
      </c>
      <c r="S3896" t="s">
        <v>54</v>
      </c>
      <c r="T3896" t="s">
        <v>54</v>
      </c>
      <c r="U3896" t="s">
        <v>13</v>
      </c>
      <c r="V3896">
        <v>1</v>
      </c>
    </row>
    <row r="3897" spans="1:22" x14ac:dyDescent="0.2">
      <c r="A3897" s="1" t="s">
        <v>1238</v>
      </c>
      <c r="B3897" s="6" t="s">
        <v>1312</v>
      </c>
      <c r="C3897" s="1" t="s">
        <v>1317</v>
      </c>
      <c r="D3897" s="1" t="s">
        <v>13</v>
      </c>
      <c r="E3897" s="1" t="s">
        <v>1318</v>
      </c>
      <c r="F3897" s="1" t="s">
        <v>1315</v>
      </c>
      <c r="G3897" s="6" t="s">
        <v>1316</v>
      </c>
      <c r="H3897" s="3">
        <v>0.05</v>
      </c>
      <c r="I3897" s="5">
        <v>0</v>
      </c>
      <c r="J3897" s="4">
        <f>TRUNC(H3897*I3897, 1)</f>
        <v>0</v>
      </c>
      <c r="K3897" s="4">
        <f>노무!E4</f>
        <v>0</v>
      </c>
      <c r="L3897" s="5">
        <f>TRUNC(H3897*K3897, 1)</f>
        <v>0</v>
      </c>
      <c r="M3897" s="4">
        <v>0</v>
      </c>
      <c r="N3897" s="5">
        <f>TRUNC(H3897*M3897, 1)</f>
        <v>0</v>
      </c>
      <c r="O3897" s="4">
        <f t="shared" si="587"/>
        <v>0</v>
      </c>
      <c r="P3897" s="5">
        <f t="shared" si="587"/>
        <v>0</v>
      </c>
      <c r="Q3897" s="1" t="s">
        <v>13</v>
      </c>
      <c r="S3897" t="s">
        <v>54</v>
      </c>
      <c r="T3897" t="s">
        <v>54</v>
      </c>
      <c r="U3897" t="s">
        <v>13</v>
      </c>
      <c r="V3897">
        <v>1</v>
      </c>
    </row>
    <row r="3898" spans="1:22" x14ac:dyDescent="0.2">
      <c r="A3898" s="1" t="s">
        <v>1238</v>
      </c>
      <c r="B3898" s="6" t="s">
        <v>1331</v>
      </c>
      <c r="C3898" s="1" t="s">
        <v>1422</v>
      </c>
      <c r="D3898" s="1" t="s">
        <v>13</v>
      </c>
      <c r="E3898" s="1" t="s">
        <v>1341</v>
      </c>
      <c r="F3898" s="1" t="s">
        <v>1423</v>
      </c>
      <c r="G3898" s="6" t="s">
        <v>1335</v>
      </c>
      <c r="H3898" s="3">
        <v>0.39</v>
      </c>
      <c r="I3898" s="4">
        <f>기계경비!H7</f>
        <v>0</v>
      </c>
      <c r="J3898" s="4">
        <f>TRUNC(H3898*I3898, 1)</f>
        <v>0</v>
      </c>
      <c r="K3898" s="4">
        <f>기계경비!I7</f>
        <v>0</v>
      </c>
      <c r="L3898" s="5">
        <f>TRUNC(H3898*K3898, 1)</f>
        <v>0</v>
      </c>
      <c r="M3898" s="4">
        <f>기계경비!J7</f>
        <v>0</v>
      </c>
      <c r="N3898" s="5">
        <f>TRUNC(H3898*M3898, 1)</f>
        <v>0</v>
      </c>
      <c r="O3898" s="4">
        <f t="shared" si="587"/>
        <v>0</v>
      </c>
      <c r="P3898" s="5">
        <f t="shared" si="587"/>
        <v>0</v>
      </c>
      <c r="Q3898" s="1" t="s">
        <v>13</v>
      </c>
      <c r="S3898" t="s">
        <v>54</v>
      </c>
      <c r="T3898" t="s">
        <v>54</v>
      </c>
      <c r="U3898" t="s">
        <v>13</v>
      </c>
      <c r="V3898">
        <v>1</v>
      </c>
    </row>
    <row r="3899" spans="1:22" x14ac:dyDescent="0.2">
      <c r="A3899" s="1" t="s">
        <v>1238</v>
      </c>
      <c r="B3899" s="6" t="s">
        <v>1331</v>
      </c>
      <c r="C3899" s="1" t="s">
        <v>1607</v>
      </c>
      <c r="D3899" s="1" t="s">
        <v>13</v>
      </c>
      <c r="E3899" s="1" t="s">
        <v>1432</v>
      </c>
      <c r="F3899" s="1" t="s">
        <v>1608</v>
      </c>
      <c r="G3899" s="6" t="s">
        <v>1335</v>
      </c>
      <c r="H3899" s="3">
        <v>0.39</v>
      </c>
      <c r="I3899" s="4">
        <f>기계경비!H60</f>
        <v>0</v>
      </c>
      <c r="J3899" s="4">
        <f>TRUNC(H3899*I3899, 1)</f>
        <v>0</v>
      </c>
      <c r="K3899" s="4">
        <f>기계경비!I60</f>
        <v>0</v>
      </c>
      <c r="L3899" s="5">
        <f>TRUNC(H3899*K3899, 1)</f>
        <v>0</v>
      </c>
      <c r="M3899" s="4">
        <f>기계경비!J60</f>
        <v>0</v>
      </c>
      <c r="N3899" s="5">
        <f>TRUNC(H3899*M3899, 1)</f>
        <v>0</v>
      </c>
      <c r="O3899" s="4">
        <f t="shared" si="587"/>
        <v>0</v>
      </c>
      <c r="P3899" s="5">
        <f t="shared" si="587"/>
        <v>0</v>
      </c>
      <c r="Q3899" s="1" t="s">
        <v>13</v>
      </c>
      <c r="S3899" t="s">
        <v>54</v>
      </c>
      <c r="T3899" t="s">
        <v>54</v>
      </c>
      <c r="U3899" t="s">
        <v>13</v>
      </c>
      <c r="V3899">
        <v>1</v>
      </c>
    </row>
    <row r="3900" spans="1:22" x14ac:dyDescent="0.2">
      <c r="A3900" s="1" t="s">
        <v>13</v>
      </c>
      <c r="B3900" s="6" t="s">
        <v>13</v>
      </c>
      <c r="C3900" s="1" t="s">
        <v>13</v>
      </c>
      <c r="D3900" s="1" t="s">
        <v>13</v>
      </c>
      <c r="E3900" s="1" t="s">
        <v>1311</v>
      </c>
      <c r="F3900" s="1" t="s">
        <v>13</v>
      </c>
      <c r="G3900" s="6" t="s">
        <v>13</v>
      </c>
      <c r="H3900" s="3">
        <v>0</v>
      </c>
      <c r="I3900" s="1" t="s">
        <v>13</v>
      </c>
      <c r="J3900" s="4">
        <f>TRUNC(SUMPRODUCT(J3896:J3899, V3896:V3899), 0)</f>
        <v>0</v>
      </c>
      <c r="K3900" s="1" t="s">
        <v>13</v>
      </c>
      <c r="L3900" s="5">
        <f>TRUNC(SUMPRODUCT(L3896:L3899, V3896:V3899), 0)</f>
        <v>0</v>
      </c>
      <c r="M3900" s="1" t="s">
        <v>13</v>
      </c>
      <c r="N3900" s="5">
        <f>TRUNC(SUMPRODUCT(N3896:N3899, V3896:V3899), 0)</f>
        <v>0</v>
      </c>
      <c r="O3900" s="1" t="s">
        <v>13</v>
      </c>
      <c r="P3900" s="5">
        <f>J3900+L3900+N3900</f>
        <v>0</v>
      </c>
      <c r="Q3900" s="1" t="s">
        <v>13</v>
      </c>
      <c r="S3900" t="s">
        <v>13</v>
      </c>
      <c r="T3900" t="s">
        <v>13</v>
      </c>
      <c r="U3900" t="s">
        <v>13</v>
      </c>
      <c r="V3900">
        <v>1</v>
      </c>
    </row>
    <row r="3901" spans="1:22" x14ac:dyDescent="0.2">
      <c r="A3901" s="1" t="s">
        <v>13</v>
      </c>
      <c r="B3901" s="6" t="s">
        <v>13</v>
      </c>
      <c r="C3901" s="1" t="s">
        <v>13</v>
      </c>
      <c r="D3901" s="1" t="s">
        <v>13</v>
      </c>
      <c r="E3901" s="1" t="s">
        <v>13</v>
      </c>
      <c r="F3901" s="1" t="s">
        <v>13</v>
      </c>
      <c r="G3901" s="6" t="s">
        <v>13</v>
      </c>
      <c r="H3901" s="3">
        <v>0</v>
      </c>
      <c r="I3901" s="1" t="s">
        <v>13</v>
      </c>
      <c r="J3901" s="1" t="s">
        <v>13</v>
      </c>
      <c r="K3901" s="1" t="s">
        <v>13</v>
      </c>
      <c r="L3901" s="1" t="s">
        <v>13</v>
      </c>
      <c r="M3901" s="1" t="s">
        <v>13</v>
      </c>
      <c r="N3901" s="1" t="s">
        <v>13</v>
      </c>
      <c r="O3901" s="1" t="s">
        <v>13</v>
      </c>
      <c r="P3901" s="1" t="s">
        <v>13</v>
      </c>
      <c r="Q3901" s="1" t="s">
        <v>13</v>
      </c>
      <c r="S3901" t="s">
        <v>13</v>
      </c>
      <c r="T3901" t="s">
        <v>13</v>
      </c>
      <c r="U3901" t="s">
        <v>13</v>
      </c>
      <c r="V3901">
        <v>1</v>
      </c>
    </row>
    <row r="3902" spans="1:22" x14ac:dyDescent="0.2">
      <c r="A3902" s="1" t="s">
        <v>1240</v>
      </c>
      <c r="B3902" s="6" t="s">
        <v>13</v>
      </c>
      <c r="C3902" s="1" t="s">
        <v>13</v>
      </c>
      <c r="D3902" s="1" t="s">
        <v>13</v>
      </c>
      <c r="E3902" s="1" t="s">
        <v>1239</v>
      </c>
      <c r="F3902" s="1" t="s">
        <v>1235</v>
      </c>
      <c r="G3902" s="6" t="s">
        <v>93</v>
      </c>
      <c r="H3902" s="3">
        <v>0</v>
      </c>
      <c r="I3902" s="1" t="s">
        <v>13</v>
      </c>
      <c r="J3902" s="1" t="s">
        <v>13</v>
      </c>
      <c r="K3902" s="1" t="s">
        <v>13</v>
      </c>
      <c r="L3902" s="1" t="s">
        <v>13</v>
      </c>
      <c r="M3902" s="1" t="s">
        <v>13</v>
      </c>
      <c r="N3902" s="1" t="s">
        <v>13</v>
      </c>
      <c r="O3902" s="1" t="s">
        <v>13</v>
      </c>
      <c r="P3902" s="1" t="s">
        <v>13</v>
      </c>
      <c r="Q3902" s="1" t="s">
        <v>13</v>
      </c>
      <c r="S3902" t="s">
        <v>13</v>
      </c>
      <c r="T3902" t="s">
        <v>13</v>
      </c>
      <c r="U3902" t="s">
        <v>13</v>
      </c>
      <c r="V3902">
        <v>1</v>
      </c>
    </row>
    <row r="3903" spans="1:22" x14ac:dyDescent="0.2">
      <c r="A3903" s="1" t="s">
        <v>1240</v>
      </c>
      <c r="B3903" s="6" t="s">
        <v>1312</v>
      </c>
      <c r="C3903" s="1" t="s">
        <v>1605</v>
      </c>
      <c r="D3903" s="1" t="s">
        <v>13</v>
      </c>
      <c r="E3903" s="1" t="s">
        <v>1606</v>
      </c>
      <c r="F3903" s="1" t="s">
        <v>1315</v>
      </c>
      <c r="G3903" s="6" t="s">
        <v>1316</v>
      </c>
      <c r="H3903" s="3">
        <v>0.09</v>
      </c>
      <c r="I3903" s="5">
        <v>0</v>
      </c>
      <c r="J3903" s="4">
        <f>TRUNC(H3903*I3903, 1)</f>
        <v>0</v>
      </c>
      <c r="K3903" s="4">
        <f>노무!E21</f>
        <v>0</v>
      </c>
      <c r="L3903" s="5">
        <f>TRUNC(H3903*K3903, 1)</f>
        <v>0</v>
      </c>
      <c r="M3903" s="4">
        <v>0</v>
      </c>
      <c r="N3903" s="5">
        <f>TRUNC(H3903*M3903, 1)</f>
        <v>0</v>
      </c>
      <c r="O3903" s="4">
        <f t="shared" ref="O3903:P3906" si="588">I3903+K3903+M3903</f>
        <v>0</v>
      </c>
      <c r="P3903" s="5">
        <f t="shared" si="588"/>
        <v>0</v>
      </c>
      <c r="Q3903" s="1" t="s">
        <v>13</v>
      </c>
      <c r="S3903" t="s">
        <v>54</v>
      </c>
      <c r="T3903" t="s">
        <v>54</v>
      </c>
      <c r="U3903" t="s">
        <v>13</v>
      </c>
      <c r="V3903">
        <v>1</v>
      </c>
    </row>
    <row r="3904" spans="1:22" x14ac:dyDescent="0.2">
      <c r="A3904" s="1" t="s">
        <v>1240</v>
      </c>
      <c r="B3904" s="6" t="s">
        <v>1312</v>
      </c>
      <c r="C3904" s="1" t="s">
        <v>1317</v>
      </c>
      <c r="D3904" s="1" t="s">
        <v>13</v>
      </c>
      <c r="E3904" s="1" t="s">
        <v>1318</v>
      </c>
      <c r="F3904" s="1" t="s">
        <v>1315</v>
      </c>
      <c r="G3904" s="6" t="s">
        <v>1316</v>
      </c>
      <c r="H3904" s="3">
        <v>0.04</v>
      </c>
      <c r="I3904" s="5">
        <v>0</v>
      </c>
      <c r="J3904" s="4">
        <f>TRUNC(H3904*I3904, 1)</f>
        <v>0</v>
      </c>
      <c r="K3904" s="4">
        <f>노무!E4</f>
        <v>0</v>
      </c>
      <c r="L3904" s="5">
        <f>TRUNC(H3904*K3904, 1)</f>
        <v>0</v>
      </c>
      <c r="M3904" s="4">
        <v>0</v>
      </c>
      <c r="N3904" s="5">
        <f>TRUNC(H3904*M3904, 1)</f>
        <v>0</v>
      </c>
      <c r="O3904" s="4">
        <f t="shared" si="588"/>
        <v>0</v>
      </c>
      <c r="P3904" s="5">
        <f t="shared" si="588"/>
        <v>0</v>
      </c>
      <c r="Q3904" s="1" t="s">
        <v>13</v>
      </c>
      <c r="S3904" t="s">
        <v>54</v>
      </c>
      <c r="T3904" t="s">
        <v>54</v>
      </c>
      <c r="U3904" t="s">
        <v>13</v>
      </c>
      <c r="V3904">
        <v>1</v>
      </c>
    </row>
    <row r="3905" spans="1:22" x14ac:dyDescent="0.2">
      <c r="A3905" s="1" t="s">
        <v>1240</v>
      </c>
      <c r="B3905" s="6" t="s">
        <v>1331</v>
      </c>
      <c r="C3905" s="1" t="s">
        <v>1422</v>
      </c>
      <c r="D3905" s="1" t="s">
        <v>13</v>
      </c>
      <c r="E3905" s="1" t="s">
        <v>1341</v>
      </c>
      <c r="F3905" s="1" t="s">
        <v>1423</v>
      </c>
      <c r="G3905" s="6" t="s">
        <v>1335</v>
      </c>
      <c r="H3905" s="3">
        <v>0.37</v>
      </c>
      <c r="I3905" s="4">
        <f>기계경비!H7</f>
        <v>0</v>
      </c>
      <c r="J3905" s="4">
        <f>TRUNC(H3905*I3905, 1)</f>
        <v>0</v>
      </c>
      <c r="K3905" s="4">
        <f>기계경비!I7</f>
        <v>0</v>
      </c>
      <c r="L3905" s="5">
        <f>TRUNC(H3905*K3905, 1)</f>
        <v>0</v>
      </c>
      <c r="M3905" s="4">
        <f>기계경비!J7</f>
        <v>0</v>
      </c>
      <c r="N3905" s="5">
        <f>TRUNC(H3905*M3905, 1)</f>
        <v>0</v>
      </c>
      <c r="O3905" s="4">
        <f t="shared" si="588"/>
        <v>0</v>
      </c>
      <c r="P3905" s="5">
        <f t="shared" si="588"/>
        <v>0</v>
      </c>
      <c r="Q3905" s="1" t="s">
        <v>13</v>
      </c>
      <c r="S3905" t="s">
        <v>54</v>
      </c>
      <c r="T3905" t="s">
        <v>54</v>
      </c>
      <c r="U3905" t="s">
        <v>13</v>
      </c>
      <c r="V3905">
        <v>1</v>
      </c>
    </row>
    <row r="3906" spans="1:22" x14ac:dyDescent="0.2">
      <c r="A3906" s="1" t="s">
        <v>1240</v>
      </c>
      <c r="B3906" s="6" t="s">
        <v>1331</v>
      </c>
      <c r="C3906" s="1" t="s">
        <v>1607</v>
      </c>
      <c r="D3906" s="1" t="s">
        <v>13</v>
      </c>
      <c r="E3906" s="1" t="s">
        <v>1432</v>
      </c>
      <c r="F3906" s="1" t="s">
        <v>1608</v>
      </c>
      <c r="G3906" s="6" t="s">
        <v>1335</v>
      </c>
      <c r="H3906" s="3">
        <v>0.37</v>
      </c>
      <c r="I3906" s="4">
        <f>기계경비!H60</f>
        <v>0</v>
      </c>
      <c r="J3906" s="4">
        <f>TRUNC(H3906*I3906, 1)</f>
        <v>0</v>
      </c>
      <c r="K3906" s="4">
        <f>기계경비!I60</f>
        <v>0</v>
      </c>
      <c r="L3906" s="5">
        <f>TRUNC(H3906*K3906, 1)</f>
        <v>0</v>
      </c>
      <c r="M3906" s="4">
        <f>기계경비!J60</f>
        <v>0</v>
      </c>
      <c r="N3906" s="5">
        <f>TRUNC(H3906*M3906, 1)</f>
        <v>0</v>
      </c>
      <c r="O3906" s="4">
        <f t="shared" si="588"/>
        <v>0</v>
      </c>
      <c r="P3906" s="5">
        <f t="shared" si="588"/>
        <v>0</v>
      </c>
      <c r="Q3906" s="1" t="s">
        <v>13</v>
      </c>
      <c r="S3906" t="s">
        <v>54</v>
      </c>
      <c r="T3906" t="s">
        <v>54</v>
      </c>
      <c r="U3906" t="s">
        <v>13</v>
      </c>
      <c r="V3906">
        <v>1</v>
      </c>
    </row>
    <row r="3907" spans="1:22" x14ac:dyDescent="0.2">
      <c r="A3907" s="1" t="s">
        <v>13</v>
      </c>
      <c r="B3907" s="6" t="s">
        <v>13</v>
      </c>
      <c r="C3907" s="1" t="s">
        <v>13</v>
      </c>
      <c r="D3907" s="1" t="s">
        <v>13</v>
      </c>
      <c r="E3907" s="1" t="s">
        <v>1311</v>
      </c>
      <c r="F3907" s="1" t="s">
        <v>13</v>
      </c>
      <c r="G3907" s="6" t="s">
        <v>13</v>
      </c>
      <c r="H3907" s="3">
        <v>0</v>
      </c>
      <c r="I3907" s="1" t="s">
        <v>13</v>
      </c>
      <c r="J3907" s="4">
        <f>TRUNC(SUMPRODUCT(J3903:J3906, V3903:V3906), 0)</f>
        <v>0</v>
      </c>
      <c r="K3907" s="1" t="s">
        <v>13</v>
      </c>
      <c r="L3907" s="5">
        <f>TRUNC(SUMPRODUCT(L3903:L3906, V3903:V3906), 0)</f>
        <v>0</v>
      </c>
      <c r="M3907" s="1" t="s">
        <v>13</v>
      </c>
      <c r="N3907" s="5">
        <f>TRUNC(SUMPRODUCT(N3903:N3906, V3903:V3906), 0)</f>
        <v>0</v>
      </c>
      <c r="O3907" s="1" t="s">
        <v>13</v>
      </c>
      <c r="P3907" s="5">
        <f>J3907+L3907+N3907</f>
        <v>0</v>
      </c>
      <c r="Q3907" s="1" t="s">
        <v>13</v>
      </c>
      <c r="S3907" t="s">
        <v>13</v>
      </c>
      <c r="T3907" t="s">
        <v>13</v>
      </c>
      <c r="U3907" t="s">
        <v>13</v>
      </c>
      <c r="V3907">
        <v>1</v>
      </c>
    </row>
    <row r="3908" spans="1:22" x14ac:dyDescent="0.2">
      <c r="A3908" s="1" t="s">
        <v>13</v>
      </c>
      <c r="B3908" s="6" t="s">
        <v>13</v>
      </c>
      <c r="C3908" s="1" t="s">
        <v>13</v>
      </c>
      <c r="D3908" s="1" t="s">
        <v>13</v>
      </c>
      <c r="E3908" s="1" t="s">
        <v>13</v>
      </c>
      <c r="F3908" s="1" t="s">
        <v>13</v>
      </c>
      <c r="G3908" s="6" t="s">
        <v>13</v>
      </c>
      <c r="H3908" s="3">
        <v>0</v>
      </c>
      <c r="I3908" s="1" t="s">
        <v>13</v>
      </c>
      <c r="J3908" s="1" t="s">
        <v>13</v>
      </c>
      <c r="K3908" s="1" t="s">
        <v>13</v>
      </c>
      <c r="L3908" s="1" t="s">
        <v>13</v>
      </c>
      <c r="M3908" s="1" t="s">
        <v>13</v>
      </c>
      <c r="N3908" s="1" t="s">
        <v>13</v>
      </c>
      <c r="O3908" s="1" t="s">
        <v>13</v>
      </c>
      <c r="P3908" s="1" t="s">
        <v>13</v>
      </c>
      <c r="Q3908" s="1" t="s">
        <v>13</v>
      </c>
      <c r="S3908" t="s">
        <v>13</v>
      </c>
      <c r="T3908" t="s">
        <v>13</v>
      </c>
      <c r="U3908" t="s">
        <v>13</v>
      </c>
      <c r="V3908">
        <v>1</v>
      </c>
    </row>
    <row r="3909" spans="1:22" x14ac:dyDescent="0.2">
      <c r="A3909" s="1" t="s">
        <v>1241</v>
      </c>
      <c r="B3909" s="6" t="s">
        <v>13</v>
      </c>
      <c r="C3909" s="1" t="s">
        <v>13</v>
      </c>
      <c r="D3909" s="1" t="s">
        <v>13</v>
      </c>
      <c r="E3909" s="1" t="s">
        <v>1239</v>
      </c>
      <c r="F3909" s="1" t="s">
        <v>1237</v>
      </c>
      <c r="G3909" s="6" t="s">
        <v>93</v>
      </c>
      <c r="H3909" s="3">
        <v>0</v>
      </c>
      <c r="I3909" s="1" t="s">
        <v>13</v>
      </c>
      <c r="J3909" s="1" t="s">
        <v>13</v>
      </c>
      <c r="K3909" s="1" t="s">
        <v>13</v>
      </c>
      <c r="L3909" s="1" t="s">
        <v>13</v>
      </c>
      <c r="M3909" s="1" t="s">
        <v>13</v>
      </c>
      <c r="N3909" s="1" t="s">
        <v>13</v>
      </c>
      <c r="O3909" s="1" t="s">
        <v>13</v>
      </c>
      <c r="P3909" s="1" t="s">
        <v>13</v>
      </c>
      <c r="Q3909" s="1" t="s">
        <v>13</v>
      </c>
      <c r="S3909" t="s">
        <v>13</v>
      </c>
      <c r="T3909" t="s">
        <v>13</v>
      </c>
      <c r="U3909" t="s">
        <v>13</v>
      </c>
      <c r="V3909">
        <v>1</v>
      </c>
    </row>
    <row r="3910" spans="1:22" x14ac:dyDescent="0.2">
      <c r="A3910" s="1" t="s">
        <v>1241</v>
      </c>
      <c r="B3910" s="6" t="s">
        <v>1312</v>
      </c>
      <c r="C3910" s="1" t="s">
        <v>1605</v>
      </c>
      <c r="D3910" s="1" t="s">
        <v>13</v>
      </c>
      <c r="E3910" s="1" t="s">
        <v>1606</v>
      </c>
      <c r="F3910" s="1" t="s">
        <v>1315</v>
      </c>
      <c r="G3910" s="6" t="s">
        <v>1316</v>
      </c>
      <c r="H3910" s="3">
        <v>0.08</v>
      </c>
      <c r="I3910" s="5">
        <v>0</v>
      </c>
      <c r="J3910" s="4">
        <f>TRUNC(H3910*I3910, 1)</f>
        <v>0</v>
      </c>
      <c r="K3910" s="4">
        <f>노무!E21</f>
        <v>0</v>
      </c>
      <c r="L3910" s="5">
        <f>TRUNC(H3910*K3910, 1)</f>
        <v>0</v>
      </c>
      <c r="M3910" s="4">
        <v>0</v>
      </c>
      <c r="N3910" s="5">
        <f>TRUNC(H3910*M3910, 1)</f>
        <v>0</v>
      </c>
      <c r="O3910" s="4">
        <f t="shared" ref="O3910:P3913" si="589">I3910+K3910+M3910</f>
        <v>0</v>
      </c>
      <c r="P3910" s="5">
        <f t="shared" si="589"/>
        <v>0</v>
      </c>
      <c r="Q3910" s="1" t="s">
        <v>13</v>
      </c>
      <c r="S3910" t="s">
        <v>54</v>
      </c>
      <c r="T3910" t="s">
        <v>54</v>
      </c>
      <c r="U3910" t="s">
        <v>13</v>
      </c>
      <c r="V3910">
        <v>1</v>
      </c>
    </row>
    <row r="3911" spans="1:22" x14ac:dyDescent="0.2">
      <c r="A3911" s="1" t="s">
        <v>1241</v>
      </c>
      <c r="B3911" s="6" t="s">
        <v>1312</v>
      </c>
      <c r="C3911" s="1" t="s">
        <v>1317</v>
      </c>
      <c r="D3911" s="1" t="s">
        <v>13</v>
      </c>
      <c r="E3911" s="1" t="s">
        <v>1318</v>
      </c>
      <c r="F3911" s="1" t="s">
        <v>1315</v>
      </c>
      <c r="G3911" s="6" t="s">
        <v>1316</v>
      </c>
      <c r="H3911" s="3">
        <v>0.03</v>
      </c>
      <c r="I3911" s="5">
        <v>0</v>
      </c>
      <c r="J3911" s="4">
        <f>TRUNC(H3911*I3911, 1)</f>
        <v>0</v>
      </c>
      <c r="K3911" s="4">
        <f>노무!E4</f>
        <v>0</v>
      </c>
      <c r="L3911" s="5">
        <f>TRUNC(H3911*K3911, 1)</f>
        <v>0</v>
      </c>
      <c r="M3911" s="4">
        <v>0</v>
      </c>
      <c r="N3911" s="5">
        <f>TRUNC(H3911*M3911, 1)</f>
        <v>0</v>
      </c>
      <c r="O3911" s="4">
        <f t="shared" si="589"/>
        <v>0</v>
      </c>
      <c r="P3911" s="5">
        <f t="shared" si="589"/>
        <v>0</v>
      </c>
      <c r="Q3911" s="1" t="s">
        <v>13</v>
      </c>
      <c r="S3911" t="s">
        <v>54</v>
      </c>
      <c r="T3911" t="s">
        <v>54</v>
      </c>
      <c r="U3911" t="s">
        <v>13</v>
      </c>
      <c r="V3911">
        <v>1</v>
      </c>
    </row>
    <row r="3912" spans="1:22" x14ac:dyDescent="0.2">
      <c r="A3912" s="1" t="s">
        <v>1241</v>
      </c>
      <c r="B3912" s="6" t="s">
        <v>1331</v>
      </c>
      <c r="C3912" s="1" t="s">
        <v>1422</v>
      </c>
      <c r="D3912" s="1" t="s">
        <v>13</v>
      </c>
      <c r="E3912" s="1" t="s">
        <v>1341</v>
      </c>
      <c r="F3912" s="1" t="s">
        <v>1423</v>
      </c>
      <c r="G3912" s="6" t="s">
        <v>1335</v>
      </c>
      <c r="H3912" s="3">
        <v>0.35</v>
      </c>
      <c r="I3912" s="4">
        <f>기계경비!H7</f>
        <v>0</v>
      </c>
      <c r="J3912" s="4">
        <f>TRUNC(H3912*I3912, 1)</f>
        <v>0</v>
      </c>
      <c r="K3912" s="4">
        <f>기계경비!I7</f>
        <v>0</v>
      </c>
      <c r="L3912" s="5">
        <f>TRUNC(H3912*K3912, 1)</f>
        <v>0</v>
      </c>
      <c r="M3912" s="4">
        <f>기계경비!J7</f>
        <v>0</v>
      </c>
      <c r="N3912" s="5">
        <f>TRUNC(H3912*M3912, 1)</f>
        <v>0</v>
      </c>
      <c r="O3912" s="4">
        <f t="shared" si="589"/>
        <v>0</v>
      </c>
      <c r="P3912" s="5">
        <f t="shared" si="589"/>
        <v>0</v>
      </c>
      <c r="Q3912" s="1" t="s">
        <v>13</v>
      </c>
      <c r="S3912" t="s">
        <v>54</v>
      </c>
      <c r="T3912" t="s">
        <v>54</v>
      </c>
      <c r="U3912" t="s">
        <v>13</v>
      </c>
      <c r="V3912">
        <v>1</v>
      </c>
    </row>
    <row r="3913" spans="1:22" x14ac:dyDescent="0.2">
      <c r="A3913" s="1" t="s">
        <v>1241</v>
      </c>
      <c r="B3913" s="6" t="s">
        <v>1331</v>
      </c>
      <c r="C3913" s="1" t="s">
        <v>1607</v>
      </c>
      <c r="D3913" s="1" t="s">
        <v>13</v>
      </c>
      <c r="E3913" s="1" t="s">
        <v>1432</v>
      </c>
      <c r="F3913" s="1" t="s">
        <v>1608</v>
      </c>
      <c r="G3913" s="6" t="s">
        <v>1335</v>
      </c>
      <c r="H3913" s="3">
        <v>0.35</v>
      </c>
      <c r="I3913" s="4">
        <f>기계경비!H60</f>
        <v>0</v>
      </c>
      <c r="J3913" s="4">
        <f>TRUNC(H3913*I3913, 1)</f>
        <v>0</v>
      </c>
      <c r="K3913" s="4">
        <f>기계경비!I60</f>
        <v>0</v>
      </c>
      <c r="L3913" s="5">
        <f>TRUNC(H3913*K3913, 1)</f>
        <v>0</v>
      </c>
      <c r="M3913" s="4">
        <f>기계경비!J60</f>
        <v>0</v>
      </c>
      <c r="N3913" s="5">
        <f>TRUNC(H3913*M3913, 1)</f>
        <v>0</v>
      </c>
      <c r="O3913" s="4">
        <f t="shared" si="589"/>
        <v>0</v>
      </c>
      <c r="P3913" s="5">
        <f t="shared" si="589"/>
        <v>0</v>
      </c>
      <c r="Q3913" s="1" t="s">
        <v>13</v>
      </c>
      <c r="S3913" t="s">
        <v>54</v>
      </c>
      <c r="T3913" t="s">
        <v>54</v>
      </c>
      <c r="U3913" t="s">
        <v>13</v>
      </c>
      <c r="V3913">
        <v>1</v>
      </c>
    </row>
    <row r="3914" spans="1:22" x14ac:dyDescent="0.2">
      <c r="A3914" s="1" t="s">
        <v>13</v>
      </c>
      <c r="B3914" s="6" t="s">
        <v>13</v>
      </c>
      <c r="C3914" s="1" t="s">
        <v>13</v>
      </c>
      <c r="D3914" s="1" t="s">
        <v>13</v>
      </c>
      <c r="E3914" s="1" t="s">
        <v>1311</v>
      </c>
      <c r="F3914" s="1" t="s">
        <v>13</v>
      </c>
      <c r="G3914" s="6" t="s">
        <v>13</v>
      </c>
      <c r="H3914" s="3">
        <v>0</v>
      </c>
      <c r="I3914" s="1" t="s">
        <v>13</v>
      </c>
      <c r="J3914" s="4">
        <f>TRUNC(SUMPRODUCT(J3910:J3913, V3910:V3913), 0)</f>
        <v>0</v>
      </c>
      <c r="K3914" s="1" t="s">
        <v>13</v>
      </c>
      <c r="L3914" s="5">
        <f>TRUNC(SUMPRODUCT(L3910:L3913, V3910:V3913), 0)</f>
        <v>0</v>
      </c>
      <c r="M3914" s="1" t="s">
        <v>13</v>
      </c>
      <c r="N3914" s="5">
        <f>TRUNC(SUMPRODUCT(N3910:N3913, V3910:V3913), 0)</f>
        <v>0</v>
      </c>
      <c r="O3914" s="1" t="s">
        <v>13</v>
      </c>
      <c r="P3914" s="5">
        <f>J3914+L3914+N3914</f>
        <v>0</v>
      </c>
      <c r="Q3914" s="1" t="s">
        <v>13</v>
      </c>
      <c r="S3914" t="s">
        <v>13</v>
      </c>
      <c r="T3914" t="s">
        <v>13</v>
      </c>
      <c r="U3914" t="s">
        <v>13</v>
      </c>
      <c r="V3914">
        <v>1</v>
      </c>
    </row>
    <row r="3915" spans="1:22" x14ac:dyDescent="0.2">
      <c r="A3915" s="1" t="s">
        <v>13</v>
      </c>
      <c r="B3915" s="6" t="s">
        <v>13</v>
      </c>
      <c r="C3915" s="1" t="s">
        <v>13</v>
      </c>
      <c r="D3915" s="1" t="s">
        <v>13</v>
      </c>
      <c r="E3915" s="1" t="s">
        <v>13</v>
      </c>
      <c r="F3915" s="1" t="s">
        <v>13</v>
      </c>
      <c r="G3915" s="6" t="s">
        <v>13</v>
      </c>
      <c r="H3915" s="3">
        <v>0</v>
      </c>
      <c r="I3915" s="1" t="s">
        <v>13</v>
      </c>
      <c r="J3915" s="1" t="s">
        <v>13</v>
      </c>
      <c r="K3915" s="1" t="s">
        <v>13</v>
      </c>
      <c r="L3915" s="1" t="s">
        <v>13</v>
      </c>
      <c r="M3915" s="1" t="s">
        <v>13</v>
      </c>
      <c r="N3915" s="1" t="s">
        <v>13</v>
      </c>
      <c r="O3915" s="1" t="s">
        <v>13</v>
      </c>
      <c r="P3915" s="1" t="s">
        <v>13</v>
      </c>
      <c r="Q3915" s="1" t="s">
        <v>13</v>
      </c>
      <c r="S3915" t="s">
        <v>13</v>
      </c>
      <c r="T3915" t="s">
        <v>13</v>
      </c>
      <c r="U3915" t="s">
        <v>13</v>
      </c>
      <c r="V3915">
        <v>1</v>
      </c>
    </row>
    <row r="3916" spans="1:22" x14ac:dyDescent="0.2">
      <c r="A3916" s="1" t="s">
        <v>1242</v>
      </c>
      <c r="B3916" s="6" t="s">
        <v>13</v>
      </c>
      <c r="C3916" s="1" t="s">
        <v>13</v>
      </c>
      <c r="D3916" s="1" t="s">
        <v>13</v>
      </c>
      <c r="E3916" s="1" t="s">
        <v>1243</v>
      </c>
      <c r="F3916" s="1" t="s">
        <v>1233</v>
      </c>
      <c r="G3916" s="6" t="s">
        <v>93</v>
      </c>
      <c r="H3916" s="3">
        <v>0</v>
      </c>
      <c r="I3916" s="1" t="s">
        <v>13</v>
      </c>
      <c r="J3916" s="1" t="s">
        <v>13</v>
      </c>
      <c r="K3916" s="1" t="s">
        <v>13</v>
      </c>
      <c r="L3916" s="1" t="s">
        <v>13</v>
      </c>
      <c r="M3916" s="1" t="s">
        <v>13</v>
      </c>
      <c r="N3916" s="1" t="s">
        <v>13</v>
      </c>
      <c r="O3916" s="1" t="s">
        <v>13</v>
      </c>
      <c r="P3916" s="1" t="s">
        <v>13</v>
      </c>
      <c r="Q3916" s="1" t="s">
        <v>13</v>
      </c>
      <c r="S3916" t="s">
        <v>13</v>
      </c>
      <c r="T3916" t="s">
        <v>13</v>
      </c>
      <c r="U3916" t="s">
        <v>13</v>
      </c>
      <c r="V3916">
        <v>1</v>
      </c>
    </row>
    <row r="3917" spans="1:22" x14ac:dyDescent="0.2">
      <c r="A3917" s="1" t="s">
        <v>1242</v>
      </c>
      <c r="B3917" s="6" t="s">
        <v>1312</v>
      </c>
      <c r="C3917" s="1" t="s">
        <v>1605</v>
      </c>
      <c r="D3917" s="1" t="s">
        <v>13</v>
      </c>
      <c r="E3917" s="1" t="s">
        <v>1606</v>
      </c>
      <c r="F3917" s="1" t="s">
        <v>1315</v>
      </c>
      <c r="G3917" s="6" t="s">
        <v>1316</v>
      </c>
      <c r="H3917" s="3">
        <v>0.09</v>
      </c>
      <c r="I3917" s="5">
        <v>0</v>
      </c>
      <c r="J3917" s="4">
        <f>TRUNC(H3917*I3917, 1)</f>
        <v>0</v>
      </c>
      <c r="K3917" s="4">
        <f>노무!E21</f>
        <v>0</v>
      </c>
      <c r="L3917" s="5">
        <f>TRUNC(H3917*K3917, 1)</f>
        <v>0</v>
      </c>
      <c r="M3917" s="4">
        <v>0</v>
      </c>
      <c r="N3917" s="5">
        <f>TRUNC(H3917*M3917, 1)</f>
        <v>0</v>
      </c>
      <c r="O3917" s="4">
        <f t="shared" ref="O3917:P3920" si="590">I3917+K3917+M3917</f>
        <v>0</v>
      </c>
      <c r="P3917" s="5">
        <f t="shared" si="590"/>
        <v>0</v>
      </c>
      <c r="Q3917" s="1" t="s">
        <v>13</v>
      </c>
      <c r="S3917" t="s">
        <v>54</v>
      </c>
      <c r="T3917" t="s">
        <v>54</v>
      </c>
      <c r="U3917" t="s">
        <v>13</v>
      </c>
      <c r="V3917">
        <v>1</v>
      </c>
    </row>
    <row r="3918" spans="1:22" x14ac:dyDescent="0.2">
      <c r="A3918" s="1" t="s">
        <v>1242</v>
      </c>
      <c r="B3918" s="6" t="s">
        <v>1312</v>
      </c>
      <c r="C3918" s="1" t="s">
        <v>1317</v>
      </c>
      <c r="D3918" s="1" t="s">
        <v>13</v>
      </c>
      <c r="E3918" s="1" t="s">
        <v>1318</v>
      </c>
      <c r="F3918" s="1" t="s">
        <v>1315</v>
      </c>
      <c r="G3918" s="6" t="s">
        <v>1316</v>
      </c>
      <c r="H3918" s="3">
        <v>0.05</v>
      </c>
      <c r="I3918" s="5">
        <v>0</v>
      </c>
      <c r="J3918" s="4">
        <f>TRUNC(H3918*I3918, 1)</f>
        <v>0</v>
      </c>
      <c r="K3918" s="4">
        <f>노무!E4</f>
        <v>0</v>
      </c>
      <c r="L3918" s="5">
        <f>TRUNC(H3918*K3918, 1)</f>
        <v>0</v>
      </c>
      <c r="M3918" s="4">
        <v>0</v>
      </c>
      <c r="N3918" s="5">
        <f>TRUNC(H3918*M3918, 1)</f>
        <v>0</v>
      </c>
      <c r="O3918" s="4">
        <f t="shared" si="590"/>
        <v>0</v>
      </c>
      <c r="P3918" s="5">
        <f t="shared" si="590"/>
        <v>0</v>
      </c>
      <c r="Q3918" s="1" t="s">
        <v>13</v>
      </c>
      <c r="S3918" t="s">
        <v>54</v>
      </c>
      <c r="T3918" t="s">
        <v>54</v>
      </c>
      <c r="U3918" t="s">
        <v>13</v>
      </c>
      <c r="V3918">
        <v>1</v>
      </c>
    </row>
    <row r="3919" spans="1:22" x14ac:dyDescent="0.2">
      <c r="A3919" s="1" t="s">
        <v>1242</v>
      </c>
      <c r="B3919" s="6" t="s">
        <v>1331</v>
      </c>
      <c r="C3919" s="1" t="s">
        <v>1422</v>
      </c>
      <c r="D3919" s="1" t="s">
        <v>13</v>
      </c>
      <c r="E3919" s="1" t="s">
        <v>1341</v>
      </c>
      <c r="F3919" s="1" t="s">
        <v>1423</v>
      </c>
      <c r="G3919" s="6" t="s">
        <v>1335</v>
      </c>
      <c r="H3919" s="3">
        <v>0.31</v>
      </c>
      <c r="I3919" s="4">
        <f>기계경비!H7</f>
        <v>0</v>
      </c>
      <c r="J3919" s="4">
        <f>TRUNC(H3919*I3919, 1)</f>
        <v>0</v>
      </c>
      <c r="K3919" s="4">
        <f>기계경비!I7</f>
        <v>0</v>
      </c>
      <c r="L3919" s="5">
        <f>TRUNC(H3919*K3919, 1)</f>
        <v>0</v>
      </c>
      <c r="M3919" s="4">
        <f>기계경비!J7</f>
        <v>0</v>
      </c>
      <c r="N3919" s="5">
        <f>TRUNC(H3919*M3919, 1)</f>
        <v>0</v>
      </c>
      <c r="O3919" s="4">
        <f t="shared" si="590"/>
        <v>0</v>
      </c>
      <c r="P3919" s="5">
        <f t="shared" si="590"/>
        <v>0</v>
      </c>
      <c r="Q3919" s="1" t="s">
        <v>13</v>
      </c>
      <c r="S3919" t="s">
        <v>54</v>
      </c>
      <c r="T3919" t="s">
        <v>54</v>
      </c>
      <c r="U3919" t="s">
        <v>13</v>
      </c>
      <c r="V3919">
        <v>1</v>
      </c>
    </row>
    <row r="3920" spans="1:22" x14ac:dyDescent="0.2">
      <c r="A3920" s="1" t="s">
        <v>1242</v>
      </c>
      <c r="B3920" s="6" t="s">
        <v>1331</v>
      </c>
      <c r="C3920" s="1" t="s">
        <v>1607</v>
      </c>
      <c r="D3920" s="1" t="s">
        <v>13</v>
      </c>
      <c r="E3920" s="1" t="s">
        <v>1432</v>
      </c>
      <c r="F3920" s="1" t="s">
        <v>1608</v>
      </c>
      <c r="G3920" s="6" t="s">
        <v>1335</v>
      </c>
      <c r="H3920" s="3">
        <v>0.31</v>
      </c>
      <c r="I3920" s="4">
        <f>기계경비!H60</f>
        <v>0</v>
      </c>
      <c r="J3920" s="4">
        <f>TRUNC(H3920*I3920, 1)</f>
        <v>0</v>
      </c>
      <c r="K3920" s="4">
        <f>기계경비!I60</f>
        <v>0</v>
      </c>
      <c r="L3920" s="5">
        <f>TRUNC(H3920*K3920, 1)</f>
        <v>0</v>
      </c>
      <c r="M3920" s="4">
        <f>기계경비!J60</f>
        <v>0</v>
      </c>
      <c r="N3920" s="5">
        <f>TRUNC(H3920*M3920, 1)</f>
        <v>0</v>
      </c>
      <c r="O3920" s="4">
        <f t="shared" si="590"/>
        <v>0</v>
      </c>
      <c r="P3920" s="5">
        <f t="shared" si="590"/>
        <v>0</v>
      </c>
      <c r="Q3920" s="1" t="s">
        <v>13</v>
      </c>
      <c r="S3920" t="s">
        <v>54</v>
      </c>
      <c r="T3920" t="s">
        <v>54</v>
      </c>
      <c r="U3920" t="s">
        <v>13</v>
      </c>
      <c r="V3920">
        <v>1</v>
      </c>
    </row>
    <row r="3921" spans="1:22" x14ac:dyDescent="0.2">
      <c r="A3921" s="1" t="s">
        <v>13</v>
      </c>
      <c r="B3921" s="6" t="s">
        <v>13</v>
      </c>
      <c r="C3921" s="1" t="s">
        <v>13</v>
      </c>
      <c r="D3921" s="1" t="s">
        <v>13</v>
      </c>
      <c r="E3921" s="1" t="s">
        <v>1311</v>
      </c>
      <c r="F3921" s="1" t="s">
        <v>13</v>
      </c>
      <c r="G3921" s="6" t="s">
        <v>13</v>
      </c>
      <c r="H3921" s="3">
        <v>0</v>
      </c>
      <c r="I3921" s="1" t="s">
        <v>13</v>
      </c>
      <c r="J3921" s="4">
        <f>TRUNC(SUMPRODUCT(J3917:J3920, V3917:V3920), 0)</f>
        <v>0</v>
      </c>
      <c r="K3921" s="1" t="s">
        <v>13</v>
      </c>
      <c r="L3921" s="5">
        <f>TRUNC(SUMPRODUCT(L3917:L3920, V3917:V3920), 0)</f>
        <v>0</v>
      </c>
      <c r="M3921" s="1" t="s">
        <v>13</v>
      </c>
      <c r="N3921" s="5">
        <f>TRUNC(SUMPRODUCT(N3917:N3920, V3917:V3920), 0)</f>
        <v>0</v>
      </c>
      <c r="O3921" s="1" t="s">
        <v>13</v>
      </c>
      <c r="P3921" s="5">
        <f>J3921+L3921+N3921</f>
        <v>0</v>
      </c>
      <c r="Q3921" s="1" t="s">
        <v>13</v>
      </c>
      <c r="S3921" t="s">
        <v>13</v>
      </c>
      <c r="T3921" t="s">
        <v>13</v>
      </c>
      <c r="U3921" t="s">
        <v>13</v>
      </c>
      <c r="V3921">
        <v>1</v>
      </c>
    </row>
    <row r="3922" spans="1:22" x14ac:dyDescent="0.2">
      <c r="A3922" s="1" t="s">
        <v>13</v>
      </c>
      <c r="B3922" s="6" t="s">
        <v>13</v>
      </c>
      <c r="C3922" s="1" t="s">
        <v>13</v>
      </c>
      <c r="D3922" s="1" t="s">
        <v>13</v>
      </c>
      <c r="E3922" s="1" t="s">
        <v>13</v>
      </c>
      <c r="F3922" s="1" t="s">
        <v>13</v>
      </c>
      <c r="G3922" s="6" t="s">
        <v>13</v>
      </c>
      <c r="H3922" s="3">
        <v>0</v>
      </c>
      <c r="I3922" s="1" t="s">
        <v>13</v>
      </c>
      <c r="J3922" s="1" t="s">
        <v>13</v>
      </c>
      <c r="K3922" s="1" t="s">
        <v>13</v>
      </c>
      <c r="L3922" s="1" t="s">
        <v>13</v>
      </c>
      <c r="M3922" s="1" t="s">
        <v>13</v>
      </c>
      <c r="N3922" s="1" t="s">
        <v>13</v>
      </c>
      <c r="O3922" s="1" t="s">
        <v>13</v>
      </c>
      <c r="P3922" s="1" t="s">
        <v>13</v>
      </c>
      <c r="Q3922" s="1" t="s">
        <v>13</v>
      </c>
      <c r="S3922" t="s">
        <v>13</v>
      </c>
      <c r="T3922" t="s">
        <v>13</v>
      </c>
      <c r="U3922" t="s">
        <v>13</v>
      </c>
      <c r="V3922">
        <v>1</v>
      </c>
    </row>
    <row r="3923" spans="1:22" x14ac:dyDescent="0.2">
      <c r="A3923" s="1" t="s">
        <v>1244</v>
      </c>
      <c r="B3923" s="6" t="s">
        <v>13</v>
      </c>
      <c r="C3923" s="1" t="s">
        <v>13</v>
      </c>
      <c r="D3923" s="1" t="s">
        <v>13</v>
      </c>
      <c r="E3923" s="1" t="s">
        <v>1243</v>
      </c>
      <c r="F3923" s="1" t="s">
        <v>1235</v>
      </c>
      <c r="G3923" s="6" t="s">
        <v>93</v>
      </c>
      <c r="H3923" s="3">
        <v>0</v>
      </c>
      <c r="I3923" s="1" t="s">
        <v>13</v>
      </c>
      <c r="J3923" s="1" t="s">
        <v>13</v>
      </c>
      <c r="K3923" s="1" t="s">
        <v>13</v>
      </c>
      <c r="L3923" s="1" t="s">
        <v>13</v>
      </c>
      <c r="M3923" s="1" t="s">
        <v>13</v>
      </c>
      <c r="N3923" s="1" t="s">
        <v>13</v>
      </c>
      <c r="O3923" s="1" t="s">
        <v>13</v>
      </c>
      <c r="P3923" s="1" t="s">
        <v>13</v>
      </c>
      <c r="Q3923" s="1" t="s">
        <v>13</v>
      </c>
      <c r="S3923" t="s">
        <v>13</v>
      </c>
      <c r="T3923" t="s">
        <v>13</v>
      </c>
      <c r="U3923" t="s">
        <v>13</v>
      </c>
      <c r="V3923">
        <v>1</v>
      </c>
    </row>
    <row r="3924" spans="1:22" x14ac:dyDescent="0.2">
      <c r="A3924" s="1" t="s">
        <v>1244</v>
      </c>
      <c r="B3924" s="6" t="s">
        <v>1312</v>
      </c>
      <c r="C3924" s="1" t="s">
        <v>1605</v>
      </c>
      <c r="D3924" s="1" t="s">
        <v>13</v>
      </c>
      <c r="E3924" s="1" t="s">
        <v>1606</v>
      </c>
      <c r="F3924" s="1" t="s">
        <v>1315</v>
      </c>
      <c r="G3924" s="6" t="s">
        <v>1316</v>
      </c>
      <c r="H3924" s="3">
        <v>0.08</v>
      </c>
      <c r="I3924" s="5">
        <v>0</v>
      </c>
      <c r="J3924" s="4">
        <f>TRUNC(H3924*I3924, 1)</f>
        <v>0</v>
      </c>
      <c r="K3924" s="4">
        <f>노무!E21</f>
        <v>0</v>
      </c>
      <c r="L3924" s="5">
        <f>TRUNC(H3924*K3924, 1)</f>
        <v>0</v>
      </c>
      <c r="M3924" s="4">
        <v>0</v>
      </c>
      <c r="N3924" s="5">
        <f>TRUNC(H3924*M3924, 1)</f>
        <v>0</v>
      </c>
      <c r="O3924" s="4">
        <f t="shared" ref="O3924:P3927" si="591">I3924+K3924+M3924</f>
        <v>0</v>
      </c>
      <c r="P3924" s="5">
        <f t="shared" si="591"/>
        <v>0</v>
      </c>
      <c r="Q3924" s="1" t="s">
        <v>13</v>
      </c>
      <c r="S3924" t="s">
        <v>54</v>
      </c>
      <c r="T3924" t="s">
        <v>54</v>
      </c>
      <c r="U3924" t="s">
        <v>13</v>
      </c>
      <c r="V3924">
        <v>1</v>
      </c>
    </row>
    <row r="3925" spans="1:22" x14ac:dyDescent="0.2">
      <c r="A3925" s="1" t="s">
        <v>1244</v>
      </c>
      <c r="B3925" s="6" t="s">
        <v>1312</v>
      </c>
      <c r="C3925" s="1" t="s">
        <v>1317</v>
      </c>
      <c r="D3925" s="1" t="s">
        <v>13</v>
      </c>
      <c r="E3925" s="1" t="s">
        <v>1318</v>
      </c>
      <c r="F3925" s="1" t="s">
        <v>1315</v>
      </c>
      <c r="G3925" s="6" t="s">
        <v>1316</v>
      </c>
      <c r="H3925" s="3">
        <v>0.04</v>
      </c>
      <c r="I3925" s="5">
        <v>0</v>
      </c>
      <c r="J3925" s="4">
        <f>TRUNC(H3925*I3925, 1)</f>
        <v>0</v>
      </c>
      <c r="K3925" s="4">
        <f>노무!E4</f>
        <v>0</v>
      </c>
      <c r="L3925" s="5">
        <f>TRUNC(H3925*K3925, 1)</f>
        <v>0</v>
      </c>
      <c r="M3925" s="4">
        <v>0</v>
      </c>
      <c r="N3925" s="5">
        <f>TRUNC(H3925*M3925, 1)</f>
        <v>0</v>
      </c>
      <c r="O3925" s="4">
        <f t="shared" si="591"/>
        <v>0</v>
      </c>
      <c r="P3925" s="5">
        <f t="shared" si="591"/>
        <v>0</v>
      </c>
      <c r="Q3925" s="1" t="s">
        <v>13</v>
      </c>
      <c r="S3925" t="s">
        <v>54</v>
      </c>
      <c r="T3925" t="s">
        <v>54</v>
      </c>
      <c r="U3925" t="s">
        <v>13</v>
      </c>
      <c r="V3925">
        <v>1</v>
      </c>
    </row>
    <row r="3926" spans="1:22" x14ac:dyDescent="0.2">
      <c r="A3926" s="1" t="s">
        <v>1244</v>
      </c>
      <c r="B3926" s="6" t="s">
        <v>1331</v>
      </c>
      <c r="C3926" s="1" t="s">
        <v>1422</v>
      </c>
      <c r="D3926" s="1" t="s">
        <v>13</v>
      </c>
      <c r="E3926" s="1" t="s">
        <v>1341</v>
      </c>
      <c r="F3926" s="1" t="s">
        <v>1423</v>
      </c>
      <c r="G3926" s="6" t="s">
        <v>1335</v>
      </c>
      <c r="H3926" s="3">
        <v>0.3</v>
      </c>
      <c r="I3926" s="4">
        <f>기계경비!H7</f>
        <v>0</v>
      </c>
      <c r="J3926" s="4">
        <f>TRUNC(H3926*I3926, 1)</f>
        <v>0</v>
      </c>
      <c r="K3926" s="4">
        <f>기계경비!I7</f>
        <v>0</v>
      </c>
      <c r="L3926" s="5">
        <f>TRUNC(H3926*K3926, 1)</f>
        <v>0</v>
      </c>
      <c r="M3926" s="4">
        <f>기계경비!J7</f>
        <v>0</v>
      </c>
      <c r="N3926" s="5">
        <f>TRUNC(H3926*M3926, 1)</f>
        <v>0</v>
      </c>
      <c r="O3926" s="4">
        <f t="shared" si="591"/>
        <v>0</v>
      </c>
      <c r="P3926" s="5">
        <f t="shared" si="591"/>
        <v>0</v>
      </c>
      <c r="Q3926" s="1" t="s">
        <v>13</v>
      </c>
      <c r="S3926" t="s">
        <v>54</v>
      </c>
      <c r="T3926" t="s">
        <v>54</v>
      </c>
      <c r="U3926" t="s">
        <v>13</v>
      </c>
      <c r="V3926">
        <v>1</v>
      </c>
    </row>
    <row r="3927" spans="1:22" x14ac:dyDescent="0.2">
      <c r="A3927" s="1" t="s">
        <v>1244</v>
      </c>
      <c r="B3927" s="6" t="s">
        <v>1331</v>
      </c>
      <c r="C3927" s="1" t="s">
        <v>1607</v>
      </c>
      <c r="D3927" s="1" t="s">
        <v>13</v>
      </c>
      <c r="E3927" s="1" t="s">
        <v>1432</v>
      </c>
      <c r="F3927" s="1" t="s">
        <v>1608</v>
      </c>
      <c r="G3927" s="6" t="s">
        <v>1335</v>
      </c>
      <c r="H3927" s="3">
        <v>0.3</v>
      </c>
      <c r="I3927" s="4">
        <f>기계경비!H60</f>
        <v>0</v>
      </c>
      <c r="J3927" s="4">
        <f>TRUNC(H3927*I3927, 1)</f>
        <v>0</v>
      </c>
      <c r="K3927" s="4">
        <f>기계경비!I60</f>
        <v>0</v>
      </c>
      <c r="L3927" s="5">
        <f>TRUNC(H3927*K3927, 1)</f>
        <v>0</v>
      </c>
      <c r="M3927" s="4">
        <f>기계경비!J60</f>
        <v>0</v>
      </c>
      <c r="N3927" s="5">
        <f>TRUNC(H3927*M3927, 1)</f>
        <v>0</v>
      </c>
      <c r="O3927" s="4">
        <f t="shared" si="591"/>
        <v>0</v>
      </c>
      <c r="P3927" s="5">
        <f t="shared" si="591"/>
        <v>0</v>
      </c>
      <c r="Q3927" s="1" t="s">
        <v>13</v>
      </c>
      <c r="S3927" t="s">
        <v>54</v>
      </c>
      <c r="T3927" t="s">
        <v>54</v>
      </c>
      <c r="U3927" t="s">
        <v>13</v>
      </c>
      <c r="V3927">
        <v>1</v>
      </c>
    </row>
    <row r="3928" spans="1:22" x14ac:dyDescent="0.2">
      <c r="A3928" s="1" t="s">
        <v>13</v>
      </c>
      <c r="B3928" s="6" t="s">
        <v>13</v>
      </c>
      <c r="C3928" s="1" t="s">
        <v>13</v>
      </c>
      <c r="D3928" s="1" t="s">
        <v>13</v>
      </c>
      <c r="E3928" s="1" t="s">
        <v>1311</v>
      </c>
      <c r="F3928" s="1" t="s">
        <v>13</v>
      </c>
      <c r="G3928" s="6" t="s">
        <v>13</v>
      </c>
      <c r="H3928" s="3">
        <v>0</v>
      </c>
      <c r="I3928" s="1" t="s">
        <v>13</v>
      </c>
      <c r="J3928" s="4">
        <f>TRUNC(SUMPRODUCT(J3924:J3927, V3924:V3927), 0)</f>
        <v>0</v>
      </c>
      <c r="K3928" s="1" t="s">
        <v>13</v>
      </c>
      <c r="L3928" s="5">
        <f>TRUNC(SUMPRODUCT(L3924:L3927, V3924:V3927), 0)</f>
        <v>0</v>
      </c>
      <c r="M3928" s="1" t="s">
        <v>13</v>
      </c>
      <c r="N3928" s="5">
        <f>TRUNC(SUMPRODUCT(N3924:N3927, V3924:V3927), 0)</f>
        <v>0</v>
      </c>
      <c r="O3928" s="1" t="s">
        <v>13</v>
      </c>
      <c r="P3928" s="5">
        <f>J3928+L3928+N3928</f>
        <v>0</v>
      </c>
      <c r="Q3928" s="1" t="s">
        <v>13</v>
      </c>
      <c r="S3928" t="s">
        <v>13</v>
      </c>
      <c r="T3928" t="s">
        <v>13</v>
      </c>
      <c r="U3928" t="s">
        <v>13</v>
      </c>
      <c r="V3928">
        <v>1</v>
      </c>
    </row>
    <row r="3929" spans="1:22" x14ac:dyDescent="0.2">
      <c r="A3929" s="1" t="s">
        <v>13</v>
      </c>
      <c r="B3929" s="6" t="s">
        <v>13</v>
      </c>
      <c r="C3929" s="1" t="s">
        <v>13</v>
      </c>
      <c r="D3929" s="1" t="s">
        <v>13</v>
      </c>
      <c r="E3929" s="1" t="s">
        <v>13</v>
      </c>
      <c r="F3929" s="1" t="s">
        <v>13</v>
      </c>
      <c r="G3929" s="6" t="s">
        <v>13</v>
      </c>
      <c r="H3929" s="3">
        <v>0</v>
      </c>
      <c r="I3929" s="1" t="s">
        <v>13</v>
      </c>
      <c r="J3929" s="1" t="s">
        <v>13</v>
      </c>
      <c r="K3929" s="1" t="s">
        <v>13</v>
      </c>
      <c r="L3929" s="1" t="s">
        <v>13</v>
      </c>
      <c r="M3929" s="1" t="s">
        <v>13</v>
      </c>
      <c r="N3929" s="1" t="s">
        <v>13</v>
      </c>
      <c r="O3929" s="1" t="s">
        <v>13</v>
      </c>
      <c r="P3929" s="1" t="s">
        <v>13</v>
      </c>
      <c r="Q3929" s="1" t="s">
        <v>13</v>
      </c>
      <c r="S3929" t="s">
        <v>13</v>
      </c>
      <c r="T3929" t="s">
        <v>13</v>
      </c>
      <c r="U3929" t="s">
        <v>13</v>
      </c>
      <c r="V3929">
        <v>1</v>
      </c>
    </row>
    <row r="3930" spans="1:22" x14ac:dyDescent="0.2">
      <c r="A3930" s="1" t="s">
        <v>1245</v>
      </c>
      <c r="B3930" s="6" t="s">
        <v>13</v>
      </c>
      <c r="C3930" s="1" t="s">
        <v>13</v>
      </c>
      <c r="D3930" s="1" t="s">
        <v>13</v>
      </c>
      <c r="E3930" s="1" t="s">
        <v>1243</v>
      </c>
      <c r="F3930" s="1" t="s">
        <v>1237</v>
      </c>
      <c r="G3930" s="6" t="s">
        <v>93</v>
      </c>
      <c r="H3930" s="3">
        <v>0</v>
      </c>
      <c r="I3930" s="1" t="s">
        <v>13</v>
      </c>
      <c r="J3930" s="1" t="s">
        <v>13</v>
      </c>
      <c r="K3930" s="1" t="s">
        <v>13</v>
      </c>
      <c r="L3930" s="1" t="s">
        <v>13</v>
      </c>
      <c r="M3930" s="1" t="s">
        <v>13</v>
      </c>
      <c r="N3930" s="1" t="s">
        <v>13</v>
      </c>
      <c r="O3930" s="1" t="s">
        <v>13</v>
      </c>
      <c r="P3930" s="1" t="s">
        <v>13</v>
      </c>
      <c r="Q3930" s="1" t="s">
        <v>13</v>
      </c>
      <c r="S3930" t="s">
        <v>13</v>
      </c>
      <c r="T3930" t="s">
        <v>13</v>
      </c>
      <c r="U3930" t="s">
        <v>13</v>
      </c>
      <c r="V3930">
        <v>1</v>
      </c>
    </row>
    <row r="3931" spans="1:22" x14ac:dyDescent="0.2">
      <c r="A3931" s="1" t="s">
        <v>1245</v>
      </c>
      <c r="B3931" s="6" t="s">
        <v>1312</v>
      </c>
      <c r="C3931" s="1" t="s">
        <v>1605</v>
      </c>
      <c r="D3931" s="1" t="s">
        <v>13</v>
      </c>
      <c r="E3931" s="1" t="s">
        <v>1606</v>
      </c>
      <c r="F3931" s="1" t="s">
        <v>1315</v>
      </c>
      <c r="G3931" s="6" t="s">
        <v>1316</v>
      </c>
      <c r="H3931" s="3">
        <v>7.0000000000000007E-2</v>
      </c>
      <c r="I3931" s="5">
        <v>0</v>
      </c>
      <c r="J3931" s="4">
        <f>TRUNC(H3931*I3931, 1)</f>
        <v>0</v>
      </c>
      <c r="K3931" s="4">
        <f>노무!E21</f>
        <v>0</v>
      </c>
      <c r="L3931" s="5">
        <f>TRUNC(H3931*K3931, 1)</f>
        <v>0</v>
      </c>
      <c r="M3931" s="4">
        <v>0</v>
      </c>
      <c r="N3931" s="5">
        <f>TRUNC(H3931*M3931, 1)</f>
        <v>0</v>
      </c>
      <c r="O3931" s="4">
        <f t="shared" ref="O3931:P3934" si="592">I3931+K3931+M3931</f>
        <v>0</v>
      </c>
      <c r="P3931" s="5">
        <f t="shared" si="592"/>
        <v>0</v>
      </c>
      <c r="Q3931" s="1" t="s">
        <v>13</v>
      </c>
      <c r="S3931" t="s">
        <v>54</v>
      </c>
      <c r="T3931" t="s">
        <v>54</v>
      </c>
      <c r="U3931" t="s">
        <v>13</v>
      </c>
      <c r="V3931">
        <v>1</v>
      </c>
    </row>
    <row r="3932" spans="1:22" x14ac:dyDescent="0.2">
      <c r="A3932" s="1" t="s">
        <v>1245</v>
      </c>
      <c r="B3932" s="6" t="s">
        <v>1312</v>
      </c>
      <c r="C3932" s="1" t="s">
        <v>1317</v>
      </c>
      <c r="D3932" s="1" t="s">
        <v>13</v>
      </c>
      <c r="E3932" s="1" t="s">
        <v>1318</v>
      </c>
      <c r="F3932" s="1" t="s">
        <v>1315</v>
      </c>
      <c r="G3932" s="6" t="s">
        <v>1316</v>
      </c>
      <c r="H3932" s="3">
        <v>0.03</v>
      </c>
      <c r="I3932" s="5">
        <v>0</v>
      </c>
      <c r="J3932" s="4">
        <f>TRUNC(H3932*I3932, 1)</f>
        <v>0</v>
      </c>
      <c r="K3932" s="4">
        <f>노무!E4</f>
        <v>0</v>
      </c>
      <c r="L3932" s="5">
        <f>TRUNC(H3932*K3932, 1)</f>
        <v>0</v>
      </c>
      <c r="M3932" s="4">
        <v>0</v>
      </c>
      <c r="N3932" s="5">
        <f>TRUNC(H3932*M3932, 1)</f>
        <v>0</v>
      </c>
      <c r="O3932" s="4">
        <f t="shared" si="592"/>
        <v>0</v>
      </c>
      <c r="P3932" s="5">
        <f t="shared" si="592"/>
        <v>0</v>
      </c>
      <c r="Q3932" s="1" t="s">
        <v>13</v>
      </c>
      <c r="S3932" t="s">
        <v>54</v>
      </c>
      <c r="T3932" t="s">
        <v>54</v>
      </c>
      <c r="U3932" t="s">
        <v>13</v>
      </c>
      <c r="V3932">
        <v>1</v>
      </c>
    </row>
    <row r="3933" spans="1:22" x14ac:dyDescent="0.2">
      <c r="A3933" s="1" t="s">
        <v>1245</v>
      </c>
      <c r="B3933" s="6" t="s">
        <v>1331</v>
      </c>
      <c r="C3933" s="1" t="s">
        <v>1422</v>
      </c>
      <c r="D3933" s="1" t="s">
        <v>13</v>
      </c>
      <c r="E3933" s="1" t="s">
        <v>1341</v>
      </c>
      <c r="F3933" s="1" t="s">
        <v>1423</v>
      </c>
      <c r="G3933" s="6" t="s">
        <v>1335</v>
      </c>
      <c r="H3933" s="3">
        <v>0.28000000000000003</v>
      </c>
      <c r="I3933" s="4">
        <f>기계경비!H7</f>
        <v>0</v>
      </c>
      <c r="J3933" s="4">
        <f>TRUNC(H3933*I3933, 1)</f>
        <v>0</v>
      </c>
      <c r="K3933" s="4">
        <f>기계경비!I7</f>
        <v>0</v>
      </c>
      <c r="L3933" s="5">
        <f>TRUNC(H3933*K3933, 1)</f>
        <v>0</v>
      </c>
      <c r="M3933" s="4">
        <f>기계경비!J7</f>
        <v>0</v>
      </c>
      <c r="N3933" s="5">
        <f>TRUNC(H3933*M3933, 1)</f>
        <v>0</v>
      </c>
      <c r="O3933" s="4">
        <f t="shared" si="592"/>
        <v>0</v>
      </c>
      <c r="P3933" s="5">
        <f t="shared" si="592"/>
        <v>0</v>
      </c>
      <c r="Q3933" s="1" t="s">
        <v>13</v>
      </c>
      <c r="S3933" t="s">
        <v>54</v>
      </c>
      <c r="T3933" t="s">
        <v>54</v>
      </c>
      <c r="U3933" t="s">
        <v>13</v>
      </c>
      <c r="V3933">
        <v>1</v>
      </c>
    </row>
    <row r="3934" spans="1:22" x14ac:dyDescent="0.2">
      <c r="A3934" s="1" t="s">
        <v>1245</v>
      </c>
      <c r="B3934" s="6" t="s">
        <v>1331</v>
      </c>
      <c r="C3934" s="1" t="s">
        <v>1607</v>
      </c>
      <c r="D3934" s="1" t="s">
        <v>13</v>
      </c>
      <c r="E3934" s="1" t="s">
        <v>1432</v>
      </c>
      <c r="F3934" s="1" t="s">
        <v>1608</v>
      </c>
      <c r="G3934" s="6" t="s">
        <v>1335</v>
      </c>
      <c r="H3934" s="3">
        <v>0.28000000000000003</v>
      </c>
      <c r="I3934" s="4">
        <f>기계경비!H60</f>
        <v>0</v>
      </c>
      <c r="J3934" s="4">
        <f>TRUNC(H3934*I3934, 1)</f>
        <v>0</v>
      </c>
      <c r="K3934" s="4">
        <f>기계경비!I60</f>
        <v>0</v>
      </c>
      <c r="L3934" s="5">
        <f>TRUNC(H3934*K3934, 1)</f>
        <v>0</v>
      </c>
      <c r="M3934" s="4">
        <f>기계경비!J60</f>
        <v>0</v>
      </c>
      <c r="N3934" s="5">
        <f>TRUNC(H3934*M3934, 1)</f>
        <v>0</v>
      </c>
      <c r="O3934" s="4">
        <f t="shared" si="592"/>
        <v>0</v>
      </c>
      <c r="P3934" s="5">
        <f t="shared" si="592"/>
        <v>0</v>
      </c>
      <c r="Q3934" s="1" t="s">
        <v>13</v>
      </c>
      <c r="S3934" t="s">
        <v>54</v>
      </c>
      <c r="T3934" t="s">
        <v>54</v>
      </c>
      <c r="U3934" t="s">
        <v>13</v>
      </c>
      <c r="V3934">
        <v>1</v>
      </c>
    </row>
    <row r="3935" spans="1:22" x14ac:dyDescent="0.2">
      <c r="A3935" s="1" t="s">
        <v>13</v>
      </c>
      <c r="B3935" s="6" t="s">
        <v>13</v>
      </c>
      <c r="C3935" s="1" t="s">
        <v>13</v>
      </c>
      <c r="D3935" s="1" t="s">
        <v>13</v>
      </c>
      <c r="E3935" s="1" t="s">
        <v>1311</v>
      </c>
      <c r="F3935" s="1" t="s">
        <v>13</v>
      </c>
      <c r="G3935" s="6" t="s">
        <v>13</v>
      </c>
      <c r="H3935" s="3">
        <v>0</v>
      </c>
      <c r="I3935" s="1" t="s">
        <v>13</v>
      </c>
      <c r="J3935" s="4">
        <f>TRUNC(SUMPRODUCT(J3931:J3934, V3931:V3934), 0)</f>
        <v>0</v>
      </c>
      <c r="K3935" s="1" t="s">
        <v>13</v>
      </c>
      <c r="L3935" s="5">
        <f>TRUNC(SUMPRODUCT(L3931:L3934, V3931:V3934), 0)</f>
        <v>0</v>
      </c>
      <c r="M3935" s="1" t="s">
        <v>13</v>
      </c>
      <c r="N3935" s="5">
        <f>TRUNC(SUMPRODUCT(N3931:N3934, V3931:V3934), 0)</f>
        <v>0</v>
      </c>
      <c r="O3935" s="1" t="s">
        <v>13</v>
      </c>
      <c r="P3935" s="5">
        <f>J3935+L3935+N3935</f>
        <v>0</v>
      </c>
      <c r="Q3935" s="1" t="s">
        <v>13</v>
      </c>
      <c r="S3935" t="s">
        <v>13</v>
      </c>
      <c r="T3935" t="s">
        <v>13</v>
      </c>
      <c r="U3935" t="s">
        <v>13</v>
      </c>
      <c r="V3935">
        <v>1</v>
      </c>
    </row>
    <row r="3936" spans="1:22" x14ac:dyDescent="0.2">
      <c r="A3936" s="1" t="s">
        <v>13</v>
      </c>
      <c r="B3936" s="6" t="s">
        <v>13</v>
      </c>
      <c r="C3936" s="1" t="s">
        <v>13</v>
      </c>
      <c r="D3936" s="1" t="s">
        <v>13</v>
      </c>
      <c r="E3936" s="1" t="s">
        <v>13</v>
      </c>
      <c r="F3936" s="1" t="s">
        <v>13</v>
      </c>
      <c r="G3936" s="6" t="s">
        <v>13</v>
      </c>
      <c r="H3936" s="3">
        <v>0</v>
      </c>
      <c r="I3936" s="1" t="s">
        <v>13</v>
      </c>
      <c r="J3936" s="1" t="s">
        <v>13</v>
      </c>
      <c r="K3936" s="1" t="s">
        <v>13</v>
      </c>
      <c r="L3936" s="1" t="s">
        <v>13</v>
      </c>
      <c r="M3936" s="1" t="s">
        <v>13</v>
      </c>
      <c r="N3936" s="1" t="s">
        <v>13</v>
      </c>
      <c r="O3936" s="1" t="s">
        <v>13</v>
      </c>
      <c r="P3936" s="1" t="s">
        <v>13</v>
      </c>
      <c r="Q3936" s="1" t="s">
        <v>13</v>
      </c>
      <c r="S3936" t="s">
        <v>13</v>
      </c>
      <c r="T3936" t="s">
        <v>13</v>
      </c>
      <c r="U3936" t="s">
        <v>13</v>
      </c>
      <c r="V3936">
        <v>1</v>
      </c>
    </row>
    <row r="3937" spans="1:22" x14ac:dyDescent="0.2">
      <c r="A3937" s="1" t="s">
        <v>1246</v>
      </c>
      <c r="B3937" s="6" t="s">
        <v>13</v>
      </c>
      <c r="C3937" s="1" t="s">
        <v>13</v>
      </c>
      <c r="D3937" s="1" t="s">
        <v>13</v>
      </c>
      <c r="E3937" s="1" t="s">
        <v>1247</v>
      </c>
      <c r="F3937" s="1" t="s">
        <v>1233</v>
      </c>
      <c r="G3937" s="6" t="s">
        <v>93</v>
      </c>
      <c r="H3937" s="3">
        <v>0</v>
      </c>
      <c r="I3937" s="1" t="s">
        <v>13</v>
      </c>
      <c r="J3937" s="1" t="s">
        <v>13</v>
      </c>
      <c r="K3937" s="1" t="s">
        <v>13</v>
      </c>
      <c r="L3937" s="1" t="s">
        <v>13</v>
      </c>
      <c r="M3937" s="1" t="s">
        <v>13</v>
      </c>
      <c r="N3937" s="1" t="s">
        <v>13</v>
      </c>
      <c r="O3937" s="1" t="s">
        <v>13</v>
      </c>
      <c r="P3937" s="1" t="s">
        <v>13</v>
      </c>
      <c r="Q3937" s="1" t="s">
        <v>13</v>
      </c>
      <c r="S3937" t="s">
        <v>13</v>
      </c>
      <c r="T3937" t="s">
        <v>13</v>
      </c>
      <c r="U3937" t="s">
        <v>13</v>
      </c>
      <c r="V3937">
        <v>1</v>
      </c>
    </row>
    <row r="3938" spans="1:22" x14ac:dyDescent="0.2">
      <c r="A3938" s="1" t="s">
        <v>1246</v>
      </c>
      <c r="B3938" s="6" t="s">
        <v>1312</v>
      </c>
      <c r="C3938" s="1" t="s">
        <v>1605</v>
      </c>
      <c r="D3938" s="1" t="s">
        <v>13</v>
      </c>
      <c r="E3938" s="1" t="s">
        <v>1606</v>
      </c>
      <c r="F3938" s="1" t="s">
        <v>1315</v>
      </c>
      <c r="G3938" s="6" t="s">
        <v>1316</v>
      </c>
      <c r="H3938" s="3">
        <v>0.09</v>
      </c>
      <c r="I3938" s="5">
        <v>0</v>
      </c>
      <c r="J3938" s="4">
        <f>TRUNC(H3938*I3938, 1)</f>
        <v>0</v>
      </c>
      <c r="K3938" s="4">
        <f>노무!E21</f>
        <v>0</v>
      </c>
      <c r="L3938" s="5">
        <f>TRUNC(H3938*K3938, 1)</f>
        <v>0</v>
      </c>
      <c r="M3938" s="4">
        <v>0</v>
      </c>
      <c r="N3938" s="5">
        <f>TRUNC(H3938*M3938, 1)</f>
        <v>0</v>
      </c>
      <c r="O3938" s="4">
        <f t="shared" ref="O3938:P3941" si="593">I3938+K3938+M3938</f>
        <v>0</v>
      </c>
      <c r="P3938" s="5">
        <f t="shared" si="593"/>
        <v>0</v>
      </c>
      <c r="Q3938" s="1" t="s">
        <v>13</v>
      </c>
      <c r="S3938" t="s">
        <v>54</v>
      </c>
      <c r="T3938" t="s">
        <v>54</v>
      </c>
      <c r="U3938" t="s">
        <v>13</v>
      </c>
      <c r="V3938">
        <v>1</v>
      </c>
    </row>
    <row r="3939" spans="1:22" x14ac:dyDescent="0.2">
      <c r="A3939" s="1" t="s">
        <v>1246</v>
      </c>
      <c r="B3939" s="6" t="s">
        <v>1312</v>
      </c>
      <c r="C3939" s="1" t="s">
        <v>1317</v>
      </c>
      <c r="D3939" s="1" t="s">
        <v>13</v>
      </c>
      <c r="E3939" s="1" t="s">
        <v>1318</v>
      </c>
      <c r="F3939" s="1" t="s">
        <v>1315</v>
      </c>
      <c r="G3939" s="6" t="s">
        <v>1316</v>
      </c>
      <c r="H3939" s="3">
        <v>0.05</v>
      </c>
      <c r="I3939" s="5">
        <v>0</v>
      </c>
      <c r="J3939" s="4">
        <f>TRUNC(H3939*I3939, 1)</f>
        <v>0</v>
      </c>
      <c r="K3939" s="4">
        <f>노무!E4</f>
        <v>0</v>
      </c>
      <c r="L3939" s="5">
        <f>TRUNC(H3939*K3939, 1)</f>
        <v>0</v>
      </c>
      <c r="M3939" s="4">
        <v>0</v>
      </c>
      <c r="N3939" s="5">
        <f>TRUNC(H3939*M3939, 1)</f>
        <v>0</v>
      </c>
      <c r="O3939" s="4">
        <f t="shared" si="593"/>
        <v>0</v>
      </c>
      <c r="P3939" s="5">
        <f t="shared" si="593"/>
        <v>0</v>
      </c>
      <c r="Q3939" s="1" t="s">
        <v>13</v>
      </c>
      <c r="S3939" t="s">
        <v>54</v>
      </c>
      <c r="T3939" t="s">
        <v>54</v>
      </c>
      <c r="U3939" t="s">
        <v>13</v>
      </c>
      <c r="V3939">
        <v>1</v>
      </c>
    </row>
    <row r="3940" spans="1:22" x14ac:dyDescent="0.2">
      <c r="A3940" s="1" t="s">
        <v>1246</v>
      </c>
      <c r="B3940" s="6" t="s">
        <v>1331</v>
      </c>
      <c r="C3940" s="1" t="s">
        <v>1422</v>
      </c>
      <c r="D3940" s="1" t="s">
        <v>13</v>
      </c>
      <c r="E3940" s="1" t="s">
        <v>1341</v>
      </c>
      <c r="F3940" s="1" t="s">
        <v>1423</v>
      </c>
      <c r="G3940" s="6" t="s">
        <v>1335</v>
      </c>
      <c r="H3940" s="3">
        <v>0.31</v>
      </c>
      <c r="I3940" s="4">
        <f>기계경비!H7</f>
        <v>0</v>
      </c>
      <c r="J3940" s="4">
        <f>TRUNC(H3940*I3940, 1)</f>
        <v>0</v>
      </c>
      <c r="K3940" s="4">
        <f>기계경비!I7</f>
        <v>0</v>
      </c>
      <c r="L3940" s="5">
        <f>TRUNC(H3940*K3940, 1)</f>
        <v>0</v>
      </c>
      <c r="M3940" s="4">
        <f>기계경비!J7</f>
        <v>0</v>
      </c>
      <c r="N3940" s="5">
        <f>TRUNC(H3940*M3940, 1)</f>
        <v>0</v>
      </c>
      <c r="O3940" s="4">
        <f t="shared" si="593"/>
        <v>0</v>
      </c>
      <c r="P3940" s="5">
        <f t="shared" si="593"/>
        <v>0</v>
      </c>
      <c r="Q3940" s="1" t="s">
        <v>13</v>
      </c>
      <c r="S3940" t="s">
        <v>54</v>
      </c>
      <c r="T3940" t="s">
        <v>54</v>
      </c>
      <c r="U3940" t="s">
        <v>13</v>
      </c>
      <c r="V3940">
        <v>1</v>
      </c>
    </row>
    <row r="3941" spans="1:22" x14ac:dyDescent="0.2">
      <c r="A3941" s="1" t="s">
        <v>1246</v>
      </c>
      <c r="B3941" s="6" t="s">
        <v>1331</v>
      </c>
      <c r="C3941" s="1" t="s">
        <v>1607</v>
      </c>
      <c r="D3941" s="1" t="s">
        <v>13</v>
      </c>
      <c r="E3941" s="1" t="s">
        <v>1432</v>
      </c>
      <c r="F3941" s="1" t="s">
        <v>1608</v>
      </c>
      <c r="G3941" s="6" t="s">
        <v>1335</v>
      </c>
      <c r="H3941" s="3">
        <v>0.31</v>
      </c>
      <c r="I3941" s="4">
        <f>기계경비!H60</f>
        <v>0</v>
      </c>
      <c r="J3941" s="4">
        <f>TRUNC(H3941*I3941, 1)</f>
        <v>0</v>
      </c>
      <c r="K3941" s="4">
        <f>기계경비!I60</f>
        <v>0</v>
      </c>
      <c r="L3941" s="5">
        <f>TRUNC(H3941*K3941, 1)</f>
        <v>0</v>
      </c>
      <c r="M3941" s="4">
        <f>기계경비!J60</f>
        <v>0</v>
      </c>
      <c r="N3941" s="5">
        <f>TRUNC(H3941*M3941, 1)</f>
        <v>0</v>
      </c>
      <c r="O3941" s="4">
        <f t="shared" si="593"/>
        <v>0</v>
      </c>
      <c r="P3941" s="5">
        <f t="shared" si="593"/>
        <v>0</v>
      </c>
      <c r="Q3941" s="1" t="s">
        <v>13</v>
      </c>
      <c r="S3941" t="s">
        <v>54</v>
      </c>
      <c r="T3941" t="s">
        <v>54</v>
      </c>
      <c r="U3941" t="s">
        <v>13</v>
      </c>
      <c r="V3941">
        <v>1</v>
      </c>
    </row>
    <row r="3942" spans="1:22" x14ac:dyDescent="0.2">
      <c r="A3942" s="1" t="s">
        <v>13</v>
      </c>
      <c r="B3942" s="6" t="s">
        <v>13</v>
      </c>
      <c r="C3942" s="1" t="s">
        <v>13</v>
      </c>
      <c r="D3942" s="1" t="s">
        <v>13</v>
      </c>
      <c r="E3942" s="1" t="s">
        <v>1311</v>
      </c>
      <c r="F3942" s="1" t="s">
        <v>13</v>
      </c>
      <c r="G3942" s="6" t="s">
        <v>13</v>
      </c>
      <c r="H3942" s="3">
        <v>0</v>
      </c>
      <c r="I3942" s="1" t="s">
        <v>13</v>
      </c>
      <c r="J3942" s="4">
        <f>TRUNC(SUMPRODUCT(J3938:J3941, V3938:V3941), 0)</f>
        <v>0</v>
      </c>
      <c r="K3942" s="1" t="s">
        <v>13</v>
      </c>
      <c r="L3942" s="5">
        <f>TRUNC(SUMPRODUCT(L3938:L3941, V3938:V3941), 0)</f>
        <v>0</v>
      </c>
      <c r="M3942" s="1" t="s">
        <v>13</v>
      </c>
      <c r="N3942" s="5">
        <f>TRUNC(SUMPRODUCT(N3938:N3941, V3938:V3941), 0)</f>
        <v>0</v>
      </c>
      <c r="O3942" s="1" t="s">
        <v>13</v>
      </c>
      <c r="P3942" s="5">
        <f>J3942+L3942+N3942</f>
        <v>0</v>
      </c>
      <c r="Q3942" s="1" t="s">
        <v>13</v>
      </c>
      <c r="S3942" t="s">
        <v>13</v>
      </c>
      <c r="T3942" t="s">
        <v>13</v>
      </c>
      <c r="U3942" t="s">
        <v>13</v>
      </c>
      <c r="V3942">
        <v>1</v>
      </c>
    </row>
    <row r="3943" spans="1:22" x14ac:dyDescent="0.2">
      <c r="A3943" s="1" t="s">
        <v>13</v>
      </c>
      <c r="B3943" s="6" t="s">
        <v>13</v>
      </c>
      <c r="C3943" s="1" t="s">
        <v>13</v>
      </c>
      <c r="D3943" s="1" t="s">
        <v>13</v>
      </c>
      <c r="E3943" s="1" t="s">
        <v>13</v>
      </c>
      <c r="F3943" s="1" t="s">
        <v>13</v>
      </c>
      <c r="G3943" s="6" t="s">
        <v>13</v>
      </c>
      <c r="H3943" s="3">
        <v>0</v>
      </c>
      <c r="I3943" s="1" t="s">
        <v>13</v>
      </c>
      <c r="J3943" s="1" t="s">
        <v>13</v>
      </c>
      <c r="K3943" s="1" t="s">
        <v>13</v>
      </c>
      <c r="L3943" s="1" t="s">
        <v>13</v>
      </c>
      <c r="M3943" s="1" t="s">
        <v>13</v>
      </c>
      <c r="N3943" s="1" t="s">
        <v>13</v>
      </c>
      <c r="O3943" s="1" t="s">
        <v>13</v>
      </c>
      <c r="P3943" s="1" t="s">
        <v>13</v>
      </c>
      <c r="Q3943" s="1" t="s">
        <v>13</v>
      </c>
      <c r="S3943" t="s">
        <v>13</v>
      </c>
      <c r="T3943" t="s">
        <v>13</v>
      </c>
      <c r="U3943" t="s">
        <v>13</v>
      </c>
      <c r="V3943">
        <v>1</v>
      </c>
    </row>
    <row r="3944" spans="1:22" x14ac:dyDescent="0.2">
      <c r="A3944" s="1" t="s">
        <v>1248</v>
      </c>
      <c r="B3944" s="6" t="s">
        <v>13</v>
      </c>
      <c r="C3944" s="1" t="s">
        <v>13</v>
      </c>
      <c r="D3944" s="1" t="s">
        <v>13</v>
      </c>
      <c r="E3944" s="1" t="s">
        <v>1247</v>
      </c>
      <c r="F3944" s="1" t="s">
        <v>1235</v>
      </c>
      <c r="G3944" s="6" t="s">
        <v>93</v>
      </c>
      <c r="H3944" s="3">
        <v>0</v>
      </c>
      <c r="I3944" s="1" t="s">
        <v>13</v>
      </c>
      <c r="J3944" s="1" t="s">
        <v>13</v>
      </c>
      <c r="K3944" s="1" t="s">
        <v>13</v>
      </c>
      <c r="L3944" s="1" t="s">
        <v>13</v>
      </c>
      <c r="M3944" s="1" t="s">
        <v>13</v>
      </c>
      <c r="N3944" s="1" t="s">
        <v>13</v>
      </c>
      <c r="O3944" s="1" t="s">
        <v>13</v>
      </c>
      <c r="P3944" s="1" t="s">
        <v>13</v>
      </c>
      <c r="Q3944" s="1" t="s">
        <v>13</v>
      </c>
      <c r="S3944" t="s">
        <v>13</v>
      </c>
      <c r="T3944" t="s">
        <v>13</v>
      </c>
      <c r="U3944" t="s">
        <v>13</v>
      </c>
      <c r="V3944">
        <v>1</v>
      </c>
    </row>
    <row r="3945" spans="1:22" x14ac:dyDescent="0.2">
      <c r="A3945" s="1" t="s">
        <v>1248</v>
      </c>
      <c r="B3945" s="6" t="s">
        <v>1312</v>
      </c>
      <c r="C3945" s="1" t="s">
        <v>1605</v>
      </c>
      <c r="D3945" s="1" t="s">
        <v>13</v>
      </c>
      <c r="E3945" s="1" t="s">
        <v>1606</v>
      </c>
      <c r="F3945" s="1" t="s">
        <v>1315</v>
      </c>
      <c r="G3945" s="6" t="s">
        <v>1316</v>
      </c>
      <c r="H3945" s="3">
        <v>0.08</v>
      </c>
      <c r="I3945" s="5">
        <v>0</v>
      </c>
      <c r="J3945" s="4">
        <f>TRUNC(H3945*I3945, 1)</f>
        <v>0</v>
      </c>
      <c r="K3945" s="4">
        <f>노무!E21</f>
        <v>0</v>
      </c>
      <c r="L3945" s="5">
        <f>TRUNC(H3945*K3945, 1)</f>
        <v>0</v>
      </c>
      <c r="M3945" s="4">
        <v>0</v>
      </c>
      <c r="N3945" s="5">
        <f>TRUNC(H3945*M3945, 1)</f>
        <v>0</v>
      </c>
      <c r="O3945" s="4">
        <f t="shared" ref="O3945:P3948" si="594">I3945+K3945+M3945</f>
        <v>0</v>
      </c>
      <c r="P3945" s="5">
        <f t="shared" si="594"/>
        <v>0</v>
      </c>
      <c r="Q3945" s="1" t="s">
        <v>13</v>
      </c>
      <c r="S3945" t="s">
        <v>54</v>
      </c>
      <c r="T3945" t="s">
        <v>54</v>
      </c>
      <c r="U3945" t="s">
        <v>13</v>
      </c>
      <c r="V3945">
        <v>1</v>
      </c>
    </row>
    <row r="3946" spans="1:22" x14ac:dyDescent="0.2">
      <c r="A3946" s="1" t="s">
        <v>1248</v>
      </c>
      <c r="B3946" s="6" t="s">
        <v>1312</v>
      </c>
      <c r="C3946" s="1" t="s">
        <v>1317</v>
      </c>
      <c r="D3946" s="1" t="s">
        <v>13</v>
      </c>
      <c r="E3946" s="1" t="s">
        <v>1318</v>
      </c>
      <c r="F3946" s="1" t="s">
        <v>1315</v>
      </c>
      <c r="G3946" s="6" t="s">
        <v>1316</v>
      </c>
      <c r="H3946" s="3">
        <v>0.04</v>
      </c>
      <c r="I3946" s="5">
        <v>0</v>
      </c>
      <c r="J3946" s="4">
        <f>TRUNC(H3946*I3946, 1)</f>
        <v>0</v>
      </c>
      <c r="K3946" s="4">
        <f>노무!E4</f>
        <v>0</v>
      </c>
      <c r="L3946" s="5">
        <f>TRUNC(H3946*K3946, 1)</f>
        <v>0</v>
      </c>
      <c r="M3946" s="4">
        <v>0</v>
      </c>
      <c r="N3946" s="5">
        <f>TRUNC(H3946*M3946, 1)</f>
        <v>0</v>
      </c>
      <c r="O3946" s="4">
        <f t="shared" si="594"/>
        <v>0</v>
      </c>
      <c r="P3946" s="5">
        <f t="shared" si="594"/>
        <v>0</v>
      </c>
      <c r="Q3946" s="1" t="s">
        <v>13</v>
      </c>
      <c r="S3946" t="s">
        <v>54</v>
      </c>
      <c r="T3946" t="s">
        <v>54</v>
      </c>
      <c r="U3946" t="s">
        <v>13</v>
      </c>
      <c r="V3946">
        <v>1</v>
      </c>
    </row>
    <row r="3947" spans="1:22" x14ac:dyDescent="0.2">
      <c r="A3947" s="1" t="s">
        <v>1248</v>
      </c>
      <c r="B3947" s="6" t="s">
        <v>1331</v>
      </c>
      <c r="C3947" s="1" t="s">
        <v>1422</v>
      </c>
      <c r="D3947" s="1" t="s">
        <v>13</v>
      </c>
      <c r="E3947" s="1" t="s">
        <v>1341</v>
      </c>
      <c r="F3947" s="1" t="s">
        <v>1423</v>
      </c>
      <c r="G3947" s="6" t="s">
        <v>1335</v>
      </c>
      <c r="H3947" s="3">
        <v>0.3</v>
      </c>
      <c r="I3947" s="4">
        <f>기계경비!H7</f>
        <v>0</v>
      </c>
      <c r="J3947" s="4">
        <f>TRUNC(H3947*I3947, 1)</f>
        <v>0</v>
      </c>
      <c r="K3947" s="4">
        <f>기계경비!I7</f>
        <v>0</v>
      </c>
      <c r="L3947" s="5">
        <f>TRUNC(H3947*K3947, 1)</f>
        <v>0</v>
      </c>
      <c r="M3947" s="4">
        <f>기계경비!J7</f>
        <v>0</v>
      </c>
      <c r="N3947" s="5">
        <f>TRUNC(H3947*M3947, 1)</f>
        <v>0</v>
      </c>
      <c r="O3947" s="4">
        <f t="shared" si="594"/>
        <v>0</v>
      </c>
      <c r="P3947" s="5">
        <f t="shared" si="594"/>
        <v>0</v>
      </c>
      <c r="Q3947" s="1" t="s">
        <v>13</v>
      </c>
      <c r="S3947" t="s">
        <v>54</v>
      </c>
      <c r="T3947" t="s">
        <v>54</v>
      </c>
      <c r="U3947" t="s">
        <v>13</v>
      </c>
      <c r="V3947">
        <v>1</v>
      </c>
    </row>
    <row r="3948" spans="1:22" x14ac:dyDescent="0.2">
      <c r="A3948" s="1" t="s">
        <v>1248</v>
      </c>
      <c r="B3948" s="6" t="s">
        <v>1331</v>
      </c>
      <c r="C3948" s="1" t="s">
        <v>1607</v>
      </c>
      <c r="D3948" s="1" t="s">
        <v>13</v>
      </c>
      <c r="E3948" s="1" t="s">
        <v>1432</v>
      </c>
      <c r="F3948" s="1" t="s">
        <v>1608</v>
      </c>
      <c r="G3948" s="6" t="s">
        <v>1335</v>
      </c>
      <c r="H3948" s="3">
        <v>0.3</v>
      </c>
      <c r="I3948" s="4">
        <f>기계경비!H60</f>
        <v>0</v>
      </c>
      <c r="J3948" s="4">
        <f>TRUNC(H3948*I3948, 1)</f>
        <v>0</v>
      </c>
      <c r="K3948" s="4">
        <f>기계경비!I60</f>
        <v>0</v>
      </c>
      <c r="L3948" s="5">
        <f>TRUNC(H3948*K3948, 1)</f>
        <v>0</v>
      </c>
      <c r="M3948" s="4">
        <f>기계경비!J60</f>
        <v>0</v>
      </c>
      <c r="N3948" s="5">
        <f>TRUNC(H3948*M3948, 1)</f>
        <v>0</v>
      </c>
      <c r="O3948" s="4">
        <f t="shared" si="594"/>
        <v>0</v>
      </c>
      <c r="P3948" s="5">
        <f t="shared" si="594"/>
        <v>0</v>
      </c>
      <c r="Q3948" s="1" t="s">
        <v>13</v>
      </c>
      <c r="S3948" t="s">
        <v>54</v>
      </c>
      <c r="T3948" t="s">
        <v>54</v>
      </c>
      <c r="U3948" t="s">
        <v>13</v>
      </c>
      <c r="V3948">
        <v>1</v>
      </c>
    </row>
    <row r="3949" spans="1:22" x14ac:dyDescent="0.2">
      <c r="A3949" s="1" t="s">
        <v>13</v>
      </c>
      <c r="B3949" s="6" t="s">
        <v>13</v>
      </c>
      <c r="C3949" s="1" t="s">
        <v>13</v>
      </c>
      <c r="D3949" s="1" t="s">
        <v>13</v>
      </c>
      <c r="E3949" s="1" t="s">
        <v>1311</v>
      </c>
      <c r="F3949" s="1" t="s">
        <v>13</v>
      </c>
      <c r="G3949" s="6" t="s">
        <v>13</v>
      </c>
      <c r="H3949" s="3">
        <v>0</v>
      </c>
      <c r="I3949" s="1" t="s">
        <v>13</v>
      </c>
      <c r="J3949" s="4">
        <f>TRUNC(SUMPRODUCT(J3945:J3948, V3945:V3948), 0)</f>
        <v>0</v>
      </c>
      <c r="K3949" s="1" t="s">
        <v>13</v>
      </c>
      <c r="L3949" s="5">
        <f>TRUNC(SUMPRODUCT(L3945:L3948, V3945:V3948), 0)</f>
        <v>0</v>
      </c>
      <c r="M3949" s="1" t="s">
        <v>13</v>
      </c>
      <c r="N3949" s="5">
        <f>TRUNC(SUMPRODUCT(N3945:N3948, V3945:V3948), 0)</f>
        <v>0</v>
      </c>
      <c r="O3949" s="1" t="s">
        <v>13</v>
      </c>
      <c r="P3949" s="5">
        <f>J3949+L3949+N3949</f>
        <v>0</v>
      </c>
      <c r="Q3949" s="1" t="s">
        <v>13</v>
      </c>
      <c r="S3949" t="s">
        <v>13</v>
      </c>
      <c r="T3949" t="s">
        <v>13</v>
      </c>
      <c r="U3949" t="s">
        <v>13</v>
      </c>
      <c r="V3949">
        <v>1</v>
      </c>
    </row>
    <row r="3950" spans="1:22" x14ac:dyDescent="0.2">
      <c r="A3950" s="1" t="s">
        <v>13</v>
      </c>
      <c r="B3950" s="6" t="s">
        <v>13</v>
      </c>
      <c r="C3950" s="1" t="s">
        <v>13</v>
      </c>
      <c r="D3950" s="1" t="s">
        <v>13</v>
      </c>
      <c r="E3950" s="1" t="s">
        <v>13</v>
      </c>
      <c r="F3950" s="1" t="s">
        <v>13</v>
      </c>
      <c r="G3950" s="6" t="s">
        <v>13</v>
      </c>
      <c r="H3950" s="3">
        <v>0</v>
      </c>
      <c r="I3950" s="1" t="s">
        <v>13</v>
      </c>
      <c r="J3950" s="1" t="s">
        <v>13</v>
      </c>
      <c r="K3950" s="1" t="s">
        <v>13</v>
      </c>
      <c r="L3950" s="1" t="s">
        <v>13</v>
      </c>
      <c r="M3950" s="1" t="s">
        <v>13</v>
      </c>
      <c r="N3950" s="1" t="s">
        <v>13</v>
      </c>
      <c r="O3950" s="1" t="s">
        <v>13</v>
      </c>
      <c r="P3950" s="1" t="s">
        <v>13</v>
      </c>
      <c r="Q3950" s="1" t="s">
        <v>13</v>
      </c>
      <c r="S3950" t="s">
        <v>13</v>
      </c>
      <c r="T3950" t="s">
        <v>13</v>
      </c>
      <c r="U3950" t="s">
        <v>13</v>
      </c>
      <c r="V3950">
        <v>1</v>
      </c>
    </row>
    <row r="3951" spans="1:22" x14ac:dyDescent="0.2">
      <c r="A3951" s="1" t="s">
        <v>1249</v>
      </c>
      <c r="B3951" s="6" t="s">
        <v>13</v>
      </c>
      <c r="C3951" s="1" t="s">
        <v>13</v>
      </c>
      <c r="D3951" s="1" t="s">
        <v>13</v>
      </c>
      <c r="E3951" s="1" t="s">
        <v>1247</v>
      </c>
      <c r="F3951" s="1" t="s">
        <v>1237</v>
      </c>
      <c r="G3951" s="6" t="s">
        <v>93</v>
      </c>
      <c r="H3951" s="3">
        <v>0</v>
      </c>
      <c r="I3951" s="1" t="s">
        <v>13</v>
      </c>
      <c r="J3951" s="1" t="s">
        <v>13</v>
      </c>
      <c r="K3951" s="1" t="s">
        <v>13</v>
      </c>
      <c r="L3951" s="1" t="s">
        <v>13</v>
      </c>
      <c r="M3951" s="1" t="s">
        <v>13</v>
      </c>
      <c r="N3951" s="1" t="s">
        <v>13</v>
      </c>
      <c r="O3951" s="1" t="s">
        <v>13</v>
      </c>
      <c r="P3951" s="1" t="s">
        <v>13</v>
      </c>
      <c r="Q3951" s="1" t="s">
        <v>13</v>
      </c>
      <c r="S3951" t="s">
        <v>13</v>
      </c>
      <c r="T3951" t="s">
        <v>13</v>
      </c>
      <c r="U3951" t="s">
        <v>13</v>
      </c>
      <c r="V3951">
        <v>1</v>
      </c>
    </row>
    <row r="3952" spans="1:22" x14ac:dyDescent="0.2">
      <c r="A3952" s="1" t="s">
        <v>1249</v>
      </c>
      <c r="B3952" s="6" t="s">
        <v>1312</v>
      </c>
      <c r="C3952" s="1" t="s">
        <v>1605</v>
      </c>
      <c r="D3952" s="1" t="s">
        <v>13</v>
      </c>
      <c r="E3952" s="1" t="s">
        <v>1606</v>
      </c>
      <c r="F3952" s="1" t="s">
        <v>1315</v>
      </c>
      <c r="G3952" s="6" t="s">
        <v>1316</v>
      </c>
      <c r="H3952" s="3">
        <v>7.0000000000000007E-2</v>
      </c>
      <c r="I3952" s="5">
        <v>0</v>
      </c>
      <c r="J3952" s="4">
        <f>TRUNC(H3952*I3952, 1)</f>
        <v>0</v>
      </c>
      <c r="K3952" s="4">
        <f>노무!E21</f>
        <v>0</v>
      </c>
      <c r="L3952" s="5">
        <f>TRUNC(H3952*K3952, 1)</f>
        <v>0</v>
      </c>
      <c r="M3952" s="4">
        <v>0</v>
      </c>
      <c r="N3952" s="5">
        <f>TRUNC(H3952*M3952, 1)</f>
        <v>0</v>
      </c>
      <c r="O3952" s="4">
        <f t="shared" ref="O3952:P3955" si="595">I3952+K3952+M3952</f>
        <v>0</v>
      </c>
      <c r="P3952" s="5">
        <f t="shared" si="595"/>
        <v>0</v>
      </c>
      <c r="Q3952" s="1" t="s">
        <v>13</v>
      </c>
      <c r="S3952" t="s">
        <v>54</v>
      </c>
      <c r="T3952" t="s">
        <v>54</v>
      </c>
      <c r="U3952" t="s">
        <v>13</v>
      </c>
      <c r="V3952">
        <v>1</v>
      </c>
    </row>
    <row r="3953" spans="1:22" x14ac:dyDescent="0.2">
      <c r="A3953" s="1" t="s">
        <v>1249</v>
      </c>
      <c r="B3953" s="6" t="s">
        <v>1312</v>
      </c>
      <c r="C3953" s="1" t="s">
        <v>1317</v>
      </c>
      <c r="D3953" s="1" t="s">
        <v>13</v>
      </c>
      <c r="E3953" s="1" t="s">
        <v>1318</v>
      </c>
      <c r="F3953" s="1" t="s">
        <v>1315</v>
      </c>
      <c r="G3953" s="6" t="s">
        <v>1316</v>
      </c>
      <c r="H3953" s="3">
        <v>0.03</v>
      </c>
      <c r="I3953" s="5">
        <v>0</v>
      </c>
      <c r="J3953" s="4">
        <f>TRUNC(H3953*I3953, 1)</f>
        <v>0</v>
      </c>
      <c r="K3953" s="4">
        <f>노무!E4</f>
        <v>0</v>
      </c>
      <c r="L3953" s="5">
        <f>TRUNC(H3953*K3953, 1)</f>
        <v>0</v>
      </c>
      <c r="M3953" s="4">
        <v>0</v>
      </c>
      <c r="N3953" s="5">
        <f>TRUNC(H3953*M3953, 1)</f>
        <v>0</v>
      </c>
      <c r="O3953" s="4">
        <f t="shared" si="595"/>
        <v>0</v>
      </c>
      <c r="P3953" s="5">
        <f t="shared" si="595"/>
        <v>0</v>
      </c>
      <c r="Q3953" s="1" t="s">
        <v>13</v>
      </c>
      <c r="S3953" t="s">
        <v>54</v>
      </c>
      <c r="T3953" t="s">
        <v>54</v>
      </c>
      <c r="U3953" t="s">
        <v>13</v>
      </c>
      <c r="V3953">
        <v>1</v>
      </c>
    </row>
    <row r="3954" spans="1:22" x14ac:dyDescent="0.2">
      <c r="A3954" s="1" t="s">
        <v>1249</v>
      </c>
      <c r="B3954" s="6" t="s">
        <v>1331</v>
      </c>
      <c r="C3954" s="1" t="s">
        <v>1422</v>
      </c>
      <c r="D3954" s="1" t="s">
        <v>13</v>
      </c>
      <c r="E3954" s="1" t="s">
        <v>1341</v>
      </c>
      <c r="F3954" s="1" t="s">
        <v>1423</v>
      </c>
      <c r="G3954" s="6" t="s">
        <v>1335</v>
      </c>
      <c r="H3954" s="3">
        <v>0.28000000000000003</v>
      </c>
      <c r="I3954" s="4">
        <f>기계경비!H7</f>
        <v>0</v>
      </c>
      <c r="J3954" s="4">
        <f>TRUNC(H3954*I3954, 1)</f>
        <v>0</v>
      </c>
      <c r="K3954" s="4">
        <f>기계경비!I7</f>
        <v>0</v>
      </c>
      <c r="L3954" s="5">
        <f>TRUNC(H3954*K3954, 1)</f>
        <v>0</v>
      </c>
      <c r="M3954" s="4">
        <f>기계경비!J7</f>
        <v>0</v>
      </c>
      <c r="N3954" s="5">
        <f>TRUNC(H3954*M3954, 1)</f>
        <v>0</v>
      </c>
      <c r="O3954" s="4">
        <f t="shared" si="595"/>
        <v>0</v>
      </c>
      <c r="P3954" s="5">
        <f t="shared" si="595"/>
        <v>0</v>
      </c>
      <c r="Q3954" s="1" t="s">
        <v>13</v>
      </c>
      <c r="S3954" t="s">
        <v>54</v>
      </c>
      <c r="T3954" t="s">
        <v>54</v>
      </c>
      <c r="U3954" t="s">
        <v>13</v>
      </c>
      <c r="V3954">
        <v>1</v>
      </c>
    </row>
    <row r="3955" spans="1:22" x14ac:dyDescent="0.2">
      <c r="A3955" s="1" t="s">
        <v>1249</v>
      </c>
      <c r="B3955" s="6" t="s">
        <v>1331</v>
      </c>
      <c r="C3955" s="1" t="s">
        <v>1607</v>
      </c>
      <c r="D3955" s="1" t="s">
        <v>13</v>
      </c>
      <c r="E3955" s="1" t="s">
        <v>1432</v>
      </c>
      <c r="F3955" s="1" t="s">
        <v>1608</v>
      </c>
      <c r="G3955" s="6" t="s">
        <v>1335</v>
      </c>
      <c r="H3955" s="3">
        <v>0.28000000000000003</v>
      </c>
      <c r="I3955" s="4">
        <f>기계경비!H60</f>
        <v>0</v>
      </c>
      <c r="J3955" s="4">
        <f>TRUNC(H3955*I3955, 1)</f>
        <v>0</v>
      </c>
      <c r="K3955" s="4">
        <f>기계경비!I60</f>
        <v>0</v>
      </c>
      <c r="L3955" s="5">
        <f>TRUNC(H3955*K3955, 1)</f>
        <v>0</v>
      </c>
      <c r="M3955" s="4">
        <f>기계경비!J60</f>
        <v>0</v>
      </c>
      <c r="N3955" s="5">
        <f>TRUNC(H3955*M3955, 1)</f>
        <v>0</v>
      </c>
      <c r="O3955" s="4">
        <f t="shared" si="595"/>
        <v>0</v>
      </c>
      <c r="P3955" s="5">
        <f t="shared" si="595"/>
        <v>0</v>
      </c>
      <c r="Q3955" s="1" t="s">
        <v>13</v>
      </c>
      <c r="S3955" t="s">
        <v>54</v>
      </c>
      <c r="T3955" t="s">
        <v>54</v>
      </c>
      <c r="U3955" t="s">
        <v>13</v>
      </c>
      <c r="V3955">
        <v>1</v>
      </c>
    </row>
    <row r="3956" spans="1:22" x14ac:dyDescent="0.2">
      <c r="A3956" s="1" t="s">
        <v>13</v>
      </c>
      <c r="B3956" s="6" t="s">
        <v>13</v>
      </c>
      <c r="C3956" s="1" t="s">
        <v>13</v>
      </c>
      <c r="D3956" s="1" t="s">
        <v>13</v>
      </c>
      <c r="E3956" s="1" t="s">
        <v>1311</v>
      </c>
      <c r="F3956" s="1" t="s">
        <v>13</v>
      </c>
      <c r="G3956" s="6" t="s">
        <v>13</v>
      </c>
      <c r="H3956" s="3">
        <v>0</v>
      </c>
      <c r="I3956" s="1" t="s">
        <v>13</v>
      </c>
      <c r="J3956" s="4">
        <f>TRUNC(SUMPRODUCT(J3952:J3955, V3952:V3955), 0)</f>
        <v>0</v>
      </c>
      <c r="K3956" s="1" t="s">
        <v>13</v>
      </c>
      <c r="L3956" s="5">
        <f>TRUNC(SUMPRODUCT(L3952:L3955, V3952:V3955), 0)</f>
        <v>0</v>
      </c>
      <c r="M3956" s="1" t="s">
        <v>13</v>
      </c>
      <c r="N3956" s="5">
        <f>TRUNC(SUMPRODUCT(N3952:N3955, V3952:V3955), 0)</f>
        <v>0</v>
      </c>
      <c r="O3956" s="1" t="s">
        <v>13</v>
      </c>
      <c r="P3956" s="5">
        <f>J3956+L3956+N3956</f>
        <v>0</v>
      </c>
      <c r="Q3956" s="1" t="s">
        <v>13</v>
      </c>
      <c r="S3956" t="s">
        <v>13</v>
      </c>
      <c r="T3956" t="s">
        <v>13</v>
      </c>
      <c r="U3956" t="s">
        <v>13</v>
      </c>
      <c r="V3956">
        <v>1</v>
      </c>
    </row>
    <row r="3957" spans="1:22" x14ac:dyDescent="0.2">
      <c r="A3957" s="1" t="s">
        <v>13</v>
      </c>
      <c r="B3957" s="6" t="s">
        <v>13</v>
      </c>
      <c r="C3957" s="1" t="s">
        <v>13</v>
      </c>
      <c r="D3957" s="1" t="s">
        <v>13</v>
      </c>
      <c r="E3957" s="1" t="s">
        <v>13</v>
      </c>
      <c r="F3957" s="1" t="s">
        <v>13</v>
      </c>
      <c r="G3957" s="6" t="s">
        <v>13</v>
      </c>
      <c r="H3957" s="3">
        <v>0</v>
      </c>
      <c r="I3957" s="1" t="s">
        <v>13</v>
      </c>
      <c r="J3957" s="1" t="s">
        <v>13</v>
      </c>
      <c r="K3957" s="1" t="s">
        <v>13</v>
      </c>
      <c r="L3957" s="1" t="s">
        <v>13</v>
      </c>
      <c r="M3957" s="1" t="s">
        <v>13</v>
      </c>
      <c r="N3957" s="1" t="s">
        <v>13</v>
      </c>
      <c r="O3957" s="1" t="s">
        <v>13</v>
      </c>
      <c r="P3957" s="1" t="s">
        <v>13</v>
      </c>
      <c r="Q3957" s="1" t="s">
        <v>13</v>
      </c>
      <c r="S3957" t="s">
        <v>13</v>
      </c>
      <c r="T3957" t="s">
        <v>13</v>
      </c>
      <c r="U3957" t="s">
        <v>13</v>
      </c>
      <c r="V3957">
        <v>1</v>
      </c>
    </row>
    <row r="3958" spans="1:22" x14ac:dyDescent="0.2">
      <c r="A3958" s="1" t="s">
        <v>1250</v>
      </c>
      <c r="B3958" s="6" t="s">
        <v>13</v>
      </c>
      <c r="C3958" s="1" t="s">
        <v>13</v>
      </c>
      <c r="D3958" s="1" t="s">
        <v>13</v>
      </c>
      <c r="E3958" s="1" t="s">
        <v>1251</v>
      </c>
      <c r="F3958" s="1" t="s">
        <v>1252</v>
      </c>
      <c r="G3958" s="6" t="s">
        <v>93</v>
      </c>
      <c r="H3958" s="3">
        <v>0</v>
      </c>
      <c r="I3958" s="1" t="s">
        <v>13</v>
      </c>
      <c r="J3958" s="1" t="s">
        <v>13</v>
      </c>
      <c r="K3958" s="1" t="s">
        <v>13</v>
      </c>
      <c r="L3958" s="1" t="s">
        <v>13</v>
      </c>
      <c r="M3958" s="1" t="s">
        <v>13</v>
      </c>
      <c r="N3958" s="1" t="s">
        <v>13</v>
      </c>
      <c r="O3958" s="1" t="s">
        <v>13</v>
      </c>
      <c r="P3958" s="1" t="s">
        <v>13</v>
      </c>
      <c r="Q3958" s="1" t="s">
        <v>13</v>
      </c>
      <c r="S3958" t="s">
        <v>13</v>
      </c>
      <c r="T3958" t="s">
        <v>13</v>
      </c>
      <c r="U3958" t="s">
        <v>13</v>
      </c>
      <c r="V3958">
        <v>1</v>
      </c>
    </row>
    <row r="3959" spans="1:22" x14ac:dyDescent="0.2">
      <c r="A3959" s="1" t="s">
        <v>1250</v>
      </c>
      <c r="B3959" s="6" t="s">
        <v>1312</v>
      </c>
      <c r="C3959" s="1" t="s">
        <v>1605</v>
      </c>
      <c r="D3959" s="1" t="s">
        <v>13</v>
      </c>
      <c r="E3959" s="1" t="s">
        <v>1606</v>
      </c>
      <c r="F3959" s="1" t="s">
        <v>1315</v>
      </c>
      <c r="G3959" s="6" t="s">
        <v>1316</v>
      </c>
      <c r="H3959" s="3">
        <v>0.13</v>
      </c>
      <c r="I3959" s="5">
        <v>0</v>
      </c>
      <c r="J3959" s="4">
        <f>TRUNC(H3959*I3959, 1)</f>
        <v>0</v>
      </c>
      <c r="K3959" s="4">
        <f>노무!E21</f>
        <v>0</v>
      </c>
      <c r="L3959" s="5">
        <f>TRUNC(H3959*K3959, 1)</f>
        <v>0</v>
      </c>
      <c r="M3959" s="4">
        <v>0</v>
      </c>
      <c r="N3959" s="5">
        <f>TRUNC(H3959*M3959, 1)</f>
        <v>0</v>
      </c>
      <c r="O3959" s="4">
        <f t="shared" ref="O3959:P3962" si="596">I3959+K3959+M3959</f>
        <v>0</v>
      </c>
      <c r="P3959" s="5">
        <f t="shared" si="596"/>
        <v>0</v>
      </c>
      <c r="Q3959" s="1" t="s">
        <v>13</v>
      </c>
      <c r="S3959" t="s">
        <v>54</v>
      </c>
      <c r="T3959" t="s">
        <v>54</v>
      </c>
      <c r="U3959" t="s">
        <v>13</v>
      </c>
      <c r="V3959">
        <v>1</v>
      </c>
    </row>
    <row r="3960" spans="1:22" x14ac:dyDescent="0.2">
      <c r="A3960" s="1" t="s">
        <v>1250</v>
      </c>
      <c r="B3960" s="6" t="s">
        <v>1312</v>
      </c>
      <c r="C3960" s="1" t="s">
        <v>1317</v>
      </c>
      <c r="D3960" s="1" t="s">
        <v>13</v>
      </c>
      <c r="E3960" s="1" t="s">
        <v>1318</v>
      </c>
      <c r="F3960" s="1" t="s">
        <v>1315</v>
      </c>
      <c r="G3960" s="6" t="s">
        <v>1316</v>
      </c>
      <c r="H3960" s="3">
        <v>0.02</v>
      </c>
      <c r="I3960" s="5">
        <v>0</v>
      </c>
      <c r="J3960" s="4">
        <f>TRUNC(H3960*I3960, 1)</f>
        <v>0</v>
      </c>
      <c r="K3960" s="4">
        <f>노무!E4</f>
        <v>0</v>
      </c>
      <c r="L3960" s="5">
        <f>TRUNC(H3960*K3960, 1)</f>
        <v>0</v>
      </c>
      <c r="M3960" s="4">
        <v>0</v>
      </c>
      <c r="N3960" s="5">
        <f>TRUNC(H3960*M3960, 1)</f>
        <v>0</v>
      </c>
      <c r="O3960" s="4">
        <f t="shared" si="596"/>
        <v>0</v>
      </c>
      <c r="P3960" s="5">
        <f t="shared" si="596"/>
        <v>0</v>
      </c>
      <c r="Q3960" s="1" t="s">
        <v>13</v>
      </c>
      <c r="S3960" t="s">
        <v>54</v>
      </c>
      <c r="T3960" t="s">
        <v>54</v>
      </c>
      <c r="U3960" t="s">
        <v>13</v>
      </c>
      <c r="V3960">
        <v>1</v>
      </c>
    </row>
    <row r="3961" spans="1:22" x14ac:dyDescent="0.2">
      <c r="A3961" s="1" t="s">
        <v>1250</v>
      </c>
      <c r="B3961" s="6" t="s">
        <v>1331</v>
      </c>
      <c r="C3961" s="1" t="s">
        <v>1422</v>
      </c>
      <c r="D3961" s="1" t="s">
        <v>13</v>
      </c>
      <c r="E3961" s="1" t="s">
        <v>1341</v>
      </c>
      <c r="F3961" s="1" t="s">
        <v>1423</v>
      </c>
      <c r="G3961" s="6" t="s">
        <v>1335</v>
      </c>
      <c r="H3961" s="3">
        <v>0.43</v>
      </c>
      <c r="I3961" s="4">
        <f>기계경비!H7</f>
        <v>0</v>
      </c>
      <c r="J3961" s="4">
        <f>TRUNC(H3961*I3961, 1)</f>
        <v>0</v>
      </c>
      <c r="K3961" s="4">
        <f>기계경비!I7</f>
        <v>0</v>
      </c>
      <c r="L3961" s="5">
        <f>TRUNC(H3961*K3961, 1)</f>
        <v>0</v>
      </c>
      <c r="M3961" s="4">
        <f>기계경비!J7</f>
        <v>0</v>
      </c>
      <c r="N3961" s="5">
        <f>TRUNC(H3961*M3961, 1)</f>
        <v>0</v>
      </c>
      <c r="O3961" s="4">
        <f t="shared" si="596"/>
        <v>0</v>
      </c>
      <c r="P3961" s="5">
        <f t="shared" si="596"/>
        <v>0</v>
      </c>
      <c r="Q3961" s="1" t="s">
        <v>13</v>
      </c>
      <c r="S3961" t="s">
        <v>54</v>
      </c>
      <c r="T3961" t="s">
        <v>54</v>
      </c>
      <c r="U3961" t="s">
        <v>13</v>
      </c>
      <c r="V3961">
        <v>1</v>
      </c>
    </row>
    <row r="3962" spans="1:22" x14ac:dyDescent="0.2">
      <c r="A3962" s="1" t="s">
        <v>1250</v>
      </c>
      <c r="B3962" s="6" t="s">
        <v>1287</v>
      </c>
      <c r="C3962" s="1" t="s">
        <v>1609</v>
      </c>
      <c r="D3962" s="1" t="s">
        <v>13</v>
      </c>
      <c r="E3962" s="1" t="s">
        <v>1610</v>
      </c>
      <c r="F3962" s="1" t="s">
        <v>1611</v>
      </c>
      <c r="G3962" s="6" t="s">
        <v>1384</v>
      </c>
      <c r="H3962" s="3">
        <v>0.2</v>
      </c>
      <c r="I3962" s="4">
        <f>자재!E15</f>
        <v>0</v>
      </c>
      <c r="J3962" s="4">
        <f>TRUNC(H3962*I3962, 1)</f>
        <v>0</v>
      </c>
      <c r="K3962" s="4">
        <v>0</v>
      </c>
      <c r="L3962" s="5">
        <f>TRUNC(H3962*K3962, 1)</f>
        <v>0</v>
      </c>
      <c r="M3962" s="4">
        <v>0</v>
      </c>
      <c r="N3962" s="5">
        <f>TRUNC(H3962*M3962, 1)</f>
        <v>0</v>
      </c>
      <c r="O3962" s="4">
        <f t="shared" si="596"/>
        <v>0</v>
      </c>
      <c r="P3962" s="5">
        <f t="shared" si="596"/>
        <v>0</v>
      </c>
      <c r="Q3962" s="1" t="s">
        <v>13</v>
      </c>
      <c r="S3962" t="s">
        <v>54</v>
      </c>
      <c r="T3962" t="s">
        <v>54</v>
      </c>
      <c r="U3962" t="s">
        <v>13</v>
      </c>
      <c r="V3962">
        <v>1</v>
      </c>
    </row>
    <row r="3963" spans="1:22" x14ac:dyDescent="0.2">
      <c r="A3963" s="1" t="s">
        <v>13</v>
      </c>
      <c r="B3963" s="6" t="s">
        <v>13</v>
      </c>
      <c r="C3963" s="1" t="s">
        <v>13</v>
      </c>
      <c r="D3963" s="1" t="s">
        <v>13</v>
      </c>
      <c r="E3963" s="1" t="s">
        <v>1311</v>
      </c>
      <c r="F3963" s="1" t="s">
        <v>13</v>
      </c>
      <c r="G3963" s="6" t="s">
        <v>13</v>
      </c>
      <c r="H3963" s="3">
        <v>0</v>
      </c>
      <c r="I3963" s="1" t="s">
        <v>13</v>
      </c>
      <c r="J3963" s="4">
        <f>TRUNC(SUMPRODUCT(J3959:J3962, V3959:V3962), 0)</f>
        <v>0</v>
      </c>
      <c r="K3963" s="1" t="s">
        <v>13</v>
      </c>
      <c r="L3963" s="5">
        <f>TRUNC(SUMPRODUCT(L3959:L3962, V3959:V3962), 0)</f>
        <v>0</v>
      </c>
      <c r="M3963" s="1" t="s">
        <v>13</v>
      </c>
      <c r="N3963" s="5">
        <f>TRUNC(SUMPRODUCT(N3959:N3962, V3959:V3962), 0)</f>
        <v>0</v>
      </c>
      <c r="O3963" s="1" t="s">
        <v>13</v>
      </c>
      <c r="P3963" s="5">
        <f>J3963+L3963+N3963</f>
        <v>0</v>
      </c>
      <c r="Q3963" s="1" t="s">
        <v>13</v>
      </c>
      <c r="S3963" t="s">
        <v>13</v>
      </c>
      <c r="T3963" t="s">
        <v>13</v>
      </c>
      <c r="U3963" t="s">
        <v>13</v>
      </c>
      <c r="V3963">
        <v>1</v>
      </c>
    </row>
    <row r="3964" spans="1:22" x14ac:dyDescent="0.2">
      <c r="A3964" s="1" t="s">
        <v>13</v>
      </c>
      <c r="B3964" s="6" t="s">
        <v>13</v>
      </c>
      <c r="C3964" s="1" t="s">
        <v>13</v>
      </c>
      <c r="D3964" s="1" t="s">
        <v>13</v>
      </c>
      <c r="E3964" s="1" t="s">
        <v>13</v>
      </c>
      <c r="F3964" s="1" t="s">
        <v>13</v>
      </c>
      <c r="G3964" s="6" t="s">
        <v>13</v>
      </c>
      <c r="H3964" s="3">
        <v>0</v>
      </c>
      <c r="I3964" s="1" t="s">
        <v>13</v>
      </c>
      <c r="J3964" s="1" t="s">
        <v>13</v>
      </c>
      <c r="K3964" s="1" t="s">
        <v>13</v>
      </c>
      <c r="L3964" s="1" t="s">
        <v>13</v>
      </c>
      <c r="M3964" s="1" t="s">
        <v>13</v>
      </c>
      <c r="N3964" s="1" t="s">
        <v>13</v>
      </c>
      <c r="O3964" s="1" t="s">
        <v>13</v>
      </c>
      <c r="P3964" s="1" t="s">
        <v>13</v>
      </c>
      <c r="Q3964" s="1" t="s">
        <v>13</v>
      </c>
      <c r="S3964" t="s">
        <v>13</v>
      </c>
      <c r="T3964" t="s">
        <v>13</v>
      </c>
      <c r="U3964" t="s">
        <v>13</v>
      </c>
      <c r="V3964">
        <v>1</v>
      </c>
    </row>
    <row r="3965" spans="1:22" x14ac:dyDescent="0.2">
      <c r="A3965" s="1" t="s">
        <v>1253</v>
      </c>
      <c r="B3965" s="6" t="s">
        <v>13</v>
      </c>
      <c r="C3965" s="1" t="s">
        <v>13</v>
      </c>
      <c r="D3965" s="1" t="s">
        <v>13</v>
      </c>
      <c r="E3965" s="1" t="s">
        <v>1254</v>
      </c>
      <c r="F3965" s="1" t="s">
        <v>1255</v>
      </c>
      <c r="G3965" s="6" t="s">
        <v>93</v>
      </c>
      <c r="H3965" s="3">
        <v>0</v>
      </c>
      <c r="I3965" s="1" t="s">
        <v>13</v>
      </c>
      <c r="J3965" s="1" t="s">
        <v>13</v>
      </c>
      <c r="K3965" s="1" t="s">
        <v>13</v>
      </c>
      <c r="L3965" s="1" t="s">
        <v>13</v>
      </c>
      <c r="M3965" s="1" t="s">
        <v>13</v>
      </c>
      <c r="N3965" s="1" t="s">
        <v>13</v>
      </c>
      <c r="O3965" s="1" t="s">
        <v>13</v>
      </c>
      <c r="P3965" s="1" t="s">
        <v>13</v>
      </c>
      <c r="Q3965" s="1" t="s">
        <v>13</v>
      </c>
      <c r="S3965" t="s">
        <v>13</v>
      </c>
      <c r="T3965" t="s">
        <v>13</v>
      </c>
      <c r="U3965" t="s">
        <v>13</v>
      </c>
      <c r="V3965">
        <v>1</v>
      </c>
    </row>
    <row r="3966" spans="1:22" x14ac:dyDescent="0.2">
      <c r="A3966" s="1" t="s">
        <v>1253</v>
      </c>
      <c r="B3966" s="6" t="s">
        <v>1312</v>
      </c>
      <c r="C3966" s="1" t="s">
        <v>1605</v>
      </c>
      <c r="D3966" s="1" t="s">
        <v>13</v>
      </c>
      <c r="E3966" s="1" t="s">
        <v>1606</v>
      </c>
      <c r="F3966" s="1" t="s">
        <v>1315</v>
      </c>
      <c r="G3966" s="6" t="s">
        <v>1316</v>
      </c>
      <c r="H3966" s="3">
        <v>0.06</v>
      </c>
      <c r="I3966" s="5">
        <v>0</v>
      </c>
      <c r="J3966" s="4">
        <f>TRUNC(H3966*I3966, 1)</f>
        <v>0</v>
      </c>
      <c r="K3966" s="4">
        <f>노무!E21</f>
        <v>0</v>
      </c>
      <c r="L3966" s="5">
        <f>TRUNC(H3966*K3966, 1)</f>
        <v>0</v>
      </c>
      <c r="M3966" s="4">
        <v>0</v>
      </c>
      <c r="N3966" s="5">
        <f>TRUNC(H3966*M3966, 1)</f>
        <v>0</v>
      </c>
      <c r="O3966" s="4">
        <f t="shared" ref="O3966:P3968" si="597">I3966+K3966+M3966</f>
        <v>0</v>
      </c>
      <c r="P3966" s="5">
        <f t="shared" si="597"/>
        <v>0</v>
      </c>
      <c r="Q3966" s="1" t="s">
        <v>13</v>
      </c>
      <c r="S3966" t="s">
        <v>54</v>
      </c>
      <c r="T3966" t="s">
        <v>54</v>
      </c>
      <c r="U3966" t="s">
        <v>13</v>
      </c>
      <c r="V3966">
        <v>1</v>
      </c>
    </row>
    <row r="3967" spans="1:22" x14ac:dyDescent="0.2">
      <c r="A3967" s="1" t="s">
        <v>1253</v>
      </c>
      <c r="B3967" s="6" t="s">
        <v>1312</v>
      </c>
      <c r="C3967" s="1" t="s">
        <v>1317</v>
      </c>
      <c r="D3967" s="1" t="s">
        <v>13</v>
      </c>
      <c r="E3967" s="1" t="s">
        <v>1318</v>
      </c>
      <c r="F3967" s="1" t="s">
        <v>1315</v>
      </c>
      <c r="G3967" s="6" t="s">
        <v>1316</v>
      </c>
      <c r="H3967" s="3">
        <v>0.02</v>
      </c>
      <c r="I3967" s="5">
        <v>0</v>
      </c>
      <c r="J3967" s="4">
        <f>TRUNC(H3967*I3967, 1)</f>
        <v>0</v>
      </c>
      <c r="K3967" s="4">
        <f>노무!E4</f>
        <v>0</v>
      </c>
      <c r="L3967" s="5">
        <f>TRUNC(H3967*K3967, 1)</f>
        <v>0</v>
      </c>
      <c r="M3967" s="4">
        <v>0</v>
      </c>
      <c r="N3967" s="5">
        <f>TRUNC(H3967*M3967, 1)</f>
        <v>0</v>
      </c>
      <c r="O3967" s="4">
        <f t="shared" si="597"/>
        <v>0</v>
      </c>
      <c r="P3967" s="5">
        <f t="shared" si="597"/>
        <v>0</v>
      </c>
      <c r="Q3967" s="1" t="s">
        <v>13</v>
      </c>
      <c r="S3967" t="s">
        <v>54</v>
      </c>
      <c r="T3967" t="s">
        <v>54</v>
      </c>
      <c r="U3967" t="s">
        <v>13</v>
      </c>
      <c r="V3967">
        <v>1</v>
      </c>
    </row>
    <row r="3968" spans="1:22" x14ac:dyDescent="0.2">
      <c r="A3968" s="1" t="s">
        <v>1253</v>
      </c>
      <c r="B3968" s="6" t="s">
        <v>1331</v>
      </c>
      <c r="C3968" s="1" t="s">
        <v>1422</v>
      </c>
      <c r="D3968" s="1" t="s">
        <v>13</v>
      </c>
      <c r="E3968" s="1" t="s">
        <v>1341</v>
      </c>
      <c r="F3968" s="1" t="s">
        <v>1423</v>
      </c>
      <c r="G3968" s="6" t="s">
        <v>1335</v>
      </c>
      <c r="H3968" s="3">
        <v>0.17</v>
      </c>
      <c r="I3968" s="4">
        <f>기계경비!H7</f>
        <v>0</v>
      </c>
      <c r="J3968" s="4">
        <f>TRUNC(H3968*I3968, 1)</f>
        <v>0</v>
      </c>
      <c r="K3968" s="4">
        <f>기계경비!I7</f>
        <v>0</v>
      </c>
      <c r="L3968" s="5">
        <f>TRUNC(H3968*K3968, 1)</f>
        <v>0</v>
      </c>
      <c r="M3968" s="4">
        <f>기계경비!J7</f>
        <v>0</v>
      </c>
      <c r="N3968" s="5">
        <f>TRUNC(H3968*M3968, 1)</f>
        <v>0</v>
      </c>
      <c r="O3968" s="4">
        <f t="shared" si="597"/>
        <v>0</v>
      </c>
      <c r="P3968" s="5">
        <f t="shared" si="597"/>
        <v>0</v>
      </c>
      <c r="Q3968" s="1" t="s">
        <v>13</v>
      </c>
      <c r="S3968" t="s">
        <v>54</v>
      </c>
      <c r="T3968" t="s">
        <v>54</v>
      </c>
      <c r="U3968" t="s">
        <v>13</v>
      </c>
      <c r="V3968">
        <v>1</v>
      </c>
    </row>
    <row r="3969" spans="1:22" x14ac:dyDescent="0.2">
      <c r="A3969" s="1" t="s">
        <v>13</v>
      </c>
      <c r="B3969" s="6" t="s">
        <v>13</v>
      </c>
      <c r="C3969" s="1" t="s">
        <v>13</v>
      </c>
      <c r="D3969" s="1" t="s">
        <v>13</v>
      </c>
      <c r="E3969" s="1" t="s">
        <v>1311</v>
      </c>
      <c r="F3969" s="1" t="s">
        <v>13</v>
      </c>
      <c r="G3969" s="6" t="s">
        <v>13</v>
      </c>
      <c r="H3969" s="3">
        <v>0</v>
      </c>
      <c r="I3969" s="1" t="s">
        <v>13</v>
      </c>
      <c r="J3969" s="4">
        <f>TRUNC(SUMPRODUCT(J3966:J3968, V3966:V3968), 0)</f>
        <v>0</v>
      </c>
      <c r="K3969" s="1" t="s">
        <v>13</v>
      </c>
      <c r="L3969" s="5">
        <f>TRUNC(SUMPRODUCT(L3966:L3968, V3966:V3968), 0)</f>
        <v>0</v>
      </c>
      <c r="M3969" s="1" t="s">
        <v>13</v>
      </c>
      <c r="N3969" s="5">
        <f>TRUNC(SUMPRODUCT(N3966:N3968, V3966:V3968), 0)</f>
        <v>0</v>
      </c>
      <c r="O3969" s="1" t="s">
        <v>13</v>
      </c>
      <c r="P3969" s="5">
        <f>J3969+L3969+N3969</f>
        <v>0</v>
      </c>
      <c r="Q3969" s="1" t="s">
        <v>13</v>
      </c>
      <c r="S3969" t="s">
        <v>13</v>
      </c>
      <c r="T3969" t="s">
        <v>13</v>
      </c>
      <c r="U3969" t="s">
        <v>13</v>
      </c>
      <c r="V3969">
        <v>1</v>
      </c>
    </row>
    <row r="3970" spans="1:22" x14ac:dyDescent="0.2">
      <c r="A3970" s="1" t="s">
        <v>13</v>
      </c>
      <c r="B3970" s="6" t="s">
        <v>13</v>
      </c>
      <c r="C3970" s="1" t="s">
        <v>13</v>
      </c>
      <c r="D3970" s="1" t="s">
        <v>13</v>
      </c>
      <c r="E3970" s="1" t="s">
        <v>13</v>
      </c>
      <c r="F3970" s="1" t="s">
        <v>13</v>
      </c>
      <c r="G3970" s="6" t="s">
        <v>13</v>
      </c>
      <c r="H3970" s="3">
        <v>0</v>
      </c>
      <c r="I3970" s="1" t="s">
        <v>13</v>
      </c>
      <c r="J3970" s="1" t="s">
        <v>13</v>
      </c>
      <c r="K3970" s="1" t="s">
        <v>13</v>
      </c>
      <c r="L3970" s="1" t="s">
        <v>13</v>
      </c>
      <c r="M3970" s="1" t="s">
        <v>13</v>
      </c>
      <c r="N3970" s="1" t="s">
        <v>13</v>
      </c>
      <c r="O3970" s="1" t="s">
        <v>13</v>
      </c>
      <c r="P3970" s="1" t="s">
        <v>13</v>
      </c>
      <c r="Q3970" s="1" t="s">
        <v>13</v>
      </c>
      <c r="S3970" t="s">
        <v>13</v>
      </c>
      <c r="T3970" t="s">
        <v>13</v>
      </c>
      <c r="U3970" t="s">
        <v>13</v>
      </c>
      <c r="V3970">
        <v>1</v>
      </c>
    </row>
    <row r="3971" spans="1:22" x14ac:dyDescent="0.2">
      <c r="A3971" s="1" t="s">
        <v>1256</v>
      </c>
      <c r="B3971" s="6" t="s">
        <v>13</v>
      </c>
      <c r="C3971" s="1" t="s">
        <v>13</v>
      </c>
      <c r="D3971" s="1" t="s">
        <v>13</v>
      </c>
      <c r="E3971" s="1" t="s">
        <v>1257</v>
      </c>
      <c r="F3971" s="1" t="s">
        <v>1233</v>
      </c>
      <c r="G3971" s="6" t="s">
        <v>93</v>
      </c>
      <c r="H3971" s="3">
        <v>0</v>
      </c>
      <c r="I3971" s="1" t="s">
        <v>13</v>
      </c>
      <c r="J3971" s="1" t="s">
        <v>13</v>
      </c>
      <c r="K3971" s="1" t="s">
        <v>13</v>
      </c>
      <c r="L3971" s="1" t="s">
        <v>13</v>
      </c>
      <c r="M3971" s="1" t="s">
        <v>13</v>
      </c>
      <c r="N3971" s="1" t="s">
        <v>13</v>
      </c>
      <c r="O3971" s="1" t="s">
        <v>13</v>
      </c>
      <c r="P3971" s="1" t="s">
        <v>13</v>
      </c>
      <c r="Q3971" s="1" t="s">
        <v>13</v>
      </c>
      <c r="S3971" t="s">
        <v>13</v>
      </c>
      <c r="T3971" t="s">
        <v>13</v>
      </c>
      <c r="U3971" t="s">
        <v>13</v>
      </c>
      <c r="V3971">
        <v>1</v>
      </c>
    </row>
    <row r="3972" spans="1:22" x14ac:dyDescent="0.2">
      <c r="A3972" s="1" t="s">
        <v>1256</v>
      </c>
      <c r="B3972" s="6" t="s">
        <v>1312</v>
      </c>
      <c r="C3972" s="1" t="s">
        <v>1605</v>
      </c>
      <c r="D3972" s="1" t="s">
        <v>13</v>
      </c>
      <c r="E3972" s="1" t="s">
        <v>1606</v>
      </c>
      <c r="F3972" s="1" t="s">
        <v>1315</v>
      </c>
      <c r="G3972" s="6" t="s">
        <v>1316</v>
      </c>
      <c r="H3972" s="3">
        <v>0.13</v>
      </c>
      <c r="I3972" s="5">
        <v>0</v>
      </c>
      <c r="J3972" s="4">
        <f>TRUNC(H3972*I3972, 1)</f>
        <v>0</v>
      </c>
      <c r="K3972" s="4">
        <f>노무!E21</f>
        <v>0</v>
      </c>
      <c r="L3972" s="5">
        <f>TRUNC(H3972*K3972, 1)</f>
        <v>0</v>
      </c>
      <c r="M3972" s="4">
        <v>0</v>
      </c>
      <c r="N3972" s="5">
        <f>TRUNC(H3972*M3972, 1)</f>
        <v>0</v>
      </c>
      <c r="O3972" s="4">
        <f t="shared" ref="O3972:P3975" si="598">I3972+K3972+M3972</f>
        <v>0</v>
      </c>
      <c r="P3972" s="5">
        <f t="shared" si="598"/>
        <v>0</v>
      </c>
      <c r="Q3972" s="1" t="s">
        <v>13</v>
      </c>
      <c r="S3972" t="s">
        <v>54</v>
      </c>
      <c r="T3972" t="s">
        <v>54</v>
      </c>
      <c r="U3972" t="s">
        <v>13</v>
      </c>
      <c r="V3972">
        <v>1</v>
      </c>
    </row>
    <row r="3973" spans="1:22" x14ac:dyDescent="0.2">
      <c r="A3973" s="1" t="s">
        <v>1256</v>
      </c>
      <c r="B3973" s="6" t="s">
        <v>1312</v>
      </c>
      <c r="C3973" s="1" t="s">
        <v>1317</v>
      </c>
      <c r="D3973" s="1" t="s">
        <v>13</v>
      </c>
      <c r="E3973" s="1" t="s">
        <v>1318</v>
      </c>
      <c r="F3973" s="1" t="s">
        <v>1315</v>
      </c>
      <c r="G3973" s="6" t="s">
        <v>1316</v>
      </c>
      <c r="H3973" s="3">
        <v>0.04</v>
      </c>
      <c r="I3973" s="5">
        <v>0</v>
      </c>
      <c r="J3973" s="4">
        <f>TRUNC(H3973*I3973, 1)</f>
        <v>0</v>
      </c>
      <c r="K3973" s="4">
        <f>노무!E4</f>
        <v>0</v>
      </c>
      <c r="L3973" s="5">
        <f>TRUNC(H3973*K3973, 1)</f>
        <v>0</v>
      </c>
      <c r="M3973" s="4">
        <v>0</v>
      </c>
      <c r="N3973" s="5">
        <f>TRUNC(H3973*M3973, 1)</f>
        <v>0</v>
      </c>
      <c r="O3973" s="4">
        <f t="shared" si="598"/>
        <v>0</v>
      </c>
      <c r="P3973" s="5">
        <f t="shared" si="598"/>
        <v>0</v>
      </c>
      <c r="Q3973" s="1" t="s">
        <v>13</v>
      </c>
      <c r="S3973" t="s">
        <v>54</v>
      </c>
      <c r="T3973" t="s">
        <v>54</v>
      </c>
      <c r="U3973" t="s">
        <v>13</v>
      </c>
      <c r="V3973">
        <v>1</v>
      </c>
    </row>
    <row r="3974" spans="1:22" x14ac:dyDescent="0.2">
      <c r="A3974" s="1" t="s">
        <v>1256</v>
      </c>
      <c r="B3974" s="6" t="s">
        <v>1331</v>
      </c>
      <c r="C3974" s="1" t="s">
        <v>1422</v>
      </c>
      <c r="D3974" s="1" t="s">
        <v>13</v>
      </c>
      <c r="E3974" s="1" t="s">
        <v>1341</v>
      </c>
      <c r="F3974" s="1" t="s">
        <v>1423</v>
      </c>
      <c r="G3974" s="6" t="s">
        <v>1335</v>
      </c>
      <c r="H3974" s="3">
        <v>0.25</v>
      </c>
      <c r="I3974" s="4">
        <f>기계경비!H7</f>
        <v>0</v>
      </c>
      <c r="J3974" s="4">
        <f>TRUNC(H3974*I3974, 1)</f>
        <v>0</v>
      </c>
      <c r="K3974" s="4">
        <f>기계경비!I7</f>
        <v>0</v>
      </c>
      <c r="L3974" s="5">
        <f>TRUNC(H3974*K3974, 1)</f>
        <v>0</v>
      </c>
      <c r="M3974" s="4">
        <f>기계경비!J7</f>
        <v>0</v>
      </c>
      <c r="N3974" s="5">
        <f>TRUNC(H3974*M3974, 1)</f>
        <v>0</v>
      </c>
      <c r="O3974" s="4">
        <f t="shared" si="598"/>
        <v>0</v>
      </c>
      <c r="P3974" s="5">
        <f t="shared" si="598"/>
        <v>0</v>
      </c>
      <c r="Q3974" s="1" t="s">
        <v>13</v>
      </c>
      <c r="S3974" t="s">
        <v>54</v>
      </c>
      <c r="T3974" t="s">
        <v>54</v>
      </c>
      <c r="U3974" t="s">
        <v>13</v>
      </c>
      <c r="V3974">
        <v>1</v>
      </c>
    </row>
    <row r="3975" spans="1:22" x14ac:dyDescent="0.2">
      <c r="A3975" s="1" t="s">
        <v>1256</v>
      </c>
      <c r="B3975" s="6" t="s">
        <v>1331</v>
      </c>
      <c r="C3975" s="1" t="s">
        <v>1607</v>
      </c>
      <c r="D3975" s="1" t="s">
        <v>13</v>
      </c>
      <c r="E3975" s="1" t="s">
        <v>1432</v>
      </c>
      <c r="F3975" s="1" t="s">
        <v>1608</v>
      </c>
      <c r="G3975" s="6" t="s">
        <v>1335</v>
      </c>
      <c r="H3975" s="3">
        <v>0.25</v>
      </c>
      <c r="I3975" s="4">
        <f>기계경비!H60</f>
        <v>0</v>
      </c>
      <c r="J3975" s="4">
        <f>TRUNC(H3975*I3975, 1)</f>
        <v>0</v>
      </c>
      <c r="K3975" s="4">
        <f>기계경비!I60</f>
        <v>0</v>
      </c>
      <c r="L3975" s="5">
        <f>TRUNC(H3975*K3975, 1)</f>
        <v>0</v>
      </c>
      <c r="M3975" s="4">
        <f>기계경비!J60</f>
        <v>0</v>
      </c>
      <c r="N3975" s="5">
        <f>TRUNC(H3975*M3975, 1)</f>
        <v>0</v>
      </c>
      <c r="O3975" s="4">
        <f t="shared" si="598"/>
        <v>0</v>
      </c>
      <c r="P3975" s="5">
        <f t="shared" si="598"/>
        <v>0</v>
      </c>
      <c r="Q3975" s="1" t="s">
        <v>13</v>
      </c>
      <c r="S3975" t="s">
        <v>54</v>
      </c>
      <c r="T3975" t="s">
        <v>54</v>
      </c>
      <c r="U3975" t="s">
        <v>13</v>
      </c>
      <c r="V3975">
        <v>1</v>
      </c>
    </row>
    <row r="3976" spans="1:22" x14ac:dyDescent="0.2">
      <c r="A3976" s="1" t="s">
        <v>13</v>
      </c>
      <c r="B3976" s="6" t="s">
        <v>13</v>
      </c>
      <c r="C3976" s="1" t="s">
        <v>13</v>
      </c>
      <c r="D3976" s="1" t="s">
        <v>13</v>
      </c>
      <c r="E3976" s="1" t="s">
        <v>1311</v>
      </c>
      <c r="F3976" s="1" t="s">
        <v>13</v>
      </c>
      <c r="G3976" s="6" t="s">
        <v>13</v>
      </c>
      <c r="H3976" s="3">
        <v>0</v>
      </c>
      <c r="I3976" s="1" t="s">
        <v>13</v>
      </c>
      <c r="J3976" s="4">
        <f>TRUNC(SUMPRODUCT(J3972:J3975, V3972:V3975), 0)</f>
        <v>0</v>
      </c>
      <c r="K3976" s="1" t="s">
        <v>13</v>
      </c>
      <c r="L3976" s="5">
        <f>TRUNC(SUMPRODUCT(L3972:L3975, V3972:V3975), 0)</f>
        <v>0</v>
      </c>
      <c r="M3976" s="1" t="s">
        <v>13</v>
      </c>
      <c r="N3976" s="5">
        <f>TRUNC(SUMPRODUCT(N3972:N3975, V3972:V3975), 0)</f>
        <v>0</v>
      </c>
      <c r="O3976" s="1" t="s">
        <v>13</v>
      </c>
      <c r="P3976" s="5">
        <f>J3976+L3976+N3976</f>
        <v>0</v>
      </c>
      <c r="Q3976" s="1" t="s">
        <v>13</v>
      </c>
      <c r="S3976" t="s">
        <v>13</v>
      </c>
      <c r="T3976" t="s">
        <v>13</v>
      </c>
      <c r="U3976" t="s">
        <v>13</v>
      </c>
      <c r="V3976">
        <v>1</v>
      </c>
    </row>
    <row r="3977" spans="1:22" x14ac:dyDescent="0.2">
      <c r="A3977" s="1" t="s">
        <v>13</v>
      </c>
      <c r="B3977" s="6" t="s">
        <v>13</v>
      </c>
      <c r="C3977" s="1" t="s">
        <v>13</v>
      </c>
      <c r="D3977" s="1" t="s">
        <v>13</v>
      </c>
      <c r="E3977" s="1" t="s">
        <v>13</v>
      </c>
      <c r="F3977" s="1" t="s">
        <v>13</v>
      </c>
      <c r="G3977" s="6" t="s">
        <v>13</v>
      </c>
      <c r="H3977" s="3">
        <v>0</v>
      </c>
      <c r="I3977" s="1" t="s">
        <v>13</v>
      </c>
      <c r="J3977" s="1" t="s">
        <v>13</v>
      </c>
      <c r="K3977" s="1" t="s">
        <v>13</v>
      </c>
      <c r="L3977" s="1" t="s">
        <v>13</v>
      </c>
      <c r="M3977" s="1" t="s">
        <v>13</v>
      </c>
      <c r="N3977" s="1" t="s">
        <v>13</v>
      </c>
      <c r="O3977" s="1" t="s">
        <v>13</v>
      </c>
      <c r="P3977" s="1" t="s">
        <v>13</v>
      </c>
      <c r="Q3977" s="1" t="s">
        <v>13</v>
      </c>
      <c r="S3977" t="s">
        <v>13</v>
      </c>
      <c r="T3977" t="s">
        <v>13</v>
      </c>
      <c r="U3977" t="s">
        <v>13</v>
      </c>
      <c r="V3977">
        <v>1</v>
      </c>
    </row>
    <row r="3978" spans="1:22" x14ac:dyDescent="0.2">
      <c r="A3978" s="1" t="s">
        <v>1258</v>
      </c>
      <c r="B3978" s="6" t="s">
        <v>13</v>
      </c>
      <c r="C3978" s="1" t="s">
        <v>13</v>
      </c>
      <c r="D3978" s="1" t="s">
        <v>13</v>
      </c>
      <c r="E3978" s="1" t="s">
        <v>1257</v>
      </c>
      <c r="F3978" s="1" t="s">
        <v>1235</v>
      </c>
      <c r="G3978" s="6" t="s">
        <v>93</v>
      </c>
      <c r="H3978" s="3">
        <v>0</v>
      </c>
      <c r="I3978" s="1" t="s">
        <v>13</v>
      </c>
      <c r="J3978" s="1" t="s">
        <v>13</v>
      </c>
      <c r="K3978" s="1" t="s">
        <v>13</v>
      </c>
      <c r="L3978" s="1" t="s">
        <v>13</v>
      </c>
      <c r="M3978" s="1" t="s">
        <v>13</v>
      </c>
      <c r="N3978" s="1" t="s">
        <v>13</v>
      </c>
      <c r="O3978" s="1" t="s">
        <v>13</v>
      </c>
      <c r="P3978" s="1" t="s">
        <v>13</v>
      </c>
      <c r="Q3978" s="1" t="s">
        <v>13</v>
      </c>
      <c r="S3978" t="s">
        <v>13</v>
      </c>
      <c r="T3978" t="s">
        <v>13</v>
      </c>
      <c r="U3978" t="s">
        <v>13</v>
      </c>
      <c r="V3978">
        <v>1</v>
      </c>
    </row>
    <row r="3979" spans="1:22" x14ac:dyDescent="0.2">
      <c r="A3979" s="1" t="s">
        <v>1258</v>
      </c>
      <c r="B3979" s="6" t="s">
        <v>1312</v>
      </c>
      <c r="C3979" s="1" t="s">
        <v>1605</v>
      </c>
      <c r="D3979" s="1" t="s">
        <v>13</v>
      </c>
      <c r="E3979" s="1" t="s">
        <v>1606</v>
      </c>
      <c r="F3979" s="1" t="s">
        <v>1315</v>
      </c>
      <c r="G3979" s="6" t="s">
        <v>1316</v>
      </c>
      <c r="H3979" s="3">
        <v>0.12</v>
      </c>
      <c r="I3979" s="5">
        <v>0</v>
      </c>
      <c r="J3979" s="4">
        <f>TRUNC(H3979*I3979, 1)</f>
        <v>0</v>
      </c>
      <c r="K3979" s="4">
        <f>노무!E21</f>
        <v>0</v>
      </c>
      <c r="L3979" s="5">
        <f>TRUNC(H3979*K3979, 1)</f>
        <v>0</v>
      </c>
      <c r="M3979" s="4">
        <v>0</v>
      </c>
      <c r="N3979" s="5">
        <f>TRUNC(H3979*M3979, 1)</f>
        <v>0</v>
      </c>
      <c r="O3979" s="4">
        <f t="shared" ref="O3979:P3982" si="599">I3979+K3979+M3979</f>
        <v>0</v>
      </c>
      <c r="P3979" s="5">
        <f t="shared" si="599"/>
        <v>0</v>
      </c>
      <c r="Q3979" s="1" t="s">
        <v>13</v>
      </c>
      <c r="S3979" t="s">
        <v>54</v>
      </c>
      <c r="T3979" t="s">
        <v>54</v>
      </c>
      <c r="U3979" t="s">
        <v>13</v>
      </c>
      <c r="V3979">
        <v>1</v>
      </c>
    </row>
    <row r="3980" spans="1:22" x14ac:dyDescent="0.2">
      <c r="A3980" s="1" t="s">
        <v>1258</v>
      </c>
      <c r="B3980" s="6" t="s">
        <v>1312</v>
      </c>
      <c r="C3980" s="1" t="s">
        <v>1317</v>
      </c>
      <c r="D3980" s="1" t="s">
        <v>13</v>
      </c>
      <c r="E3980" s="1" t="s">
        <v>1318</v>
      </c>
      <c r="F3980" s="1" t="s">
        <v>1315</v>
      </c>
      <c r="G3980" s="6" t="s">
        <v>1316</v>
      </c>
      <c r="H3980" s="3">
        <v>0.03</v>
      </c>
      <c r="I3980" s="5">
        <v>0</v>
      </c>
      <c r="J3980" s="4">
        <f>TRUNC(H3980*I3980, 1)</f>
        <v>0</v>
      </c>
      <c r="K3980" s="4">
        <f>노무!E4</f>
        <v>0</v>
      </c>
      <c r="L3980" s="5">
        <f>TRUNC(H3980*K3980, 1)</f>
        <v>0</v>
      </c>
      <c r="M3980" s="4">
        <v>0</v>
      </c>
      <c r="N3980" s="5">
        <f>TRUNC(H3980*M3980, 1)</f>
        <v>0</v>
      </c>
      <c r="O3980" s="4">
        <f t="shared" si="599"/>
        <v>0</v>
      </c>
      <c r="P3980" s="5">
        <f t="shared" si="599"/>
        <v>0</v>
      </c>
      <c r="Q3980" s="1" t="s">
        <v>13</v>
      </c>
      <c r="S3980" t="s">
        <v>54</v>
      </c>
      <c r="T3980" t="s">
        <v>54</v>
      </c>
      <c r="U3980" t="s">
        <v>13</v>
      </c>
      <c r="V3980">
        <v>1</v>
      </c>
    </row>
    <row r="3981" spans="1:22" x14ac:dyDescent="0.2">
      <c r="A3981" s="1" t="s">
        <v>1258</v>
      </c>
      <c r="B3981" s="6" t="s">
        <v>1331</v>
      </c>
      <c r="C3981" s="1" t="s">
        <v>1422</v>
      </c>
      <c r="D3981" s="1" t="s">
        <v>13</v>
      </c>
      <c r="E3981" s="1" t="s">
        <v>1341</v>
      </c>
      <c r="F3981" s="1" t="s">
        <v>1423</v>
      </c>
      <c r="G3981" s="6" t="s">
        <v>1335</v>
      </c>
      <c r="H3981" s="3">
        <v>0.24</v>
      </c>
      <c r="I3981" s="4">
        <f>기계경비!H7</f>
        <v>0</v>
      </c>
      <c r="J3981" s="4">
        <f>TRUNC(H3981*I3981, 1)</f>
        <v>0</v>
      </c>
      <c r="K3981" s="4">
        <f>기계경비!I7</f>
        <v>0</v>
      </c>
      <c r="L3981" s="5">
        <f>TRUNC(H3981*K3981, 1)</f>
        <v>0</v>
      </c>
      <c r="M3981" s="4">
        <f>기계경비!J7</f>
        <v>0</v>
      </c>
      <c r="N3981" s="5">
        <f>TRUNC(H3981*M3981, 1)</f>
        <v>0</v>
      </c>
      <c r="O3981" s="4">
        <f t="shared" si="599"/>
        <v>0</v>
      </c>
      <c r="P3981" s="5">
        <f t="shared" si="599"/>
        <v>0</v>
      </c>
      <c r="Q3981" s="1" t="s">
        <v>13</v>
      </c>
      <c r="S3981" t="s">
        <v>54</v>
      </c>
      <c r="T3981" t="s">
        <v>54</v>
      </c>
      <c r="U3981" t="s">
        <v>13</v>
      </c>
      <c r="V3981">
        <v>1</v>
      </c>
    </row>
    <row r="3982" spans="1:22" x14ac:dyDescent="0.2">
      <c r="A3982" s="1" t="s">
        <v>1258</v>
      </c>
      <c r="B3982" s="6" t="s">
        <v>1331</v>
      </c>
      <c r="C3982" s="1" t="s">
        <v>1607</v>
      </c>
      <c r="D3982" s="1" t="s">
        <v>13</v>
      </c>
      <c r="E3982" s="1" t="s">
        <v>1432</v>
      </c>
      <c r="F3982" s="1" t="s">
        <v>1608</v>
      </c>
      <c r="G3982" s="6" t="s">
        <v>1335</v>
      </c>
      <c r="H3982" s="3">
        <v>0.24</v>
      </c>
      <c r="I3982" s="4">
        <f>기계경비!H60</f>
        <v>0</v>
      </c>
      <c r="J3982" s="4">
        <f>TRUNC(H3982*I3982, 1)</f>
        <v>0</v>
      </c>
      <c r="K3982" s="4">
        <f>기계경비!I60</f>
        <v>0</v>
      </c>
      <c r="L3982" s="5">
        <f>TRUNC(H3982*K3982, 1)</f>
        <v>0</v>
      </c>
      <c r="M3982" s="4">
        <f>기계경비!J60</f>
        <v>0</v>
      </c>
      <c r="N3982" s="5">
        <f>TRUNC(H3982*M3982, 1)</f>
        <v>0</v>
      </c>
      <c r="O3982" s="4">
        <f t="shared" si="599"/>
        <v>0</v>
      </c>
      <c r="P3982" s="5">
        <f t="shared" si="599"/>
        <v>0</v>
      </c>
      <c r="Q3982" s="1" t="s">
        <v>13</v>
      </c>
      <c r="S3982" t="s">
        <v>54</v>
      </c>
      <c r="T3982" t="s">
        <v>54</v>
      </c>
      <c r="U3982" t="s">
        <v>13</v>
      </c>
      <c r="V3982">
        <v>1</v>
      </c>
    </row>
    <row r="3983" spans="1:22" x14ac:dyDescent="0.2">
      <c r="A3983" s="1" t="s">
        <v>13</v>
      </c>
      <c r="B3983" s="6" t="s">
        <v>13</v>
      </c>
      <c r="C3983" s="1" t="s">
        <v>13</v>
      </c>
      <c r="D3983" s="1" t="s">
        <v>13</v>
      </c>
      <c r="E3983" s="1" t="s">
        <v>1311</v>
      </c>
      <c r="F3983" s="1" t="s">
        <v>13</v>
      </c>
      <c r="G3983" s="6" t="s">
        <v>13</v>
      </c>
      <c r="H3983" s="3">
        <v>0</v>
      </c>
      <c r="I3983" s="1" t="s">
        <v>13</v>
      </c>
      <c r="J3983" s="4">
        <f>TRUNC(SUMPRODUCT(J3979:J3982, V3979:V3982), 0)</f>
        <v>0</v>
      </c>
      <c r="K3983" s="1" t="s">
        <v>13</v>
      </c>
      <c r="L3983" s="5">
        <f>TRUNC(SUMPRODUCT(L3979:L3982, V3979:V3982), 0)</f>
        <v>0</v>
      </c>
      <c r="M3983" s="1" t="s">
        <v>13</v>
      </c>
      <c r="N3983" s="5">
        <f>TRUNC(SUMPRODUCT(N3979:N3982, V3979:V3982), 0)</f>
        <v>0</v>
      </c>
      <c r="O3983" s="1" t="s">
        <v>13</v>
      </c>
      <c r="P3983" s="5">
        <f>J3983+L3983+N3983</f>
        <v>0</v>
      </c>
      <c r="Q3983" s="1" t="s">
        <v>13</v>
      </c>
      <c r="S3983" t="s">
        <v>13</v>
      </c>
      <c r="T3983" t="s">
        <v>13</v>
      </c>
      <c r="U3983" t="s">
        <v>13</v>
      </c>
      <c r="V3983">
        <v>1</v>
      </c>
    </row>
    <row r="3984" spans="1:22" x14ac:dyDescent="0.2">
      <c r="A3984" s="1" t="s">
        <v>13</v>
      </c>
      <c r="B3984" s="6" t="s">
        <v>13</v>
      </c>
      <c r="C3984" s="1" t="s">
        <v>13</v>
      </c>
      <c r="D3984" s="1" t="s">
        <v>13</v>
      </c>
      <c r="E3984" s="1" t="s">
        <v>13</v>
      </c>
      <c r="F3984" s="1" t="s">
        <v>13</v>
      </c>
      <c r="G3984" s="6" t="s">
        <v>13</v>
      </c>
      <c r="H3984" s="3">
        <v>0</v>
      </c>
      <c r="I3984" s="1" t="s">
        <v>13</v>
      </c>
      <c r="J3984" s="1" t="s">
        <v>13</v>
      </c>
      <c r="K3984" s="1" t="s">
        <v>13</v>
      </c>
      <c r="L3984" s="1" t="s">
        <v>13</v>
      </c>
      <c r="M3984" s="1" t="s">
        <v>13</v>
      </c>
      <c r="N3984" s="1" t="s">
        <v>13</v>
      </c>
      <c r="O3984" s="1" t="s">
        <v>13</v>
      </c>
      <c r="P3984" s="1" t="s">
        <v>13</v>
      </c>
      <c r="Q3984" s="1" t="s">
        <v>13</v>
      </c>
      <c r="S3984" t="s">
        <v>13</v>
      </c>
      <c r="T3984" t="s">
        <v>13</v>
      </c>
      <c r="U3984" t="s">
        <v>13</v>
      </c>
      <c r="V3984">
        <v>1</v>
      </c>
    </row>
    <row r="3985" spans="1:22" x14ac:dyDescent="0.2">
      <c r="A3985" s="1" t="s">
        <v>1259</v>
      </c>
      <c r="B3985" s="6" t="s">
        <v>13</v>
      </c>
      <c r="C3985" s="1" t="s">
        <v>13</v>
      </c>
      <c r="D3985" s="1" t="s">
        <v>13</v>
      </c>
      <c r="E3985" s="1" t="s">
        <v>1257</v>
      </c>
      <c r="F3985" s="1" t="s">
        <v>1237</v>
      </c>
      <c r="G3985" s="6" t="s">
        <v>93</v>
      </c>
      <c r="H3985" s="3">
        <v>0</v>
      </c>
      <c r="I3985" s="1" t="s">
        <v>13</v>
      </c>
      <c r="J3985" s="1" t="s">
        <v>13</v>
      </c>
      <c r="K3985" s="1" t="s">
        <v>13</v>
      </c>
      <c r="L3985" s="1" t="s">
        <v>13</v>
      </c>
      <c r="M3985" s="1" t="s">
        <v>13</v>
      </c>
      <c r="N3985" s="1" t="s">
        <v>13</v>
      </c>
      <c r="O3985" s="1" t="s">
        <v>13</v>
      </c>
      <c r="P3985" s="1" t="s">
        <v>13</v>
      </c>
      <c r="Q3985" s="1" t="s">
        <v>13</v>
      </c>
      <c r="S3985" t="s">
        <v>13</v>
      </c>
      <c r="T3985" t="s">
        <v>13</v>
      </c>
      <c r="U3985" t="s">
        <v>13</v>
      </c>
      <c r="V3985">
        <v>1</v>
      </c>
    </row>
    <row r="3986" spans="1:22" x14ac:dyDescent="0.2">
      <c r="A3986" s="1" t="s">
        <v>1259</v>
      </c>
      <c r="B3986" s="6" t="s">
        <v>1312</v>
      </c>
      <c r="C3986" s="1" t="s">
        <v>1605</v>
      </c>
      <c r="D3986" s="1" t="s">
        <v>13</v>
      </c>
      <c r="E3986" s="1" t="s">
        <v>1606</v>
      </c>
      <c r="F3986" s="1" t="s">
        <v>1315</v>
      </c>
      <c r="G3986" s="6" t="s">
        <v>1316</v>
      </c>
      <c r="H3986" s="3">
        <v>0.11</v>
      </c>
      <c r="I3986" s="5">
        <v>0</v>
      </c>
      <c r="J3986" s="4">
        <f>TRUNC(H3986*I3986, 1)</f>
        <v>0</v>
      </c>
      <c r="K3986" s="4">
        <f>노무!E21</f>
        <v>0</v>
      </c>
      <c r="L3986" s="5">
        <f>TRUNC(H3986*K3986, 1)</f>
        <v>0</v>
      </c>
      <c r="M3986" s="4">
        <v>0</v>
      </c>
      <c r="N3986" s="5">
        <f>TRUNC(H3986*M3986, 1)</f>
        <v>0</v>
      </c>
      <c r="O3986" s="4">
        <f t="shared" ref="O3986:P3989" si="600">I3986+K3986+M3986</f>
        <v>0</v>
      </c>
      <c r="P3986" s="5">
        <f t="shared" si="600"/>
        <v>0</v>
      </c>
      <c r="Q3986" s="1" t="s">
        <v>13</v>
      </c>
      <c r="S3986" t="s">
        <v>54</v>
      </c>
      <c r="T3986" t="s">
        <v>54</v>
      </c>
      <c r="U3986" t="s">
        <v>13</v>
      </c>
      <c r="V3986">
        <v>1</v>
      </c>
    </row>
    <row r="3987" spans="1:22" x14ac:dyDescent="0.2">
      <c r="A3987" s="1" t="s">
        <v>1259</v>
      </c>
      <c r="B3987" s="6" t="s">
        <v>1312</v>
      </c>
      <c r="C3987" s="1" t="s">
        <v>1317</v>
      </c>
      <c r="D3987" s="1" t="s">
        <v>13</v>
      </c>
      <c r="E3987" s="1" t="s">
        <v>1318</v>
      </c>
      <c r="F3987" s="1" t="s">
        <v>1315</v>
      </c>
      <c r="G3987" s="6" t="s">
        <v>1316</v>
      </c>
      <c r="H3987" s="3">
        <v>0.02</v>
      </c>
      <c r="I3987" s="5">
        <v>0</v>
      </c>
      <c r="J3987" s="4">
        <f>TRUNC(H3987*I3987, 1)</f>
        <v>0</v>
      </c>
      <c r="K3987" s="4">
        <f>노무!E4</f>
        <v>0</v>
      </c>
      <c r="L3987" s="5">
        <f>TRUNC(H3987*K3987, 1)</f>
        <v>0</v>
      </c>
      <c r="M3987" s="4">
        <v>0</v>
      </c>
      <c r="N3987" s="5">
        <f>TRUNC(H3987*M3987, 1)</f>
        <v>0</v>
      </c>
      <c r="O3987" s="4">
        <f t="shared" si="600"/>
        <v>0</v>
      </c>
      <c r="P3987" s="5">
        <f t="shared" si="600"/>
        <v>0</v>
      </c>
      <c r="Q3987" s="1" t="s">
        <v>13</v>
      </c>
      <c r="S3987" t="s">
        <v>54</v>
      </c>
      <c r="T3987" t="s">
        <v>54</v>
      </c>
      <c r="U3987" t="s">
        <v>13</v>
      </c>
      <c r="V3987">
        <v>1</v>
      </c>
    </row>
    <row r="3988" spans="1:22" x14ac:dyDescent="0.2">
      <c r="A3988" s="1" t="s">
        <v>1259</v>
      </c>
      <c r="B3988" s="6" t="s">
        <v>1331</v>
      </c>
      <c r="C3988" s="1" t="s">
        <v>1422</v>
      </c>
      <c r="D3988" s="1" t="s">
        <v>13</v>
      </c>
      <c r="E3988" s="1" t="s">
        <v>1341</v>
      </c>
      <c r="F3988" s="1" t="s">
        <v>1423</v>
      </c>
      <c r="G3988" s="6" t="s">
        <v>1335</v>
      </c>
      <c r="H3988" s="3">
        <v>0.22</v>
      </c>
      <c r="I3988" s="4">
        <f>기계경비!H7</f>
        <v>0</v>
      </c>
      <c r="J3988" s="4">
        <f>TRUNC(H3988*I3988, 1)</f>
        <v>0</v>
      </c>
      <c r="K3988" s="4">
        <f>기계경비!I7</f>
        <v>0</v>
      </c>
      <c r="L3988" s="5">
        <f>TRUNC(H3988*K3988, 1)</f>
        <v>0</v>
      </c>
      <c r="M3988" s="4">
        <f>기계경비!J7</f>
        <v>0</v>
      </c>
      <c r="N3988" s="5">
        <f>TRUNC(H3988*M3988, 1)</f>
        <v>0</v>
      </c>
      <c r="O3988" s="4">
        <f t="shared" si="600"/>
        <v>0</v>
      </c>
      <c r="P3988" s="5">
        <f t="shared" si="600"/>
        <v>0</v>
      </c>
      <c r="Q3988" s="1" t="s">
        <v>13</v>
      </c>
      <c r="S3988" t="s">
        <v>54</v>
      </c>
      <c r="T3988" t="s">
        <v>54</v>
      </c>
      <c r="U3988" t="s">
        <v>13</v>
      </c>
      <c r="V3988">
        <v>1</v>
      </c>
    </row>
    <row r="3989" spans="1:22" x14ac:dyDescent="0.2">
      <c r="A3989" s="1" t="s">
        <v>1259</v>
      </c>
      <c r="B3989" s="6" t="s">
        <v>1331</v>
      </c>
      <c r="C3989" s="1" t="s">
        <v>1607</v>
      </c>
      <c r="D3989" s="1" t="s">
        <v>13</v>
      </c>
      <c r="E3989" s="1" t="s">
        <v>1432</v>
      </c>
      <c r="F3989" s="1" t="s">
        <v>1608</v>
      </c>
      <c r="G3989" s="6" t="s">
        <v>1335</v>
      </c>
      <c r="H3989" s="3">
        <v>0.22</v>
      </c>
      <c r="I3989" s="4">
        <f>기계경비!H60</f>
        <v>0</v>
      </c>
      <c r="J3989" s="4">
        <f>TRUNC(H3989*I3989, 1)</f>
        <v>0</v>
      </c>
      <c r="K3989" s="4">
        <f>기계경비!I60</f>
        <v>0</v>
      </c>
      <c r="L3989" s="5">
        <f>TRUNC(H3989*K3989, 1)</f>
        <v>0</v>
      </c>
      <c r="M3989" s="4">
        <f>기계경비!J60</f>
        <v>0</v>
      </c>
      <c r="N3989" s="5">
        <f>TRUNC(H3989*M3989, 1)</f>
        <v>0</v>
      </c>
      <c r="O3989" s="4">
        <f t="shared" si="600"/>
        <v>0</v>
      </c>
      <c r="P3989" s="5">
        <f t="shared" si="600"/>
        <v>0</v>
      </c>
      <c r="Q3989" s="1" t="s">
        <v>13</v>
      </c>
      <c r="S3989" t="s">
        <v>54</v>
      </c>
      <c r="T3989" t="s">
        <v>54</v>
      </c>
      <c r="U3989" t="s">
        <v>13</v>
      </c>
      <c r="V3989">
        <v>1</v>
      </c>
    </row>
    <row r="3990" spans="1:22" x14ac:dyDescent="0.2">
      <c r="A3990" s="1" t="s">
        <v>13</v>
      </c>
      <c r="B3990" s="6" t="s">
        <v>13</v>
      </c>
      <c r="C3990" s="1" t="s">
        <v>13</v>
      </c>
      <c r="D3990" s="1" t="s">
        <v>13</v>
      </c>
      <c r="E3990" s="1" t="s">
        <v>1311</v>
      </c>
      <c r="F3990" s="1" t="s">
        <v>13</v>
      </c>
      <c r="G3990" s="6" t="s">
        <v>13</v>
      </c>
      <c r="H3990" s="3">
        <v>0</v>
      </c>
      <c r="I3990" s="1" t="s">
        <v>13</v>
      </c>
      <c r="J3990" s="4">
        <f>TRUNC(SUMPRODUCT(J3986:J3989, V3986:V3989), 0)</f>
        <v>0</v>
      </c>
      <c r="K3990" s="1" t="s">
        <v>13</v>
      </c>
      <c r="L3990" s="5">
        <f>TRUNC(SUMPRODUCT(L3986:L3989, V3986:V3989), 0)</f>
        <v>0</v>
      </c>
      <c r="M3990" s="1" t="s">
        <v>13</v>
      </c>
      <c r="N3990" s="5">
        <f>TRUNC(SUMPRODUCT(N3986:N3989, V3986:V3989), 0)</f>
        <v>0</v>
      </c>
      <c r="O3990" s="1" t="s">
        <v>13</v>
      </c>
      <c r="P3990" s="5">
        <f>J3990+L3990+N3990</f>
        <v>0</v>
      </c>
      <c r="Q3990" s="1" t="s">
        <v>13</v>
      </c>
      <c r="S3990" t="s">
        <v>13</v>
      </c>
      <c r="T3990" t="s">
        <v>13</v>
      </c>
      <c r="U3990" t="s">
        <v>13</v>
      </c>
      <c r="V3990">
        <v>1</v>
      </c>
    </row>
    <row r="3991" spans="1:22" x14ac:dyDescent="0.2">
      <c r="A3991" s="1" t="s">
        <v>13</v>
      </c>
      <c r="B3991" s="6" t="s">
        <v>13</v>
      </c>
      <c r="C3991" s="1" t="s">
        <v>13</v>
      </c>
      <c r="D3991" s="1" t="s">
        <v>13</v>
      </c>
      <c r="E3991" s="1" t="s">
        <v>13</v>
      </c>
      <c r="F3991" s="1" t="s">
        <v>13</v>
      </c>
      <c r="G3991" s="6" t="s">
        <v>13</v>
      </c>
      <c r="H3991" s="3">
        <v>0</v>
      </c>
      <c r="I3991" s="1" t="s">
        <v>13</v>
      </c>
      <c r="J3991" s="1" t="s">
        <v>13</v>
      </c>
      <c r="K3991" s="1" t="s">
        <v>13</v>
      </c>
      <c r="L3991" s="1" t="s">
        <v>13</v>
      </c>
      <c r="M3991" s="1" t="s">
        <v>13</v>
      </c>
      <c r="N3991" s="1" t="s">
        <v>13</v>
      </c>
      <c r="O3991" s="1" t="s">
        <v>13</v>
      </c>
      <c r="P3991" s="1" t="s">
        <v>13</v>
      </c>
      <c r="Q3991" s="1" t="s">
        <v>13</v>
      </c>
      <c r="S3991" t="s">
        <v>13</v>
      </c>
      <c r="T3991" t="s">
        <v>13</v>
      </c>
      <c r="U3991" t="s">
        <v>13</v>
      </c>
      <c r="V3991">
        <v>1</v>
      </c>
    </row>
    <row r="3992" spans="1:22" x14ac:dyDescent="0.2">
      <c r="A3992" s="1" t="s">
        <v>1260</v>
      </c>
      <c r="B3992" s="6" t="s">
        <v>13</v>
      </c>
      <c r="C3992" s="1" t="s">
        <v>13</v>
      </c>
      <c r="D3992" s="1" t="s">
        <v>13</v>
      </c>
      <c r="E3992" s="1" t="s">
        <v>1261</v>
      </c>
      <c r="F3992" s="1" t="s">
        <v>1233</v>
      </c>
      <c r="G3992" s="6" t="s">
        <v>93</v>
      </c>
      <c r="H3992" s="3">
        <v>0</v>
      </c>
      <c r="I3992" s="1" t="s">
        <v>13</v>
      </c>
      <c r="J3992" s="1" t="s">
        <v>13</v>
      </c>
      <c r="K3992" s="1" t="s">
        <v>13</v>
      </c>
      <c r="L3992" s="1" t="s">
        <v>13</v>
      </c>
      <c r="M3992" s="1" t="s">
        <v>13</v>
      </c>
      <c r="N3992" s="1" t="s">
        <v>13</v>
      </c>
      <c r="O3992" s="1" t="s">
        <v>13</v>
      </c>
      <c r="P3992" s="1" t="s">
        <v>13</v>
      </c>
      <c r="Q3992" s="1" t="s">
        <v>13</v>
      </c>
      <c r="S3992" t="s">
        <v>13</v>
      </c>
      <c r="T3992" t="s">
        <v>13</v>
      </c>
      <c r="U3992" t="s">
        <v>13</v>
      </c>
      <c r="V3992">
        <v>1</v>
      </c>
    </row>
    <row r="3993" spans="1:22" x14ac:dyDescent="0.2">
      <c r="A3993" s="1" t="s">
        <v>1260</v>
      </c>
      <c r="B3993" s="6" t="s">
        <v>1312</v>
      </c>
      <c r="C3993" s="1" t="s">
        <v>1605</v>
      </c>
      <c r="D3993" s="1" t="s">
        <v>13</v>
      </c>
      <c r="E3993" s="1" t="s">
        <v>1606</v>
      </c>
      <c r="F3993" s="1" t="s">
        <v>1315</v>
      </c>
      <c r="G3993" s="6" t="s">
        <v>1316</v>
      </c>
      <c r="H3993" s="3">
        <v>0.13</v>
      </c>
      <c r="I3993" s="5">
        <v>0</v>
      </c>
      <c r="J3993" s="4">
        <f>TRUNC(H3993*I3993, 1)</f>
        <v>0</v>
      </c>
      <c r="K3993" s="4">
        <f>노무!E21</f>
        <v>0</v>
      </c>
      <c r="L3993" s="5">
        <f>TRUNC(H3993*K3993, 1)</f>
        <v>0</v>
      </c>
      <c r="M3993" s="4">
        <v>0</v>
      </c>
      <c r="N3993" s="5">
        <f>TRUNC(H3993*M3993, 1)</f>
        <v>0</v>
      </c>
      <c r="O3993" s="4">
        <f t="shared" ref="O3993:P3996" si="601">I3993+K3993+M3993</f>
        <v>0</v>
      </c>
      <c r="P3993" s="5">
        <f t="shared" si="601"/>
        <v>0</v>
      </c>
      <c r="Q3993" s="1" t="s">
        <v>13</v>
      </c>
      <c r="S3993" t="s">
        <v>54</v>
      </c>
      <c r="T3993" t="s">
        <v>54</v>
      </c>
      <c r="U3993" t="s">
        <v>13</v>
      </c>
      <c r="V3993">
        <v>1</v>
      </c>
    </row>
    <row r="3994" spans="1:22" x14ac:dyDescent="0.2">
      <c r="A3994" s="1" t="s">
        <v>1260</v>
      </c>
      <c r="B3994" s="6" t="s">
        <v>1312</v>
      </c>
      <c r="C3994" s="1" t="s">
        <v>1317</v>
      </c>
      <c r="D3994" s="1" t="s">
        <v>13</v>
      </c>
      <c r="E3994" s="1" t="s">
        <v>1318</v>
      </c>
      <c r="F3994" s="1" t="s">
        <v>1315</v>
      </c>
      <c r="G3994" s="6" t="s">
        <v>1316</v>
      </c>
      <c r="H3994" s="3">
        <v>0.04</v>
      </c>
      <c r="I3994" s="5">
        <v>0</v>
      </c>
      <c r="J3994" s="4">
        <f>TRUNC(H3994*I3994, 1)</f>
        <v>0</v>
      </c>
      <c r="K3994" s="4">
        <f>노무!E4</f>
        <v>0</v>
      </c>
      <c r="L3994" s="5">
        <f>TRUNC(H3994*K3994, 1)</f>
        <v>0</v>
      </c>
      <c r="M3994" s="4">
        <v>0</v>
      </c>
      <c r="N3994" s="5">
        <f>TRUNC(H3994*M3994, 1)</f>
        <v>0</v>
      </c>
      <c r="O3994" s="4">
        <f t="shared" si="601"/>
        <v>0</v>
      </c>
      <c r="P3994" s="5">
        <f t="shared" si="601"/>
        <v>0</v>
      </c>
      <c r="Q3994" s="1" t="s">
        <v>13</v>
      </c>
      <c r="S3994" t="s">
        <v>54</v>
      </c>
      <c r="T3994" t="s">
        <v>54</v>
      </c>
      <c r="U3994" t="s">
        <v>13</v>
      </c>
      <c r="V3994">
        <v>1</v>
      </c>
    </row>
    <row r="3995" spans="1:22" x14ac:dyDescent="0.2">
      <c r="A3995" s="1" t="s">
        <v>1260</v>
      </c>
      <c r="B3995" s="6" t="s">
        <v>1331</v>
      </c>
      <c r="C3995" s="1" t="s">
        <v>1422</v>
      </c>
      <c r="D3995" s="1" t="s">
        <v>13</v>
      </c>
      <c r="E3995" s="1" t="s">
        <v>1341</v>
      </c>
      <c r="F3995" s="1" t="s">
        <v>1423</v>
      </c>
      <c r="G3995" s="6" t="s">
        <v>1335</v>
      </c>
      <c r="H3995" s="3">
        <v>0.25</v>
      </c>
      <c r="I3995" s="4">
        <f>기계경비!H7</f>
        <v>0</v>
      </c>
      <c r="J3995" s="4">
        <f>TRUNC(H3995*I3995, 1)</f>
        <v>0</v>
      </c>
      <c r="K3995" s="4">
        <f>기계경비!I7</f>
        <v>0</v>
      </c>
      <c r="L3995" s="5">
        <f>TRUNC(H3995*K3995, 1)</f>
        <v>0</v>
      </c>
      <c r="M3995" s="4">
        <f>기계경비!J7</f>
        <v>0</v>
      </c>
      <c r="N3995" s="5">
        <f>TRUNC(H3995*M3995, 1)</f>
        <v>0</v>
      </c>
      <c r="O3995" s="4">
        <f t="shared" si="601"/>
        <v>0</v>
      </c>
      <c r="P3995" s="5">
        <f t="shared" si="601"/>
        <v>0</v>
      </c>
      <c r="Q3995" s="1" t="s">
        <v>13</v>
      </c>
      <c r="S3995" t="s">
        <v>54</v>
      </c>
      <c r="T3995" t="s">
        <v>54</v>
      </c>
      <c r="U3995" t="s">
        <v>13</v>
      </c>
      <c r="V3995">
        <v>1</v>
      </c>
    </row>
    <row r="3996" spans="1:22" x14ac:dyDescent="0.2">
      <c r="A3996" s="1" t="s">
        <v>1260</v>
      </c>
      <c r="B3996" s="6" t="s">
        <v>1331</v>
      </c>
      <c r="C3996" s="1" t="s">
        <v>1607</v>
      </c>
      <c r="D3996" s="1" t="s">
        <v>13</v>
      </c>
      <c r="E3996" s="1" t="s">
        <v>1432</v>
      </c>
      <c r="F3996" s="1" t="s">
        <v>1608</v>
      </c>
      <c r="G3996" s="6" t="s">
        <v>1335</v>
      </c>
      <c r="H3996" s="3">
        <v>0.25</v>
      </c>
      <c r="I3996" s="4">
        <f>기계경비!H60</f>
        <v>0</v>
      </c>
      <c r="J3996" s="4">
        <f>TRUNC(H3996*I3996, 1)</f>
        <v>0</v>
      </c>
      <c r="K3996" s="4">
        <f>기계경비!I60</f>
        <v>0</v>
      </c>
      <c r="L3996" s="5">
        <f>TRUNC(H3996*K3996, 1)</f>
        <v>0</v>
      </c>
      <c r="M3996" s="4">
        <f>기계경비!J60</f>
        <v>0</v>
      </c>
      <c r="N3996" s="5">
        <f>TRUNC(H3996*M3996, 1)</f>
        <v>0</v>
      </c>
      <c r="O3996" s="4">
        <f t="shared" si="601"/>
        <v>0</v>
      </c>
      <c r="P3996" s="5">
        <f t="shared" si="601"/>
        <v>0</v>
      </c>
      <c r="Q3996" s="1" t="s">
        <v>13</v>
      </c>
      <c r="S3996" t="s">
        <v>54</v>
      </c>
      <c r="T3996" t="s">
        <v>54</v>
      </c>
      <c r="U3996" t="s">
        <v>13</v>
      </c>
      <c r="V3996">
        <v>1</v>
      </c>
    </row>
    <row r="3997" spans="1:22" x14ac:dyDescent="0.2">
      <c r="A3997" s="1" t="s">
        <v>13</v>
      </c>
      <c r="B3997" s="6" t="s">
        <v>13</v>
      </c>
      <c r="C3997" s="1" t="s">
        <v>13</v>
      </c>
      <c r="D3997" s="1" t="s">
        <v>13</v>
      </c>
      <c r="E3997" s="1" t="s">
        <v>1311</v>
      </c>
      <c r="F3997" s="1" t="s">
        <v>13</v>
      </c>
      <c r="G3997" s="6" t="s">
        <v>13</v>
      </c>
      <c r="H3997" s="3">
        <v>0</v>
      </c>
      <c r="I3997" s="1" t="s">
        <v>13</v>
      </c>
      <c r="J3997" s="4">
        <f>TRUNC(SUMPRODUCT(J3993:J3996, V3993:V3996), 0)</f>
        <v>0</v>
      </c>
      <c r="K3997" s="1" t="s">
        <v>13</v>
      </c>
      <c r="L3997" s="5">
        <f>TRUNC(SUMPRODUCT(L3993:L3996, V3993:V3996), 0)</f>
        <v>0</v>
      </c>
      <c r="M3997" s="1" t="s">
        <v>13</v>
      </c>
      <c r="N3997" s="5">
        <f>TRUNC(SUMPRODUCT(N3993:N3996, V3993:V3996), 0)</f>
        <v>0</v>
      </c>
      <c r="O3997" s="1" t="s">
        <v>13</v>
      </c>
      <c r="P3997" s="5">
        <f>J3997+L3997+N3997</f>
        <v>0</v>
      </c>
      <c r="Q3997" s="1" t="s">
        <v>13</v>
      </c>
      <c r="S3997" t="s">
        <v>13</v>
      </c>
      <c r="T3997" t="s">
        <v>13</v>
      </c>
      <c r="U3997" t="s">
        <v>13</v>
      </c>
      <c r="V3997">
        <v>1</v>
      </c>
    </row>
    <row r="3998" spans="1:22" x14ac:dyDescent="0.2">
      <c r="A3998" s="1" t="s">
        <v>13</v>
      </c>
      <c r="B3998" s="6" t="s">
        <v>13</v>
      </c>
      <c r="C3998" s="1" t="s">
        <v>13</v>
      </c>
      <c r="D3998" s="1" t="s">
        <v>13</v>
      </c>
      <c r="E3998" s="1" t="s">
        <v>13</v>
      </c>
      <c r="F3998" s="1" t="s">
        <v>13</v>
      </c>
      <c r="G3998" s="6" t="s">
        <v>13</v>
      </c>
      <c r="H3998" s="3">
        <v>0</v>
      </c>
      <c r="I3998" s="1" t="s">
        <v>13</v>
      </c>
      <c r="J3998" s="1" t="s">
        <v>13</v>
      </c>
      <c r="K3998" s="1" t="s">
        <v>13</v>
      </c>
      <c r="L3998" s="1" t="s">
        <v>13</v>
      </c>
      <c r="M3998" s="1" t="s">
        <v>13</v>
      </c>
      <c r="N3998" s="1" t="s">
        <v>13</v>
      </c>
      <c r="O3998" s="1" t="s">
        <v>13</v>
      </c>
      <c r="P3998" s="1" t="s">
        <v>13</v>
      </c>
      <c r="Q3998" s="1" t="s">
        <v>13</v>
      </c>
      <c r="S3998" t="s">
        <v>13</v>
      </c>
      <c r="T3998" t="s">
        <v>13</v>
      </c>
      <c r="U3998" t="s">
        <v>13</v>
      </c>
      <c r="V3998">
        <v>1</v>
      </c>
    </row>
    <row r="3999" spans="1:22" x14ac:dyDescent="0.2">
      <c r="A3999" s="1" t="s">
        <v>1262</v>
      </c>
      <c r="B3999" s="6" t="s">
        <v>13</v>
      </c>
      <c r="C3999" s="1" t="s">
        <v>13</v>
      </c>
      <c r="D3999" s="1" t="s">
        <v>13</v>
      </c>
      <c r="E3999" s="1" t="s">
        <v>1261</v>
      </c>
      <c r="F3999" s="1" t="s">
        <v>1235</v>
      </c>
      <c r="G3999" s="6" t="s">
        <v>93</v>
      </c>
      <c r="H3999" s="3">
        <v>0</v>
      </c>
      <c r="I3999" s="1" t="s">
        <v>13</v>
      </c>
      <c r="J3999" s="1" t="s">
        <v>13</v>
      </c>
      <c r="K3999" s="1" t="s">
        <v>13</v>
      </c>
      <c r="L3999" s="1" t="s">
        <v>13</v>
      </c>
      <c r="M3999" s="1" t="s">
        <v>13</v>
      </c>
      <c r="N3999" s="1" t="s">
        <v>13</v>
      </c>
      <c r="O3999" s="1" t="s">
        <v>13</v>
      </c>
      <c r="P3999" s="1" t="s">
        <v>13</v>
      </c>
      <c r="Q3999" s="1" t="s">
        <v>13</v>
      </c>
      <c r="S3999" t="s">
        <v>13</v>
      </c>
      <c r="T3999" t="s">
        <v>13</v>
      </c>
      <c r="U3999" t="s">
        <v>13</v>
      </c>
      <c r="V3999">
        <v>1</v>
      </c>
    </row>
    <row r="4000" spans="1:22" x14ac:dyDescent="0.2">
      <c r="A4000" s="1" t="s">
        <v>1262</v>
      </c>
      <c r="B4000" s="6" t="s">
        <v>1312</v>
      </c>
      <c r="C4000" s="1" t="s">
        <v>1605</v>
      </c>
      <c r="D4000" s="1" t="s">
        <v>13</v>
      </c>
      <c r="E4000" s="1" t="s">
        <v>1606</v>
      </c>
      <c r="F4000" s="1" t="s">
        <v>1315</v>
      </c>
      <c r="G4000" s="6" t="s">
        <v>1316</v>
      </c>
      <c r="H4000" s="3">
        <v>0.12</v>
      </c>
      <c r="I4000" s="5">
        <v>0</v>
      </c>
      <c r="J4000" s="4">
        <f>TRUNC(H4000*I4000, 1)</f>
        <v>0</v>
      </c>
      <c r="K4000" s="4">
        <f>노무!E21</f>
        <v>0</v>
      </c>
      <c r="L4000" s="5">
        <f>TRUNC(H4000*K4000, 1)</f>
        <v>0</v>
      </c>
      <c r="M4000" s="4">
        <v>0</v>
      </c>
      <c r="N4000" s="5">
        <f>TRUNC(H4000*M4000, 1)</f>
        <v>0</v>
      </c>
      <c r="O4000" s="4">
        <f t="shared" ref="O4000:P4003" si="602">I4000+K4000+M4000</f>
        <v>0</v>
      </c>
      <c r="P4000" s="5">
        <f t="shared" si="602"/>
        <v>0</v>
      </c>
      <c r="Q4000" s="1" t="s">
        <v>13</v>
      </c>
      <c r="S4000" t="s">
        <v>54</v>
      </c>
      <c r="T4000" t="s">
        <v>54</v>
      </c>
      <c r="U4000" t="s">
        <v>13</v>
      </c>
      <c r="V4000">
        <v>1</v>
      </c>
    </row>
    <row r="4001" spans="1:22" x14ac:dyDescent="0.2">
      <c r="A4001" s="1" t="s">
        <v>1262</v>
      </c>
      <c r="B4001" s="6" t="s">
        <v>1312</v>
      </c>
      <c r="C4001" s="1" t="s">
        <v>1317</v>
      </c>
      <c r="D4001" s="1" t="s">
        <v>13</v>
      </c>
      <c r="E4001" s="1" t="s">
        <v>1318</v>
      </c>
      <c r="F4001" s="1" t="s">
        <v>1315</v>
      </c>
      <c r="G4001" s="6" t="s">
        <v>1316</v>
      </c>
      <c r="H4001" s="3">
        <v>0.03</v>
      </c>
      <c r="I4001" s="5">
        <v>0</v>
      </c>
      <c r="J4001" s="4">
        <f>TRUNC(H4001*I4001, 1)</f>
        <v>0</v>
      </c>
      <c r="K4001" s="4">
        <f>노무!E4</f>
        <v>0</v>
      </c>
      <c r="L4001" s="5">
        <f>TRUNC(H4001*K4001, 1)</f>
        <v>0</v>
      </c>
      <c r="M4001" s="4">
        <v>0</v>
      </c>
      <c r="N4001" s="5">
        <f>TRUNC(H4001*M4001, 1)</f>
        <v>0</v>
      </c>
      <c r="O4001" s="4">
        <f t="shared" si="602"/>
        <v>0</v>
      </c>
      <c r="P4001" s="5">
        <f t="shared" si="602"/>
        <v>0</v>
      </c>
      <c r="Q4001" s="1" t="s">
        <v>13</v>
      </c>
      <c r="S4001" t="s">
        <v>54</v>
      </c>
      <c r="T4001" t="s">
        <v>54</v>
      </c>
      <c r="U4001" t="s">
        <v>13</v>
      </c>
      <c r="V4001">
        <v>1</v>
      </c>
    </row>
    <row r="4002" spans="1:22" x14ac:dyDescent="0.2">
      <c r="A4002" s="1" t="s">
        <v>1262</v>
      </c>
      <c r="B4002" s="6" t="s">
        <v>1331</v>
      </c>
      <c r="C4002" s="1" t="s">
        <v>1422</v>
      </c>
      <c r="D4002" s="1" t="s">
        <v>13</v>
      </c>
      <c r="E4002" s="1" t="s">
        <v>1341</v>
      </c>
      <c r="F4002" s="1" t="s">
        <v>1423</v>
      </c>
      <c r="G4002" s="6" t="s">
        <v>1335</v>
      </c>
      <c r="H4002" s="3">
        <v>0.24</v>
      </c>
      <c r="I4002" s="4">
        <f>기계경비!H7</f>
        <v>0</v>
      </c>
      <c r="J4002" s="4">
        <f>TRUNC(H4002*I4002, 1)</f>
        <v>0</v>
      </c>
      <c r="K4002" s="4">
        <f>기계경비!I7</f>
        <v>0</v>
      </c>
      <c r="L4002" s="5">
        <f>TRUNC(H4002*K4002, 1)</f>
        <v>0</v>
      </c>
      <c r="M4002" s="4">
        <f>기계경비!J7</f>
        <v>0</v>
      </c>
      <c r="N4002" s="5">
        <f>TRUNC(H4002*M4002, 1)</f>
        <v>0</v>
      </c>
      <c r="O4002" s="4">
        <f t="shared" si="602"/>
        <v>0</v>
      </c>
      <c r="P4002" s="5">
        <f t="shared" si="602"/>
        <v>0</v>
      </c>
      <c r="Q4002" s="1" t="s">
        <v>13</v>
      </c>
      <c r="S4002" t="s">
        <v>54</v>
      </c>
      <c r="T4002" t="s">
        <v>54</v>
      </c>
      <c r="U4002" t="s">
        <v>13</v>
      </c>
      <c r="V4002">
        <v>1</v>
      </c>
    </row>
    <row r="4003" spans="1:22" x14ac:dyDescent="0.2">
      <c r="A4003" s="1" t="s">
        <v>1262</v>
      </c>
      <c r="B4003" s="6" t="s">
        <v>1331</v>
      </c>
      <c r="C4003" s="1" t="s">
        <v>1607</v>
      </c>
      <c r="D4003" s="1" t="s">
        <v>13</v>
      </c>
      <c r="E4003" s="1" t="s">
        <v>1432</v>
      </c>
      <c r="F4003" s="1" t="s">
        <v>1608</v>
      </c>
      <c r="G4003" s="6" t="s">
        <v>1335</v>
      </c>
      <c r="H4003" s="3">
        <v>0.24</v>
      </c>
      <c r="I4003" s="4">
        <f>기계경비!H60</f>
        <v>0</v>
      </c>
      <c r="J4003" s="4">
        <f>TRUNC(H4003*I4003, 1)</f>
        <v>0</v>
      </c>
      <c r="K4003" s="4">
        <f>기계경비!I60</f>
        <v>0</v>
      </c>
      <c r="L4003" s="5">
        <f>TRUNC(H4003*K4003, 1)</f>
        <v>0</v>
      </c>
      <c r="M4003" s="4">
        <f>기계경비!J60</f>
        <v>0</v>
      </c>
      <c r="N4003" s="5">
        <f>TRUNC(H4003*M4003, 1)</f>
        <v>0</v>
      </c>
      <c r="O4003" s="4">
        <f t="shared" si="602"/>
        <v>0</v>
      </c>
      <c r="P4003" s="5">
        <f t="shared" si="602"/>
        <v>0</v>
      </c>
      <c r="Q4003" s="1" t="s">
        <v>13</v>
      </c>
      <c r="S4003" t="s">
        <v>54</v>
      </c>
      <c r="T4003" t="s">
        <v>54</v>
      </c>
      <c r="U4003" t="s">
        <v>13</v>
      </c>
      <c r="V4003">
        <v>1</v>
      </c>
    </row>
    <row r="4004" spans="1:22" x14ac:dyDescent="0.2">
      <c r="A4004" s="1" t="s">
        <v>13</v>
      </c>
      <c r="B4004" s="6" t="s">
        <v>13</v>
      </c>
      <c r="C4004" s="1" t="s">
        <v>13</v>
      </c>
      <c r="D4004" s="1" t="s">
        <v>13</v>
      </c>
      <c r="E4004" s="1" t="s">
        <v>1311</v>
      </c>
      <c r="F4004" s="1" t="s">
        <v>13</v>
      </c>
      <c r="G4004" s="6" t="s">
        <v>13</v>
      </c>
      <c r="H4004" s="3">
        <v>0</v>
      </c>
      <c r="I4004" s="1" t="s">
        <v>13</v>
      </c>
      <c r="J4004" s="4">
        <f>TRUNC(SUMPRODUCT(J4000:J4003, V4000:V4003), 0)</f>
        <v>0</v>
      </c>
      <c r="K4004" s="1" t="s">
        <v>13</v>
      </c>
      <c r="L4004" s="5">
        <f>TRUNC(SUMPRODUCT(L4000:L4003, V4000:V4003), 0)</f>
        <v>0</v>
      </c>
      <c r="M4004" s="1" t="s">
        <v>13</v>
      </c>
      <c r="N4004" s="5">
        <f>TRUNC(SUMPRODUCT(N4000:N4003, V4000:V4003), 0)</f>
        <v>0</v>
      </c>
      <c r="O4004" s="1" t="s">
        <v>13</v>
      </c>
      <c r="P4004" s="5">
        <f>J4004+L4004+N4004</f>
        <v>0</v>
      </c>
      <c r="Q4004" s="1" t="s">
        <v>13</v>
      </c>
      <c r="S4004" t="s">
        <v>13</v>
      </c>
      <c r="T4004" t="s">
        <v>13</v>
      </c>
      <c r="U4004" t="s">
        <v>13</v>
      </c>
      <c r="V4004">
        <v>1</v>
      </c>
    </row>
    <row r="4005" spans="1:22" x14ac:dyDescent="0.2">
      <c r="A4005" s="1" t="s">
        <v>13</v>
      </c>
      <c r="B4005" s="6" t="s">
        <v>13</v>
      </c>
      <c r="C4005" s="1" t="s">
        <v>13</v>
      </c>
      <c r="D4005" s="1" t="s">
        <v>13</v>
      </c>
      <c r="E4005" s="1" t="s">
        <v>13</v>
      </c>
      <c r="F4005" s="1" t="s">
        <v>13</v>
      </c>
      <c r="G4005" s="6" t="s">
        <v>13</v>
      </c>
      <c r="H4005" s="3">
        <v>0</v>
      </c>
      <c r="I4005" s="1" t="s">
        <v>13</v>
      </c>
      <c r="J4005" s="1" t="s">
        <v>13</v>
      </c>
      <c r="K4005" s="1" t="s">
        <v>13</v>
      </c>
      <c r="L4005" s="1" t="s">
        <v>13</v>
      </c>
      <c r="M4005" s="1" t="s">
        <v>13</v>
      </c>
      <c r="N4005" s="1" t="s">
        <v>13</v>
      </c>
      <c r="O4005" s="1" t="s">
        <v>13</v>
      </c>
      <c r="P4005" s="1" t="s">
        <v>13</v>
      </c>
      <c r="Q4005" s="1" t="s">
        <v>13</v>
      </c>
      <c r="S4005" t="s">
        <v>13</v>
      </c>
      <c r="T4005" t="s">
        <v>13</v>
      </c>
      <c r="U4005" t="s">
        <v>13</v>
      </c>
      <c r="V4005">
        <v>1</v>
      </c>
    </row>
    <row r="4006" spans="1:22" x14ac:dyDescent="0.2">
      <c r="A4006" s="1" t="s">
        <v>1263</v>
      </c>
      <c r="B4006" s="6" t="s">
        <v>13</v>
      </c>
      <c r="C4006" s="1" t="s">
        <v>13</v>
      </c>
      <c r="D4006" s="1" t="s">
        <v>13</v>
      </c>
      <c r="E4006" s="1" t="s">
        <v>1261</v>
      </c>
      <c r="F4006" s="1" t="s">
        <v>1237</v>
      </c>
      <c r="G4006" s="6" t="s">
        <v>93</v>
      </c>
      <c r="H4006" s="3">
        <v>0</v>
      </c>
      <c r="I4006" s="1" t="s">
        <v>13</v>
      </c>
      <c r="J4006" s="1" t="s">
        <v>13</v>
      </c>
      <c r="K4006" s="1" t="s">
        <v>13</v>
      </c>
      <c r="L4006" s="1" t="s">
        <v>13</v>
      </c>
      <c r="M4006" s="1" t="s">
        <v>13</v>
      </c>
      <c r="N4006" s="1" t="s">
        <v>13</v>
      </c>
      <c r="O4006" s="1" t="s">
        <v>13</v>
      </c>
      <c r="P4006" s="1" t="s">
        <v>13</v>
      </c>
      <c r="Q4006" s="1" t="s">
        <v>13</v>
      </c>
      <c r="S4006" t="s">
        <v>13</v>
      </c>
      <c r="T4006" t="s">
        <v>13</v>
      </c>
      <c r="U4006" t="s">
        <v>13</v>
      </c>
      <c r="V4006">
        <v>1</v>
      </c>
    </row>
    <row r="4007" spans="1:22" x14ac:dyDescent="0.2">
      <c r="A4007" s="1" t="s">
        <v>1263</v>
      </c>
      <c r="B4007" s="6" t="s">
        <v>1312</v>
      </c>
      <c r="C4007" s="1" t="s">
        <v>1605</v>
      </c>
      <c r="D4007" s="1" t="s">
        <v>13</v>
      </c>
      <c r="E4007" s="1" t="s">
        <v>1606</v>
      </c>
      <c r="F4007" s="1" t="s">
        <v>1315</v>
      </c>
      <c r="G4007" s="6" t="s">
        <v>1316</v>
      </c>
      <c r="H4007" s="3">
        <v>0.11</v>
      </c>
      <c r="I4007" s="5">
        <v>0</v>
      </c>
      <c r="J4007" s="4">
        <f>TRUNC(H4007*I4007, 1)</f>
        <v>0</v>
      </c>
      <c r="K4007" s="4">
        <f>노무!E21</f>
        <v>0</v>
      </c>
      <c r="L4007" s="5">
        <f>TRUNC(H4007*K4007, 1)</f>
        <v>0</v>
      </c>
      <c r="M4007" s="4">
        <v>0</v>
      </c>
      <c r="N4007" s="5">
        <f>TRUNC(H4007*M4007, 1)</f>
        <v>0</v>
      </c>
      <c r="O4007" s="4">
        <f t="shared" ref="O4007:P4010" si="603">I4007+K4007+M4007</f>
        <v>0</v>
      </c>
      <c r="P4007" s="5">
        <f t="shared" si="603"/>
        <v>0</v>
      </c>
      <c r="Q4007" s="1" t="s">
        <v>13</v>
      </c>
      <c r="S4007" t="s">
        <v>54</v>
      </c>
      <c r="T4007" t="s">
        <v>54</v>
      </c>
      <c r="U4007" t="s">
        <v>13</v>
      </c>
      <c r="V4007">
        <v>1</v>
      </c>
    </row>
    <row r="4008" spans="1:22" x14ac:dyDescent="0.2">
      <c r="A4008" s="1" t="s">
        <v>1263</v>
      </c>
      <c r="B4008" s="6" t="s">
        <v>1312</v>
      </c>
      <c r="C4008" s="1" t="s">
        <v>1317</v>
      </c>
      <c r="D4008" s="1" t="s">
        <v>13</v>
      </c>
      <c r="E4008" s="1" t="s">
        <v>1318</v>
      </c>
      <c r="F4008" s="1" t="s">
        <v>1315</v>
      </c>
      <c r="G4008" s="6" t="s">
        <v>1316</v>
      </c>
      <c r="H4008" s="3">
        <v>0.02</v>
      </c>
      <c r="I4008" s="5">
        <v>0</v>
      </c>
      <c r="J4008" s="4">
        <f>TRUNC(H4008*I4008, 1)</f>
        <v>0</v>
      </c>
      <c r="K4008" s="4">
        <f>노무!E4</f>
        <v>0</v>
      </c>
      <c r="L4008" s="5">
        <f>TRUNC(H4008*K4008, 1)</f>
        <v>0</v>
      </c>
      <c r="M4008" s="4">
        <v>0</v>
      </c>
      <c r="N4008" s="5">
        <f>TRUNC(H4008*M4008, 1)</f>
        <v>0</v>
      </c>
      <c r="O4008" s="4">
        <f t="shared" si="603"/>
        <v>0</v>
      </c>
      <c r="P4008" s="5">
        <f t="shared" si="603"/>
        <v>0</v>
      </c>
      <c r="Q4008" s="1" t="s">
        <v>13</v>
      </c>
      <c r="S4008" t="s">
        <v>54</v>
      </c>
      <c r="T4008" t="s">
        <v>54</v>
      </c>
      <c r="U4008" t="s">
        <v>13</v>
      </c>
      <c r="V4008">
        <v>1</v>
      </c>
    </row>
    <row r="4009" spans="1:22" x14ac:dyDescent="0.2">
      <c r="A4009" s="1" t="s">
        <v>1263</v>
      </c>
      <c r="B4009" s="6" t="s">
        <v>1331</v>
      </c>
      <c r="C4009" s="1" t="s">
        <v>1422</v>
      </c>
      <c r="D4009" s="1" t="s">
        <v>13</v>
      </c>
      <c r="E4009" s="1" t="s">
        <v>1341</v>
      </c>
      <c r="F4009" s="1" t="s">
        <v>1423</v>
      </c>
      <c r="G4009" s="6" t="s">
        <v>1335</v>
      </c>
      <c r="H4009" s="3">
        <v>0.22</v>
      </c>
      <c r="I4009" s="4">
        <f>기계경비!H7</f>
        <v>0</v>
      </c>
      <c r="J4009" s="4">
        <f>TRUNC(H4009*I4009, 1)</f>
        <v>0</v>
      </c>
      <c r="K4009" s="4">
        <f>기계경비!I7</f>
        <v>0</v>
      </c>
      <c r="L4009" s="5">
        <f>TRUNC(H4009*K4009, 1)</f>
        <v>0</v>
      </c>
      <c r="M4009" s="4">
        <f>기계경비!J7</f>
        <v>0</v>
      </c>
      <c r="N4009" s="5">
        <f>TRUNC(H4009*M4009, 1)</f>
        <v>0</v>
      </c>
      <c r="O4009" s="4">
        <f t="shared" si="603"/>
        <v>0</v>
      </c>
      <c r="P4009" s="5">
        <f t="shared" si="603"/>
        <v>0</v>
      </c>
      <c r="Q4009" s="1" t="s">
        <v>13</v>
      </c>
      <c r="S4009" t="s">
        <v>54</v>
      </c>
      <c r="T4009" t="s">
        <v>54</v>
      </c>
      <c r="U4009" t="s">
        <v>13</v>
      </c>
      <c r="V4009">
        <v>1</v>
      </c>
    </row>
    <row r="4010" spans="1:22" x14ac:dyDescent="0.2">
      <c r="A4010" s="1" t="s">
        <v>1263</v>
      </c>
      <c r="B4010" s="6" t="s">
        <v>1331</v>
      </c>
      <c r="C4010" s="1" t="s">
        <v>1607</v>
      </c>
      <c r="D4010" s="1" t="s">
        <v>13</v>
      </c>
      <c r="E4010" s="1" t="s">
        <v>1432</v>
      </c>
      <c r="F4010" s="1" t="s">
        <v>1608</v>
      </c>
      <c r="G4010" s="6" t="s">
        <v>1335</v>
      </c>
      <c r="H4010" s="3">
        <v>0.22</v>
      </c>
      <c r="I4010" s="4">
        <f>기계경비!H60</f>
        <v>0</v>
      </c>
      <c r="J4010" s="4">
        <f>TRUNC(H4010*I4010, 1)</f>
        <v>0</v>
      </c>
      <c r="K4010" s="4">
        <f>기계경비!I60</f>
        <v>0</v>
      </c>
      <c r="L4010" s="5">
        <f>TRUNC(H4010*K4010, 1)</f>
        <v>0</v>
      </c>
      <c r="M4010" s="4">
        <f>기계경비!J60</f>
        <v>0</v>
      </c>
      <c r="N4010" s="5">
        <f>TRUNC(H4010*M4010, 1)</f>
        <v>0</v>
      </c>
      <c r="O4010" s="4">
        <f t="shared" si="603"/>
        <v>0</v>
      </c>
      <c r="P4010" s="5">
        <f t="shared" si="603"/>
        <v>0</v>
      </c>
      <c r="Q4010" s="1" t="s">
        <v>13</v>
      </c>
      <c r="S4010" t="s">
        <v>54</v>
      </c>
      <c r="T4010" t="s">
        <v>54</v>
      </c>
      <c r="U4010" t="s">
        <v>13</v>
      </c>
      <c r="V4010">
        <v>1</v>
      </c>
    </row>
    <row r="4011" spans="1:22" x14ac:dyDescent="0.2">
      <c r="A4011" s="1" t="s">
        <v>13</v>
      </c>
      <c r="B4011" s="6" t="s">
        <v>13</v>
      </c>
      <c r="C4011" s="1" t="s">
        <v>13</v>
      </c>
      <c r="D4011" s="1" t="s">
        <v>13</v>
      </c>
      <c r="E4011" s="1" t="s">
        <v>1311</v>
      </c>
      <c r="F4011" s="1" t="s">
        <v>13</v>
      </c>
      <c r="G4011" s="6" t="s">
        <v>13</v>
      </c>
      <c r="H4011" s="3">
        <v>0</v>
      </c>
      <c r="I4011" s="1" t="s">
        <v>13</v>
      </c>
      <c r="J4011" s="4">
        <f>TRUNC(SUMPRODUCT(J4007:J4010, V4007:V4010), 0)</f>
        <v>0</v>
      </c>
      <c r="K4011" s="1" t="s">
        <v>13</v>
      </c>
      <c r="L4011" s="5">
        <f>TRUNC(SUMPRODUCT(L4007:L4010, V4007:V4010), 0)</f>
        <v>0</v>
      </c>
      <c r="M4011" s="1" t="s">
        <v>13</v>
      </c>
      <c r="N4011" s="5">
        <f>TRUNC(SUMPRODUCT(N4007:N4010, V4007:V4010), 0)</f>
        <v>0</v>
      </c>
      <c r="O4011" s="1" t="s">
        <v>13</v>
      </c>
      <c r="P4011" s="5">
        <f>J4011+L4011+N4011</f>
        <v>0</v>
      </c>
      <c r="Q4011" s="1" t="s">
        <v>13</v>
      </c>
      <c r="S4011" t="s">
        <v>13</v>
      </c>
      <c r="T4011" t="s">
        <v>13</v>
      </c>
      <c r="U4011" t="s">
        <v>13</v>
      </c>
      <c r="V4011">
        <v>1</v>
      </c>
    </row>
    <row r="4012" spans="1:22" x14ac:dyDescent="0.2">
      <c r="A4012" s="1" t="s">
        <v>13</v>
      </c>
      <c r="B4012" s="6" t="s">
        <v>13</v>
      </c>
      <c r="C4012" s="1" t="s">
        <v>13</v>
      </c>
      <c r="D4012" s="1" t="s">
        <v>13</v>
      </c>
      <c r="E4012" s="1" t="s">
        <v>13</v>
      </c>
      <c r="F4012" s="1" t="s">
        <v>13</v>
      </c>
      <c r="G4012" s="6" t="s">
        <v>13</v>
      </c>
      <c r="H4012" s="3">
        <v>0</v>
      </c>
      <c r="I4012" s="1" t="s">
        <v>13</v>
      </c>
      <c r="J4012" s="1" t="s">
        <v>13</v>
      </c>
      <c r="K4012" s="1" t="s">
        <v>13</v>
      </c>
      <c r="L4012" s="1" t="s">
        <v>13</v>
      </c>
      <c r="M4012" s="1" t="s">
        <v>13</v>
      </c>
      <c r="N4012" s="1" t="s">
        <v>13</v>
      </c>
      <c r="O4012" s="1" t="s">
        <v>13</v>
      </c>
      <c r="P4012" s="1" t="s">
        <v>13</v>
      </c>
      <c r="Q4012" s="1" t="s">
        <v>13</v>
      </c>
      <c r="S4012" t="s">
        <v>13</v>
      </c>
      <c r="T4012" t="s">
        <v>13</v>
      </c>
      <c r="U4012" t="s">
        <v>13</v>
      </c>
      <c r="V4012">
        <v>1</v>
      </c>
    </row>
    <row r="4013" spans="1:22" x14ac:dyDescent="0.2">
      <c r="A4013" s="1" t="s">
        <v>1264</v>
      </c>
      <c r="B4013" s="6" t="s">
        <v>13</v>
      </c>
      <c r="C4013" s="1" t="s">
        <v>13</v>
      </c>
      <c r="D4013" s="1" t="s">
        <v>13</v>
      </c>
      <c r="E4013" s="1" t="s">
        <v>1265</v>
      </c>
      <c r="F4013" s="1" t="s">
        <v>1233</v>
      </c>
      <c r="G4013" s="6" t="s">
        <v>93</v>
      </c>
      <c r="H4013" s="3">
        <v>0</v>
      </c>
      <c r="I4013" s="1" t="s">
        <v>13</v>
      </c>
      <c r="J4013" s="1" t="s">
        <v>13</v>
      </c>
      <c r="K4013" s="1" t="s">
        <v>13</v>
      </c>
      <c r="L4013" s="1" t="s">
        <v>13</v>
      </c>
      <c r="M4013" s="1" t="s">
        <v>13</v>
      </c>
      <c r="N4013" s="1" t="s">
        <v>13</v>
      </c>
      <c r="O4013" s="1" t="s">
        <v>13</v>
      </c>
      <c r="P4013" s="1" t="s">
        <v>13</v>
      </c>
      <c r="Q4013" s="1" t="s">
        <v>13</v>
      </c>
      <c r="S4013" t="s">
        <v>13</v>
      </c>
      <c r="T4013" t="s">
        <v>13</v>
      </c>
      <c r="U4013" t="s">
        <v>13</v>
      </c>
      <c r="V4013">
        <v>1</v>
      </c>
    </row>
    <row r="4014" spans="1:22" x14ac:dyDescent="0.2">
      <c r="A4014" s="1" t="s">
        <v>1264</v>
      </c>
      <c r="B4014" s="6" t="s">
        <v>1312</v>
      </c>
      <c r="C4014" s="1" t="s">
        <v>1605</v>
      </c>
      <c r="D4014" s="1" t="s">
        <v>13</v>
      </c>
      <c r="E4014" s="1" t="s">
        <v>1606</v>
      </c>
      <c r="F4014" s="1" t="s">
        <v>1315</v>
      </c>
      <c r="G4014" s="6" t="s">
        <v>1316</v>
      </c>
      <c r="H4014" s="3">
        <v>0.11</v>
      </c>
      <c r="I4014" s="5">
        <v>0</v>
      </c>
      <c r="J4014" s="4">
        <f>TRUNC(H4014*I4014, 1)</f>
        <v>0</v>
      </c>
      <c r="K4014" s="4">
        <f>노무!E21</f>
        <v>0</v>
      </c>
      <c r="L4014" s="5">
        <f>TRUNC(H4014*K4014, 1)</f>
        <v>0</v>
      </c>
      <c r="M4014" s="4">
        <v>0</v>
      </c>
      <c r="N4014" s="5">
        <f>TRUNC(H4014*M4014, 1)</f>
        <v>0</v>
      </c>
      <c r="O4014" s="4">
        <f t="shared" ref="O4014:P4017" si="604">I4014+K4014+M4014</f>
        <v>0</v>
      </c>
      <c r="P4014" s="5">
        <f t="shared" si="604"/>
        <v>0</v>
      </c>
      <c r="Q4014" s="1" t="s">
        <v>13</v>
      </c>
      <c r="S4014" t="s">
        <v>54</v>
      </c>
      <c r="T4014" t="s">
        <v>54</v>
      </c>
      <c r="U4014" t="s">
        <v>13</v>
      </c>
      <c r="V4014">
        <v>1</v>
      </c>
    </row>
    <row r="4015" spans="1:22" x14ac:dyDescent="0.2">
      <c r="A4015" s="1" t="s">
        <v>1264</v>
      </c>
      <c r="B4015" s="6" t="s">
        <v>1312</v>
      </c>
      <c r="C4015" s="1" t="s">
        <v>1317</v>
      </c>
      <c r="D4015" s="1" t="s">
        <v>13</v>
      </c>
      <c r="E4015" s="1" t="s">
        <v>1318</v>
      </c>
      <c r="F4015" s="1" t="s">
        <v>1315</v>
      </c>
      <c r="G4015" s="6" t="s">
        <v>1316</v>
      </c>
      <c r="H4015" s="3">
        <v>0.04</v>
      </c>
      <c r="I4015" s="5">
        <v>0</v>
      </c>
      <c r="J4015" s="4">
        <f>TRUNC(H4015*I4015, 1)</f>
        <v>0</v>
      </c>
      <c r="K4015" s="4">
        <f>노무!E4</f>
        <v>0</v>
      </c>
      <c r="L4015" s="5">
        <f>TRUNC(H4015*K4015, 1)</f>
        <v>0</v>
      </c>
      <c r="M4015" s="4">
        <v>0</v>
      </c>
      <c r="N4015" s="5">
        <f>TRUNC(H4015*M4015, 1)</f>
        <v>0</v>
      </c>
      <c r="O4015" s="4">
        <f t="shared" si="604"/>
        <v>0</v>
      </c>
      <c r="P4015" s="5">
        <f t="shared" si="604"/>
        <v>0</v>
      </c>
      <c r="Q4015" s="1" t="s">
        <v>13</v>
      </c>
      <c r="S4015" t="s">
        <v>54</v>
      </c>
      <c r="T4015" t="s">
        <v>54</v>
      </c>
      <c r="U4015" t="s">
        <v>13</v>
      </c>
      <c r="V4015">
        <v>1</v>
      </c>
    </row>
    <row r="4016" spans="1:22" x14ac:dyDescent="0.2">
      <c r="A4016" s="1" t="s">
        <v>1264</v>
      </c>
      <c r="B4016" s="6" t="s">
        <v>1331</v>
      </c>
      <c r="C4016" s="1" t="s">
        <v>1422</v>
      </c>
      <c r="D4016" s="1" t="s">
        <v>13</v>
      </c>
      <c r="E4016" s="1" t="s">
        <v>1341</v>
      </c>
      <c r="F4016" s="1" t="s">
        <v>1423</v>
      </c>
      <c r="G4016" s="6" t="s">
        <v>1335</v>
      </c>
      <c r="H4016" s="3">
        <v>0.22</v>
      </c>
      <c r="I4016" s="4">
        <f>기계경비!H7</f>
        <v>0</v>
      </c>
      <c r="J4016" s="4">
        <f>TRUNC(H4016*I4016, 1)</f>
        <v>0</v>
      </c>
      <c r="K4016" s="4">
        <f>기계경비!I7</f>
        <v>0</v>
      </c>
      <c r="L4016" s="5">
        <f>TRUNC(H4016*K4016, 1)</f>
        <v>0</v>
      </c>
      <c r="M4016" s="4">
        <f>기계경비!J7</f>
        <v>0</v>
      </c>
      <c r="N4016" s="5">
        <f>TRUNC(H4016*M4016, 1)</f>
        <v>0</v>
      </c>
      <c r="O4016" s="4">
        <f t="shared" si="604"/>
        <v>0</v>
      </c>
      <c r="P4016" s="5">
        <f t="shared" si="604"/>
        <v>0</v>
      </c>
      <c r="Q4016" s="1" t="s">
        <v>13</v>
      </c>
      <c r="S4016" t="s">
        <v>54</v>
      </c>
      <c r="T4016" t="s">
        <v>54</v>
      </c>
      <c r="U4016" t="s">
        <v>13</v>
      </c>
      <c r="V4016">
        <v>1</v>
      </c>
    </row>
    <row r="4017" spans="1:22" x14ac:dyDescent="0.2">
      <c r="A4017" s="1" t="s">
        <v>1264</v>
      </c>
      <c r="B4017" s="6" t="s">
        <v>1331</v>
      </c>
      <c r="C4017" s="1" t="s">
        <v>1607</v>
      </c>
      <c r="D4017" s="1" t="s">
        <v>13</v>
      </c>
      <c r="E4017" s="1" t="s">
        <v>1432</v>
      </c>
      <c r="F4017" s="1" t="s">
        <v>1608</v>
      </c>
      <c r="G4017" s="6" t="s">
        <v>1335</v>
      </c>
      <c r="H4017" s="3">
        <v>0.22</v>
      </c>
      <c r="I4017" s="4">
        <f>기계경비!H60</f>
        <v>0</v>
      </c>
      <c r="J4017" s="4">
        <f>TRUNC(H4017*I4017, 1)</f>
        <v>0</v>
      </c>
      <c r="K4017" s="4">
        <f>기계경비!I60</f>
        <v>0</v>
      </c>
      <c r="L4017" s="5">
        <f>TRUNC(H4017*K4017, 1)</f>
        <v>0</v>
      </c>
      <c r="M4017" s="4">
        <f>기계경비!J60</f>
        <v>0</v>
      </c>
      <c r="N4017" s="5">
        <f>TRUNC(H4017*M4017, 1)</f>
        <v>0</v>
      </c>
      <c r="O4017" s="4">
        <f t="shared" si="604"/>
        <v>0</v>
      </c>
      <c r="P4017" s="5">
        <f t="shared" si="604"/>
        <v>0</v>
      </c>
      <c r="Q4017" s="1" t="s">
        <v>13</v>
      </c>
      <c r="S4017" t="s">
        <v>54</v>
      </c>
      <c r="T4017" t="s">
        <v>54</v>
      </c>
      <c r="U4017" t="s">
        <v>13</v>
      </c>
      <c r="V4017">
        <v>1</v>
      </c>
    </row>
    <row r="4018" spans="1:22" x14ac:dyDescent="0.2">
      <c r="A4018" s="1" t="s">
        <v>13</v>
      </c>
      <c r="B4018" s="6" t="s">
        <v>13</v>
      </c>
      <c r="C4018" s="1" t="s">
        <v>13</v>
      </c>
      <c r="D4018" s="1" t="s">
        <v>13</v>
      </c>
      <c r="E4018" s="1" t="s">
        <v>1311</v>
      </c>
      <c r="F4018" s="1" t="s">
        <v>13</v>
      </c>
      <c r="G4018" s="6" t="s">
        <v>13</v>
      </c>
      <c r="H4018" s="3">
        <v>0</v>
      </c>
      <c r="I4018" s="1" t="s">
        <v>13</v>
      </c>
      <c r="J4018" s="4">
        <f>TRUNC(SUMPRODUCT(J4014:J4017, V4014:V4017), 0)</f>
        <v>0</v>
      </c>
      <c r="K4018" s="1" t="s">
        <v>13</v>
      </c>
      <c r="L4018" s="5">
        <f>TRUNC(SUMPRODUCT(L4014:L4017, V4014:V4017), 0)</f>
        <v>0</v>
      </c>
      <c r="M4018" s="1" t="s">
        <v>13</v>
      </c>
      <c r="N4018" s="5">
        <f>TRUNC(SUMPRODUCT(N4014:N4017, V4014:V4017), 0)</f>
        <v>0</v>
      </c>
      <c r="O4018" s="1" t="s">
        <v>13</v>
      </c>
      <c r="P4018" s="5">
        <f>J4018+L4018+N4018</f>
        <v>0</v>
      </c>
      <c r="Q4018" s="1" t="s">
        <v>13</v>
      </c>
      <c r="S4018" t="s">
        <v>13</v>
      </c>
      <c r="T4018" t="s">
        <v>13</v>
      </c>
      <c r="U4018" t="s">
        <v>13</v>
      </c>
      <c r="V4018">
        <v>1</v>
      </c>
    </row>
    <row r="4019" spans="1:22" x14ac:dyDescent="0.2">
      <c r="A4019" s="1" t="s">
        <v>13</v>
      </c>
      <c r="B4019" s="6" t="s">
        <v>13</v>
      </c>
      <c r="C4019" s="1" t="s">
        <v>13</v>
      </c>
      <c r="D4019" s="1" t="s">
        <v>13</v>
      </c>
      <c r="E4019" s="1" t="s">
        <v>13</v>
      </c>
      <c r="F4019" s="1" t="s">
        <v>13</v>
      </c>
      <c r="G4019" s="6" t="s">
        <v>13</v>
      </c>
      <c r="H4019" s="3">
        <v>0</v>
      </c>
      <c r="I4019" s="1" t="s">
        <v>13</v>
      </c>
      <c r="J4019" s="1" t="s">
        <v>13</v>
      </c>
      <c r="K4019" s="1" t="s">
        <v>13</v>
      </c>
      <c r="L4019" s="1" t="s">
        <v>13</v>
      </c>
      <c r="M4019" s="1" t="s">
        <v>13</v>
      </c>
      <c r="N4019" s="1" t="s">
        <v>13</v>
      </c>
      <c r="O4019" s="1" t="s">
        <v>13</v>
      </c>
      <c r="P4019" s="1" t="s">
        <v>13</v>
      </c>
      <c r="Q4019" s="1" t="s">
        <v>13</v>
      </c>
      <c r="S4019" t="s">
        <v>13</v>
      </c>
      <c r="T4019" t="s">
        <v>13</v>
      </c>
      <c r="U4019" t="s">
        <v>13</v>
      </c>
      <c r="V4019">
        <v>1</v>
      </c>
    </row>
    <row r="4020" spans="1:22" x14ac:dyDescent="0.2">
      <c r="A4020" s="1" t="s">
        <v>1266</v>
      </c>
      <c r="B4020" s="6" t="s">
        <v>13</v>
      </c>
      <c r="C4020" s="1" t="s">
        <v>13</v>
      </c>
      <c r="D4020" s="1" t="s">
        <v>13</v>
      </c>
      <c r="E4020" s="1" t="s">
        <v>1265</v>
      </c>
      <c r="F4020" s="1" t="s">
        <v>1235</v>
      </c>
      <c r="G4020" s="6" t="s">
        <v>93</v>
      </c>
      <c r="H4020" s="3">
        <v>0</v>
      </c>
      <c r="I4020" s="1" t="s">
        <v>13</v>
      </c>
      <c r="J4020" s="1" t="s">
        <v>13</v>
      </c>
      <c r="K4020" s="1" t="s">
        <v>13</v>
      </c>
      <c r="L4020" s="1" t="s">
        <v>13</v>
      </c>
      <c r="M4020" s="1" t="s">
        <v>13</v>
      </c>
      <c r="N4020" s="1" t="s">
        <v>13</v>
      </c>
      <c r="O4020" s="1" t="s">
        <v>13</v>
      </c>
      <c r="P4020" s="1" t="s">
        <v>13</v>
      </c>
      <c r="Q4020" s="1" t="s">
        <v>13</v>
      </c>
      <c r="S4020" t="s">
        <v>13</v>
      </c>
      <c r="T4020" t="s">
        <v>13</v>
      </c>
      <c r="U4020" t="s">
        <v>13</v>
      </c>
      <c r="V4020">
        <v>1</v>
      </c>
    </row>
    <row r="4021" spans="1:22" x14ac:dyDescent="0.2">
      <c r="A4021" s="1" t="s">
        <v>1266</v>
      </c>
      <c r="B4021" s="6" t="s">
        <v>1312</v>
      </c>
      <c r="C4021" s="1" t="s">
        <v>1605</v>
      </c>
      <c r="D4021" s="1" t="s">
        <v>13</v>
      </c>
      <c r="E4021" s="1" t="s">
        <v>1606</v>
      </c>
      <c r="F4021" s="1" t="s">
        <v>1315</v>
      </c>
      <c r="G4021" s="6" t="s">
        <v>1316</v>
      </c>
      <c r="H4021" s="3">
        <v>0.1</v>
      </c>
      <c r="I4021" s="5">
        <v>0</v>
      </c>
      <c r="J4021" s="4">
        <f>TRUNC(H4021*I4021, 1)</f>
        <v>0</v>
      </c>
      <c r="K4021" s="4">
        <f>노무!E21</f>
        <v>0</v>
      </c>
      <c r="L4021" s="5">
        <f>TRUNC(H4021*K4021, 1)</f>
        <v>0</v>
      </c>
      <c r="M4021" s="4">
        <v>0</v>
      </c>
      <c r="N4021" s="5">
        <f>TRUNC(H4021*M4021, 1)</f>
        <v>0</v>
      </c>
      <c r="O4021" s="4">
        <f t="shared" ref="O4021:P4024" si="605">I4021+K4021+M4021</f>
        <v>0</v>
      </c>
      <c r="P4021" s="5">
        <f t="shared" si="605"/>
        <v>0</v>
      </c>
      <c r="Q4021" s="1" t="s">
        <v>13</v>
      </c>
      <c r="S4021" t="s">
        <v>54</v>
      </c>
      <c r="T4021" t="s">
        <v>54</v>
      </c>
      <c r="U4021" t="s">
        <v>13</v>
      </c>
      <c r="V4021">
        <v>1</v>
      </c>
    </row>
    <row r="4022" spans="1:22" x14ac:dyDescent="0.2">
      <c r="A4022" s="1" t="s">
        <v>1266</v>
      </c>
      <c r="B4022" s="6" t="s">
        <v>1312</v>
      </c>
      <c r="C4022" s="1" t="s">
        <v>1317</v>
      </c>
      <c r="D4022" s="1" t="s">
        <v>13</v>
      </c>
      <c r="E4022" s="1" t="s">
        <v>1318</v>
      </c>
      <c r="F4022" s="1" t="s">
        <v>1315</v>
      </c>
      <c r="G4022" s="6" t="s">
        <v>1316</v>
      </c>
      <c r="H4022" s="3">
        <v>0.03</v>
      </c>
      <c r="I4022" s="5">
        <v>0</v>
      </c>
      <c r="J4022" s="4">
        <f>TRUNC(H4022*I4022, 1)</f>
        <v>0</v>
      </c>
      <c r="K4022" s="4">
        <f>노무!E4</f>
        <v>0</v>
      </c>
      <c r="L4022" s="5">
        <f>TRUNC(H4022*K4022, 1)</f>
        <v>0</v>
      </c>
      <c r="M4022" s="4">
        <v>0</v>
      </c>
      <c r="N4022" s="5">
        <f>TRUNC(H4022*M4022, 1)</f>
        <v>0</v>
      </c>
      <c r="O4022" s="4">
        <f t="shared" si="605"/>
        <v>0</v>
      </c>
      <c r="P4022" s="5">
        <f t="shared" si="605"/>
        <v>0</v>
      </c>
      <c r="Q4022" s="1" t="s">
        <v>13</v>
      </c>
      <c r="S4022" t="s">
        <v>54</v>
      </c>
      <c r="T4022" t="s">
        <v>54</v>
      </c>
      <c r="U4022" t="s">
        <v>13</v>
      </c>
      <c r="V4022">
        <v>1</v>
      </c>
    </row>
    <row r="4023" spans="1:22" x14ac:dyDescent="0.2">
      <c r="A4023" s="1" t="s">
        <v>1266</v>
      </c>
      <c r="B4023" s="6" t="s">
        <v>1331</v>
      </c>
      <c r="C4023" s="1" t="s">
        <v>1422</v>
      </c>
      <c r="D4023" s="1" t="s">
        <v>13</v>
      </c>
      <c r="E4023" s="1" t="s">
        <v>1341</v>
      </c>
      <c r="F4023" s="1" t="s">
        <v>1423</v>
      </c>
      <c r="G4023" s="6" t="s">
        <v>1335</v>
      </c>
      <c r="H4023" s="3">
        <v>0.21</v>
      </c>
      <c r="I4023" s="4">
        <f>기계경비!H7</f>
        <v>0</v>
      </c>
      <c r="J4023" s="4">
        <f>TRUNC(H4023*I4023, 1)</f>
        <v>0</v>
      </c>
      <c r="K4023" s="4">
        <f>기계경비!I7</f>
        <v>0</v>
      </c>
      <c r="L4023" s="5">
        <f>TRUNC(H4023*K4023, 1)</f>
        <v>0</v>
      </c>
      <c r="M4023" s="4">
        <f>기계경비!J7</f>
        <v>0</v>
      </c>
      <c r="N4023" s="5">
        <f>TRUNC(H4023*M4023, 1)</f>
        <v>0</v>
      </c>
      <c r="O4023" s="4">
        <f t="shared" si="605"/>
        <v>0</v>
      </c>
      <c r="P4023" s="5">
        <f t="shared" si="605"/>
        <v>0</v>
      </c>
      <c r="Q4023" s="1" t="s">
        <v>13</v>
      </c>
      <c r="S4023" t="s">
        <v>54</v>
      </c>
      <c r="T4023" t="s">
        <v>54</v>
      </c>
      <c r="U4023" t="s">
        <v>13</v>
      </c>
      <c r="V4023">
        <v>1</v>
      </c>
    </row>
    <row r="4024" spans="1:22" x14ac:dyDescent="0.2">
      <c r="A4024" s="1" t="s">
        <v>1266</v>
      </c>
      <c r="B4024" s="6" t="s">
        <v>1331</v>
      </c>
      <c r="C4024" s="1" t="s">
        <v>1607</v>
      </c>
      <c r="D4024" s="1" t="s">
        <v>13</v>
      </c>
      <c r="E4024" s="1" t="s">
        <v>1432</v>
      </c>
      <c r="F4024" s="1" t="s">
        <v>1608</v>
      </c>
      <c r="G4024" s="6" t="s">
        <v>1335</v>
      </c>
      <c r="H4024" s="3">
        <v>0.21</v>
      </c>
      <c r="I4024" s="4">
        <f>기계경비!H60</f>
        <v>0</v>
      </c>
      <c r="J4024" s="4">
        <f>TRUNC(H4024*I4024, 1)</f>
        <v>0</v>
      </c>
      <c r="K4024" s="4">
        <f>기계경비!I60</f>
        <v>0</v>
      </c>
      <c r="L4024" s="5">
        <f>TRUNC(H4024*K4024, 1)</f>
        <v>0</v>
      </c>
      <c r="M4024" s="4">
        <f>기계경비!J60</f>
        <v>0</v>
      </c>
      <c r="N4024" s="5">
        <f>TRUNC(H4024*M4024, 1)</f>
        <v>0</v>
      </c>
      <c r="O4024" s="4">
        <f t="shared" si="605"/>
        <v>0</v>
      </c>
      <c r="P4024" s="5">
        <f t="shared" si="605"/>
        <v>0</v>
      </c>
      <c r="Q4024" s="1" t="s">
        <v>13</v>
      </c>
      <c r="S4024" t="s">
        <v>54</v>
      </c>
      <c r="T4024" t="s">
        <v>54</v>
      </c>
      <c r="U4024" t="s">
        <v>13</v>
      </c>
      <c r="V4024">
        <v>1</v>
      </c>
    </row>
    <row r="4025" spans="1:22" x14ac:dyDescent="0.2">
      <c r="A4025" s="1" t="s">
        <v>13</v>
      </c>
      <c r="B4025" s="6" t="s">
        <v>13</v>
      </c>
      <c r="C4025" s="1" t="s">
        <v>13</v>
      </c>
      <c r="D4025" s="1" t="s">
        <v>13</v>
      </c>
      <c r="E4025" s="1" t="s">
        <v>1311</v>
      </c>
      <c r="F4025" s="1" t="s">
        <v>13</v>
      </c>
      <c r="G4025" s="6" t="s">
        <v>13</v>
      </c>
      <c r="H4025" s="3">
        <v>0</v>
      </c>
      <c r="I4025" s="1" t="s">
        <v>13</v>
      </c>
      <c r="J4025" s="4">
        <f>TRUNC(SUMPRODUCT(J4021:J4024, V4021:V4024), 0)</f>
        <v>0</v>
      </c>
      <c r="K4025" s="1" t="s">
        <v>13</v>
      </c>
      <c r="L4025" s="5">
        <f>TRUNC(SUMPRODUCT(L4021:L4024, V4021:V4024), 0)</f>
        <v>0</v>
      </c>
      <c r="M4025" s="1" t="s">
        <v>13</v>
      </c>
      <c r="N4025" s="5">
        <f>TRUNC(SUMPRODUCT(N4021:N4024, V4021:V4024), 0)</f>
        <v>0</v>
      </c>
      <c r="O4025" s="1" t="s">
        <v>13</v>
      </c>
      <c r="P4025" s="5">
        <f>J4025+L4025+N4025</f>
        <v>0</v>
      </c>
      <c r="Q4025" s="1" t="s">
        <v>13</v>
      </c>
      <c r="S4025" t="s">
        <v>13</v>
      </c>
      <c r="T4025" t="s">
        <v>13</v>
      </c>
      <c r="U4025" t="s">
        <v>13</v>
      </c>
      <c r="V4025">
        <v>1</v>
      </c>
    </row>
    <row r="4026" spans="1:22" x14ac:dyDescent="0.2">
      <c r="A4026" s="1" t="s">
        <v>13</v>
      </c>
      <c r="B4026" s="6" t="s">
        <v>13</v>
      </c>
      <c r="C4026" s="1" t="s">
        <v>13</v>
      </c>
      <c r="D4026" s="1" t="s">
        <v>13</v>
      </c>
      <c r="E4026" s="1" t="s">
        <v>13</v>
      </c>
      <c r="F4026" s="1" t="s">
        <v>13</v>
      </c>
      <c r="G4026" s="6" t="s">
        <v>13</v>
      </c>
      <c r="H4026" s="3">
        <v>0</v>
      </c>
      <c r="I4026" s="1" t="s">
        <v>13</v>
      </c>
      <c r="J4026" s="1" t="s">
        <v>13</v>
      </c>
      <c r="K4026" s="1" t="s">
        <v>13</v>
      </c>
      <c r="L4026" s="1" t="s">
        <v>13</v>
      </c>
      <c r="M4026" s="1" t="s">
        <v>13</v>
      </c>
      <c r="N4026" s="1" t="s">
        <v>13</v>
      </c>
      <c r="O4026" s="1" t="s">
        <v>13</v>
      </c>
      <c r="P4026" s="1" t="s">
        <v>13</v>
      </c>
      <c r="Q4026" s="1" t="s">
        <v>13</v>
      </c>
      <c r="S4026" t="s">
        <v>13</v>
      </c>
      <c r="T4026" t="s">
        <v>13</v>
      </c>
      <c r="U4026" t="s">
        <v>13</v>
      </c>
      <c r="V4026">
        <v>1</v>
      </c>
    </row>
    <row r="4027" spans="1:22" x14ac:dyDescent="0.2">
      <c r="A4027" s="1" t="s">
        <v>1267</v>
      </c>
      <c r="B4027" s="6" t="s">
        <v>13</v>
      </c>
      <c r="C4027" s="1" t="s">
        <v>13</v>
      </c>
      <c r="D4027" s="1" t="s">
        <v>13</v>
      </c>
      <c r="E4027" s="1" t="s">
        <v>1265</v>
      </c>
      <c r="F4027" s="1" t="s">
        <v>1237</v>
      </c>
      <c r="G4027" s="6" t="s">
        <v>93</v>
      </c>
      <c r="H4027" s="3">
        <v>0</v>
      </c>
      <c r="I4027" s="1" t="s">
        <v>13</v>
      </c>
      <c r="J4027" s="1" t="s">
        <v>13</v>
      </c>
      <c r="K4027" s="1" t="s">
        <v>13</v>
      </c>
      <c r="L4027" s="1" t="s">
        <v>13</v>
      </c>
      <c r="M4027" s="1" t="s">
        <v>13</v>
      </c>
      <c r="N4027" s="1" t="s">
        <v>13</v>
      </c>
      <c r="O4027" s="1" t="s">
        <v>13</v>
      </c>
      <c r="P4027" s="1" t="s">
        <v>13</v>
      </c>
      <c r="Q4027" s="1" t="s">
        <v>13</v>
      </c>
      <c r="S4027" t="s">
        <v>13</v>
      </c>
      <c r="T4027" t="s">
        <v>13</v>
      </c>
      <c r="U4027" t="s">
        <v>13</v>
      </c>
      <c r="V4027">
        <v>1</v>
      </c>
    </row>
    <row r="4028" spans="1:22" x14ac:dyDescent="0.2">
      <c r="A4028" s="1" t="s">
        <v>1267</v>
      </c>
      <c r="B4028" s="6" t="s">
        <v>1312</v>
      </c>
      <c r="C4028" s="1" t="s">
        <v>1605</v>
      </c>
      <c r="D4028" s="1" t="s">
        <v>13</v>
      </c>
      <c r="E4028" s="1" t="s">
        <v>1606</v>
      </c>
      <c r="F4028" s="1" t="s">
        <v>1315</v>
      </c>
      <c r="G4028" s="6" t="s">
        <v>1316</v>
      </c>
      <c r="H4028" s="3">
        <v>0.09</v>
      </c>
      <c r="I4028" s="5">
        <v>0</v>
      </c>
      <c r="J4028" s="4">
        <f>TRUNC(H4028*I4028, 1)</f>
        <v>0</v>
      </c>
      <c r="K4028" s="4">
        <f>노무!E21</f>
        <v>0</v>
      </c>
      <c r="L4028" s="5">
        <f>TRUNC(H4028*K4028, 1)</f>
        <v>0</v>
      </c>
      <c r="M4028" s="4">
        <v>0</v>
      </c>
      <c r="N4028" s="5">
        <f>TRUNC(H4028*M4028, 1)</f>
        <v>0</v>
      </c>
      <c r="O4028" s="4">
        <f t="shared" ref="O4028:P4031" si="606">I4028+K4028+M4028</f>
        <v>0</v>
      </c>
      <c r="P4028" s="5">
        <f t="shared" si="606"/>
        <v>0</v>
      </c>
      <c r="Q4028" s="1" t="s">
        <v>13</v>
      </c>
      <c r="S4028" t="s">
        <v>54</v>
      </c>
      <c r="T4028" t="s">
        <v>54</v>
      </c>
      <c r="U4028" t="s">
        <v>13</v>
      </c>
      <c r="V4028">
        <v>1</v>
      </c>
    </row>
    <row r="4029" spans="1:22" x14ac:dyDescent="0.2">
      <c r="A4029" s="1" t="s">
        <v>1267</v>
      </c>
      <c r="B4029" s="6" t="s">
        <v>1312</v>
      </c>
      <c r="C4029" s="1" t="s">
        <v>1317</v>
      </c>
      <c r="D4029" s="1" t="s">
        <v>13</v>
      </c>
      <c r="E4029" s="1" t="s">
        <v>1318</v>
      </c>
      <c r="F4029" s="1" t="s">
        <v>1315</v>
      </c>
      <c r="G4029" s="6" t="s">
        <v>1316</v>
      </c>
      <c r="H4029" s="3">
        <v>0.02</v>
      </c>
      <c r="I4029" s="5">
        <v>0</v>
      </c>
      <c r="J4029" s="4">
        <f>TRUNC(H4029*I4029, 1)</f>
        <v>0</v>
      </c>
      <c r="K4029" s="4">
        <f>노무!E4</f>
        <v>0</v>
      </c>
      <c r="L4029" s="5">
        <f>TRUNC(H4029*K4029, 1)</f>
        <v>0</v>
      </c>
      <c r="M4029" s="4">
        <v>0</v>
      </c>
      <c r="N4029" s="5">
        <f>TRUNC(H4029*M4029, 1)</f>
        <v>0</v>
      </c>
      <c r="O4029" s="4">
        <f t="shared" si="606"/>
        <v>0</v>
      </c>
      <c r="P4029" s="5">
        <f t="shared" si="606"/>
        <v>0</v>
      </c>
      <c r="Q4029" s="1" t="s">
        <v>13</v>
      </c>
      <c r="S4029" t="s">
        <v>54</v>
      </c>
      <c r="T4029" t="s">
        <v>54</v>
      </c>
      <c r="U4029" t="s">
        <v>13</v>
      </c>
      <c r="V4029">
        <v>1</v>
      </c>
    </row>
    <row r="4030" spans="1:22" x14ac:dyDescent="0.2">
      <c r="A4030" s="1" t="s">
        <v>1267</v>
      </c>
      <c r="B4030" s="6" t="s">
        <v>1331</v>
      </c>
      <c r="C4030" s="1" t="s">
        <v>1422</v>
      </c>
      <c r="D4030" s="1" t="s">
        <v>13</v>
      </c>
      <c r="E4030" s="1" t="s">
        <v>1341</v>
      </c>
      <c r="F4030" s="1" t="s">
        <v>1423</v>
      </c>
      <c r="G4030" s="6" t="s">
        <v>1335</v>
      </c>
      <c r="H4030" s="3">
        <v>0.2</v>
      </c>
      <c r="I4030" s="4">
        <f>기계경비!H7</f>
        <v>0</v>
      </c>
      <c r="J4030" s="4">
        <f>TRUNC(H4030*I4030, 1)</f>
        <v>0</v>
      </c>
      <c r="K4030" s="4">
        <f>기계경비!I7</f>
        <v>0</v>
      </c>
      <c r="L4030" s="5">
        <f>TRUNC(H4030*K4030, 1)</f>
        <v>0</v>
      </c>
      <c r="M4030" s="4">
        <f>기계경비!J7</f>
        <v>0</v>
      </c>
      <c r="N4030" s="5">
        <f>TRUNC(H4030*M4030, 1)</f>
        <v>0</v>
      </c>
      <c r="O4030" s="4">
        <f t="shared" si="606"/>
        <v>0</v>
      </c>
      <c r="P4030" s="5">
        <f t="shared" si="606"/>
        <v>0</v>
      </c>
      <c r="Q4030" s="1" t="s">
        <v>13</v>
      </c>
      <c r="S4030" t="s">
        <v>54</v>
      </c>
      <c r="T4030" t="s">
        <v>54</v>
      </c>
      <c r="U4030" t="s">
        <v>13</v>
      </c>
      <c r="V4030">
        <v>1</v>
      </c>
    </row>
    <row r="4031" spans="1:22" x14ac:dyDescent="0.2">
      <c r="A4031" s="1" t="s">
        <v>1267</v>
      </c>
      <c r="B4031" s="6" t="s">
        <v>1331</v>
      </c>
      <c r="C4031" s="1" t="s">
        <v>1607</v>
      </c>
      <c r="D4031" s="1" t="s">
        <v>13</v>
      </c>
      <c r="E4031" s="1" t="s">
        <v>1432</v>
      </c>
      <c r="F4031" s="1" t="s">
        <v>1608</v>
      </c>
      <c r="G4031" s="6" t="s">
        <v>1335</v>
      </c>
      <c r="H4031" s="3">
        <v>0.2</v>
      </c>
      <c r="I4031" s="4">
        <f>기계경비!H60</f>
        <v>0</v>
      </c>
      <c r="J4031" s="4">
        <f>TRUNC(H4031*I4031, 1)</f>
        <v>0</v>
      </c>
      <c r="K4031" s="4">
        <f>기계경비!I60</f>
        <v>0</v>
      </c>
      <c r="L4031" s="5">
        <f>TRUNC(H4031*K4031, 1)</f>
        <v>0</v>
      </c>
      <c r="M4031" s="4">
        <f>기계경비!J60</f>
        <v>0</v>
      </c>
      <c r="N4031" s="5">
        <f>TRUNC(H4031*M4031, 1)</f>
        <v>0</v>
      </c>
      <c r="O4031" s="4">
        <f t="shared" si="606"/>
        <v>0</v>
      </c>
      <c r="P4031" s="5">
        <f t="shared" si="606"/>
        <v>0</v>
      </c>
      <c r="Q4031" s="1" t="s">
        <v>13</v>
      </c>
      <c r="S4031" t="s">
        <v>54</v>
      </c>
      <c r="T4031" t="s">
        <v>54</v>
      </c>
      <c r="U4031" t="s">
        <v>13</v>
      </c>
      <c r="V4031">
        <v>1</v>
      </c>
    </row>
    <row r="4032" spans="1:22" x14ac:dyDescent="0.2">
      <c r="A4032" s="1" t="s">
        <v>13</v>
      </c>
      <c r="B4032" s="6" t="s">
        <v>13</v>
      </c>
      <c r="C4032" s="1" t="s">
        <v>13</v>
      </c>
      <c r="D4032" s="1" t="s">
        <v>13</v>
      </c>
      <c r="E4032" s="1" t="s">
        <v>1311</v>
      </c>
      <c r="F4032" s="1" t="s">
        <v>13</v>
      </c>
      <c r="G4032" s="6" t="s">
        <v>13</v>
      </c>
      <c r="H4032" s="3">
        <v>0</v>
      </c>
      <c r="I4032" s="1" t="s">
        <v>13</v>
      </c>
      <c r="J4032" s="4">
        <f>TRUNC(SUMPRODUCT(J4028:J4031, V4028:V4031), 0)</f>
        <v>0</v>
      </c>
      <c r="K4032" s="1" t="s">
        <v>13</v>
      </c>
      <c r="L4032" s="5">
        <f>TRUNC(SUMPRODUCT(L4028:L4031, V4028:V4031), 0)</f>
        <v>0</v>
      </c>
      <c r="M4032" s="1" t="s">
        <v>13</v>
      </c>
      <c r="N4032" s="5">
        <f>TRUNC(SUMPRODUCT(N4028:N4031, V4028:V4031), 0)</f>
        <v>0</v>
      </c>
      <c r="O4032" s="1" t="s">
        <v>13</v>
      </c>
      <c r="P4032" s="5">
        <f>J4032+L4032+N4032</f>
        <v>0</v>
      </c>
      <c r="Q4032" s="1" t="s">
        <v>13</v>
      </c>
      <c r="S4032" t="s">
        <v>13</v>
      </c>
      <c r="T4032" t="s">
        <v>13</v>
      </c>
      <c r="U4032" t="s">
        <v>13</v>
      </c>
      <c r="V4032">
        <v>1</v>
      </c>
    </row>
    <row r="4033" spans="1:22" x14ac:dyDescent="0.2">
      <c r="A4033" s="1" t="s">
        <v>13</v>
      </c>
      <c r="B4033" s="6" t="s">
        <v>13</v>
      </c>
      <c r="C4033" s="1" t="s">
        <v>13</v>
      </c>
      <c r="D4033" s="1" t="s">
        <v>13</v>
      </c>
      <c r="E4033" s="1" t="s">
        <v>13</v>
      </c>
      <c r="F4033" s="1" t="s">
        <v>13</v>
      </c>
      <c r="G4033" s="6" t="s">
        <v>13</v>
      </c>
      <c r="H4033" s="3">
        <v>0</v>
      </c>
      <c r="I4033" s="1" t="s">
        <v>13</v>
      </c>
      <c r="J4033" s="1" t="s">
        <v>13</v>
      </c>
      <c r="K4033" s="1" t="s">
        <v>13</v>
      </c>
      <c r="L4033" s="1" t="s">
        <v>13</v>
      </c>
      <c r="M4033" s="1" t="s">
        <v>13</v>
      </c>
      <c r="N4033" s="1" t="s">
        <v>13</v>
      </c>
      <c r="O4033" s="1" t="s">
        <v>13</v>
      </c>
      <c r="P4033" s="1" t="s">
        <v>13</v>
      </c>
      <c r="Q4033" s="1" t="s">
        <v>13</v>
      </c>
      <c r="S4033" t="s">
        <v>13</v>
      </c>
      <c r="T4033" t="s">
        <v>13</v>
      </c>
      <c r="U4033" t="s">
        <v>13</v>
      </c>
      <c r="V4033">
        <v>1</v>
      </c>
    </row>
    <row r="4034" spans="1:22" x14ac:dyDescent="0.2">
      <c r="A4034" s="1" t="s">
        <v>1268</v>
      </c>
      <c r="B4034" s="6" t="s">
        <v>13</v>
      </c>
      <c r="C4034" s="1" t="s">
        <v>13</v>
      </c>
      <c r="D4034" s="1" t="s">
        <v>13</v>
      </c>
      <c r="E4034" s="1" t="s">
        <v>1269</v>
      </c>
      <c r="F4034" s="1" t="s">
        <v>1233</v>
      </c>
      <c r="G4034" s="6" t="s">
        <v>93</v>
      </c>
      <c r="H4034" s="3">
        <v>0</v>
      </c>
      <c r="I4034" s="1" t="s">
        <v>13</v>
      </c>
      <c r="J4034" s="1" t="s">
        <v>13</v>
      </c>
      <c r="K4034" s="1" t="s">
        <v>13</v>
      </c>
      <c r="L4034" s="1" t="s">
        <v>13</v>
      </c>
      <c r="M4034" s="1" t="s">
        <v>13</v>
      </c>
      <c r="N4034" s="1" t="s">
        <v>13</v>
      </c>
      <c r="O4034" s="1" t="s">
        <v>13</v>
      </c>
      <c r="P4034" s="1" t="s">
        <v>13</v>
      </c>
      <c r="Q4034" s="1" t="s">
        <v>13</v>
      </c>
      <c r="S4034" t="s">
        <v>13</v>
      </c>
      <c r="T4034" t="s">
        <v>13</v>
      </c>
      <c r="U4034" t="s">
        <v>13</v>
      </c>
      <c r="V4034">
        <v>1</v>
      </c>
    </row>
    <row r="4035" spans="1:22" x14ac:dyDescent="0.2">
      <c r="A4035" s="1" t="s">
        <v>1268</v>
      </c>
      <c r="B4035" s="6" t="s">
        <v>1312</v>
      </c>
      <c r="C4035" s="1" t="s">
        <v>1605</v>
      </c>
      <c r="D4035" s="1" t="s">
        <v>13</v>
      </c>
      <c r="E4035" s="1" t="s">
        <v>1606</v>
      </c>
      <c r="F4035" s="1" t="s">
        <v>1315</v>
      </c>
      <c r="G4035" s="6" t="s">
        <v>1316</v>
      </c>
      <c r="H4035" s="3">
        <v>0.11</v>
      </c>
      <c r="I4035" s="5">
        <v>0</v>
      </c>
      <c r="J4035" s="4">
        <f>TRUNC(H4035*I4035, 1)</f>
        <v>0</v>
      </c>
      <c r="K4035" s="4">
        <f>노무!E21</f>
        <v>0</v>
      </c>
      <c r="L4035" s="5">
        <f>TRUNC(H4035*K4035, 1)</f>
        <v>0</v>
      </c>
      <c r="M4035" s="4">
        <v>0</v>
      </c>
      <c r="N4035" s="5">
        <f>TRUNC(H4035*M4035, 1)</f>
        <v>0</v>
      </c>
      <c r="O4035" s="4">
        <f t="shared" ref="O4035:P4038" si="607">I4035+K4035+M4035</f>
        <v>0</v>
      </c>
      <c r="P4035" s="5">
        <f t="shared" si="607"/>
        <v>0</v>
      </c>
      <c r="Q4035" s="1" t="s">
        <v>13</v>
      </c>
      <c r="S4035" t="s">
        <v>54</v>
      </c>
      <c r="T4035" t="s">
        <v>54</v>
      </c>
      <c r="U4035" t="s">
        <v>13</v>
      </c>
      <c r="V4035">
        <v>1</v>
      </c>
    </row>
    <row r="4036" spans="1:22" x14ac:dyDescent="0.2">
      <c r="A4036" s="1" t="s">
        <v>1268</v>
      </c>
      <c r="B4036" s="6" t="s">
        <v>1312</v>
      </c>
      <c r="C4036" s="1" t="s">
        <v>1317</v>
      </c>
      <c r="D4036" s="1" t="s">
        <v>13</v>
      </c>
      <c r="E4036" s="1" t="s">
        <v>1318</v>
      </c>
      <c r="F4036" s="1" t="s">
        <v>1315</v>
      </c>
      <c r="G4036" s="6" t="s">
        <v>1316</v>
      </c>
      <c r="H4036" s="3">
        <v>0.04</v>
      </c>
      <c r="I4036" s="5">
        <v>0</v>
      </c>
      <c r="J4036" s="4">
        <f>TRUNC(H4036*I4036, 1)</f>
        <v>0</v>
      </c>
      <c r="K4036" s="4">
        <f>노무!E4</f>
        <v>0</v>
      </c>
      <c r="L4036" s="5">
        <f>TRUNC(H4036*K4036, 1)</f>
        <v>0</v>
      </c>
      <c r="M4036" s="4">
        <v>0</v>
      </c>
      <c r="N4036" s="5">
        <f>TRUNC(H4036*M4036, 1)</f>
        <v>0</v>
      </c>
      <c r="O4036" s="4">
        <f t="shared" si="607"/>
        <v>0</v>
      </c>
      <c r="P4036" s="5">
        <f t="shared" si="607"/>
        <v>0</v>
      </c>
      <c r="Q4036" s="1" t="s">
        <v>13</v>
      </c>
      <c r="S4036" t="s">
        <v>54</v>
      </c>
      <c r="T4036" t="s">
        <v>54</v>
      </c>
      <c r="U4036" t="s">
        <v>13</v>
      </c>
      <c r="V4036">
        <v>1</v>
      </c>
    </row>
    <row r="4037" spans="1:22" x14ac:dyDescent="0.2">
      <c r="A4037" s="1" t="s">
        <v>1268</v>
      </c>
      <c r="B4037" s="6" t="s">
        <v>1331</v>
      </c>
      <c r="C4037" s="1" t="s">
        <v>1422</v>
      </c>
      <c r="D4037" s="1" t="s">
        <v>13</v>
      </c>
      <c r="E4037" s="1" t="s">
        <v>1341</v>
      </c>
      <c r="F4037" s="1" t="s">
        <v>1423</v>
      </c>
      <c r="G4037" s="6" t="s">
        <v>1335</v>
      </c>
      <c r="H4037" s="3">
        <v>0.22</v>
      </c>
      <c r="I4037" s="4">
        <f>기계경비!H7</f>
        <v>0</v>
      </c>
      <c r="J4037" s="4">
        <f>TRUNC(H4037*I4037, 1)</f>
        <v>0</v>
      </c>
      <c r="K4037" s="4">
        <f>기계경비!I7</f>
        <v>0</v>
      </c>
      <c r="L4037" s="5">
        <f>TRUNC(H4037*K4037, 1)</f>
        <v>0</v>
      </c>
      <c r="M4037" s="4">
        <f>기계경비!J7</f>
        <v>0</v>
      </c>
      <c r="N4037" s="5">
        <f>TRUNC(H4037*M4037, 1)</f>
        <v>0</v>
      </c>
      <c r="O4037" s="4">
        <f t="shared" si="607"/>
        <v>0</v>
      </c>
      <c r="P4037" s="5">
        <f t="shared" si="607"/>
        <v>0</v>
      </c>
      <c r="Q4037" s="1" t="s">
        <v>13</v>
      </c>
      <c r="S4037" t="s">
        <v>54</v>
      </c>
      <c r="T4037" t="s">
        <v>54</v>
      </c>
      <c r="U4037" t="s">
        <v>13</v>
      </c>
      <c r="V4037">
        <v>1</v>
      </c>
    </row>
    <row r="4038" spans="1:22" x14ac:dyDescent="0.2">
      <c r="A4038" s="1" t="s">
        <v>1268</v>
      </c>
      <c r="B4038" s="6" t="s">
        <v>1331</v>
      </c>
      <c r="C4038" s="1" t="s">
        <v>1607</v>
      </c>
      <c r="D4038" s="1" t="s">
        <v>13</v>
      </c>
      <c r="E4038" s="1" t="s">
        <v>1432</v>
      </c>
      <c r="F4038" s="1" t="s">
        <v>1608</v>
      </c>
      <c r="G4038" s="6" t="s">
        <v>1335</v>
      </c>
      <c r="H4038" s="3">
        <v>0.22</v>
      </c>
      <c r="I4038" s="4">
        <f>기계경비!H60</f>
        <v>0</v>
      </c>
      <c r="J4038" s="4">
        <f>TRUNC(H4038*I4038, 1)</f>
        <v>0</v>
      </c>
      <c r="K4038" s="4">
        <f>기계경비!I60</f>
        <v>0</v>
      </c>
      <c r="L4038" s="5">
        <f>TRUNC(H4038*K4038, 1)</f>
        <v>0</v>
      </c>
      <c r="M4038" s="4">
        <f>기계경비!J60</f>
        <v>0</v>
      </c>
      <c r="N4038" s="5">
        <f>TRUNC(H4038*M4038, 1)</f>
        <v>0</v>
      </c>
      <c r="O4038" s="4">
        <f t="shared" si="607"/>
        <v>0</v>
      </c>
      <c r="P4038" s="5">
        <f t="shared" si="607"/>
        <v>0</v>
      </c>
      <c r="Q4038" s="1" t="s">
        <v>13</v>
      </c>
      <c r="S4038" t="s">
        <v>54</v>
      </c>
      <c r="T4038" t="s">
        <v>54</v>
      </c>
      <c r="U4038" t="s">
        <v>13</v>
      </c>
      <c r="V4038">
        <v>1</v>
      </c>
    </row>
    <row r="4039" spans="1:22" x14ac:dyDescent="0.2">
      <c r="A4039" s="1" t="s">
        <v>13</v>
      </c>
      <c r="B4039" s="6" t="s">
        <v>13</v>
      </c>
      <c r="C4039" s="1" t="s">
        <v>13</v>
      </c>
      <c r="D4039" s="1" t="s">
        <v>13</v>
      </c>
      <c r="E4039" s="1" t="s">
        <v>1311</v>
      </c>
      <c r="F4039" s="1" t="s">
        <v>13</v>
      </c>
      <c r="G4039" s="6" t="s">
        <v>13</v>
      </c>
      <c r="H4039" s="3">
        <v>0</v>
      </c>
      <c r="I4039" s="1" t="s">
        <v>13</v>
      </c>
      <c r="J4039" s="4">
        <f>TRUNC(SUMPRODUCT(J4035:J4038, V4035:V4038), 0)</f>
        <v>0</v>
      </c>
      <c r="K4039" s="1" t="s">
        <v>13</v>
      </c>
      <c r="L4039" s="5">
        <f>TRUNC(SUMPRODUCT(L4035:L4038, V4035:V4038), 0)</f>
        <v>0</v>
      </c>
      <c r="M4039" s="1" t="s">
        <v>13</v>
      </c>
      <c r="N4039" s="5">
        <f>TRUNC(SUMPRODUCT(N4035:N4038, V4035:V4038), 0)</f>
        <v>0</v>
      </c>
      <c r="O4039" s="1" t="s">
        <v>13</v>
      </c>
      <c r="P4039" s="5">
        <f>J4039+L4039+N4039</f>
        <v>0</v>
      </c>
      <c r="Q4039" s="1" t="s">
        <v>13</v>
      </c>
      <c r="S4039" t="s">
        <v>13</v>
      </c>
      <c r="T4039" t="s">
        <v>13</v>
      </c>
      <c r="U4039" t="s">
        <v>13</v>
      </c>
      <c r="V4039">
        <v>1</v>
      </c>
    </row>
    <row r="4040" spans="1:22" x14ac:dyDescent="0.2">
      <c r="A4040" s="1" t="s">
        <v>13</v>
      </c>
      <c r="B4040" s="6" t="s">
        <v>13</v>
      </c>
      <c r="C4040" s="1" t="s">
        <v>13</v>
      </c>
      <c r="D4040" s="1" t="s">
        <v>13</v>
      </c>
      <c r="E4040" s="1" t="s">
        <v>13</v>
      </c>
      <c r="F4040" s="1" t="s">
        <v>13</v>
      </c>
      <c r="G4040" s="6" t="s">
        <v>13</v>
      </c>
      <c r="H4040" s="3">
        <v>0</v>
      </c>
      <c r="I4040" s="1" t="s">
        <v>13</v>
      </c>
      <c r="J4040" s="1" t="s">
        <v>13</v>
      </c>
      <c r="K4040" s="1" t="s">
        <v>13</v>
      </c>
      <c r="L4040" s="1" t="s">
        <v>13</v>
      </c>
      <c r="M4040" s="1" t="s">
        <v>13</v>
      </c>
      <c r="N4040" s="1" t="s">
        <v>13</v>
      </c>
      <c r="O4040" s="1" t="s">
        <v>13</v>
      </c>
      <c r="P4040" s="1" t="s">
        <v>13</v>
      </c>
      <c r="Q4040" s="1" t="s">
        <v>13</v>
      </c>
      <c r="S4040" t="s">
        <v>13</v>
      </c>
      <c r="T4040" t="s">
        <v>13</v>
      </c>
      <c r="U4040" t="s">
        <v>13</v>
      </c>
      <c r="V4040">
        <v>1</v>
      </c>
    </row>
    <row r="4041" spans="1:22" x14ac:dyDescent="0.2">
      <c r="A4041" s="1" t="s">
        <v>1270</v>
      </c>
      <c r="B4041" s="6" t="s">
        <v>13</v>
      </c>
      <c r="C4041" s="1" t="s">
        <v>13</v>
      </c>
      <c r="D4041" s="1" t="s">
        <v>13</v>
      </c>
      <c r="E4041" s="1" t="s">
        <v>1269</v>
      </c>
      <c r="F4041" s="1" t="s">
        <v>1235</v>
      </c>
      <c r="G4041" s="6" t="s">
        <v>93</v>
      </c>
      <c r="H4041" s="3">
        <v>0</v>
      </c>
      <c r="I4041" s="1" t="s">
        <v>13</v>
      </c>
      <c r="J4041" s="1" t="s">
        <v>13</v>
      </c>
      <c r="K4041" s="1" t="s">
        <v>13</v>
      </c>
      <c r="L4041" s="1" t="s">
        <v>13</v>
      </c>
      <c r="M4041" s="1" t="s">
        <v>13</v>
      </c>
      <c r="N4041" s="1" t="s">
        <v>13</v>
      </c>
      <c r="O4041" s="1" t="s">
        <v>13</v>
      </c>
      <c r="P4041" s="1" t="s">
        <v>13</v>
      </c>
      <c r="Q4041" s="1" t="s">
        <v>13</v>
      </c>
      <c r="S4041" t="s">
        <v>13</v>
      </c>
      <c r="T4041" t="s">
        <v>13</v>
      </c>
      <c r="U4041" t="s">
        <v>13</v>
      </c>
      <c r="V4041">
        <v>1</v>
      </c>
    </row>
    <row r="4042" spans="1:22" x14ac:dyDescent="0.2">
      <c r="A4042" s="1" t="s">
        <v>1270</v>
      </c>
      <c r="B4042" s="6" t="s">
        <v>1312</v>
      </c>
      <c r="C4042" s="1" t="s">
        <v>1605</v>
      </c>
      <c r="D4042" s="1" t="s">
        <v>13</v>
      </c>
      <c r="E4042" s="1" t="s">
        <v>1606</v>
      </c>
      <c r="F4042" s="1" t="s">
        <v>1315</v>
      </c>
      <c r="G4042" s="6" t="s">
        <v>1316</v>
      </c>
      <c r="H4042" s="3">
        <v>0.1</v>
      </c>
      <c r="I4042" s="5">
        <v>0</v>
      </c>
      <c r="J4042" s="4">
        <f>TRUNC(H4042*I4042, 1)</f>
        <v>0</v>
      </c>
      <c r="K4042" s="4">
        <f>노무!E21</f>
        <v>0</v>
      </c>
      <c r="L4042" s="5">
        <f>TRUNC(H4042*K4042, 1)</f>
        <v>0</v>
      </c>
      <c r="M4042" s="4">
        <v>0</v>
      </c>
      <c r="N4042" s="5">
        <f>TRUNC(H4042*M4042, 1)</f>
        <v>0</v>
      </c>
      <c r="O4042" s="4">
        <f t="shared" ref="O4042:P4045" si="608">I4042+K4042+M4042</f>
        <v>0</v>
      </c>
      <c r="P4042" s="5">
        <f t="shared" si="608"/>
        <v>0</v>
      </c>
      <c r="Q4042" s="1" t="s">
        <v>13</v>
      </c>
      <c r="S4042" t="s">
        <v>54</v>
      </c>
      <c r="T4042" t="s">
        <v>54</v>
      </c>
      <c r="U4042" t="s">
        <v>13</v>
      </c>
      <c r="V4042">
        <v>1</v>
      </c>
    </row>
    <row r="4043" spans="1:22" x14ac:dyDescent="0.2">
      <c r="A4043" s="1" t="s">
        <v>1270</v>
      </c>
      <c r="B4043" s="6" t="s">
        <v>1312</v>
      </c>
      <c r="C4043" s="1" t="s">
        <v>1317</v>
      </c>
      <c r="D4043" s="1" t="s">
        <v>13</v>
      </c>
      <c r="E4043" s="1" t="s">
        <v>1318</v>
      </c>
      <c r="F4043" s="1" t="s">
        <v>1315</v>
      </c>
      <c r="G4043" s="6" t="s">
        <v>1316</v>
      </c>
      <c r="H4043" s="3">
        <v>0.03</v>
      </c>
      <c r="I4043" s="5">
        <v>0</v>
      </c>
      <c r="J4043" s="4">
        <f>TRUNC(H4043*I4043, 1)</f>
        <v>0</v>
      </c>
      <c r="K4043" s="4">
        <f>노무!E4</f>
        <v>0</v>
      </c>
      <c r="L4043" s="5">
        <f>TRUNC(H4043*K4043, 1)</f>
        <v>0</v>
      </c>
      <c r="M4043" s="4">
        <v>0</v>
      </c>
      <c r="N4043" s="5">
        <f>TRUNC(H4043*M4043, 1)</f>
        <v>0</v>
      </c>
      <c r="O4043" s="4">
        <f t="shared" si="608"/>
        <v>0</v>
      </c>
      <c r="P4043" s="5">
        <f t="shared" si="608"/>
        <v>0</v>
      </c>
      <c r="Q4043" s="1" t="s">
        <v>13</v>
      </c>
      <c r="S4043" t="s">
        <v>54</v>
      </c>
      <c r="T4043" t="s">
        <v>54</v>
      </c>
      <c r="U4043" t="s">
        <v>13</v>
      </c>
      <c r="V4043">
        <v>1</v>
      </c>
    </row>
    <row r="4044" spans="1:22" x14ac:dyDescent="0.2">
      <c r="A4044" s="1" t="s">
        <v>1270</v>
      </c>
      <c r="B4044" s="6" t="s">
        <v>1331</v>
      </c>
      <c r="C4044" s="1" t="s">
        <v>1422</v>
      </c>
      <c r="D4044" s="1" t="s">
        <v>13</v>
      </c>
      <c r="E4044" s="1" t="s">
        <v>1341</v>
      </c>
      <c r="F4044" s="1" t="s">
        <v>1423</v>
      </c>
      <c r="G4044" s="6" t="s">
        <v>1335</v>
      </c>
      <c r="H4044" s="3">
        <v>0.21</v>
      </c>
      <c r="I4044" s="4">
        <f>기계경비!H7</f>
        <v>0</v>
      </c>
      <c r="J4044" s="4">
        <f>TRUNC(H4044*I4044, 1)</f>
        <v>0</v>
      </c>
      <c r="K4044" s="4">
        <f>기계경비!I7</f>
        <v>0</v>
      </c>
      <c r="L4044" s="5">
        <f>TRUNC(H4044*K4044, 1)</f>
        <v>0</v>
      </c>
      <c r="M4044" s="4">
        <f>기계경비!J7</f>
        <v>0</v>
      </c>
      <c r="N4044" s="5">
        <f>TRUNC(H4044*M4044, 1)</f>
        <v>0</v>
      </c>
      <c r="O4044" s="4">
        <f t="shared" si="608"/>
        <v>0</v>
      </c>
      <c r="P4044" s="5">
        <f t="shared" si="608"/>
        <v>0</v>
      </c>
      <c r="Q4044" s="1" t="s">
        <v>13</v>
      </c>
      <c r="S4044" t="s">
        <v>54</v>
      </c>
      <c r="T4044" t="s">
        <v>54</v>
      </c>
      <c r="U4044" t="s">
        <v>13</v>
      </c>
      <c r="V4044">
        <v>1</v>
      </c>
    </row>
    <row r="4045" spans="1:22" x14ac:dyDescent="0.2">
      <c r="A4045" s="1" t="s">
        <v>1270</v>
      </c>
      <c r="B4045" s="6" t="s">
        <v>1331</v>
      </c>
      <c r="C4045" s="1" t="s">
        <v>1607</v>
      </c>
      <c r="D4045" s="1" t="s">
        <v>13</v>
      </c>
      <c r="E4045" s="1" t="s">
        <v>1432</v>
      </c>
      <c r="F4045" s="1" t="s">
        <v>1608</v>
      </c>
      <c r="G4045" s="6" t="s">
        <v>1335</v>
      </c>
      <c r="H4045" s="3">
        <v>0.21</v>
      </c>
      <c r="I4045" s="4">
        <f>기계경비!H60</f>
        <v>0</v>
      </c>
      <c r="J4045" s="4">
        <f>TRUNC(H4045*I4045, 1)</f>
        <v>0</v>
      </c>
      <c r="K4045" s="4">
        <f>기계경비!I60</f>
        <v>0</v>
      </c>
      <c r="L4045" s="5">
        <f>TRUNC(H4045*K4045, 1)</f>
        <v>0</v>
      </c>
      <c r="M4045" s="4">
        <f>기계경비!J60</f>
        <v>0</v>
      </c>
      <c r="N4045" s="5">
        <f>TRUNC(H4045*M4045, 1)</f>
        <v>0</v>
      </c>
      <c r="O4045" s="4">
        <f t="shared" si="608"/>
        <v>0</v>
      </c>
      <c r="P4045" s="5">
        <f t="shared" si="608"/>
        <v>0</v>
      </c>
      <c r="Q4045" s="1" t="s">
        <v>13</v>
      </c>
      <c r="S4045" t="s">
        <v>54</v>
      </c>
      <c r="T4045" t="s">
        <v>54</v>
      </c>
      <c r="U4045" t="s">
        <v>13</v>
      </c>
      <c r="V4045">
        <v>1</v>
      </c>
    </row>
    <row r="4046" spans="1:22" x14ac:dyDescent="0.2">
      <c r="A4046" s="1" t="s">
        <v>13</v>
      </c>
      <c r="B4046" s="6" t="s">
        <v>13</v>
      </c>
      <c r="C4046" s="1" t="s">
        <v>13</v>
      </c>
      <c r="D4046" s="1" t="s">
        <v>13</v>
      </c>
      <c r="E4046" s="1" t="s">
        <v>1311</v>
      </c>
      <c r="F4046" s="1" t="s">
        <v>13</v>
      </c>
      <c r="G4046" s="6" t="s">
        <v>13</v>
      </c>
      <c r="H4046" s="3">
        <v>0</v>
      </c>
      <c r="I4046" s="1" t="s">
        <v>13</v>
      </c>
      <c r="J4046" s="4">
        <f>TRUNC(SUMPRODUCT(J4042:J4045, V4042:V4045), 0)</f>
        <v>0</v>
      </c>
      <c r="K4046" s="1" t="s">
        <v>13</v>
      </c>
      <c r="L4046" s="5">
        <f>TRUNC(SUMPRODUCT(L4042:L4045, V4042:V4045), 0)</f>
        <v>0</v>
      </c>
      <c r="M4046" s="1" t="s">
        <v>13</v>
      </c>
      <c r="N4046" s="5">
        <f>TRUNC(SUMPRODUCT(N4042:N4045, V4042:V4045), 0)</f>
        <v>0</v>
      </c>
      <c r="O4046" s="1" t="s">
        <v>13</v>
      </c>
      <c r="P4046" s="5">
        <f>J4046+L4046+N4046</f>
        <v>0</v>
      </c>
      <c r="Q4046" s="1" t="s">
        <v>13</v>
      </c>
      <c r="S4046" t="s">
        <v>13</v>
      </c>
      <c r="T4046" t="s">
        <v>13</v>
      </c>
      <c r="U4046" t="s">
        <v>13</v>
      </c>
      <c r="V4046">
        <v>1</v>
      </c>
    </row>
    <row r="4047" spans="1:22" x14ac:dyDescent="0.2">
      <c r="A4047" s="1" t="s">
        <v>13</v>
      </c>
      <c r="B4047" s="6" t="s">
        <v>13</v>
      </c>
      <c r="C4047" s="1" t="s">
        <v>13</v>
      </c>
      <c r="D4047" s="1" t="s">
        <v>13</v>
      </c>
      <c r="E4047" s="1" t="s">
        <v>13</v>
      </c>
      <c r="F4047" s="1" t="s">
        <v>13</v>
      </c>
      <c r="G4047" s="6" t="s">
        <v>13</v>
      </c>
      <c r="H4047" s="3">
        <v>0</v>
      </c>
      <c r="I4047" s="1" t="s">
        <v>13</v>
      </c>
      <c r="J4047" s="1" t="s">
        <v>13</v>
      </c>
      <c r="K4047" s="1" t="s">
        <v>13</v>
      </c>
      <c r="L4047" s="1" t="s">
        <v>13</v>
      </c>
      <c r="M4047" s="1" t="s">
        <v>13</v>
      </c>
      <c r="N4047" s="1" t="s">
        <v>13</v>
      </c>
      <c r="O4047" s="1" t="s">
        <v>13</v>
      </c>
      <c r="P4047" s="1" t="s">
        <v>13</v>
      </c>
      <c r="Q4047" s="1" t="s">
        <v>13</v>
      </c>
      <c r="S4047" t="s">
        <v>13</v>
      </c>
      <c r="T4047" t="s">
        <v>13</v>
      </c>
      <c r="U4047" t="s">
        <v>13</v>
      </c>
      <c r="V4047">
        <v>1</v>
      </c>
    </row>
    <row r="4048" spans="1:22" x14ac:dyDescent="0.2">
      <c r="A4048" s="1" t="s">
        <v>1271</v>
      </c>
      <c r="B4048" s="6" t="s">
        <v>13</v>
      </c>
      <c r="C4048" s="1" t="s">
        <v>13</v>
      </c>
      <c r="D4048" s="1" t="s">
        <v>13</v>
      </c>
      <c r="E4048" s="1" t="s">
        <v>1269</v>
      </c>
      <c r="F4048" s="1" t="s">
        <v>1237</v>
      </c>
      <c r="G4048" s="6" t="s">
        <v>93</v>
      </c>
      <c r="H4048" s="3">
        <v>0</v>
      </c>
      <c r="I4048" s="1" t="s">
        <v>13</v>
      </c>
      <c r="J4048" s="1" t="s">
        <v>13</v>
      </c>
      <c r="K4048" s="1" t="s">
        <v>13</v>
      </c>
      <c r="L4048" s="1" t="s">
        <v>13</v>
      </c>
      <c r="M4048" s="1" t="s">
        <v>13</v>
      </c>
      <c r="N4048" s="1" t="s">
        <v>13</v>
      </c>
      <c r="O4048" s="1" t="s">
        <v>13</v>
      </c>
      <c r="P4048" s="1" t="s">
        <v>13</v>
      </c>
      <c r="Q4048" s="1" t="s">
        <v>13</v>
      </c>
      <c r="S4048" t="s">
        <v>13</v>
      </c>
      <c r="T4048" t="s">
        <v>13</v>
      </c>
      <c r="U4048" t="s">
        <v>13</v>
      </c>
      <c r="V4048">
        <v>1</v>
      </c>
    </row>
    <row r="4049" spans="1:22" x14ac:dyDescent="0.2">
      <c r="A4049" s="1" t="s">
        <v>1271</v>
      </c>
      <c r="B4049" s="6" t="s">
        <v>1312</v>
      </c>
      <c r="C4049" s="1" t="s">
        <v>1605</v>
      </c>
      <c r="D4049" s="1" t="s">
        <v>13</v>
      </c>
      <c r="E4049" s="1" t="s">
        <v>1606</v>
      </c>
      <c r="F4049" s="1" t="s">
        <v>1315</v>
      </c>
      <c r="G4049" s="6" t="s">
        <v>1316</v>
      </c>
      <c r="H4049" s="3">
        <v>0.09</v>
      </c>
      <c r="I4049" s="5">
        <v>0</v>
      </c>
      <c r="J4049" s="4">
        <f>TRUNC(H4049*I4049, 1)</f>
        <v>0</v>
      </c>
      <c r="K4049" s="4">
        <f>노무!E21</f>
        <v>0</v>
      </c>
      <c r="L4049" s="5">
        <f>TRUNC(H4049*K4049, 1)</f>
        <v>0</v>
      </c>
      <c r="M4049" s="4">
        <v>0</v>
      </c>
      <c r="N4049" s="5">
        <f>TRUNC(H4049*M4049, 1)</f>
        <v>0</v>
      </c>
      <c r="O4049" s="4">
        <f t="shared" ref="O4049:P4052" si="609">I4049+K4049+M4049</f>
        <v>0</v>
      </c>
      <c r="P4049" s="5">
        <f t="shared" si="609"/>
        <v>0</v>
      </c>
      <c r="Q4049" s="1" t="s">
        <v>13</v>
      </c>
      <c r="S4049" t="s">
        <v>54</v>
      </c>
      <c r="T4049" t="s">
        <v>54</v>
      </c>
      <c r="U4049" t="s">
        <v>13</v>
      </c>
      <c r="V4049">
        <v>1</v>
      </c>
    </row>
    <row r="4050" spans="1:22" x14ac:dyDescent="0.2">
      <c r="A4050" s="1" t="s">
        <v>1271</v>
      </c>
      <c r="B4050" s="6" t="s">
        <v>1312</v>
      </c>
      <c r="C4050" s="1" t="s">
        <v>1317</v>
      </c>
      <c r="D4050" s="1" t="s">
        <v>13</v>
      </c>
      <c r="E4050" s="1" t="s">
        <v>1318</v>
      </c>
      <c r="F4050" s="1" t="s">
        <v>1315</v>
      </c>
      <c r="G4050" s="6" t="s">
        <v>1316</v>
      </c>
      <c r="H4050" s="3">
        <v>0.02</v>
      </c>
      <c r="I4050" s="5">
        <v>0</v>
      </c>
      <c r="J4050" s="4">
        <f>TRUNC(H4050*I4050, 1)</f>
        <v>0</v>
      </c>
      <c r="K4050" s="4">
        <f>노무!E4</f>
        <v>0</v>
      </c>
      <c r="L4050" s="5">
        <f>TRUNC(H4050*K4050, 1)</f>
        <v>0</v>
      </c>
      <c r="M4050" s="4">
        <v>0</v>
      </c>
      <c r="N4050" s="5">
        <f>TRUNC(H4050*M4050, 1)</f>
        <v>0</v>
      </c>
      <c r="O4050" s="4">
        <f t="shared" si="609"/>
        <v>0</v>
      </c>
      <c r="P4050" s="5">
        <f t="shared" si="609"/>
        <v>0</v>
      </c>
      <c r="Q4050" s="1" t="s">
        <v>13</v>
      </c>
      <c r="S4050" t="s">
        <v>54</v>
      </c>
      <c r="T4050" t="s">
        <v>54</v>
      </c>
      <c r="U4050" t="s">
        <v>13</v>
      </c>
      <c r="V4050">
        <v>1</v>
      </c>
    </row>
    <row r="4051" spans="1:22" x14ac:dyDescent="0.2">
      <c r="A4051" s="1" t="s">
        <v>1271</v>
      </c>
      <c r="B4051" s="6" t="s">
        <v>1331</v>
      </c>
      <c r="C4051" s="1" t="s">
        <v>1422</v>
      </c>
      <c r="D4051" s="1" t="s">
        <v>13</v>
      </c>
      <c r="E4051" s="1" t="s">
        <v>1341</v>
      </c>
      <c r="F4051" s="1" t="s">
        <v>1423</v>
      </c>
      <c r="G4051" s="6" t="s">
        <v>1335</v>
      </c>
      <c r="H4051" s="3">
        <v>0.2</v>
      </c>
      <c r="I4051" s="4">
        <f>기계경비!H7</f>
        <v>0</v>
      </c>
      <c r="J4051" s="4">
        <f>TRUNC(H4051*I4051, 1)</f>
        <v>0</v>
      </c>
      <c r="K4051" s="4">
        <f>기계경비!I7</f>
        <v>0</v>
      </c>
      <c r="L4051" s="5">
        <f>TRUNC(H4051*K4051, 1)</f>
        <v>0</v>
      </c>
      <c r="M4051" s="4">
        <f>기계경비!J7</f>
        <v>0</v>
      </c>
      <c r="N4051" s="5">
        <f>TRUNC(H4051*M4051, 1)</f>
        <v>0</v>
      </c>
      <c r="O4051" s="4">
        <f t="shared" si="609"/>
        <v>0</v>
      </c>
      <c r="P4051" s="5">
        <f t="shared" si="609"/>
        <v>0</v>
      </c>
      <c r="Q4051" s="1" t="s">
        <v>13</v>
      </c>
      <c r="S4051" t="s">
        <v>54</v>
      </c>
      <c r="T4051" t="s">
        <v>54</v>
      </c>
      <c r="U4051" t="s">
        <v>13</v>
      </c>
      <c r="V4051">
        <v>1</v>
      </c>
    </row>
    <row r="4052" spans="1:22" x14ac:dyDescent="0.2">
      <c r="A4052" s="1" t="s">
        <v>1271</v>
      </c>
      <c r="B4052" s="6" t="s">
        <v>1331</v>
      </c>
      <c r="C4052" s="1" t="s">
        <v>1607</v>
      </c>
      <c r="D4052" s="1" t="s">
        <v>13</v>
      </c>
      <c r="E4052" s="1" t="s">
        <v>1432</v>
      </c>
      <c r="F4052" s="1" t="s">
        <v>1608</v>
      </c>
      <c r="G4052" s="6" t="s">
        <v>1335</v>
      </c>
      <c r="H4052" s="3">
        <v>0.2</v>
      </c>
      <c r="I4052" s="4">
        <f>기계경비!H60</f>
        <v>0</v>
      </c>
      <c r="J4052" s="4">
        <f>TRUNC(H4052*I4052, 1)</f>
        <v>0</v>
      </c>
      <c r="K4052" s="4">
        <f>기계경비!I60</f>
        <v>0</v>
      </c>
      <c r="L4052" s="5">
        <f>TRUNC(H4052*K4052, 1)</f>
        <v>0</v>
      </c>
      <c r="M4052" s="4">
        <f>기계경비!J60</f>
        <v>0</v>
      </c>
      <c r="N4052" s="5">
        <f>TRUNC(H4052*M4052, 1)</f>
        <v>0</v>
      </c>
      <c r="O4052" s="4">
        <f t="shared" si="609"/>
        <v>0</v>
      </c>
      <c r="P4052" s="5">
        <f t="shared" si="609"/>
        <v>0</v>
      </c>
      <c r="Q4052" s="1" t="s">
        <v>13</v>
      </c>
      <c r="S4052" t="s">
        <v>54</v>
      </c>
      <c r="T4052" t="s">
        <v>54</v>
      </c>
      <c r="U4052" t="s">
        <v>13</v>
      </c>
      <c r="V4052">
        <v>1</v>
      </c>
    </row>
    <row r="4053" spans="1:22" x14ac:dyDescent="0.2">
      <c r="A4053" s="1" t="s">
        <v>13</v>
      </c>
      <c r="B4053" s="6" t="s">
        <v>13</v>
      </c>
      <c r="C4053" s="1" t="s">
        <v>13</v>
      </c>
      <c r="D4053" s="1" t="s">
        <v>13</v>
      </c>
      <c r="E4053" s="1" t="s">
        <v>1311</v>
      </c>
      <c r="F4053" s="1" t="s">
        <v>13</v>
      </c>
      <c r="G4053" s="6" t="s">
        <v>13</v>
      </c>
      <c r="H4053" s="3">
        <v>0</v>
      </c>
      <c r="I4053" s="1" t="s">
        <v>13</v>
      </c>
      <c r="J4053" s="4">
        <f>TRUNC(SUMPRODUCT(J4049:J4052, V4049:V4052), 0)</f>
        <v>0</v>
      </c>
      <c r="K4053" s="1" t="s">
        <v>13</v>
      </c>
      <c r="L4053" s="5">
        <f>TRUNC(SUMPRODUCT(L4049:L4052, V4049:V4052), 0)</f>
        <v>0</v>
      </c>
      <c r="M4053" s="1" t="s">
        <v>13</v>
      </c>
      <c r="N4053" s="5">
        <f>TRUNC(SUMPRODUCT(N4049:N4052, V4049:V4052), 0)</f>
        <v>0</v>
      </c>
      <c r="O4053" s="1" t="s">
        <v>13</v>
      </c>
      <c r="P4053" s="5">
        <f>J4053+L4053+N4053</f>
        <v>0</v>
      </c>
      <c r="Q4053" s="1" t="s">
        <v>13</v>
      </c>
      <c r="S4053" t="s">
        <v>13</v>
      </c>
      <c r="T4053" t="s">
        <v>13</v>
      </c>
      <c r="U4053" t="s">
        <v>13</v>
      </c>
      <c r="V4053">
        <v>1</v>
      </c>
    </row>
    <row r="4054" spans="1:22" x14ac:dyDescent="0.2">
      <c r="A4054" s="1" t="s">
        <v>13</v>
      </c>
      <c r="B4054" s="6" t="s">
        <v>13</v>
      </c>
      <c r="C4054" s="1" t="s">
        <v>13</v>
      </c>
      <c r="D4054" s="1" t="s">
        <v>13</v>
      </c>
      <c r="E4054" s="1" t="s">
        <v>13</v>
      </c>
      <c r="F4054" s="1" t="s">
        <v>13</v>
      </c>
      <c r="G4054" s="6" t="s">
        <v>13</v>
      </c>
      <c r="H4054" s="3">
        <v>0</v>
      </c>
      <c r="I4054" s="1" t="s">
        <v>13</v>
      </c>
      <c r="J4054" s="1" t="s">
        <v>13</v>
      </c>
      <c r="K4054" s="1" t="s">
        <v>13</v>
      </c>
      <c r="L4054" s="1" t="s">
        <v>13</v>
      </c>
      <c r="M4054" s="1" t="s">
        <v>13</v>
      </c>
      <c r="N4054" s="1" t="s">
        <v>13</v>
      </c>
      <c r="O4054" s="1" t="s">
        <v>13</v>
      </c>
      <c r="P4054" s="1" t="s">
        <v>13</v>
      </c>
      <c r="Q4054" s="1" t="s">
        <v>13</v>
      </c>
      <c r="S4054" t="s">
        <v>13</v>
      </c>
      <c r="T4054" t="s">
        <v>13</v>
      </c>
      <c r="U4054" t="s">
        <v>13</v>
      </c>
      <c r="V4054">
        <v>1</v>
      </c>
    </row>
  </sheetData>
  <mergeCells count="14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N3"/>
    <mergeCell ref="O3:P3"/>
    <mergeCell ref="Q3:Q4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L1"/>
    </sheetView>
  </sheetViews>
  <sheetFormatPr defaultRowHeight="16.5" x14ac:dyDescent="0.3"/>
  <cols>
    <col min="1" max="1" width="14.875" customWidth="1"/>
    <col min="2" max="2" width="5.875" customWidth="1"/>
    <col min="3" max="3" width="27.375" customWidth="1"/>
    <col min="4" max="4" width="23.5" customWidth="1"/>
    <col min="5" max="5" width="8.625" customWidth="1"/>
    <col min="6" max="7" width="9.375" customWidth="1"/>
    <col min="8" max="11" width="10.125" customWidth="1"/>
    <col min="12" max="12" width="13.25" customWidth="1"/>
  </cols>
  <sheetData>
    <row r="1" spans="1:12" ht="23.25" x14ac:dyDescent="0.35">
      <c r="A1" s="24" t="s">
        <v>1612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t="s">
        <v>1802</v>
      </c>
    </row>
    <row r="3" spans="1:12" x14ac:dyDescent="0.2">
      <c r="A3" s="7" t="s">
        <v>1613</v>
      </c>
      <c r="B3" s="7" t="s">
        <v>1274</v>
      </c>
      <c r="C3" s="7" t="s">
        <v>36</v>
      </c>
      <c r="D3" s="7" t="s">
        <v>5</v>
      </c>
      <c r="E3" s="7" t="s">
        <v>6</v>
      </c>
      <c r="F3" s="7" t="s">
        <v>1614</v>
      </c>
      <c r="G3" s="7" t="s">
        <v>1615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</row>
    <row r="4" spans="1:12" x14ac:dyDescent="0.2">
      <c r="A4" s="1" t="s">
        <v>1487</v>
      </c>
      <c r="B4" s="1" t="s">
        <v>13</v>
      </c>
      <c r="C4" s="1" t="s">
        <v>1488</v>
      </c>
      <c r="D4" s="1" t="s">
        <v>1489</v>
      </c>
      <c r="E4" s="6" t="s">
        <v>1335</v>
      </c>
      <c r="F4" s="6" t="s">
        <v>1616</v>
      </c>
      <c r="G4" s="6" t="s">
        <v>1617</v>
      </c>
      <c r="H4" s="4">
        <f>기계경비상세!I10</f>
        <v>0</v>
      </c>
      <c r="I4" s="4">
        <f>기계경비상세!K10</f>
        <v>0</v>
      </c>
      <c r="J4" s="4">
        <f>기계경비상세!M10</f>
        <v>0</v>
      </c>
      <c r="K4" s="4">
        <f t="shared" ref="K4:K35" si="0">H4+I4+J4</f>
        <v>0</v>
      </c>
      <c r="L4" s="1" t="s">
        <v>13</v>
      </c>
    </row>
    <row r="5" spans="1:12" x14ac:dyDescent="0.2">
      <c r="A5" s="1" t="s">
        <v>1340</v>
      </c>
      <c r="B5" s="1" t="s">
        <v>13</v>
      </c>
      <c r="C5" s="1" t="s">
        <v>1341</v>
      </c>
      <c r="D5" s="1" t="s">
        <v>1342</v>
      </c>
      <c r="E5" s="6" t="s">
        <v>1335</v>
      </c>
      <c r="F5" s="6" t="s">
        <v>1616</v>
      </c>
      <c r="G5" s="6" t="s">
        <v>1617</v>
      </c>
      <c r="H5" s="4">
        <f>기계경비상세!I17</f>
        <v>0</v>
      </c>
      <c r="I5" s="4">
        <f>기계경비상세!K17</f>
        <v>0</v>
      </c>
      <c r="J5" s="4">
        <f>기계경비상세!M17</f>
        <v>0</v>
      </c>
      <c r="K5" s="4">
        <f t="shared" si="0"/>
        <v>0</v>
      </c>
      <c r="L5" s="1" t="s">
        <v>13</v>
      </c>
    </row>
    <row r="6" spans="1:12" x14ac:dyDescent="0.2">
      <c r="A6" s="1" t="s">
        <v>1498</v>
      </c>
      <c r="B6" s="1" t="s">
        <v>13</v>
      </c>
      <c r="C6" s="1" t="s">
        <v>1341</v>
      </c>
      <c r="D6" s="1" t="s">
        <v>1499</v>
      </c>
      <c r="E6" s="6" t="s">
        <v>1335</v>
      </c>
      <c r="F6" s="6" t="s">
        <v>1616</v>
      </c>
      <c r="G6" s="6" t="s">
        <v>1617</v>
      </c>
      <c r="H6" s="4">
        <f>기계경비상세!I24</f>
        <v>0</v>
      </c>
      <c r="I6" s="4">
        <f>기계경비상세!K24</f>
        <v>0</v>
      </c>
      <c r="J6" s="4">
        <f>기계경비상세!M24</f>
        <v>0</v>
      </c>
      <c r="K6" s="4">
        <f t="shared" si="0"/>
        <v>0</v>
      </c>
      <c r="L6" s="1" t="s">
        <v>13</v>
      </c>
    </row>
    <row r="7" spans="1:12" x14ac:dyDescent="0.2">
      <c r="A7" s="1" t="s">
        <v>1422</v>
      </c>
      <c r="B7" s="1" t="s">
        <v>13</v>
      </c>
      <c r="C7" s="1" t="s">
        <v>1341</v>
      </c>
      <c r="D7" s="1" t="s">
        <v>1423</v>
      </c>
      <c r="E7" s="6" t="s">
        <v>1335</v>
      </c>
      <c r="F7" s="6" t="s">
        <v>1616</v>
      </c>
      <c r="G7" s="6" t="s">
        <v>1617</v>
      </c>
      <c r="H7" s="4">
        <f>기계경비상세!I31</f>
        <v>0</v>
      </c>
      <c r="I7" s="4">
        <f>기계경비상세!K31</f>
        <v>0</v>
      </c>
      <c r="J7" s="4">
        <f>기계경비상세!M31</f>
        <v>0</v>
      </c>
      <c r="K7" s="4">
        <f t="shared" si="0"/>
        <v>0</v>
      </c>
      <c r="L7" s="1" t="s">
        <v>13</v>
      </c>
    </row>
    <row r="8" spans="1:12" x14ac:dyDescent="0.2">
      <c r="A8" s="1" t="s">
        <v>1343</v>
      </c>
      <c r="B8" s="1" t="s">
        <v>13</v>
      </c>
      <c r="C8" s="1" t="s">
        <v>1341</v>
      </c>
      <c r="D8" s="1" t="s">
        <v>1344</v>
      </c>
      <c r="E8" s="6" t="s">
        <v>1335</v>
      </c>
      <c r="F8" s="6" t="s">
        <v>1616</v>
      </c>
      <c r="G8" s="6" t="s">
        <v>1617</v>
      </c>
      <c r="H8" s="4">
        <f>기계경비상세!I38</f>
        <v>0</v>
      </c>
      <c r="I8" s="4">
        <f>기계경비상세!K38</f>
        <v>0</v>
      </c>
      <c r="J8" s="4">
        <f>기계경비상세!M38</f>
        <v>0</v>
      </c>
      <c r="K8" s="4">
        <f t="shared" si="0"/>
        <v>0</v>
      </c>
      <c r="L8" s="1" t="s">
        <v>13</v>
      </c>
    </row>
    <row r="9" spans="1:12" x14ac:dyDescent="0.2">
      <c r="A9" s="1" t="s">
        <v>1452</v>
      </c>
      <c r="B9" s="1" t="s">
        <v>13</v>
      </c>
      <c r="C9" s="1" t="s">
        <v>1453</v>
      </c>
      <c r="D9" s="1" t="s">
        <v>1454</v>
      </c>
      <c r="E9" s="6" t="s">
        <v>1335</v>
      </c>
      <c r="F9" s="6" t="s">
        <v>1616</v>
      </c>
      <c r="G9" s="6" t="s">
        <v>1617</v>
      </c>
      <c r="H9" s="4">
        <f>기계경비상세!I45</f>
        <v>0</v>
      </c>
      <c r="I9" s="4">
        <f>기계경비상세!K45</f>
        <v>0</v>
      </c>
      <c r="J9" s="4">
        <f>기계경비상세!M45</f>
        <v>0</v>
      </c>
      <c r="K9" s="4">
        <f t="shared" si="0"/>
        <v>0</v>
      </c>
      <c r="L9" s="1" t="s">
        <v>13</v>
      </c>
    </row>
    <row r="10" spans="1:12" x14ac:dyDescent="0.2">
      <c r="A10" s="1" t="s">
        <v>1592</v>
      </c>
      <c r="B10" s="1" t="s">
        <v>13</v>
      </c>
      <c r="C10" s="1" t="s">
        <v>1456</v>
      </c>
      <c r="D10" s="1" t="s">
        <v>1593</v>
      </c>
      <c r="E10" s="6" t="s">
        <v>1335</v>
      </c>
      <c r="F10" s="6" t="s">
        <v>1616</v>
      </c>
      <c r="G10" s="6" t="s">
        <v>1617</v>
      </c>
      <c r="H10" s="4">
        <f>기계경비상세!I49</f>
        <v>0</v>
      </c>
      <c r="I10" s="4">
        <f>기계경비상세!K49</f>
        <v>0</v>
      </c>
      <c r="J10" s="4">
        <f>기계경비상세!M49</f>
        <v>0</v>
      </c>
      <c r="K10" s="4">
        <f t="shared" si="0"/>
        <v>0</v>
      </c>
      <c r="L10" s="1" t="s">
        <v>13</v>
      </c>
    </row>
    <row r="11" spans="1:12" x14ac:dyDescent="0.2">
      <c r="A11" s="1" t="s">
        <v>1473</v>
      </c>
      <c r="B11" s="1" t="s">
        <v>13</v>
      </c>
      <c r="C11" s="1" t="s">
        <v>1456</v>
      </c>
      <c r="D11" s="1" t="s">
        <v>1474</v>
      </c>
      <c r="E11" s="6" t="s">
        <v>1335</v>
      </c>
      <c r="F11" s="6" t="s">
        <v>1616</v>
      </c>
      <c r="G11" s="6" t="s">
        <v>1617</v>
      </c>
      <c r="H11" s="4">
        <f>기계경비상세!I53</f>
        <v>0</v>
      </c>
      <c r="I11" s="4">
        <f>기계경비상세!K53</f>
        <v>0</v>
      </c>
      <c r="J11" s="4">
        <f>기계경비상세!M53</f>
        <v>0</v>
      </c>
      <c r="K11" s="4">
        <f t="shared" si="0"/>
        <v>0</v>
      </c>
      <c r="L11" s="1" t="s">
        <v>13</v>
      </c>
    </row>
    <row r="12" spans="1:12" x14ac:dyDescent="0.2">
      <c r="A12" s="1" t="s">
        <v>1455</v>
      </c>
      <c r="B12" s="1" t="s">
        <v>13</v>
      </c>
      <c r="C12" s="1" t="s">
        <v>1456</v>
      </c>
      <c r="D12" s="1" t="s">
        <v>1457</v>
      </c>
      <c r="E12" s="6" t="s">
        <v>1335</v>
      </c>
      <c r="F12" s="6" t="s">
        <v>1616</v>
      </c>
      <c r="G12" s="6" t="s">
        <v>1617</v>
      </c>
      <c r="H12" s="4">
        <f>기계경비상세!I57</f>
        <v>0</v>
      </c>
      <c r="I12" s="4">
        <f>기계경비상세!K57</f>
        <v>0</v>
      </c>
      <c r="J12" s="4">
        <f>기계경비상세!M57</f>
        <v>0</v>
      </c>
      <c r="K12" s="4">
        <f t="shared" si="0"/>
        <v>0</v>
      </c>
      <c r="L12" s="1" t="s">
        <v>13</v>
      </c>
    </row>
    <row r="13" spans="1:12" x14ac:dyDescent="0.2">
      <c r="A13" s="1" t="s">
        <v>1516</v>
      </c>
      <c r="B13" s="1" t="s">
        <v>13</v>
      </c>
      <c r="C13" s="1" t="s">
        <v>1517</v>
      </c>
      <c r="D13" s="1" t="s">
        <v>1518</v>
      </c>
      <c r="E13" s="6" t="s">
        <v>1335</v>
      </c>
      <c r="F13" s="6" t="s">
        <v>1616</v>
      </c>
      <c r="G13" s="6" t="s">
        <v>1617</v>
      </c>
      <c r="H13" s="4">
        <f>기계경비상세!I64</f>
        <v>0</v>
      </c>
      <c r="I13" s="4">
        <f>기계경비상세!K64</f>
        <v>0</v>
      </c>
      <c r="J13" s="4">
        <f>기계경비상세!M64</f>
        <v>0</v>
      </c>
      <c r="K13" s="4">
        <f t="shared" si="0"/>
        <v>0</v>
      </c>
      <c r="L13" s="1" t="s">
        <v>13</v>
      </c>
    </row>
    <row r="14" spans="1:12" x14ac:dyDescent="0.2">
      <c r="A14" s="1" t="s">
        <v>1524</v>
      </c>
      <c r="B14" s="1" t="s">
        <v>13</v>
      </c>
      <c r="C14" s="1" t="s">
        <v>1517</v>
      </c>
      <c r="D14" s="1" t="s">
        <v>1525</v>
      </c>
      <c r="E14" s="6" t="s">
        <v>1335</v>
      </c>
      <c r="F14" s="6" t="s">
        <v>1616</v>
      </c>
      <c r="G14" s="6" t="s">
        <v>1617</v>
      </c>
      <c r="H14" s="4">
        <f>기계경비상세!I71</f>
        <v>0</v>
      </c>
      <c r="I14" s="4">
        <f>기계경비상세!K71</f>
        <v>0</v>
      </c>
      <c r="J14" s="4">
        <f>기계경비상세!M71</f>
        <v>0</v>
      </c>
      <c r="K14" s="4">
        <f t="shared" si="0"/>
        <v>0</v>
      </c>
      <c r="L14" s="1" t="s">
        <v>13</v>
      </c>
    </row>
    <row r="15" spans="1:12" x14ac:dyDescent="0.2">
      <c r="A15" s="1" t="s">
        <v>1526</v>
      </c>
      <c r="B15" s="1" t="s">
        <v>13</v>
      </c>
      <c r="C15" s="1" t="s">
        <v>1517</v>
      </c>
      <c r="D15" s="1" t="s">
        <v>1527</v>
      </c>
      <c r="E15" s="6" t="s">
        <v>1335</v>
      </c>
      <c r="F15" s="6" t="s">
        <v>1616</v>
      </c>
      <c r="G15" s="6" t="s">
        <v>1617</v>
      </c>
      <c r="H15" s="4">
        <f>기계경비상세!I78</f>
        <v>0</v>
      </c>
      <c r="I15" s="4">
        <f>기계경비상세!K78</f>
        <v>0</v>
      </c>
      <c r="J15" s="4">
        <f>기계경비상세!M78</f>
        <v>0</v>
      </c>
      <c r="K15" s="4">
        <f t="shared" si="0"/>
        <v>0</v>
      </c>
      <c r="L15" s="1" t="s">
        <v>13</v>
      </c>
    </row>
    <row r="16" spans="1:12" x14ac:dyDescent="0.2">
      <c r="A16" s="1" t="s">
        <v>1426</v>
      </c>
      <c r="B16" s="1" t="s">
        <v>13</v>
      </c>
      <c r="C16" s="1" t="s">
        <v>1427</v>
      </c>
      <c r="D16" s="1" t="s">
        <v>1428</v>
      </c>
      <c r="E16" s="6" t="s">
        <v>1335</v>
      </c>
      <c r="F16" s="6" t="s">
        <v>1616</v>
      </c>
      <c r="G16" s="6" t="s">
        <v>1617</v>
      </c>
      <c r="H16" s="4">
        <f>기계경비상세!I85</f>
        <v>0</v>
      </c>
      <c r="I16" s="4">
        <f>기계경비상세!K85</f>
        <v>0</v>
      </c>
      <c r="J16" s="4">
        <f>기계경비상세!M85</f>
        <v>0</v>
      </c>
      <c r="K16" s="4">
        <f t="shared" si="0"/>
        <v>0</v>
      </c>
      <c r="L16" s="1" t="s">
        <v>13</v>
      </c>
    </row>
    <row r="17" spans="1:12" x14ac:dyDescent="0.2">
      <c r="A17" s="1" t="s">
        <v>1424</v>
      </c>
      <c r="B17" s="1" t="s">
        <v>13</v>
      </c>
      <c r="C17" s="1" t="s">
        <v>1425</v>
      </c>
      <c r="D17" s="1" t="s">
        <v>1337</v>
      </c>
      <c r="E17" s="6" t="s">
        <v>1335</v>
      </c>
      <c r="F17" s="6" t="s">
        <v>1616</v>
      </c>
      <c r="G17" s="6" t="s">
        <v>1617</v>
      </c>
      <c r="H17" s="4">
        <f>기계경비상세!I92</f>
        <v>0</v>
      </c>
      <c r="I17" s="4">
        <f>기계경비상세!K92</f>
        <v>0</v>
      </c>
      <c r="J17" s="4">
        <f>기계경비상세!M92</f>
        <v>0</v>
      </c>
      <c r="K17" s="4">
        <f t="shared" si="0"/>
        <v>0</v>
      </c>
      <c r="L17" s="1" t="s">
        <v>13</v>
      </c>
    </row>
    <row r="18" spans="1:12" x14ac:dyDescent="0.2">
      <c r="A18" s="1" t="s">
        <v>1433</v>
      </c>
      <c r="B18" s="1" t="s">
        <v>13</v>
      </c>
      <c r="C18" s="1" t="s">
        <v>1434</v>
      </c>
      <c r="D18" s="1" t="s">
        <v>1435</v>
      </c>
      <c r="E18" s="6" t="s">
        <v>1335</v>
      </c>
      <c r="F18" s="6" t="s">
        <v>1616</v>
      </c>
      <c r="G18" s="6" t="s">
        <v>1617</v>
      </c>
      <c r="H18" s="4">
        <f>기계경비상세!I99</f>
        <v>0</v>
      </c>
      <c r="I18" s="4">
        <f>기계경비상세!K99</f>
        <v>0</v>
      </c>
      <c r="J18" s="4">
        <f>기계경비상세!M99</f>
        <v>0</v>
      </c>
      <c r="K18" s="4">
        <f t="shared" si="0"/>
        <v>0</v>
      </c>
      <c r="L18" s="1" t="s">
        <v>13</v>
      </c>
    </row>
    <row r="19" spans="1:12" x14ac:dyDescent="0.2">
      <c r="A19" s="1" t="s">
        <v>1484</v>
      </c>
      <c r="B19" s="1" t="s">
        <v>13</v>
      </c>
      <c r="C19" s="1" t="s">
        <v>1485</v>
      </c>
      <c r="D19" s="1" t="s">
        <v>1486</v>
      </c>
      <c r="E19" s="6" t="s">
        <v>1335</v>
      </c>
      <c r="F19" s="6" t="s">
        <v>1616</v>
      </c>
      <c r="G19" s="6" t="s">
        <v>1617</v>
      </c>
      <c r="H19" s="4">
        <f>기계경비상세!I106</f>
        <v>0</v>
      </c>
      <c r="I19" s="4">
        <f>기계경비상세!K106</f>
        <v>0</v>
      </c>
      <c r="J19" s="4">
        <f>기계경비상세!M106</f>
        <v>0</v>
      </c>
      <c r="K19" s="4">
        <f t="shared" si="0"/>
        <v>0</v>
      </c>
      <c r="L19" s="1" t="s">
        <v>13</v>
      </c>
    </row>
    <row r="20" spans="1:12" x14ac:dyDescent="0.2">
      <c r="A20" s="1" t="s">
        <v>1414</v>
      </c>
      <c r="B20" s="1" t="s">
        <v>13</v>
      </c>
      <c r="C20" s="1" t="s">
        <v>1392</v>
      </c>
      <c r="D20" s="1" t="s">
        <v>1415</v>
      </c>
      <c r="E20" s="6" t="s">
        <v>1335</v>
      </c>
      <c r="F20" s="6" t="s">
        <v>1616</v>
      </c>
      <c r="G20" s="6" t="s">
        <v>1617</v>
      </c>
      <c r="H20" s="4">
        <f>기계경비상세!I113</f>
        <v>0</v>
      </c>
      <c r="I20" s="4">
        <f>기계경비상세!K113</f>
        <v>0</v>
      </c>
      <c r="J20" s="4">
        <f>기계경비상세!M113</f>
        <v>0</v>
      </c>
      <c r="K20" s="4">
        <f t="shared" si="0"/>
        <v>0</v>
      </c>
      <c r="L20" s="1" t="s">
        <v>13</v>
      </c>
    </row>
    <row r="21" spans="1:12" x14ac:dyDescent="0.2">
      <c r="A21" s="1" t="s">
        <v>1598</v>
      </c>
      <c r="B21" s="1" t="s">
        <v>13</v>
      </c>
      <c r="C21" s="1" t="s">
        <v>1392</v>
      </c>
      <c r="D21" s="1" t="s">
        <v>1599</v>
      </c>
      <c r="E21" s="6" t="s">
        <v>1335</v>
      </c>
      <c r="F21" s="6" t="s">
        <v>1616</v>
      </c>
      <c r="G21" s="6" t="s">
        <v>1617</v>
      </c>
      <c r="H21" s="4">
        <f>기계경비상세!I120</f>
        <v>0</v>
      </c>
      <c r="I21" s="4">
        <f>기계경비상세!K120</f>
        <v>0</v>
      </c>
      <c r="J21" s="4">
        <f>기계경비상세!M120</f>
        <v>0</v>
      </c>
      <c r="K21" s="4">
        <f t="shared" si="0"/>
        <v>0</v>
      </c>
      <c r="L21" s="1" t="s">
        <v>13</v>
      </c>
    </row>
    <row r="22" spans="1:12" x14ac:dyDescent="0.2">
      <c r="A22" s="1" t="s">
        <v>1391</v>
      </c>
      <c r="B22" s="1" t="s">
        <v>13</v>
      </c>
      <c r="C22" s="1" t="s">
        <v>1392</v>
      </c>
      <c r="D22" s="1" t="s">
        <v>1393</v>
      </c>
      <c r="E22" s="6" t="s">
        <v>1335</v>
      </c>
      <c r="F22" s="6" t="s">
        <v>1616</v>
      </c>
      <c r="G22" s="6" t="s">
        <v>1617</v>
      </c>
      <c r="H22" s="4">
        <f>기계경비상세!I127</f>
        <v>0</v>
      </c>
      <c r="I22" s="4">
        <f>기계경비상세!K127</f>
        <v>0</v>
      </c>
      <c r="J22" s="4">
        <f>기계경비상세!M127</f>
        <v>0</v>
      </c>
      <c r="K22" s="4">
        <f t="shared" si="0"/>
        <v>0</v>
      </c>
      <c r="L22" s="1" t="s">
        <v>13</v>
      </c>
    </row>
    <row r="23" spans="1:12" x14ac:dyDescent="0.2">
      <c r="A23" s="1" t="s">
        <v>1403</v>
      </c>
      <c r="B23" s="1" t="s">
        <v>13</v>
      </c>
      <c r="C23" s="1" t="s">
        <v>1392</v>
      </c>
      <c r="D23" s="1" t="s">
        <v>1404</v>
      </c>
      <c r="E23" s="6" t="s">
        <v>1335</v>
      </c>
      <c r="F23" s="6" t="s">
        <v>1616</v>
      </c>
      <c r="G23" s="6" t="s">
        <v>1617</v>
      </c>
      <c r="H23" s="4">
        <f>기계경비상세!I134</f>
        <v>0</v>
      </c>
      <c r="I23" s="4">
        <f>기계경비상세!K134</f>
        <v>0</v>
      </c>
      <c r="J23" s="4">
        <f>기계경비상세!M134</f>
        <v>0</v>
      </c>
      <c r="K23" s="4">
        <f t="shared" si="0"/>
        <v>0</v>
      </c>
      <c r="L23" s="1" t="s">
        <v>13</v>
      </c>
    </row>
    <row r="24" spans="1:12" x14ac:dyDescent="0.2">
      <c r="A24" s="1" t="s">
        <v>1600</v>
      </c>
      <c r="B24" s="1" t="s">
        <v>13</v>
      </c>
      <c r="C24" s="1" t="s">
        <v>1392</v>
      </c>
      <c r="D24" s="1" t="s">
        <v>1601</v>
      </c>
      <c r="E24" s="6" t="s">
        <v>1335</v>
      </c>
      <c r="F24" s="6" t="s">
        <v>1616</v>
      </c>
      <c r="G24" s="6" t="s">
        <v>1617</v>
      </c>
      <c r="H24" s="4">
        <f>기계경비상세!I141</f>
        <v>0</v>
      </c>
      <c r="I24" s="4">
        <f>기계경비상세!K141</f>
        <v>0</v>
      </c>
      <c r="J24" s="4">
        <f>기계경비상세!M141</f>
        <v>0</v>
      </c>
      <c r="K24" s="4">
        <f t="shared" si="0"/>
        <v>0</v>
      </c>
      <c r="L24" s="1" t="s">
        <v>13</v>
      </c>
    </row>
    <row r="25" spans="1:12" x14ac:dyDescent="0.2">
      <c r="A25" s="1" t="s">
        <v>1530</v>
      </c>
      <c r="B25" s="1" t="s">
        <v>13</v>
      </c>
      <c r="C25" s="1" t="s">
        <v>1392</v>
      </c>
      <c r="D25" s="1" t="s">
        <v>1531</v>
      </c>
      <c r="E25" s="6" t="s">
        <v>1335</v>
      </c>
      <c r="F25" s="6" t="s">
        <v>1616</v>
      </c>
      <c r="G25" s="6" t="s">
        <v>1617</v>
      </c>
      <c r="H25" s="4">
        <f>기계경비상세!I148</f>
        <v>0</v>
      </c>
      <c r="I25" s="4">
        <f>기계경비상세!K148</f>
        <v>0</v>
      </c>
      <c r="J25" s="4">
        <f>기계경비상세!M148</f>
        <v>0</v>
      </c>
      <c r="K25" s="4">
        <f t="shared" si="0"/>
        <v>0</v>
      </c>
      <c r="L25" s="1" t="s">
        <v>13</v>
      </c>
    </row>
    <row r="26" spans="1:12" x14ac:dyDescent="0.2">
      <c r="A26" s="1" t="s">
        <v>1532</v>
      </c>
      <c r="B26" s="1" t="s">
        <v>13</v>
      </c>
      <c r="C26" s="1" t="s">
        <v>1392</v>
      </c>
      <c r="D26" s="1" t="s">
        <v>1533</v>
      </c>
      <c r="E26" s="6" t="s">
        <v>1335</v>
      </c>
      <c r="F26" s="6" t="s">
        <v>1616</v>
      </c>
      <c r="G26" s="6" t="s">
        <v>1617</v>
      </c>
      <c r="H26" s="4">
        <f>기계경비상세!I155</f>
        <v>0</v>
      </c>
      <c r="I26" s="4">
        <f>기계경비상세!K155</f>
        <v>0</v>
      </c>
      <c r="J26" s="4">
        <f>기계경비상세!M155</f>
        <v>0</v>
      </c>
      <c r="K26" s="4">
        <f t="shared" si="0"/>
        <v>0</v>
      </c>
      <c r="L26" s="1" t="s">
        <v>13</v>
      </c>
    </row>
    <row r="27" spans="1:12" x14ac:dyDescent="0.2">
      <c r="A27" s="1" t="s">
        <v>1534</v>
      </c>
      <c r="B27" s="1" t="s">
        <v>13</v>
      </c>
      <c r="C27" s="1" t="s">
        <v>1392</v>
      </c>
      <c r="D27" s="1" t="s">
        <v>1535</v>
      </c>
      <c r="E27" s="6" t="s">
        <v>1335</v>
      </c>
      <c r="F27" s="6" t="s">
        <v>1616</v>
      </c>
      <c r="G27" s="6" t="s">
        <v>1617</v>
      </c>
      <c r="H27" s="4">
        <f>기계경비상세!I162</f>
        <v>0</v>
      </c>
      <c r="I27" s="4">
        <f>기계경비상세!K162</f>
        <v>0</v>
      </c>
      <c r="J27" s="4">
        <f>기계경비상세!M162</f>
        <v>0</v>
      </c>
      <c r="K27" s="4">
        <f t="shared" si="0"/>
        <v>0</v>
      </c>
      <c r="L27" s="1" t="s">
        <v>13</v>
      </c>
    </row>
    <row r="28" spans="1:12" x14ac:dyDescent="0.2">
      <c r="A28" s="1" t="s">
        <v>1536</v>
      </c>
      <c r="B28" s="1" t="s">
        <v>13</v>
      </c>
      <c r="C28" s="1" t="s">
        <v>1392</v>
      </c>
      <c r="D28" s="1" t="s">
        <v>1537</v>
      </c>
      <c r="E28" s="6" t="s">
        <v>1335</v>
      </c>
      <c r="F28" s="6" t="s">
        <v>1616</v>
      </c>
      <c r="G28" s="6" t="s">
        <v>1617</v>
      </c>
      <c r="H28" s="4">
        <f>기계경비상세!I169</f>
        <v>0</v>
      </c>
      <c r="I28" s="4">
        <f>기계경비상세!K169</f>
        <v>0</v>
      </c>
      <c r="J28" s="4">
        <f>기계경비상세!M169</f>
        <v>0</v>
      </c>
      <c r="K28" s="4">
        <f t="shared" si="0"/>
        <v>0</v>
      </c>
      <c r="L28" s="1" t="s">
        <v>13</v>
      </c>
    </row>
    <row r="29" spans="1:12" x14ac:dyDescent="0.2">
      <c r="A29" s="1" t="s">
        <v>1538</v>
      </c>
      <c r="B29" s="1" t="s">
        <v>13</v>
      </c>
      <c r="C29" s="1" t="s">
        <v>1392</v>
      </c>
      <c r="D29" s="1" t="s">
        <v>1539</v>
      </c>
      <c r="E29" s="6" t="s">
        <v>1335</v>
      </c>
      <c r="F29" s="6" t="s">
        <v>1616</v>
      </c>
      <c r="G29" s="6" t="s">
        <v>1617</v>
      </c>
      <c r="H29" s="4">
        <f>기계경비상세!I176</f>
        <v>0</v>
      </c>
      <c r="I29" s="4">
        <f>기계경비상세!K176</f>
        <v>0</v>
      </c>
      <c r="J29" s="4">
        <f>기계경비상세!M176</f>
        <v>0</v>
      </c>
      <c r="K29" s="4">
        <f t="shared" si="0"/>
        <v>0</v>
      </c>
      <c r="L29" s="1" t="s">
        <v>13</v>
      </c>
    </row>
    <row r="30" spans="1:12" x14ac:dyDescent="0.2">
      <c r="A30" s="1" t="s">
        <v>1336</v>
      </c>
      <c r="B30" s="1" t="s">
        <v>13</v>
      </c>
      <c r="C30" s="1" t="s">
        <v>1333</v>
      </c>
      <c r="D30" s="1" t="s">
        <v>1337</v>
      </c>
      <c r="E30" s="6" t="s">
        <v>1335</v>
      </c>
      <c r="F30" s="6" t="s">
        <v>1616</v>
      </c>
      <c r="G30" s="6" t="s">
        <v>1617</v>
      </c>
      <c r="H30" s="4">
        <f>기계경비상세!I183</f>
        <v>0</v>
      </c>
      <c r="I30" s="4">
        <f>기계경비상세!K183</f>
        <v>0</v>
      </c>
      <c r="J30" s="4">
        <f>기계경비상세!M183</f>
        <v>0</v>
      </c>
      <c r="K30" s="4">
        <f t="shared" si="0"/>
        <v>0</v>
      </c>
      <c r="L30" s="1" t="s">
        <v>13</v>
      </c>
    </row>
    <row r="31" spans="1:12" x14ac:dyDescent="0.2">
      <c r="A31" s="1" t="s">
        <v>1348</v>
      </c>
      <c r="B31" s="1" t="s">
        <v>13</v>
      </c>
      <c r="C31" s="1" t="s">
        <v>1333</v>
      </c>
      <c r="D31" s="1" t="s">
        <v>1349</v>
      </c>
      <c r="E31" s="6" t="s">
        <v>1335</v>
      </c>
      <c r="F31" s="6" t="s">
        <v>1616</v>
      </c>
      <c r="G31" s="6" t="s">
        <v>1617</v>
      </c>
      <c r="H31" s="4">
        <f>기계경비상세!I190</f>
        <v>0</v>
      </c>
      <c r="I31" s="4">
        <f>기계경비상세!K190</f>
        <v>0</v>
      </c>
      <c r="J31" s="4">
        <f>기계경비상세!M190</f>
        <v>0</v>
      </c>
      <c r="K31" s="4">
        <f t="shared" si="0"/>
        <v>0</v>
      </c>
      <c r="L31" s="1" t="s">
        <v>13</v>
      </c>
    </row>
    <row r="32" spans="1:12" x14ac:dyDescent="0.2">
      <c r="A32" s="1" t="s">
        <v>1350</v>
      </c>
      <c r="B32" s="1" t="s">
        <v>13</v>
      </c>
      <c r="C32" s="1" t="s">
        <v>1333</v>
      </c>
      <c r="D32" s="1" t="s">
        <v>1351</v>
      </c>
      <c r="E32" s="6" t="s">
        <v>1335</v>
      </c>
      <c r="F32" s="6" t="s">
        <v>1616</v>
      </c>
      <c r="G32" s="6" t="s">
        <v>1617</v>
      </c>
      <c r="H32" s="4">
        <f>기계경비상세!I197</f>
        <v>0</v>
      </c>
      <c r="I32" s="4">
        <f>기계경비상세!K197</f>
        <v>0</v>
      </c>
      <c r="J32" s="4">
        <f>기계경비상세!M197</f>
        <v>0</v>
      </c>
      <c r="K32" s="4">
        <f t="shared" si="0"/>
        <v>0</v>
      </c>
      <c r="L32" s="1" t="s">
        <v>13</v>
      </c>
    </row>
    <row r="33" spans="1:12" x14ac:dyDescent="0.2">
      <c r="A33" s="1" t="s">
        <v>1379</v>
      </c>
      <c r="B33" s="1" t="s">
        <v>13</v>
      </c>
      <c r="C33" s="1" t="s">
        <v>1333</v>
      </c>
      <c r="D33" s="1" t="s">
        <v>1380</v>
      </c>
      <c r="E33" s="6" t="s">
        <v>1335</v>
      </c>
      <c r="F33" s="6" t="s">
        <v>1616</v>
      </c>
      <c r="G33" s="6" t="s">
        <v>1617</v>
      </c>
      <c r="H33" s="4">
        <f>기계경비상세!I204</f>
        <v>0</v>
      </c>
      <c r="I33" s="4">
        <f>기계경비상세!K204</f>
        <v>0</v>
      </c>
      <c r="J33" s="4">
        <f>기계경비상세!M204</f>
        <v>0</v>
      </c>
      <c r="K33" s="4">
        <f t="shared" si="0"/>
        <v>0</v>
      </c>
      <c r="L33" s="1" t="s">
        <v>13</v>
      </c>
    </row>
    <row r="34" spans="1:12" x14ac:dyDescent="0.2">
      <c r="A34" s="1" t="s">
        <v>1596</v>
      </c>
      <c r="B34" s="1" t="s">
        <v>13</v>
      </c>
      <c r="C34" s="1" t="s">
        <v>1333</v>
      </c>
      <c r="D34" s="1" t="s">
        <v>1597</v>
      </c>
      <c r="E34" s="6" t="s">
        <v>1335</v>
      </c>
      <c r="F34" s="6" t="s">
        <v>1616</v>
      </c>
      <c r="G34" s="6" t="s">
        <v>1617</v>
      </c>
      <c r="H34" s="4">
        <f>기계경비상세!I211</f>
        <v>0</v>
      </c>
      <c r="I34" s="4">
        <f>기계경비상세!K211</f>
        <v>0</v>
      </c>
      <c r="J34" s="4">
        <f>기계경비상세!M211</f>
        <v>0</v>
      </c>
      <c r="K34" s="4">
        <f t="shared" si="0"/>
        <v>0</v>
      </c>
      <c r="L34" s="1" t="s">
        <v>13</v>
      </c>
    </row>
    <row r="35" spans="1:12" x14ac:dyDescent="0.2">
      <c r="A35" s="1" t="s">
        <v>1332</v>
      </c>
      <c r="B35" s="1" t="s">
        <v>13</v>
      </c>
      <c r="C35" s="1" t="s">
        <v>1333</v>
      </c>
      <c r="D35" s="1" t="s">
        <v>1334</v>
      </c>
      <c r="E35" s="6" t="s">
        <v>1335</v>
      </c>
      <c r="F35" s="6" t="s">
        <v>1616</v>
      </c>
      <c r="G35" s="6" t="s">
        <v>1617</v>
      </c>
      <c r="H35" s="4">
        <f>기계경비상세!I218</f>
        <v>0</v>
      </c>
      <c r="I35" s="4">
        <f>기계경비상세!K218</f>
        <v>0</v>
      </c>
      <c r="J35" s="4">
        <f>기계경비상세!M218</f>
        <v>0</v>
      </c>
      <c r="K35" s="4">
        <f t="shared" si="0"/>
        <v>0</v>
      </c>
      <c r="L35" s="1" t="s">
        <v>13</v>
      </c>
    </row>
    <row r="36" spans="1:12" x14ac:dyDescent="0.2">
      <c r="A36" s="1" t="s">
        <v>1540</v>
      </c>
      <c r="B36" s="1" t="s">
        <v>13</v>
      </c>
      <c r="C36" s="1" t="s">
        <v>1333</v>
      </c>
      <c r="D36" s="1" t="s">
        <v>1541</v>
      </c>
      <c r="E36" s="6" t="s">
        <v>1335</v>
      </c>
      <c r="F36" s="6" t="s">
        <v>1616</v>
      </c>
      <c r="G36" s="6" t="s">
        <v>1617</v>
      </c>
      <c r="H36" s="4">
        <f>기계경비상세!I225</f>
        <v>0</v>
      </c>
      <c r="I36" s="4">
        <f>기계경비상세!K225</f>
        <v>0</v>
      </c>
      <c r="J36" s="4">
        <f>기계경비상세!M225</f>
        <v>0</v>
      </c>
      <c r="K36" s="4">
        <f t="shared" ref="K36:K67" si="1">H36+I36+J36</f>
        <v>0</v>
      </c>
      <c r="L36" s="1" t="s">
        <v>13</v>
      </c>
    </row>
    <row r="37" spans="1:12" x14ac:dyDescent="0.2">
      <c r="A37" s="1" t="s">
        <v>1357</v>
      </c>
      <c r="B37" s="1" t="s">
        <v>13</v>
      </c>
      <c r="C37" s="1" t="s">
        <v>1358</v>
      </c>
      <c r="D37" s="1" t="s">
        <v>1359</v>
      </c>
      <c r="E37" s="6" t="s">
        <v>1335</v>
      </c>
      <c r="F37" s="6" t="s">
        <v>1616</v>
      </c>
      <c r="G37" s="6" t="s">
        <v>1617</v>
      </c>
      <c r="H37" s="4">
        <f>기계경비상세!I232</f>
        <v>0</v>
      </c>
      <c r="I37" s="4">
        <f>기계경비상세!K232</f>
        <v>0</v>
      </c>
      <c r="J37" s="4">
        <f>기계경비상세!M232</f>
        <v>0</v>
      </c>
      <c r="K37" s="4">
        <f t="shared" si="1"/>
        <v>0</v>
      </c>
      <c r="L37" s="1" t="s">
        <v>13</v>
      </c>
    </row>
    <row r="38" spans="1:12" x14ac:dyDescent="0.2">
      <c r="A38" s="1" t="s">
        <v>1500</v>
      </c>
      <c r="B38" s="1" t="s">
        <v>13</v>
      </c>
      <c r="C38" s="1" t="s">
        <v>1358</v>
      </c>
      <c r="D38" s="1" t="s">
        <v>1337</v>
      </c>
      <c r="E38" s="6" t="s">
        <v>1335</v>
      </c>
      <c r="F38" s="6" t="s">
        <v>1616</v>
      </c>
      <c r="G38" s="6" t="s">
        <v>1617</v>
      </c>
      <c r="H38" s="4">
        <f>기계경비상세!I239</f>
        <v>0</v>
      </c>
      <c r="I38" s="4">
        <f>기계경비상세!K239</f>
        <v>0</v>
      </c>
      <c r="J38" s="4">
        <f>기계경비상세!M239</f>
        <v>0</v>
      </c>
      <c r="K38" s="4">
        <f t="shared" si="1"/>
        <v>0</v>
      </c>
      <c r="L38" s="1" t="s">
        <v>13</v>
      </c>
    </row>
    <row r="39" spans="1:12" x14ac:dyDescent="0.2">
      <c r="A39" s="1" t="s">
        <v>1501</v>
      </c>
      <c r="B39" s="1" t="s">
        <v>13</v>
      </c>
      <c r="C39" s="1" t="s">
        <v>1358</v>
      </c>
      <c r="D39" s="1" t="s">
        <v>1349</v>
      </c>
      <c r="E39" s="6" t="s">
        <v>1335</v>
      </c>
      <c r="F39" s="6" t="s">
        <v>1616</v>
      </c>
      <c r="G39" s="6" t="s">
        <v>1617</v>
      </c>
      <c r="H39" s="4">
        <f>기계경비상세!I246</f>
        <v>0</v>
      </c>
      <c r="I39" s="4">
        <f>기계경비상세!K246</f>
        <v>0</v>
      </c>
      <c r="J39" s="4">
        <f>기계경비상세!M246</f>
        <v>0</v>
      </c>
      <c r="K39" s="4">
        <f t="shared" si="1"/>
        <v>0</v>
      </c>
      <c r="L39" s="1" t="s">
        <v>13</v>
      </c>
    </row>
    <row r="40" spans="1:12" x14ac:dyDescent="0.2">
      <c r="A40" s="1" t="s">
        <v>1491</v>
      </c>
      <c r="B40" s="1" t="s">
        <v>13</v>
      </c>
      <c r="C40" s="1" t="s">
        <v>1492</v>
      </c>
      <c r="D40" s="1" t="s">
        <v>1359</v>
      </c>
      <c r="E40" s="6" t="s">
        <v>1335</v>
      </c>
      <c r="F40" s="6" t="s">
        <v>1616</v>
      </c>
      <c r="G40" s="6" t="s">
        <v>1617</v>
      </c>
      <c r="H40" s="4">
        <f>기계경비상세!I253</f>
        <v>0</v>
      </c>
      <c r="I40" s="4">
        <f>기계경비상세!K253</f>
        <v>0</v>
      </c>
      <c r="J40" s="4">
        <f>기계경비상세!M253</f>
        <v>0</v>
      </c>
      <c r="K40" s="4">
        <f t="shared" si="1"/>
        <v>0</v>
      </c>
      <c r="L40" s="1" t="s">
        <v>13</v>
      </c>
    </row>
    <row r="41" spans="1:12" x14ac:dyDescent="0.2">
      <c r="A41" s="1" t="s">
        <v>1542</v>
      </c>
      <c r="B41" s="1" t="s">
        <v>13</v>
      </c>
      <c r="C41" s="1" t="s">
        <v>1543</v>
      </c>
      <c r="D41" s="1" t="s">
        <v>1544</v>
      </c>
      <c r="E41" s="6" t="s">
        <v>1335</v>
      </c>
      <c r="F41" s="6" t="s">
        <v>1616</v>
      </c>
      <c r="G41" s="6" t="s">
        <v>1617</v>
      </c>
      <c r="H41" s="4">
        <f>기계경비상세!I260</f>
        <v>0</v>
      </c>
      <c r="I41" s="4">
        <f>기계경비상세!K260</f>
        <v>0</v>
      </c>
      <c r="J41" s="4">
        <f>기계경비상세!M260</f>
        <v>0</v>
      </c>
      <c r="K41" s="4">
        <f t="shared" si="1"/>
        <v>0</v>
      </c>
      <c r="L41" s="1" t="s">
        <v>13</v>
      </c>
    </row>
    <row r="42" spans="1:12" x14ac:dyDescent="0.2">
      <c r="A42" s="1" t="s">
        <v>1367</v>
      </c>
      <c r="B42" s="1" t="s">
        <v>13</v>
      </c>
      <c r="C42" s="1" t="s">
        <v>1368</v>
      </c>
      <c r="D42" s="1" t="s">
        <v>1369</v>
      </c>
      <c r="E42" s="6" t="s">
        <v>1335</v>
      </c>
      <c r="F42" s="6" t="s">
        <v>1616</v>
      </c>
      <c r="G42" s="6" t="s">
        <v>1617</v>
      </c>
      <c r="H42" s="4">
        <f>기계경비상세!I264</f>
        <v>0</v>
      </c>
      <c r="I42" s="4">
        <f>기계경비상세!K264</f>
        <v>0</v>
      </c>
      <c r="J42" s="4">
        <f>기계경비상세!M264</f>
        <v>0</v>
      </c>
      <c r="K42" s="4">
        <f t="shared" si="1"/>
        <v>0</v>
      </c>
      <c r="L42" s="1" t="s">
        <v>13</v>
      </c>
    </row>
    <row r="43" spans="1:12" x14ac:dyDescent="0.2">
      <c r="A43" s="1" t="s">
        <v>1467</v>
      </c>
      <c r="B43" s="1" t="s">
        <v>13</v>
      </c>
      <c r="C43" s="1" t="s">
        <v>1468</v>
      </c>
      <c r="D43" s="1" t="s">
        <v>1469</v>
      </c>
      <c r="E43" s="6" t="s">
        <v>1335</v>
      </c>
      <c r="F43" s="6" t="s">
        <v>1616</v>
      </c>
      <c r="G43" s="6" t="s">
        <v>1617</v>
      </c>
      <c r="H43" s="4">
        <f>기계경비상세!I271</f>
        <v>0</v>
      </c>
      <c r="I43" s="4">
        <f>기계경비상세!K271</f>
        <v>0</v>
      </c>
      <c r="J43" s="4">
        <f>기계경비상세!M271</f>
        <v>0</v>
      </c>
      <c r="K43" s="4">
        <f t="shared" si="1"/>
        <v>0</v>
      </c>
      <c r="L43" s="1" t="s">
        <v>13</v>
      </c>
    </row>
    <row r="44" spans="1:12" x14ac:dyDescent="0.2">
      <c r="A44" s="1" t="s">
        <v>1522</v>
      </c>
      <c r="B44" s="1" t="s">
        <v>13</v>
      </c>
      <c r="C44" s="1" t="s">
        <v>1468</v>
      </c>
      <c r="D44" s="1" t="s">
        <v>1523</v>
      </c>
      <c r="E44" s="6" t="s">
        <v>1335</v>
      </c>
      <c r="F44" s="6" t="s">
        <v>1616</v>
      </c>
      <c r="G44" s="6" t="s">
        <v>1617</v>
      </c>
      <c r="H44" s="4">
        <f>기계경비상세!I278</f>
        <v>0</v>
      </c>
      <c r="I44" s="4">
        <f>기계경비상세!K278</f>
        <v>0</v>
      </c>
      <c r="J44" s="4">
        <f>기계경비상세!M278</f>
        <v>0</v>
      </c>
      <c r="K44" s="4">
        <f t="shared" si="1"/>
        <v>0</v>
      </c>
      <c r="L44" s="1" t="s">
        <v>13</v>
      </c>
    </row>
    <row r="45" spans="1:12" x14ac:dyDescent="0.2">
      <c r="A45" s="1" t="s">
        <v>1470</v>
      </c>
      <c r="B45" s="1" t="s">
        <v>13</v>
      </c>
      <c r="C45" s="1" t="s">
        <v>1471</v>
      </c>
      <c r="D45" s="1" t="s">
        <v>1472</v>
      </c>
      <c r="E45" s="6" t="s">
        <v>1335</v>
      </c>
      <c r="F45" s="6" t="s">
        <v>1616</v>
      </c>
      <c r="G45" s="6" t="s">
        <v>1617</v>
      </c>
      <c r="H45" s="4">
        <f>기계경비상세!I282</f>
        <v>0</v>
      </c>
      <c r="I45" s="4">
        <f>기계경비상세!K282</f>
        <v>0</v>
      </c>
      <c r="J45" s="4">
        <f>기계경비상세!M282</f>
        <v>0</v>
      </c>
      <c r="K45" s="4">
        <f t="shared" si="1"/>
        <v>0</v>
      </c>
      <c r="L45" s="1" t="s">
        <v>13</v>
      </c>
    </row>
    <row r="46" spans="1:12" x14ac:dyDescent="0.2">
      <c r="A46" s="1" t="s">
        <v>1442</v>
      </c>
      <c r="B46" s="1" t="s">
        <v>13</v>
      </c>
      <c r="C46" s="1" t="s">
        <v>1443</v>
      </c>
      <c r="D46" s="1" t="s">
        <v>1444</v>
      </c>
      <c r="E46" s="6" t="s">
        <v>1335</v>
      </c>
      <c r="F46" s="6" t="s">
        <v>1616</v>
      </c>
      <c r="G46" s="6" t="s">
        <v>1617</v>
      </c>
      <c r="H46" s="4">
        <f>기계경비상세!I289</f>
        <v>0</v>
      </c>
      <c r="I46" s="4">
        <f>기계경비상세!K289</f>
        <v>0</v>
      </c>
      <c r="J46" s="4">
        <f>기계경비상세!M289</f>
        <v>0</v>
      </c>
      <c r="K46" s="4">
        <f t="shared" si="1"/>
        <v>0</v>
      </c>
      <c r="L46" s="1" t="s">
        <v>13</v>
      </c>
    </row>
    <row r="47" spans="1:12" x14ac:dyDescent="0.2">
      <c r="A47" s="1" t="s">
        <v>1449</v>
      </c>
      <c r="B47" s="1" t="s">
        <v>13</v>
      </c>
      <c r="C47" s="1" t="s">
        <v>1450</v>
      </c>
      <c r="D47" s="1" t="s">
        <v>1451</v>
      </c>
      <c r="E47" s="6" t="s">
        <v>1335</v>
      </c>
      <c r="F47" s="6" t="s">
        <v>1616</v>
      </c>
      <c r="G47" s="6" t="s">
        <v>1617</v>
      </c>
      <c r="H47" s="4">
        <f>기계경비상세!I296</f>
        <v>0</v>
      </c>
      <c r="I47" s="4">
        <f>기계경비상세!K296</f>
        <v>0</v>
      </c>
      <c r="J47" s="4">
        <f>기계경비상세!M296</f>
        <v>0</v>
      </c>
      <c r="K47" s="4">
        <f t="shared" si="1"/>
        <v>0</v>
      </c>
      <c r="L47" s="1" t="s">
        <v>13</v>
      </c>
    </row>
    <row r="48" spans="1:12" x14ac:dyDescent="0.2">
      <c r="A48" s="1" t="s">
        <v>1565</v>
      </c>
      <c r="B48" s="1" t="s">
        <v>13</v>
      </c>
      <c r="C48" s="1" t="s">
        <v>1566</v>
      </c>
      <c r="D48" s="1" t="s">
        <v>1567</v>
      </c>
      <c r="E48" s="6" t="s">
        <v>1335</v>
      </c>
      <c r="F48" s="6" t="s">
        <v>1616</v>
      </c>
      <c r="G48" s="6" t="s">
        <v>1617</v>
      </c>
      <c r="H48" s="4">
        <f>기계경비상세!I300</f>
        <v>0</v>
      </c>
      <c r="I48" s="4">
        <f>기계경비상세!K300</f>
        <v>0</v>
      </c>
      <c r="J48" s="4">
        <f>기계경비상세!M300</f>
        <v>0</v>
      </c>
      <c r="K48" s="4">
        <f t="shared" si="1"/>
        <v>0</v>
      </c>
      <c r="L48" s="1" t="s">
        <v>13</v>
      </c>
    </row>
    <row r="49" spans="1:12" x14ac:dyDescent="0.2">
      <c r="A49" s="1" t="s">
        <v>1568</v>
      </c>
      <c r="B49" s="1" t="s">
        <v>13</v>
      </c>
      <c r="C49" s="1" t="s">
        <v>1569</v>
      </c>
      <c r="D49" s="1" t="s">
        <v>1570</v>
      </c>
      <c r="E49" s="6" t="s">
        <v>1335</v>
      </c>
      <c r="F49" s="6" t="s">
        <v>1616</v>
      </c>
      <c r="G49" s="6" t="s">
        <v>1617</v>
      </c>
      <c r="H49" s="4">
        <f>기계경비상세!I304</f>
        <v>0</v>
      </c>
      <c r="I49" s="4">
        <f>기계경비상세!K304</f>
        <v>0</v>
      </c>
      <c r="J49" s="4">
        <f>기계경비상세!M304</f>
        <v>0</v>
      </c>
      <c r="K49" s="4">
        <f t="shared" si="1"/>
        <v>0</v>
      </c>
      <c r="L49" s="1" t="s">
        <v>13</v>
      </c>
    </row>
    <row r="50" spans="1:12" x14ac:dyDescent="0.2">
      <c r="A50" s="1" t="s">
        <v>1493</v>
      </c>
      <c r="B50" s="1" t="s">
        <v>13</v>
      </c>
      <c r="C50" s="1" t="s">
        <v>1494</v>
      </c>
      <c r="D50" s="1" t="s">
        <v>1495</v>
      </c>
      <c r="E50" s="6" t="s">
        <v>1335</v>
      </c>
      <c r="F50" s="6" t="s">
        <v>1616</v>
      </c>
      <c r="G50" s="6" t="s">
        <v>1617</v>
      </c>
      <c r="H50" s="4">
        <f>기계경비상세!I308</f>
        <v>0</v>
      </c>
      <c r="I50" s="4">
        <f>기계경비상세!K308</f>
        <v>0</v>
      </c>
      <c r="J50" s="4">
        <f>기계경비상세!M308</f>
        <v>0</v>
      </c>
      <c r="K50" s="4">
        <f t="shared" si="1"/>
        <v>0</v>
      </c>
      <c r="L50" s="1" t="s">
        <v>13</v>
      </c>
    </row>
    <row r="51" spans="1:12" x14ac:dyDescent="0.2">
      <c r="A51" s="1" t="s">
        <v>1602</v>
      </c>
      <c r="B51" s="1" t="s">
        <v>13</v>
      </c>
      <c r="C51" s="1" t="s">
        <v>1494</v>
      </c>
      <c r="D51" s="1" t="s">
        <v>1603</v>
      </c>
      <c r="E51" s="6" t="s">
        <v>1335</v>
      </c>
      <c r="F51" s="6" t="s">
        <v>1616</v>
      </c>
      <c r="G51" s="6" t="s">
        <v>1617</v>
      </c>
      <c r="H51" s="4">
        <f>기계경비상세!I312</f>
        <v>0</v>
      </c>
      <c r="I51" s="4">
        <f>기계경비상세!K312</f>
        <v>0</v>
      </c>
      <c r="J51" s="4">
        <f>기계경비상세!M312</f>
        <v>0</v>
      </c>
      <c r="K51" s="4">
        <f t="shared" si="1"/>
        <v>0</v>
      </c>
      <c r="L51" s="1" t="s">
        <v>13</v>
      </c>
    </row>
    <row r="52" spans="1:12" x14ac:dyDescent="0.2">
      <c r="A52" s="1" t="s">
        <v>1561</v>
      </c>
      <c r="B52" s="1" t="s">
        <v>13</v>
      </c>
      <c r="C52" s="1" t="s">
        <v>1494</v>
      </c>
      <c r="D52" s="1" t="s">
        <v>1562</v>
      </c>
      <c r="E52" s="6" t="s">
        <v>1335</v>
      </c>
      <c r="F52" s="6" t="s">
        <v>1616</v>
      </c>
      <c r="G52" s="6" t="s">
        <v>1617</v>
      </c>
      <c r="H52" s="4">
        <f>기계경비상세!I316</f>
        <v>0</v>
      </c>
      <c r="I52" s="4">
        <f>기계경비상세!K316</f>
        <v>0</v>
      </c>
      <c r="J52" s="4">
        <f>기계경비상세!M316</f>
        <v>0</v>
      </c>
      <c r="K52" s="4">
        <f t="shared" si="1"/>
        <v>0</v>
      </c>
      <c r="L52" s="1" t="s">
        <v>13</v>
      </c>
    </row>
    <row r="53" spans="1:12" x14ac:dyDescent="0.2">
      <c r="A53" s="1" t="s">
        <v>1394</v>
      </c>
      <c r="B53" s="1" t="s">
        <v>13</v>
      </c>
      <c r="C53" s="1" t="s">
        <v>1395</v>
      </c>
      <c r="D53" s="1" t="s">
        <v>1396</v>
      </c>
      <c r="E53" s="6" t="s">
        <v>1335</v>
      </c>
      <c r="F53" s="6" t="s">
        <v>1616</v>
      </c>
      <c r="G53" s="6" t="s">
        <v>1617</v>
      </c>
      <c r="H53" s="4">
        <f>기계경비상세!I323</f>
        <v>0</v>
      </c>
      <c r="I53" s="4">
        <f>기계경비상세!K323</f>
        <v>0</v>
      </c>
      <c r="J53" s="4">
        <f>기계경비상세!M323</f>
        <v>0</v>
      </c>
      <c r="K53" s="4">
        <f t="shared" si="1"/>
        <v>0</v>
      </c>
      <c r="L53" s="1" t="s">
        <v>13</v>
      </c>
    </row>
    <row r="54" spans="1:12" x14ac:dyDescent="0.2">
      <c r="A54" s="1" t="s">
        <v>1505</v>
      </c>
      <c r="B54" s="1" t="s">
        <v>13</v>
      </c>
      <c r="C54" s="1" t="s">
        <v>1482</v>
      </c>
      <c r="D54" s="1" t="s">
        <v>1506</v>
      </c>
      <c r="E54" s="6" t="s">
        <v>1335</v>
      </c>
      <c r="F54" s="6" t="s">
        <v>1616</v>
      </c>
      <c r="G54" s="6" t="s">
        <v>1617</v>
      </c>
      <c r="H54" s="4">
        <f>기계경비상세!I330</f>
        <v>0</v>
      </c>
      <c r="I54" s="4">
        <f>기계경비상세!K330</f>
        <v>0</v>
      </c>
      <c r="J54" s="4">
        <f>기계경비상세!M330</f>
        <v>0</v>
      </c>
      <c r="K54" s="4">
        <f t="shared" si="1"/>
        <v>0</v>
      </c>
      <c r="L54" s="1" t="s">
        <v>13</v>
      </c>
    </row>
    <row r="55" spans="1:12" x14ac:dyDescent="0.2">
      <c r="A55" s="1" t="s">
        <v>1507</v>
      </c>
      <c r="B55" s="1" t="s">
        <v>13</v>
      </c>
      <c r="C55" s="1" t="s">
        <v>1482</v>
      </c>
      <c r="D55" s="1" t="s">
        <v>1508</v>
      </c>
      <c r="E55" s="6" t="s">
        <v>1335</v>
      </c>
      <c r="F55" s="6" t="s">
        <v>1616</v>
      </c>
      <c r="G55" s="6" t="s">
        <v>1617</v>
      </c>
      <c r="H55" s="4">
        <f>기계경비상세!I337</f>
        <v>0</v>
      </c>
      <c r="I55" s="4">
        <f>기계경비상세!K337</f>
        <v>0</v>
      </c>
      <c r="J55" s="4">
        <f>기계경비상세!M337</f>
        <v>0</v>
      </c>
      <c r="K55" s="4">
        <f t="shared" si="1"/>
        <v>0</v>
      </c>
      <c r="L55" s="1" t="s">
        <v>13</v>
      </c>
    </row>
    <row r="56" spans="1:12" x14ac:dyDescent="0.2">
      <c r="A56" s="1" t="s">
        <v>1481</v>
      </c>
      <c r="B56" s="1" t="s">
        <v>13</v>
      </c>
      <c r="C56" s="1" t="s">
        <v>1482</v>
      </c>
      <c r="D56" s="1" t="s">
        <v>1483</v>
      </c>
      <c r="E56" s="6" t="s">
        <v>1335</v>
      </c>
      <c r="F56" s="6" t="s">
        <v>1616</v>
      </c>
      <c r="G56" s="6" t="s">
        <v>1617</v>
      </c>
      <c r="H56" s="4">
        <f>기계경비상세!I344</f>
        <v>0</v>
      </c>
      <c r="I56" s="4">
        <f>기계경비상세!K344</f>
        <v>0</v>
      </c>
      <c r="J56" s="4">
        <f>기계경비상세!M344</f>
        <v>0</v>
      </c>
      <c r="K56" s="4">
        <f t="shared" si="1"/>
        <v>0</v>
      </c>
      <c r="L56" s="1" t="s">
        <v>13</v>
      </c>
    </row>
    <row r="57" spans="1:12" x14ac:dyDescent="0.2">
      <c r="A57" s="1" t="s">
        <v>1509</v>
      </c>
      <c r="B57" s="1" t="s">
        <v>13</v>
      </c>
      <c r="C57" s="1" t="s">
        <v>1482</v>
      </c>
      <c r="D57" s="1" t="s">
        <v>1510</v>
      </c>
      <c r="E57" s="6" t="s">
        <v>1335</v>
      </c>
      <c r="F57" s="6" t="s">
        <v>1616</v>
      </c>
      <c r="G57" s="6" t="s">
        <v>1617</v>
      </c>
      <c r="H57" s="4">
        <f>기계경비상세!I351</f>
        <v>0</v>
      </c>
      <c r="I57" s="4">
        <f>기계경비상세!K351</f>
        <v>0</v>
      </c>
      <c r="J57" s="4">
        <f>기계경비상세!M351</f>
        <v>0</v>
      </c>
      <c r="K57" s="4">
        <f t="shared" si="1"/>
        <v>0</v>
      </c>
      <c r="L57" s="1" t="s">
        <v>13</v>
      </c>
    </row>
    <row r="58" spans="1:12" x14ac:dyDescent="0.2">
      <c r="A58" s="1" t="s">
        <v>1511</v>
      </c>
      <c r="B58" s="1" t="s">
        <v>13</v>
      </c>
      <c r="C58" s="1" t="s">
        <v>1482</v>
      </c>
      <c r="D58" s="1" t="s">
        <v>1512</v>
      </c>
      <c r="E58" s="6" t="s">
        <v>1335</v>
      </c>
      <c r="F58" s="6" t="s">
        <v>1616</v>
      </c>
      <c r="G58" s="6" t="s">
        <v>1617</v>
      </c>
      <c r="H58" s="4">
        <f>기계경비상세!I358</f>
        <v>0</v>
      </c>
      <c r="I58" s="4">
        <f>기계경비상세!K358</f>
        <v>0</v>
      </c>
      <c r="J58" s="4">
        <f>기계경비상세!M358</f>
        <v>0</v>
      </c>
      <c r="K58" s="4">
        <f t="shared" si="1"/>
        <v>0</v>
      </c>
      <c r="L58" s="1" t="s">
        <v>13</v>
      </c>
    </row>
    <row r="59" spans="1:12" x14ac:dyDescent="0.2">
      <c r="A59" s="1" t="s">
        <v>1431</v>
      </c>
      <c r="B59" s="1" t="s">
        <v>13</v>
      </c>
      <c r="C59" s="1" t="s">
        <v>1432</v>
      </c>
      <c r="D59" s="1" t="s">
        <v>1342</v>
      </c>
      <c r="E59" s="6" t="s">
        <v>1335</v>
      </c>
      <c r="F59" s="6" t="s">
        <v>1616</v>
      </c>
      <c r="G59" s="6" t="s">
        <v>1617</v>
      </c>
      <c r="H59" s="4">
        <f>기계경비상세!I362</f>
        <v>0</v>
      </c>
      <c r="I59" s="4">
        <f>기계경비상세!K362</f>
        <v>0</v>
      </c>
      <c r="J59" s="4">
        <f>기계경비상세!M362</f>
        <v>0</v>
      </c>
      <c r="K59" s="4">
        <f t="shared" si="1"/>
        <v>0</v>
      </c>
      <c r="L59" s="1" t="s">
        <v>13</v>
      </c>
    </row>
    <row r="60" spans="1:12" x14ac:dyDescent="0.2">
      <c r="A60" s="1" t="s">
        <v>1607</v>
      </c>
      <c r="B60" s="1" t="s">
        <v>13</v>
      </c>
      <c r="C60" s="1" t="s">
        <v>1432</v>
      </c>
      <c r="D60" s="1" t="s">
        <v>1608</v>
      </c>
      <c r="E60" s="6" t="s">
        <v>1335</v>
      </c>
      <c r="F60" s="6" t="s">
        <v>1616</v>
      </c>
      <c r="G60" s="6" t="s">
        <v>1617</v>
      </c>
      <c r="H60" s="4">
        <f>기계경비상세!I366</f>
        <v>0</v>
      </c>
      <c r="I60" s="4">
        <f>기계경비상세!K366</f>
        <v>0</v>
      </c>
      <c r="J60" s="4">
        <f>기계경비상세!M366</f>
        <v>0</v>
      </c>
      <c r="K60" s="4">
        <f t="shared" si="1"/>
        <v>0</v>
      </c>
      <c r="L60" s="1" t="s">
        <v>13</v>
      </c>
    </row>
    <row r="61" spans="1:12" x14ac:dyDescent="0.2">
      <c r="A61" s="1" t="s">
        <v>1478</v>
      </c>
      <c r="B61" s="1" t="s">
        <v>13</v>
      </c>
      <c r="C61" s="1" t="s">
        <v>1479</v>
      </c>
      <c r="D61" s="1" t="s">
        <v>1480</v>
      </c>
      <c r="E61" s="6" t="s">
        <v>1335</v>
      </c>
      <c r="F61" s="6" t="s">
        <v>1616</v>
      </c>
      <c r="G61" s="6" t="s">
        <v>1617</v>
      </c>
      <c r="H61" s="4">
        <f>기계경비상세!I372</f>
        <v>0</v>
      </c>
      <c r="I61" s="4">
        <f>기계경비상세!K372</f>
        <v>0</v>
      </c>
      <c r="J61" s="4">
        <f>기계경비상세!M372</f>
        <v>0</v>
      </c>
      <c r="K61" s="4">
        <f t="shared" si="1"/>
        <v>0</v>
      </c>
      <c r="L61" s="1" t="s">
        <v>13</v>
      </c>
    </row>
    <row r="62" spans="1:12" x14ac:dyDescent="0.2">
      <c r="A62" s="1" t="s">
        <v>1447</v>
      </c>
      <c r="B62" s="1" t="s">
        <v>13</v>
      </c>
      <c r="C62" s="1" t="s">
        <v>1371</v>
      </c>
      <c r="D62" s="1" t="s">
        <v>1448</v>
      </c>
      <c r="E62" s="6" t="s">
        <v>1335</v>
      </c>
      <c r="F62" s="6" t="s">
        <v>1616</v>
      </c>
      <c r="G62" s="6" t="s">
        <v>1617</v>
      </c>
      <c r="H62" s="4">
        <f>기계경비상세!I379</f>
        <v>0</v>
      </c>
      <c r="I62" s="4">
        <f>기계경비상세!K379</f>
        <v>0</v>
      </c>
      <c r="J62" s="4">
        <f>기계경비상세!M379</f>
        <v>0</v>
      </c>
      <c r="K62" s="4">
        <f t="shared" si="1"/>
        <v>0</v>
      </c>
      <c r="L62" s="1" t="s">
        <v>13</v>
      </c>
    </row>
    <row r="63" spans="1:12" x14ac:dyDescent="0.2">
      <c r="A63" s="1" t="s">
        <v>1370</v>
      </c>
      <c r="B63" s="1" t="s">
        <v>13</v>
      </c>
      <c r="C63" s="1" t="s">
        <v>1371</v>
      </c>
      <c r="D63" s="1" t="s">
        <v>1372</v>
      </c>
      <c r="E63" s="6" t="s">
        <v>1335</v>
      </c>
      <c r="F63" s="6" t="s">
        <v>1616</v>
      </c>
      <c r="G63" s="6" t="s">
        <v>1617</v>
      </c>
      <c r="H63" s="4">
        <f>기계경비상세!I386</f>
        <v>0</v>
      </c>
      <c r="I63" s="4">
        <f>기계경비상세!K386</f>
        <v>0</v>
      </c>
      <c r="J63" s="4">
        <f>기계경비상세!M386</f>
        <v>0</v>
      </c>
      <c r="K63" s="4">
        <f t="shared" si="1"/>
        <v>0</v>
      </c>
      <c r="L63" s="1" t="s">
        <v>13</v>
      </c>
    </row>
    <row r="64" spans="1:12" x14ac:dyDescent="0.2">
      <c r="A64" s="1" t="s">
        <v>1585</v>
      </c>
      <c r="B64" s="1" t="s">
        <v>13</v>
      </c>
      <c r="C64" s="1" t="s">
        <v>1586</v>
      </c>
      <c r="D64" s="1" t="s">
        <v>1587</v>
      </c>
      <c r="E64" s="6" t="s">
        <v>1335</v>
      </c>
      <c r="F64" s="6" t="s">
        <v>1616</v>
      </c>
      <c r="G64" s="6" t="s">
        <v>1617</v>
      </c>
      <c r="H64" s="4">
        <f>기계경비상세!I390</f>
        <v>0</v>
      </c>
      <c r="I64" s="4">
        <f>기계경비상세!K390</f>
        <v>0</v>
      </c>
      <c r="J64" s="4">
        <f>기계경비상세!M390</f>
        <v>0</v>
      </c>
      <c r="K64" s="4">
        <f t="shared" si="1"/>
        <v>0</v>
      </c>
      <c r="L64" s="1" t="s">
        <v>13</v>
      </c>
    </row>
    <row r="65" spans="1:12" x14ac:dyDescent="0.2">
      <c r="A65" s="1" t="s">
        <v>1373</v>
      </c>
      <c r="B65" s="1" t="s">
        <v>13</v>
      </c>
      <c r="C65" s="1" t="s">
        <v>1374</v>
      </c>
      <c r="D65" s="1" t="s">
        <v>1375</v>
      </c>
      <c r="E65" s="6" t="s">
        <v>1335</v>
      </c>
      <c r="F65" s="6" t="s">
        <v>1616</v>
      </c>
      <c r="G65" s="6" t="s">
        <v>1617</v>
      </c>
      <c r="H65" s="4">
        <f>기계경비상세!I394</f>
        <v>0</v>
      </c>
      <c r="I65" s="4">
        <f>기계경비상세!K394</f>
        <v>0</v>
      </c>
      <c r="J65" s="4">
        <f>기계경비상세!M394</f>
        <v>0</v>
      </c>
      <c r="K65" s="4">
        <f t="shared" si="1"/>
        <v>0</v>
      </c>
      <c r="L65" s="1" t="s">
        <v>13</v>
      </c>
    </row>
    <row r="66" spans="1:12" x14ac:dyDescent="0.2">
      <c r="A66" s="1" t="s">
        <v>1519</v>
      </c>
      <c r="B66" s="1" t="s">
        <v>13</v>
      </c>
      <c r="C66" s="1" t="s">
        <v>1520</v>
      </c>
      <c r="D66" s="1" t="s">
        <v>1521</v>
      </c>
      <c r="E66" s="6" t="s">
        <v>1335</v>
      </c>
      <c r="F66" s="6" t="s">
        <v>1616</v>
      </c>
      <c r="G66" s="6" t="s">
        <v>1617</v>
      </c>
      <c r="H66" s="4">
        <f>기계경비상세!I398</f>
        <v>0</v>
      </c>
      <c r="I66" s="4">
        <f>기계경비상세!K398</f>
        <v>0</v>
      </c>
      <c r="J66" s="4">
        <f>기계경비상세!M398</f>
        <v>0</v>
      </c>
      <c r="K66" s="4">
        <f t="shared" si="1"/>
        <v>0</v>
      </c>
      <c r="L66" s="1" t="s">
        <v>13</v>
      </c>
    </row>
    <row r="67" spans="1:12" x14ac:dyDescent="0.2">
      <c r="A67" s="1" t="s">
        <v>1475</v>
      </c>
      <c r="B67" s="1" t="s">
        <v>13</v>
      </c>
      <c r="C67" s="1" t="s">
        <v>1476</v>
      </c>
      <c r="D67" s="1" t="s">
        <v>1477</v>
      </c>
      <c r="E67" s="6" t="s">
        <v>1335</v>
      </c>
      <c r="F67" s="6" t="s">
        <v>1616</v>
      </c>
      <c r="G67" s="6" t="s">
        <v>1617</v>
      </c>
      <c r="H67" s="4">
        <f>기계경비상세!I402</f>
        <v>0</v>
      </c>
      <c r="I67" s="4">
        <f>기계경비상세!K402</f>
        <v>0</v>
      </c>
      <c r="J67" s="4">
        <f>기계경비상세!M402</f>
        <v>0</v>
      </c>
      <c r="K67" s="4">
        <f t="shared" si="1"/>
        <v>0</v>
      </c>
      <c r="L67" s="1" t="s">
        <v>13</v>
      </c>
    </row>
  </sheetData>
  <mergeCells count="1">
    <mergeCell ref="A1:L1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3"/>
  <sheetViews>
    <sheetView workbookViewId="0">
      <selection sqref="A1:S1"/>
    </sheetView>
  </sheetViews>
  <sheetFormatPr defaultRowHeight="16.5" x14ac:dyDescent="0.3"/>
  <cols>
    <col min="1" max="2" width="14.875" customWidth="1"/>
    <col min="3" max="3" width="8.625" customWidth="1"/>
    <col min="4" max="4" width="31.25" customWidth="1"/>
    <col min="5" max="5" width="27.375" customWidth="1"/>
    <col min="6" max="7" width="8.625" customWidth="1"/>
    <col min="8" max="15" width="10.125" customWidth="1"/>
    <col min="16" max="18" width="9.75" customWidth="1"/>
    <col min="19" max="19" width="13.25" customWidth="1"/>
    <col min="21" max="24" width="0" hidden="1"/>
  </cols>
  <sheetData>
    <row r="1" spans="1:24" ht="23.25" x14ac:dyDescent="0.35">
      <c r="A1" s="24" t="s">
        <v>1618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4" x14ac:dyDescent="0.3">
      <c r="A2" t="s">
        <v>1802</v>
      </c>
    </row>
    <row r="3" spans="1:24" x14ac:dyDescent="0.2">
      <c r="A3" s="26" t="s">
        <v>1613</v>
      </c>
      <c r="B3" s="26" t="s">
        <v>1286</v>
      </c>
      <c r="C3" s="26" t="s">
        <v>2</v>
      </c>
      <c r="D3" s="26" t="s">
        <v>36</v>
      </c>
      <c r="E3" s="26" t="s">
        <v>5</v>
      </c>
      <c r="F3" s="26" t="s">
        <v>6</v>
      </c>
      <c r="G3" s="26" t="s">
        <v>37</v>
      </c>
      <c r="H3" s="26" t="s">
        <v>7</v>
      </c>
      <c r="I3" s="26"/>
      <c r="J3" s="26" t="s">
        <v>8</v>
      </c>
      <c r="K3" s="26"/>
      <c r="L3" s="26" t="s">
        <v>9</v>
      </c>
      <c r="M3" s="26"/>
      <c r="N3" s="26" t="s">
        <v>10</v>
      </c>
      <c r="O3" s="26"/>
      <c r="P3" s="26" t="s">
        <v>1619</v>
      </c>
      <c r="Q3" s="26"/>
      <c r="R3" s="26"/>
      <c r="S3" s="26" t="s">
        <v>11</v>
      </c>
    </row>
    <row r="4" spans="1:24" x14ac:dyDescent="0.2">
      <c r="A4" s="26"/>
      <c r="B4" s="26"/>
      <c r="C4" s="26"/>
      <c r="D4" s="26"/>
      <c r="E4" s="26"/>
      <c r="F4" s="26"/>
      <c r="G4" s="26"/>
      <c r="H4" s="7" t="s">
        <v>45</v>
      </c>
      <c r="I4" s="7" t="s">
        <v>46</v>
      </c>
      <c r="J4" s="7" t="s">
        <v>45</v>
      </c>
      <c r="K4" s="7" t="s">
        <v>46</v>
      </c>
      <c r="L4" s="7" t="s">
        <v>45</v>
      </c>
      <c r="M4" s="7" t="s">
        <v>46</v>
      </c>
      <c r="N4" s="7" t="s">
        <v>45</v>
      </c>
      <c r="O4" s="7" t="s">
        <v>46</v>
      </c>
      <c r="P4" s="7" t="s">
        <v>1620</v>
      </c>
      <c r="Q4" s="7" t="s">
        <v>1621</v>
      </c>
      <c r="R4" s="7" t="s">
        <v>1622</v>
      </c>
      <c r="S4" s="26"/>
    </row>
    <row r="5" spans="1:24" x14ac:dyDescent="0.2">
      <c r="A5" s="1" t="s">
        <v>1487</v>
      </c>
      <c r="B5" s="1" t="s">
        <v>13</v>
      </c>
      <c r="C5" s="1" t="s">
        <v>13</v>
      </c>
      <c r="D5" s="1" t="s">
        <v>1488</v>
      </c>
      <c r="E5" s="1" t="s">
        <v>1489</v>
      </c>
      <c r="F5" s="6" t="s">
        <v>1335</v>
      </c>
      <c r="G5" s="1" t="s">
        <v>13</v>
      </c>
      <c r="H5" s="1" t="s">
        <v>13</v>
      </c>
      <c r="I5" s="1" t="s">
        <v>13</v>
      </c>
      <c r="J5" s="1" t="s">
        <v>13</v>
      </c>
      <c r="K5" s="1" t="s">
        <v>13</v>
      </c>
      <c r="L5" s="1" t="s">
        <v>13</v>
      </c>
      <c r="M5" s="1" t="s">
        <v>13</v>
      </c>
      <c r="N5" s="1" t="s">
        <v>13</v>
      </c>
      <c r="O5" s="1" t="s">
        <v>13</v>
      </c>
      <c r="P5" s="4" t="s">
        <v>13</v>
      </c>
      <c r="Q5" s="4" t="s">
        <v>13</v>
      </c>
      <c r="R5" s="4" t="s">
        <v>13</v>
      </c>
      <c r="S5" s="1" t="s">
        <v>13</v>
      </c>
      <c r="U5" t="s">
        <v>13</v>
      </c>
      <c r="V5" t="s">
        <v>13</v>
      </c>
      <c r="W5" t="s">
        <v>13</v>
      </c>
      <c r="X5">
        <v>1</v>
      </c>
    </row>
    <row r="6" spans="1:24" x14ac:dyDescent="0.2">
      <c r="A6" s="1" t="s">
        <v>1487</v>
      </c>
      <c r="B6" s="1" t="s">
        <v>1623</v>
      </c>
      <c r="C6" s="1" t="s">
        <v>13</v>
      </c>
      <c r="D6" s="1" t="s">
        <v>1488</v>
      </c>
      <c r="E6" s="1" t="s">
        <v>1624</v>
      </c>
      <c r="F6" s="6" t="s">
        <v>1625</v>
      </c>
      <c r="G6" s="3">
        <v>0.18110000000000001</v>
      </c>
      <c r="H6" s="4">
        <f>경비항목!G4</f>
        <v>0</v>
      </c>
      <c r="I6" s="5">
        <f>TRUNC(G6*H6, 1)</f>
        <v>0</v>
      </c>
      <c r="J6" s="4">
        <f>경비항목!H4</f>
        <v>0</v>
      </c>
      <c r="K6" s="5">
        <f>TRUNC(G6*J6, 1)</f>
        <v>0</v>
      </c>
      <c r="L6" s="4">
        <f>경비항목!I4</f>
        <v>0</v>
      </c>
      <c r="M6" s="5">
        <f>TRUNC(G6*L6, 1)</f>
        <v>0</v>
      </c>
      <c r="N6" s="4">
        <f t="shared" ref="N6:O9" si="0">H6+J6+L6</f>
        <v>0</v>
      </c>
      <c r="O6" s="5">
        <f t="shared" si="0"/>
        <v>0</v>
      </c>
      <c r="P6" s="4" t="s">
        <v>1626</v>
      </c>
      <c r="Q6" s="4" t="s">
        <v>1626</v>
      </c>
      <c r="R6" s="4" t="s">
        <v>1626</v>
      </c>
      <c r="S6" s="1" t="s">
        <v>13</v>
      </c>
      <c r="U6" t="s">
        <v>54</v>
      </c>
      <c r="V6" t="s">
        <v>54</v>
      </c>
      <c r="W6" t="s">
        <v>13</v>
      </c>
      <c r="X6">
        <v>1</v>
      </c>
    </row>
    <row r="7" spans="1:24" x14ac:dyDescent="0.2">
      <c r="A7" s="1" t="s">
        <v>1487</v>
      </c>
      <c r="B7" s="1" t="s">
        <v>1627</v>
      </c>
      <c r="C7" s="1" t="s">
        <v>13</v>
      </c>
      <c r="D7" s="1" t="s">
        <v>1628</v>
      </c>
      <c r="E7" s="1" t="s">
        <v>1315</v>
      </c>
      <c r="F7" s="6" t="s">
        <v>1316</v>
      </c>
      <c r="G7" s="3">
        <v>1</v>
      </c>
      <c r="H7" s="4">
        <f>0</f>
        <v>0</v>
      </c>
      <c r="I7" s="5">
        <f>TRUNC(G7*H7, 1)</f>
        <v>0</v>
      </c>
      <c r="J7" s="4">
        <f>TRUNC(노무!E25*25/20 * 16/12 * 1/8,1)</f>
        <v>0</v>
      </c>
      <c r="K7" s="5">
        <f>TRUNC(G7*J7, 1)</f>
        <v>0</v>
      </c>
      <c r="L7" s="4">
        <f>0</f>
        <v>0</v>
      </c>
      <c r="M7" s="5">
        <f>TRUNC(G7*L7, 1)</f>
        <v>0</v>
      </c>
      <c r="N7" s="4">
        <f t="shared" si="0"/>
        <v>0</v>
      </c>
      <c r="O7" s="5">
        <f t="shared" si="0"/>
        <v>0</v>
      </c>
      <c r="P7" s="4" t="s">
        <v>1626</v>
      </c>
      <c r="Q7" s="4" t="s">
        <v>1626</v>
      </c>
      <c r="R7" s="4" t="s">
        <v>1626</v>
      </c>
      <c r="S7" s="1" t="s">
        <v>13</v>
      </c>
      <c r="U7" t="s">
        <v>54</v>
      </c>
      <c r="V7" t="s">
        <v>54</v>
      </c>
      <c r="W7" t="s">
        <v>13</v>
      </c>
      <c r="X7">
        <v>1</v>
      </c>
    </row>
    <row r="8" spans="1:24" x14ac:dyDescent="0.2">
      <c r="A8" s="1" t="s">
        <v>1487</v>
      </c>
      <c r="B8" s="1" t="s">
        <v>1629</v>
      </c>
      <c r="C8" s="1" t="s">
        <v>13</v>
      </c>
      <c r="D8" s="1" t="s">
        <v>1630</v>
      </c>
      <c r="E8" s="1" t="s">
        <v>1631</v>
      </c>
      <c r="F8" s="6" t="s">
        <v>1441</v>
      </c>
      <c r="G8" s="3">
        <v>5.4</v>
      </c>
      <c r="H8" s="4">
        <f>자재!E8</f>
        <v>0</v>
      </c>
      <c r="I8" s="5">
        <f>TRUNC(G8*H8, 1)</f>
        <v>0</v>
      </c>
      <c r="J8" s="4">
        <f>0</f>
        <v>0</v>
      </c>
      <c r="K8" s="5">
        <f>TRUNC(G8*J8, 1)</f>
        <v>0</v>
      </c>
      <c r="L8" s="4">
        <f>0</f>
        <v>0</v>
      </c>
      <c r="M8" s="5">
        <f>TRUNC(G8*L8, 1)</f>
        <v>0</v>
      </c>
      <c r="N8" s="4">
        <f t="shared" si="0"/>
        <v>0</v>
      </c>
      <c r="O8" s="5">
        <f t="shared" si="0"/>
        <v>0</v>
      </c>
      <c r="P8" s="4" t="s">
        <v>1626</v>
      </c>
      <c r="Q8" s="4" t="s">
        <v>1626</v>
      </c>
      <c r="R8" s="4" t="s">
        <v>1626</v>
      </c>
      <c r="S8" s="1" t="s">
        <v>13</v>
      </c>
      <c r="U8" t="s">
        <v>54</v>
      </c>
      <c r="V8" t="s">
        <v>54</v>
      </c>
      <c r="W8" t="s">
        <v>13</v>
      </c>
      <c r="X8">
        <v>1</v>
      </c>
    </row>
    <row r="9" spans="1:24" x14ac:dyDescent="0.2">
      <c r="A9" s="1" t="s">
        <v>1487</v>
      </c>
      <c r="B9" s="1" t="s">
        <v>1307</v>
      </c>
      <c r="C9" s="1" t="s">
        <v>13</v>
      </c>
      <c r="D9" s="1" t="s">
        <v>1632</v>
      </c>
      <c r="E9" s="1" t="s">
        <v>1633</v>
      </c>
      <c r="F9" s="6" t="s">
        <v>1310</v>
      </c>
      <c r="G9" s="3">
        <v>1</v>
      </c>
      <c r="H9" s="4">
        <f>TRUNC((I8)*23*0.01, 1)</f>
        <v>0</v>
      </c>
      <c r="I9" s="5">
        <f>TRUNC(G9*H9, 1)</f>
        <v>0</v>
      </c>
      <c r="J9" s="4">
        <f>0</f>
        <v>0</v>
      </c>
      <c r="K9" s="5">
        <f>TRUNC(G9*J9, 1)</f>
        <v>0</v>
      </c>
      <c r="L9" s="4">
        <f>0</f>
        <v>0</v>
      </c>
      <c r="M9" s="5">
        <f>TRUNC(G9*L9, 1)</f>
        <v>0</v>
      </c>
      <c r="N9" s="4">
        <f t="shared" si="0"/>
        <v>0</v>
      </c>
      <c r="O9" s="5">
        <f t="shared" si="0"/>
        <v>0</v>
      </c>
      <c r="P9" s="4" t="s">
        <v>1626</v>
      </c>
      <c r="Q9" s="4" t="s">
        <v>1626</v>
      </c>
      <c r="R9" s="4" t="s">
        <v>1626</v>
      </c>
      <c r="S9" s="1" t="s">
        <v>13</v>
      </c>
      <c r="U9" t="s">
        <v>54</v>
      </c>
      <c r="V9" t="s">
        <v>54</v>
      </c>
      <c r="W9">
        <v>23</v>
      </c>
      <c r="X9">
        <v>1</v>
      </c>
    </row>
    <row r="10" spans="1:24" x14ac:dyDescent="0.2">
      <c r="A10" s="1" t="s">
        <v>13</v>
      </c>
      <c r="B10" s="1" t="s">
        <v>13</v>
      </c>
      <c r="C10" s="1" t="s">
        <v>13</v>
      </c>
      <c r="D10" s="1" t="s">
        <v>1311</v>
      </c>
      <c r="E10" s="1" t="s">
        <v>13</v>
      </c>
      <c r="F10" s="6" t="s">
        <v>13</v>
      </c>
      <c r="G10" s="1" t="s">
        <v>13</v>
      </c>
      <c r="H10" s="1" t="s">
        <v>13</v>
      </c>
      <c r="I10" s="5">
        <f>TRUNC(SUMPRODUCT(I6:I9, X6:X9), 0)</f>
        <v>0</v>
      </c>
      <c r="J10" s="1" t="s">
        <v>13</v>
      </c>
      <c r="K10" s="5">
        <f>TRUNC(SUMPRODUCT(K6:K9, X6:X9), 0)</f>
        <v>0</v>
      </c>
      <c r="L10" s="1" t="s">
        <v>13</v>
      </c>
      <c r="M10" s="5">
        <f>TRUNC(SUMPRODUCT(M6:M9, X6:X9), 0)</f>
        <v>0</v>
      </c>
      <c r="N10" s="1" t="s">
        <v>13</v>
      </c>
      <c r="O10" s="5">
        <f>I10+K10+M10</f>
        <v>0</v>
      </c>
      <c r="P10" s="4" t="s">
        <v>13</v>
      </c>
      <c r="Q10" s="4" t="s">
        <v>13</v>
      </c>
      <c r="R10" s="4" t="s">
        <v>13</v>
      </c>
      <c r="S10" s="1" t="s">
        <v>13</v>
      </c>
      <c r="U10" t="s">
        <v>13</v>
      </c>
      <c r="V10" t="s">
        <v>13</v>
      </c>
      <c r="W10" t="s">
        <v>13</v>
      </c>
      <c r="X10">
        <v>1</v>
      </c>
    </row>
    <row r="11" spans="1:24" x14ac:dyDescent="0.2">
      <c r="A11" s="1" t="s">
        <v>13</v>
      </c>
      <c r="B11" s="1" t="s">
        <v>13</v>
      </c>
      <c r="C11" s="1" t="s">
        <v>13</v>
      </c>
      <c r="D11" s="1" t="s">
        <v>13</v>
      </c>
      <c r="E11" s="1" t="s">
        <v>13</v>
      </c>
      <c r="F11" s="6" t="s">
        <v>13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4" t="s">
        <v>13</v>
      </c>
      <c r="Q11" s="4" t="s">
        <v>13</v>
      </c>
      <c r="R11" s="4" t="s">
        <v>13</v>
      </c>
      <c r="S11" s="1" t="s">
        <v>13</v>
      </c>
      <c r="U11" t="s">
        <v>13</v>
      </c>
      <c r="V11" t="s">
        <v>13</v>
      </c>
      <c r="W11" t="s">
        <v>13</v>
      </c>
      <c r="X11">
        <v>1</v>
      </c>
    </row>
    <row r="12" spans="1:24" x14ac:dyDescent="0.2">
      <c r="A12" s="1" t="s">
        <v>1340</v>
      </c>
      <c r="B12" s="1" t="s">
        <v>13</v>
      </c>
      <c r="C12" s="1" t="s">
        <v>13</v>
      </c>
      <c r="D12" s="1" t="s">
        <v>1341</v>
      </c>
      <c r="E12" s="1" t="s">
        <v>1342</v>
      </c>
      <c r="F12" s="6" t="s">
        <v>1335</v>
      </c>
      <c r="G12" s="1" t="s">
        <v>13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4" t="s">
        <v>13</v>
      </c>
      <c r="Q12" s="4" t="s">
        <v>13</v>
      </c>
      <c r="R12" s="4" t="s">
        <v>13</v>
      </c>
      <c r="S12" s="1" t="s">
        <v>13</v>
      </c>
      <c r="U12" t="s">
        <v>13</v>
      </c>
      <c r="V12" t="s">
        <v>13</v>
      </c>
      <c r="W12" t="s">
        <v>13</v>
      </c>
      <c r="X12">
        <v>1</v>
      </c>
    </row>
    <row r="13" spans="1:24" x14ac:dyDescent="0.2">
      <c r="A13" s="1" t="s">
        <v>1340</v>
      </c>
      <c r="B13" s="1" t="s">
        <v>1634</v>
      </c>
      <c r="C13" s="1" t="s">
        <v>13</v>
      </c>
      <c r="D13" s="1" t="s">
        <v>1453</v>
      </c>
      <c r="E13" s="1" t="s">
        <v>1635</v>
      </c>
      <c r="F13" s="6" t="s">
        <v>1625</v>
      </c>
      <c r="G13" s="3">
        <v>0.20849999999999999</v>
      </c>
      <c r="H13" s="4">
        <f>경비항목!G5</f>
        <v>0</v>
      </c>
      <c r="I13" s="5">
        <f>TRUNC(G13*H13, 1)</f>
        <v>0</v>
      </c>
      <c r="J13" s="4">
        <f>경비항목!H5</f>
        <v>0</v>
      </c>
      <c r="K13" s="5">
        <f>TRUNC(G13*J13, 1)</f>
        <v>0</v>
      </c>
      <c r="L13" s="4">
        <f>경비항목!I5</f>
        <v>0</v>
      </c>
      <c r="M13" s="5">
        <f>TRUNC(G13*L13, 1)</f>
        <v>0</v>
      </c>
      <c r="N13" s="4">
        <f t="shared" ref="N13:O16" si="1">H13+J13+L13</f>
        <v>0</v>
      </c>
      <c r="O13" s="5">
        <f t="shared" si="1"/>
        <v>0</v>
      </c>
      <c r="P13" s="4" t="s">
        <v>1626</v>
      </c>
      <c r="Q13" s="4" t="s">
        <v>1626</v>
      </c>
      <c r="R13" s="4" t="s">
        <v>1626</v>
      </c>
      <c r="S13" s="1" t="s">
        <v>13</v>
      </c>
      <c r="U13" t="s">
        <v>54</v>
      </c>
      <c r="V13" t="s">
        <v>54</v>
      </c>
      <c r="W13" t="s">
        <v>13</v>
      </c>
      <c r="X13">
        <v>1</v>
      </c>
    </row>
    <row r="14" spans="1:24" x14ac:dyDescent="0.2">
      <c r="A14" s="1" t="s">
        <v>1340</v>
      </c>
      <c r="B14" s="1" t="s">
        <v>1627</v>
      </c>
      <c r="C14" s="1" t="s">
        <v>13</v>
      </c>
      <c r="D14" s="1" t="s">
        <v>1628</v>
      </c>
      <c r="E14" s="1" t="s">
        <v>1315</v>
      </c>
      <c r="F14" s="6" t="s">
        <v>1316</v>
      </c>
      <c r="G14" s="3">
        <v>1</v>
      </c>
      <c r="H14" s="4">
        <f>0</f>
        <v>0</v>
      </c>
      <c r="I14" s="5">
        <f>TRUNC(G14*H14, 1)</f>
        <v>0</v>
      </c>
      <c r="J14" s="4">
        <f>TRUNC(노무!E25*25/20 * 16/12 * 1/8,1)</f>
        <v>0</v>
      </c>
      <c r="K14" s="5">
        <f>TRUNC(G14*J14, 1)</f>
        <v>0</v>
      </c>
      <c r="L14" s="4">
        <f>0</f>
        <v>0</v>
      </c>
      <c r="M14" s="5">
        <f>TRUNC(G14*L14, 1)</f>
        <v>0</v>
      </c>
      <c r="N14" s="4">
        <f t="shared" si="1"/>
        <v>0</v>
      </c>
      <c r="O14" s="5">
        <f t="shared" si="1"/>
        <v>0</v>
      </c>
      <c r="P14" s="4" t="s">
        <v>1626</v>
      </c>
      <c r="Q14" s="4" t="s">
        <v>1626</v>
      </c>
      <c r="R14" s="4" t="s">
        <v>1626</v>
      </c>
      <c r="S14" s="1" t="s">
        <v>13</v>
      </c>
      <c r="U14" t="s">
        <v>54</v>
      </c>
      <c r="V14" t="s">
        <v>54</v>
      </c>
      <c r="W14" t="s">
        <v>13</v>
      </c>
      <c r="X14">
        <v>1</v>
      </c>
    </row>
    <row r="15" spans="1:24" x14ac:dyDescent="0.2">
      <c r="A15" s="1" t="s">
        <v>1340</v>
      </c>
      <c r="B15" s="1" t="s">
        <v>1629</v>
      </c>
      <c r="C15" s="1" t="s">
        <v>13</v>
      </c>
      <c r="D15" s="1" t="s">
        <v>1630</v>
      </c>
      <c r="E15" s="1" t="s">
        <v>1631</v>
      </c>
      <c r="F15" s="6" t="s">
        <v>1441</v>
      </c>
      <c r="G15" s="3">
        <v>5</v>
      </c>
      <c r="H15" s="4">
        <f>자재!E8</f>
        <v>0</v>
      </c>
      <c r="I15" s="5">
        <f>TRUNC(G15*H15, 1)</f>
        <v>0</v>
      </c>
      <c r="J15" s="4">
        <f>0</f>
        <v>0</v>
      </c>
      <c r="K15" s="5">
        <f>TRUNC(G15*J15, 1)</f>
        <v>0</v>
      </c>
      <c r="L15" s="4">
        <f>0</f>
        <v>0</v>
      </c>
      <c r="M15" s="5">
        <f>TRUNC(G15*L15, 1)</f>
        <v>0</v>
      </c>
      <c r="N15" s="4">
        <f t="shared" si="1"/>
        <v>0</v>
      </c>
      <c r="O15" s="5">
        <f t="shared" si="1"/>
        <v>0</v>
      </c>
      <c r="P15" s="4" t="s">
        <v>1626</v>
      </c>
      <c r="Q15" s="4" t="s">
        <v>1626</v>
      </c>
      <c r="R15" s="4" t="s">
        <v>1626</v>
      </c>
      <c r="S15" s="1" t="s">
        <v>13</v>
      </c>
      <c r="U15" t="s">
        <v>54</v>
      </c>
      <c r="V15" t="s">
        <v>54</v>
      </c>
      <c r="W15" t="s">
        <v>13</v>
      </c>
      <c r="X15">
        <v>1</v>
      </c>
    </row>
    <row r="16" spans="1:24" x14ac:dyDescent="0.2">
      <c r="A16" s="1" t="s">
        <v>1340</v>
      </c>
      <c r="B16" s="1" t="s">
        <v>1307</v>
      </c>
      <c r="C16" s="1" t="s">
        <v>13</v>
      </c>
      <c r="D16" s="1" t="s">
        <v>1632</v>
      </c>
      <c r="E16" s="1" t="s">
        <v>1636</v>
      </c>
      <c r="F16" s="6" t="s">
        <v>1310</v>
      </c>
      <c r="G16" s="3">
        <v>1</v>
      </c>
      <c r="H16" s="4">
        <f>TRUNC((I15)*21*0.01, 1)</f>
        <v>0</v>
      </c>
      <c r="I16" s="5">
        <f>TRUNC(G16*H16, 1)</f>
        <v>0</v>
      </c>
      <c r="J16" s="4">
        <f>0</f>
        <v>0</v>
      </c>
      <c r="K16" s="5">
        <f>TRUNC(G16*J16, 1)</f>
        <v>0</v>
      </c>
      <c r="L16" s="4">
        <f>0</f>
        <v>0</v>
      </c>
      <c r="M16" s="5">
        <f>TRUNC(G16*L16, 1)</f>
        <v>0</v>
      </c>
      <c r="N16" s="4">
        <f t="shared" si="1"/>
        <v>0</v>
      </c>
      <c r="O16" s="5">
        <f t="shared" si="1"/>
        <v>0</v>
      </c>
      <c r="P16" s="4" t="s">
        <v>1626</v>
      </c>
      <c r="Q16" s="4" t="s">
        <v>1626</v>
      </c>
      <c r="R16" s="4" t="s">
        <v>1626</v>
      </c>
      <c r="S16" s="1" t="s">
        <v>13</v>
      </c>
      <c r="U16" t="s">
        <v>54</v>
      </c>
      <c r="V16" t="s">
        <v>54</v>
      </c>
      <c r="W16">
        <v>21</v>
      </c>
      <c r="X16">
        <v>1</v>
      </c>
    </row>
    <row r="17" spans="1:24" x14ac:dyDescent="0.2">
      <c r="A17" s="1" t="s">
        <v>13</v>
      </c>
      <c r="B17" s="1" t="s">
        <v>13</v>
      </c>
      <c r="C17" s="1" t="s">
        <v>13</v>
      </c>
      <c r="D17" s="1" t="s">
        <v>1311</v>
      </c>
      <c r="E17" s="1" t="s">
        <v>13</v>
      </c>
      <c r="F17" s="6" t="s">
        <v>13</v>
      </c>
      <c r="G17" s="1" t="s">
        <v>13</v>
      </c>
      <c r="H17" s="1" t="s">
        <v>13</v>
      </c>
      <c r="I17" s="5">
        <f>TRUNC(SUMPRODUCT(I13:I16, X13:X16), 0)</f>
        <v>0</v>
      </c>
      <c r="J17" s="1" t="s">
        <v>13</v>
      </c>
      <c r="K17" s="5">
        <f>TRUNC(SUMPRODUCT(K13:K16, X13:X16), 0)</f>
        <v>0</v>
      </c>
      <c r="L17" s="1" t="s">
        <v>13</v>
      </c>
      <c r="M17" s="5">
        <f>TRUNC(SUMPRODUCT(M13:M16, X13:X16), 0)</f>
        <v>0</v>
      </c>
      <c r="N17" s="1" t="s">
        <v>13</v>
      </c>
      <c r="O17" s="5">
        <f>I17+K17+M17</f>
        <v>0</v>
      </c>
      <c r="P17" s="4" t="s">
        <v>13</v>
      </c>
      <c r="Q17" s="4" t="s">
        <v>13</v>
      </c>
      <c r="R17" s="4" t="s">
        <v>13</v>
      </c>
      <c r="S17" s="1" t="s">
        <v>13</v>
      </c>
      <c r="U17" t="s">
        <v>13</v>
      </c>
      <c r="V17" t="s">
        <v>13</v>
      </c>
      <c r="W17" t="s">
        <v>13</v>
      </c>
      <c r="X17">
        <v>1</v>
      </c>
    </row>
    <row r="18" spans="1:24" x14ac:dyDescent="0.2">
      <c r="A18" s="1" t="s">
        <v>13</v>
      </c>
      <c r="B18" s="1" t="s">
        <v>13</v>
      </c>
      <c r="C18" s="1" t="s">
        <v>13</v>
      </c>
      <c r="D18" s="1" t="s">
        <v>13</v>
      </c>
      <c r="E18" s="1" t="s">
        <v>13</v>
      </c>
      <c r="F18" s="6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4" t="s">
        <v>13</v>
      </c>
      <c r="Q18" s="4" t="s">
        <v>13</v>
      </c>
      <c r="R18" s="4" t="s">
        <v>13</v>
      </c>
      <c r="S18" s="1" t="s">
        <v>13</v>
      </c>
      <c r="U18" t="s">
        <v>13</v>
      </c>
      <c r="V18" t="s">
        <v>13</v>
      </c>
      <c r="W18" t="s">
        <v>13</v>
      </c>
      <c r="X18">
        <v>1</v>
      </c>
    </row>
    <row r="19" spans="1:24" x14ac:dyDescent="0.2">
      <c r="A19" s="1" t="s">
        <v>1498</v>
      </c>
      <c r="B19" s="1" t="s">
        <v>13</v>
      </c>
      <c r="C19" s="1" t="s">
        <v>13</v>
      </c>
      <c r="D19" s="1" t="s">
        <v>1341</v>
      </c>
      <c r="E19" s="1" t="s">
        <v>1499</v>
      </c>
      <c r="F19" s="6" t="s">
        <v>1335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4" t="s">
        <v>13</v>
      </c>
      <c r="Q19" s="4" t="s">
        <v>13</v>
      </c>
      <c r="R19" s="4" t="s">
        <v>13</v>
      </c>
      <c r="S19" s="1" t="s">
        <v>13</v>
      </c>
      <c r="U19" t="s">
        <v>13</v>
      </c>
      <c r="V19" t="s">
        <v>13</v>
      </c>
      <c r="W19" t="s">
        <v>13</v>
      </c>
      <c r="X19">
        <v>1</v>
      </c>
    </row>
    <row r="20" spans="1:24" x14ac:dyDescent="0.2">
      <c r="A20" s="1" t="s">
        <v>1498</v>
      </c>
      <c r="B20" s="1" t="s">
        <v>1637</v>
      </c>
      <c r="C20" s="1" t="s">
        <v>13</v>
      </c>
      <c r="D20" s="1" t="s">
        <v>1453</v>
      </c>
      <c r="E20" s="1" t="s">
        <v>1638</v>
      </c>
      <c r="F20" s="6" t="s">
        <v>1625</v>
      </c>
      <c r="G20" s="3">
        <v>0.20849999999999999</v>
      </c>
      <c r="H20" s="4">
        <f>경비항목!G6</f>
        <v>0</v>
      </c>
      <c r="I20" s="5">
        <f>TRUNC(G20*H20, 1)</f>
        <v>0</v>
      </c>
      <c r="J20" s="4">
        <f>경비항목!H6</f>
        <v>0</v>
      </c>
      <c r="K20" s="5">
        <f>TRUNC(G20*J20, 1)</f>
        <v>0</v>
      </c>
      <c r="L20" s="4">
        <f>경비항목!I6</f>
        <v>0</v>
      </c>
      <c r="M20" s="5">
        <f>TRUNC(G20*L20, 1)</f>
        <v>0</v>
      </c>
      <c r="N20" s="4">
        <f t="shared" ref="N20:O23" si="2">H20+J20+L20</f>
        <v>0</v>
      </c>
      <c r="O20" s="5">
        <f t="shared" si="2"/>
        <v>0</v>
      </c>
      <c r="P20" s="4" t="s">
        <v>1626</v>
      </c>
      <c r="Q20" s="4" t="s">
        <v>1626</v>
      </c>
      <c r="R20" s="4" t="s">
        <v>1626</v>
      </c>
      <c r="S20" s="1" t="s">
        <v>13</v>
      </c>
      <c r="U20" t="s">
        <v>54</v>
      </c>
      <c r="V20" t="s">
        <v>54</v>
      </c>
      <c r="W20" t="s">
        <v>13</v>
      </c>
      <c r="X20">
        <v>1</v>
      </c>
    </row>
    <row r="21" spans="1:24" x14ac:dyDescent="0.2">
      <c r="A21" s="1" t="s">
        <v>1498</v>
      </c>
      <c r="B21" s="1" t="s">
        <v>1627</v>
      </c>
      <c r="C21" s="1" t="s">
        <v>13</v>
      </c>
      <c r="D21" s="1" t="s">
        <v>1628</v>
      </c>
      <c r="E21" s="1" t="s">
        <v>1315</v>
      </c>
      <c r="F21" s="6" t="s">
        <v>1316</v>
      </c>
      <c r="G21" s="3">
        <v>1</v>
      </c>
      <c r="H21" s="4">
        <f>0</f>
        <v>0</v>
      </c>
      <c r="I21" s="5">
        <f>TRUNC(G21*H21, 1)</f>
        <v>0</v>
      </c>
      <c r="J21" s="4">
        <f>TRUNC(노무!E25*25/20 * 16/12 * 1/8,1)</f>
        <v>0</v>
      </c>
      <c r="K21" s="5">
        <f>TRUNC(G21*J21, 1)</f>
        <v>0</v>
      </c>
      <c r="L21" s="4">
        <f>0</f>
        <v>0</v>
      </c>
      <c r="M21" s="5">
        <f>TRUNC(G21*L21, 1)</f>
        <v>0</v>
      </c>
      <c r="N21" s="4">
        <f t="shared" si="2"/>
        <v>0</v>
      </c>
      <c r="O21" s="5">
        <f t="shared" si="2"/>
        <v>0</v>
      </c>
      <c r="P21" s="4" t="s">
        <v>1626</v>
      </c>
      <c r="Q21" s="4" t="s">
        <v>1626</v>
      </c>
      <c r="R21" s="4" t="s">
        <v>1626</v>
      </c>
      <c r="S21" s="1" t="s">
        <v>13</v>
      </c>
      <c r="U21" t="s">
        <v>54</v>
      </c>
      <c r="V21" t="s">
        <v>54</v>
      </c>
      <c r="W21" t="s">
        <v>13</v>
      </c>
      <c r="X21">
        <v>1</v>
      </c>
    </row>
    <row r="22" spans="1:24" x14ac:dyDescent="0.2">
      <c r="A22" s="1" t="s">
        <v>1498</v>
      </c>
      <c r="B22" s="1" t="s">
        <v>1629</v>
      </c>
      <c r="C22" s="1" t="s">
        <v>13</v>
      </c>
      <c r="D22" s="1" t="s">
        <v>1630</v>
      </c>
      <c r="E22" s="1" t="s">
        <v>1631</v>
      </c>
      <c r="F22" s="6" t="s">
        <v>1441</v>
      </c>
      <c r="G22" s="3">
        <v>9.9</v>
      </c>
      <c r="H22" s="4">
        <f>자재!E8</f>
        <v>0</v>
      </c>
      <c r="I22" s="5">
        <f>TRUNC(G22*H22, 1)</f>
        <v>0</v>
      </c>
      <c r="J22" s="4">
        <f>0</f>
        <v>0</v>
      </c>
      <c r="K22" s="5">
        <f>TRUNC(G22*J22, 1)</f>
        <v>0</v>
      </c>
      <c r="L22" s="4">
        <f>0</f>
        <v>0</v>
      </c>
      <c r="M22" s="5">
        <f>TRUNC(G22*L22, 1)</f>
        <v>0</v>
      </c>
      <c r="N22" s="4">
        <f t="shared" si="2"/>
        <v>0</v>
      </c>
      <c r="O22" s="5">
        <f t="shared" si="2"/>
        <v>0</v>
      </c>
      <c r="P22" s="4" t="s">
        <v>1626</v>
      </c>
      <c r="Q22" s="4" t="s">
        <v>1626</v>
      </c>
      <c r="R22" s="4" t="s">
        <v>1626</v>
      </c>
      <c r="S22" s="1" t="s">
        <v>13</v>
      </c>
      <c r="U22" t="s">
        <v>54</v>
      </c>
      <c r="V22" t="s">
        <v>54</v>
      </c>
      <c r="W22" t="s">
        <v>13</v>
      </c>
      <c r="X22">
        <v>1</v>
      </c>
    </row>
    <row r="23" spans="1:24" x14ac:dyDescent="0.2">
      <c r="A23" s="1" t="s">
        <v>1498</v>
      </c>
      <c r="B23" s="1" t="s">
        <v>1307</v>
      </c>
      <c r="C23" s="1" t="s">
        <v>13</v>
      </c>
      <c r="D23" s="1" t="s">
        <v>1632</v>
      </c>
      <c r="E23" s="1" t="s">
        <v>1639</v>
      </c>
      <c r="F23" s="6" t="s">
        <v>1310</v>
      </c>
      <c r="G23" s="3">
        <v>1</v>
      </c>
      <c r="H23" s="4">
        <f>TRUNC((I22)*22*0.01, 1)</f>
        <v>0</v>
      </c>
      <c r="I23" s="5">
        <f>TRUNC(G23*H23, 1)</f>
        <v>0</v>
      </c>
      <c r="J23" s="4">
        <f>0</f>
        <v>0</v>
      </c>
      <c r="K23" s="5">
        <f>TRUNC(G23*J23, 1)</f>
        <v>0</v>
      </c>
      <c r="L23" s="4">
        <f>0</f>
        <v>0</v>
      </c>
      <c r="M23" s="5">
        <f>TRUNC(G23*L23, 1)</f>
        <v>0</v>
      </c>
      <c r="N23" s="4">
        <f t="shared" si="2"/>
        <v>0</v>
      </c>
      <c r="O23" s="5">
        <f t="shared" si="2"/>
        <v>0</v>
      </c>
      <c r="P23" s="4" t="s">
        <v>1626</v>
      </c>
      <c r="Q23" s="4" t="s">
        <v>1626</v>
      </c>
      <c r="R23" s="4" t="s">
        <v>1626</v>
      </c>
      <c r="S23" s="1" t="s">
        <v>13</v>
      </c>
      <c r="U23" t="s">
        <v>54</v>
      </c>
      <c r="V23" t="s">
        <v>54</v>
      </c>
      <c r="W23">
        <v>22</v>
      </c>
      <c r="X23">
        <v>1</v>
      </c>
    </row>
    <row r="24" spans="1:24" x14ac:dyDescent="0.2">
      <c r="A24" s="1" t="s">
        <v>13</v>
      </c>
      <c r="B24" s="1" t="s">
        <v>13</v>
      </c>
      <c r="C24" s="1" t="s">
        <v>13</v>
      </c>
      <c r="D24" s="1" t="s">
        <v>1311</v>
      </c>
      <c r="E24" s="1" t="s">
        <v>13</v>
      </c>
      <c r="F24" s="6" t="s">
        <v>13</v>
      </c>
      <c r="G24" s="1" t="s">
        <v>13</v>
      </c>
      <c r="H24" s="1" t="s">
        <v>13</v>
      </c>
      <c r="I24" s="5">
        <f>TRUNC(SUMPRODUCT(I20:I23, X20:X23), 0)</f>
        <v>0</v>
      </c>
      <c r="J24" s="1" t="s">
        <v>13</v>
      </c>
      <c r="K24" s="5">
        <f>TRUNC(SUMPRODUCT(K20:K23, X20:X23), 0)</f>
        <v>0</v>
      </c>
      <c r="L24" s="1" t="s">
        <v>13</v>
      </c>
      <c r="M24" s="5">
        <f>TRUNC(SUMPRODUCT(M20:M23, X20:X23), 0)</f>
        <v>0</v>
      </c>
      <c r="N24" s="1" t="s">
        <v>13</v>
      </c>
      <c r="O24" s="5">
        <f>I24+K24+M24</f>
        <v>0</v>
      </c>
      <c r="P24" s="4" t="s">
        <v>13</v>
      </c>
      <c r="Q24" s="4" t="s">
        <v>13</v>
      </c>
      <c r="R24" s="4" t="s">
        <v>13</v>
      </c>
      <c r="S24" s="1" t="s">
        <v>13</v>
      </c>
      <c r="U24" t="s">
        <v>13</v>
      </c>
      <c r="V24" t="s">
        <v>13</v>
      </c>
      <c r="W24" t="s">
        <v>13</v>
      </c>
      <c r="X24">
        <v>1</v>
      </c>
    </row>
    <row r="25" spans="1:24" x14ac:dyDescent="0.2">
      <c r="A25" s="1" t="s">
        <v>13</v>
      </c>
      <c r="B25" s="1" t="s">
        <v>13</v>
      </c>
      <c r="C25" s="1" t="s">
        <v>13</v>
      </c>
      <c r="D25" s="1" t="s">
        <v>13</v>
      </c>
      <c r="E25" s="1" t="s">
        <v>13</v>
      </c>
      <c r="F25" s="6" t="s">
        <v>13</v>
      </c>
      <c r="G25" s="1" t="s">
        <v>13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13</v>
      </c>
      <c r="O25" s="1" t="s">
        <v>13</v>
      </c>
      <c r="P25" s="4" t="s">
        <v>13</v>
      </c>
      <c r="Q25" s="4" t="s">
        <v>13</v>
      </c>
      <c r="R25" s="4" t="s">
        <v>13</v>
      </c>
      <c r="S25" s="1" t="s">
        <v>13</v>
      </c>
      <c r="U25" t="s">
        <v>13</v>
      </c>
      <c r="V25" t="s">
        <v>13</v>
      </c>
      <c r="W25" t="s">
        <v>13</v>
      </c>
      <c r="X25">
        <v>1</v>
      </c>
    </row>
    <row r="26" spans="1:24" x14ac:dyDescent="0.2">
      <c r="A26" s="1" t="s">
        <v>1422</v>
      </c>
      <c r="B26" s="1" t="s">
        <v>13</v>
      </c>
      <c r="C26" s="1" t="s">
        <v>13</v>
      </c>
      <c r="D26" s="1" t="s">
        <v>1341</v>
      </c>
      <c r="E26" s="1" t="s">
        <v>1423</v>
      </c>
      <c r="F26" s="6" t="s">
        <v>1335</v>
      </c>
      <c r="G26" s="1" t="s">
        <v>13</v>
      </c>
      <c r="H26" s="1" t="s">
        <v>13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13</v>
      </c>
      <c r="P26" s="4" t="s">
        <v>13</v>
      </c>
      <c r="Q26" s="4" t="s">
        <v>13</v>
      </c>
      <c r="R26" s="4" t="s">
        <v>13</v>
      </c>
      <c r="S26" s="1" t="s">
        <v>13</v>
      </c>
      <c r="U26" t="s">
        <v>13</v>
      </c>
      <c r="V26" t="s">
        <v>13</v>
      </c>
      <c r="W26" t="s">
        <v>13</v>
      </c>
      <c r="X26">
        <v>1</v>
      </c>
    </row>
    <row r="27" spans="1:24" x14ac:dyDescent="0.2">
      <c r="A27" s="1" t="s">
        <v>1422</v>
      </c>
      <c r="B27" s="1" t="s">
        <v>1640</v>
      </c>
      <c r="C27" s="1" t="s">
        <v>13</v>
      </c>
      <c r="D27" s="1" t="s">
        <v>1453</v>
      </c>
      <c r="E27" s="1" t="s">
        <v>1641</v>
      </c>
      <c r="F27" s="6" t="s">
        <v>1625</v>
      </c>
      <c r="G27" s="3">
        <v>0.20849999999999999</v>
      </c>
      <c r="H27" s="4">
        <f>경비항목!G7</f>
        <v>0</v>
      </c>
      <c r="I27" s="5">
        <f>TRUNC(G27*H27, 1)</f>
        <v>0</v>
      </c>
      <c r="J27" s="4">
        <f>경비항목!H7</f>
        <v>0</v>
      </c>
      <c r="K27" s="5">
        <f>TRUNC(G27*J27, 1)</f>
        <v>0</v>
      </c>
      <c r="L27" s="4">
        <f>경비항목!I7</f>
        <v>0</v>
      </c>
      <c r="M27" s="5">
        <f>TRUNC(G27*L27, 1)</f>
        <v>0</v>
      </c>
      <c r="N27" s="4">
        <f t="shared" ref="N27:O30" si="3">H27+J27+L27</f>
        <v>0</v>
      </c>
      <c r="O27" s="5">
        <f t="shared" si="3"/>
        <v>0</v>
      </c>
      <c r="P27" s="4" t="s">
        <v>1626</v>
      </c>
      <c r="Q27" s="4" t="s">
        <v>1626</v>
      </c>
      <c r="R27" s="4" t="s">
        <v>1626</v>
      </c>
      <c r="S27" s="1" t="s">
        <v>13</v>
      </c>
      <c r="U27" t="s">
        <v>54</v>
      </c>
      <c r="V27" t="s">
        <v>54</v>
      </c>
      <c r="W27" t="s">
        <v>13</v>
      </c>
      <c r="X27">
        <v>1</v>
      </c>
    </row>
    <row r="28" spans="1:24" x14ac:dyDescent="0.2">
      <c r="A28" s="1" t="s">
        <v>1422</v>
      </c>
      <c r="B28" s="1" t="s">
        <v>1627</v>
      </c>
      <c r="C28" s="1" t="s">
        <v>13</v>
      </c>
      <c r="D28" s="1" t="s">
        <v>1628</v>
      </c>
      <c r="E28" s="1" t="s">
        <v>1315</v>
      </c>
      <c r="F28" s="6" t="s">
        <v>1316</v>
      </c>
      <c r="G28" s="3">
        <v>1</v>
      </c>
      <c r="H28" s="4">
        <f>0</f>
        <v>0</v>
      </c>
      <c r="I28" s="5">
        <f>TRUNC(G28*H28, 1)</f>
        <v>0</v>
      </c>
      <c r="J28" s="4">
        <f>TRUNC(노무!E25*25/20 * 16/12 * 1/8,1)</f>
        <v>0</v>
      </c>
      <c r="K28" s="5">
        <f>TRUNC(G28*J28, 1)</f>
        <v>0</v>
      </c>
      <c r="L28" s="4">
        <f>0</f>
        <v>0</v>
      </c>
      <c r="M28" s="5">
        <f>TRUNC(G28*L28, 1)</f>
        <v>0</v>
      </c>
      <c r="N28" s="4">
        <f t="shared" si="3"/>
        <v>0</v>
      </c>
      <c r="O28" s="5">
        <f t="shared" si="3"/>
        <v>0</v>
      </c>
      <c r="P28" s="4" t="s">
        <v>1626</v>
      </c>
      <c r="Q28" s="4" t="s">
        <v>1626</v>
      </c>
      <c r="R28" s="4" t="s">
        <v>1626</v>
      </c>
      <c r="S28" s="1" t="s">
        <v>13</v>
      </c>
      <c r="U28" t="s">
        <v>54</v>
      </c>
      <c r="V28" t="s">
        <v>54</v>
      </c>
      <c r="W28" t="s">
        <v>13</v>
      </c>
      <c r="X28">
        <v>1</v>
      </c>
    </row>
    <row r="29" spans="1:24" x14ac:dyDescent="0.2">
      <c r="A29" s="1" t="s">
        <v>1422</v>
      </c>
      <c r="B29" s="1" t="s">
        <v>1629</v>
      </c>
      <c r="C29" s="1" t="s">
        <v>13</v>
      </c>
      <c r="D29" s="1" t="s">
        <v>1630</v>
      </c>
      <c r="E29" s="1" t="s">
        <v>1631</v>
      </c>
      <c r="F29" s="6" t="s">
        <v>1441</v>
      </c>
      <c r="G29" s="3">
        <v>10.199999999999999</v>
      </c>
      <c r="H29" s="4">
        <f>자재!E8</f>
        <v>0</v>
      </c>
      <c r="I29" s="5">
        <f>TRUNC(G29*H29, 1)</f>
        <v>0</v>
      </c>
      <c r="J29" s="4">
        <f>0</f>
        <v>0</v>
      </c>
      <c r="K29" s="5">
        <f>TRUNC(G29*J29, 1)</f>
        <v>0</v>
      </c>
      <c r="L29" s="4">
        <f>0</f>
        <v>0</v>
      </c>
      <c r="M29" s="5">
        <f>TRUNC(G29*L29, 1)</f>
        <v>0</v>
      </c>
      <c r="N29" s="4">
        <f t="shared" si="3"/>
        <v>0</v>
      </c>
      <c r="O29" s="5">
        <f t="shared" si="3"/>
        <v>0</v>
      </c>
      <c r="P29" s="4" t="s">
        <v>1626</v>
      </c>
      <c r="Q29" s="4" t="s">
        <v>1626</v>
      </c>
      <c r="R29" s="4" t="s">
        <v>1626</v>
      </c>
      <c r="S29" s="1" t="s">
        <v>13</v>
      </c>
      <c r="U29" t="s">
        <v>54</v>
      </c>
      <c r="V29" t="s">
        <v>54</v>
      </c>
      <c r="W29" t="s">
        <v>13</v>
      </c>
      <c r="X29">
        <v>1</v>
      </c>
    </row>
    <row r="30" spans="1:24" x14ac:dyDescent="0.2">
      <c r="A30" s="1" t="s">
        <v>1422</v>
      </c>
      <c r="B30" s="1" t="s">
        <v>1307</v>
      </c>
      <c r="C30" s="1" t="s">
        <v>13</v>
      </c>
      <c r="D30" s="1" t="s">
        <v>1632</v>
      </c>
      <c r="E30" s="1" t="s">
        <v>1639</v>
      </c>
      <c r="F30" s="6" t="s">
        <v>1310</v>
      </c>
      <c r="G30" s="3">
        <v>1</v>
      </c>
      <c r="H30" s="4">
        <f>TRUNC((I29)*22*0.01, 1)</f>
        <v>0</v>
      </c>
      <c r="I30" s="5">
        <f>TRUNC(G30*H30, 1)</f>
        <v>0</v>
      </c>
      <c r="J30" s="4">
        <f>0</f>
        <v>0</v>
      </c>
      <c r="K30" s="5">
        <f>TRUNC(G30*J30, 1)</f>
        <v>0</v>
      </c>
      <c r="L30" s="4">
        <f>0</f>
        <v>0</v>
      </c>
      <c r="M30" s="5">
        <f>TRUNC(G30*L30, 1)</f>
        <v>0</v>
      </c>
      <c r="N30" s="4">
        <f t="shared" si="3"/>
        <v>0</v>
      </c>
      <c r="O30" s="5">
        <f t="shared" si="3"/>
        <v>0</v>
      </c>
      <c r="P30" s="4" t="s">
        <v>1626</v>
      </c>
      <c r="Q30" s="4" t="s">
        <v>1626</v>
      </c>
      <c r="R30" s="4" t="s">
        <v>1626</v>
      </c>
      <c r="S30" s="1" t="s">
        <v>13</v>
      </c>
      <c r="U30" t="s">
        <v>54</v>
      </c>
      <c r="V30" t="s">
        <v>54</v>
      </c>
      <c r="W30">
        <v>22</v>
      </c>
      <c r="X30">
        <v>1</v>
      </c>
    </row>
    <row r="31" spans="1:24" x14ac:dyDescent="0.2">
      <c r="A31" s="1" t="s">
        <v>13</v>
      </c>
      <c r="B31" s="1" t="s">
        <v>13</v>
      </c>
      <c r="C31" s="1" t="s">
        <v>13</v>
      </c>
      <c r="D31" s="1" t="s">
        <v>1311</v>
      </c>
      <c r="E31" s="1" t="s">
        <v>13</v>
      </c>
      <c r="F31" s="6" t="s">
        <v>13</v>
      </c>
      <c r="G31" s="1" t="s">
        <v>13</v>
      </c>
      <c r="H31" s="1" t="s">
        <v>13</v>
      </c>
      <c r="I31" s="5">
        <f>TRUNC(SUMPRODUCT(I27:I30, X27:X30), 0)</f>
        <v>0</v>
      </c>
      <c r="J31" s="1" t="s">
        <v>13</v>
      </c>
      <c r="K31" s="5">
        <f>TRUNC(SUMPRODUCT(K27:K30, X27:X30), 0)</f>
        <v>0</v>
      </c>
      <c r="L31" s="1" t="s">
        <v>13</v>
      </c>
      <c r="M31" s="5">
        <f>TRUNC(SUMPRODUCT(M27:M30, X27:X30), 0)</f>
        <v>0</v>
      </c>
      <c r="N31" s="1" t="s">
        <v>13</v>
      </c>
      <c r="O31" s="5">
        <f>I31+K31+M31</f>
        <v>0</v>
      </c>
      <c r="P31" s="4" t="s">
        <v>13</v>
      </c>
      <c r="Q31" s="4" t="s">
        <v>13</v>
      </c>
      <c r="R31" s="4" t="s">
        <v>13</v>
      </c>
      <c r="S31" s="1" t="s">
        <v>13</v>
      </c>
      <c r="U31" t="s">
        <v>13</v>
      </c>
      <c r="V31" t="s">
        <v>13</v>
      </c>
      <c r="W31" t="s">
        <v>13</v>
      </c>
      <c r="X31">
        <v>1</v>
      </c>
    </row>
    <row r="32" spans="1:24" x14ac:dyDescent="0.2">
      <c r="A32" s="1" t="s">
        <v>13</v>
      </c>
      <c r="B32" s="1" t="s">
        <v>13</v>
      </c>
      <c r="C32" s="1" t="s">
        <v>13</v>
      </c>
      <c r="D32" s="1" t="s">
        <v>13</v>
      </c>
      <c r="E32" s="1" t="s">
        <v>13</v>
      </c>
      <c r="F32" s="6" t="s">
        <v>13</v>
      </c>
      <c r="G32" s="1" t="s">
        <v>13</v>
      </c>
      <c r="H32" s="1" t="s">
        <v>13</v>
      </c>
      <c r="I32" s="1" t="s">
        <v>13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4" t="s">
        <v>13</v>
      </c>
      <c r="Q32" s="4" t="s">
        <v>13</v>
      </c>
      <c r="R32" s="4" t="s">
        <v>13</v>
      </c>
      <c r="S32" s="1" t="s">
        <v>13</v>
      </c>
      <c r="U32" t="s">
        <v>13</v>
      </c>
      <c r="V32" t="s">
        <v>13</v>
      </c>
      <c r="W32" t="s">
        <v>13</v>
      </c>
      <c r="X32">
        <v>1</v>
      </c>
    </row>
    <row r="33" spans="1:24" x14ac:dyDescent="0.2">
      <c r="A33" s="1" t="s">
        <v>1343</v>
      </c>
      <c r="B33" s="1" t="s">
        <v>13</v>
      </c>
      <c r="C33" s="1" t="s">
        <v>13</v>
      </c>
      <c r="D33" s="1" t="s">
        <v>1341</v>
      </c>
      <c r="E33" s="1" t="s">
        <v>1344</v>
      </c>
      <c r="F33" s="6" t="s">
        <v>1335</v>
      </c>
      <c r="G33" s="1" t="s">
        <v>13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4" t="s">
        <v>13</v>
      </c>
      <c r="Q33" s="4" t="s">
        <v>13</v>
      </c>
      <c r="R33" s="4" t="s">
        <v>13</v>
      </c>
      <c r="S33" s="1" t="s">
        <v>13</v>
      </c>
      <c r="U33" t="s">
        <v>13</v>
      </c>
      <c r="V33" t="s">
        <v>13</v>
      </c>
      <c r="W33" t="s">
        <v>13</v>
      </c>
      <c r="X33">
        <v>1</v>
      </c>
    </row>
    <row r="34" spans="1:24" x14ac:dyDescent="0.2">
      <c r="A34" s="1" t="s">
        <v>1343</v>
      </c>
      <c r="B34" s="1" t="s">
        <v>1642</v>
      </c>
      <c r="C34" s="1" t="s">
        <v>13</v>
      </c>
      <c r="D34" s="1" t="s">
        <v>1453</v>
      </c>
      <c r="E34" s="1" t="s">
        <v>1643</v>
      </c>
      <c r="F34" s="6" t="s">
        <v>1625</v>
      </c>
      <c r="G34" s="3">
        <v>0.20849999999999999</v>
      </c>
      <c r="H34" s="4">
        <f>경비항목!G8</f>
        <v>0</v>
      </c>
      <c r="I34" s="5">
        <f>TRUNC(G34*H34, 1)</f>
        <v>0</v>
      </c>
      <c r="J34" s="4">
        <f>경비항목!H8</f>
        <v>0</v>
      </c>
      <c r="K34" s="5">
        <f>TRUNC(G34*J34, 1)</f>
        <v>0</v>
      </c>
      <c r="L34" s="4">
        <f>경비항목!I8</f>
        <v>0</v>
      </c>
      <c r="M34" s="5">
        <f>TRUNC(G34*L34, 1)</f>
        <v>0</v>
      </c>
      <c r="N34" s="4">
        <f t="shared" ref="N34:O37" si="4">H34+J34+L34</f>
        <v>0</v>
      </c>
      <c r="O34" s="5">
        <f t="shared" si="4"/>
        <v>0</v>
      </c>
      <c r="P34" s="4" t="s">
        <v>1626</v>
      </c>
      <c r="Q34" s="4" t="s">
        <v>1626</v>
      </c>
      <c r="R34" s="4" t="s">
        <v>1626</v>
      </c>
      <c r="S34" s="1" t="s">
        <v>13</v>
      </c>
      <c r="U34" t="s">
        <v>54</v>
      </c>
      <c r="V34" t="s">
        <v>54</v>
      </c>
      <c r="W34" t="s">
        <v>13</v>
      </c>
      <c r="X34">
        <v>1</v>
      </c>
    </row>
    <row r="35" spans="1:24" x14ac:dyDescent="0.2">
      <c r="A35" s="1" t="s">
        <v>1343</v>
      </c>
      <c r="B35" s="1" t="s">
        <v>1627</v>
      </c>
      <c r="C35" s="1" t="s">
        <v>13</v>
      </c>
      <c r="D35" s="1" t="s">
        <v>1628</v>
      </c>
      <c r="E35" s="1" t="s">
        <v>1315</v>
      </c>
      <c r="F35" s="6" t="s">
        <v>1316</v>
      </c>
      <c r="G35" s="3">
        <v>1</v>
      </c>
      <c r="H35" s="4">
        <f>0</f>
        <v>0</v>
      </c>
      <c r="I35" s="5">
        <f>TRUNC(G35*H35, 1)</f>
        <v>0</v>
      </c>
      <c r="J35" s="4">
        <f>TRUNC(노무!E25*25/20 * 16/12 * 1/8,1)</f>
        <v>0</v>
      </c>
      <c r="K35" s="5">
        <f>TRUNC(G35*J35, 1)</f>
        <v>0</v>
      </c>
      <c r="L35" s="4">
        <f>0</f>
        <v>0</v>
      </c>
      <c r="M35" s="5">
        <f>TRUNC(G35*L35, 1)</f>
        <v>0</v>
      </c>
      <c r="N35" s="4">
        <f t="shared" si="4"/>
        <v>0</v>
      </c>
      <c r="O35" s="5">
        <f t="shared" si="4"/>
        <v>0</v>
      </c>
      <c r="P35" s="4" t="s">
        <v>1626</v>
      </c>
      <c r="Q35" s="4" t="s">
        <v>1626</v>
      </c>
      <c r="R35" s="4" t="s">
        <v>1626</v>
      </c>
      <c r="S35" s="1" t="s">
        <v>13</v>
      </c>
      <c r="U35" t="s">
        <v>54</v>
      </c>
      <c r="V35" t="s">
        <v>54</v>
      </c>
      <c r="W35" t="s">
        <v>13</v>
      </c>
      <c r="X35">
        <v>1</v>
      </c>
    </row>
    <row r="36" spans="1:24" x14ac:dyDescent="0.2">
      <c r="A36" s="1" t="s">
        <v>1343</v>
      </c>
      <c r="B36" s="1" t="s">
        <v>1629</v>
      </c>
      <c r="C36" s="1" t="s">
        <v>13</v>
      </c>
      <c r="D36" s="1" t="s">
        <v>1630</v>
      </c>
      <c r="E36" s="1" t="s">
        <v>1631</v>
      </c>
      <c r="F36" s="6" t="s">
        <v>1441</v>
      </c>
      <c r="G36" s="3">
        <v>19.5</v>
      </c>
      <c r="H36" s="4">
        <f>자재!E8</f>
        <v>0</v>
      </c>
      <c r="I36" s="5">
        <f>TRUNC(G36*H36, 1)</f>
        <v>0</v>
      </c>
      <c r="J36" s="4">
        <f>0</f>
        <v>0</v>
      </c>
      <c r="K36" s="5">
        <f>TRUNC(G36*J36, 1)</f>
        <v>0</v>
      </c>
      <c r="L36" s="4">
        <f>0</f>
        <v>0</v>
      </c>
      <c r="M36" s="5">
        <f>TRUNC(G36*L36, 1)</f>
        <v>0</v>
      </c>
      <c r="N36" s="4">
        <f t="shared" si="4"/>
        <v>0</v>
      </c>
      <c r="O36" s="5">
        <f t="shared" si="4"/>
        <v>0</v>
      </c>
      <c r="P36" s="4" t="s">
        <v>1626</v>
      </c>
      <c r="Q36" s="4" t="s">
        <v>1626</v>
      </c>
      <c r="R36" s="4" t="s">
        <v>1626</v>
      </c>
      <c r="S36" s="1" t="s">
        <v>13</v>
      </c>
      <c r="U36" t="s">
        <v>54</v>
      </c>
      <c r="V36" t="s">
        <v>54</v>
      </c>
      <c r="W36" t="s">
        <v>13</v>
      </c>
      <c r="X36">
        <v>1</v>
      </c>
    </row>
    <row r="37" spans="1:24" x14ac:dyDescent="0.2">
      <c r="A37" s="1" t="s">
        <v>1343</v>
      </c>
      <c r="B37" s="1" t="s">
        <v>1307</v>
      </c>
      <c r="C37" s="1" t="s">
        <v>13</v>
      </c>
      <c r="D37" s="1" t="s">
        <v>1632</v>
      </c>
      <c r="E37" s="1" t="s">
        <v>1639</v>
      </c>
      <c r="F37" s="6" t="s">
        <v>1310</v>
      </c>
      <c r="G37" s="3">
        <v>1</v>
      </c>
      <c r="H37" s="4">
        <f>TRUNC((I36)*22*0.01, 1)</f>
        <v>0</v>
      </c>
      <c r="I37" s="5">
        <f>TRUNC(G37*H37, 1)</f>
        <v>0</v>
      </c>
      <c r="J37" s="4">
        <f>0</f>
        <v>0</v>
      </c>
      <c r="K37" s="5">
        <f>TRUNC(G37*J37, 1)</f>
        <v>0</v>
      </c>
      <c r="L37" s="4">
        <f>0</f>
        <v>0</v>
      </c>
      <c r="M37" s="5">
        <f>TRUNC(G37*L37, 1)</f>
        <v>0</v>
      </c>
      <c r="N37" s="4">
        <f t="shared" si="4"/>
        <v>0</v>
      </c>
      <c r="O37" s="5">
        <f t="shared" si="4"/>
        <v>0</v>
      </c>
      <c r="P37" s="4" t="s">
        <v>1626</v>
      </c>
      <c r="Q37" s="4" t="s">
        <v>1626</v>
      </c>
      <c r="R37" s="4" t="s">
        <v>1626</v>
      </c>
      <c r="S37" s="1" t="s">
        <v>13</v>
      </c>
      <c r="U37" t="s">
        <v>54</v>
      </c>
      <c r="V37" t="s">
        <v>54</v>
      </c>
      <c r="W37">
        <v>22</v>
      </c>
      <c r="X37">
        <v>1</v>
      </c>
    </row>
    <row r="38" spans="1:24" x14ac:dyDescent="0.2">
      <c r="A38" s="1" t="s">
        <v>13</v>
      </c>
      <c r="B38" s="1" t="s">
        <v>13</v>
      </c>
      <c r="C38" s="1" t="s">
        <v>13</v>
      </c>
      <c r="D38" s="1" t="s">
        <v>1311</v>
      </c>
      <c r="E38" s="1" t="s">
        <v>13</v>
      </c>
      <c r="F38" s="6" t="s">
        <v>13</v>
      </c>
      <c r="G38" s="1" t="s">
        <v>13</v>
      </c>
      <c r="H38" s="1" t="s">
        <v>13</v>
      </c>
      <c r="I38" s="5">
        <f>TRUNC(SUMPRODUCT(I34:I37, X34:X37), 0)</f>
        <v>0</v>
      </c>
      <c r="J38" s="1" t="s">
        <v>13</v>
      </c>
      <c r="K38" s="5">
        <f>TRUNC(SUMPRODUCT(K34:K37, X34:X37), 0)</f>
        <v>0</v>
      </c>
      <c r="L38" s="1" t="s">
        <v>13</v>
      </c>
      <c r="M38" s="5">
        <f>TRUNC(SUMPRODUCT(M34:M37, X34:X37), 0)</f>
        <v>0</v>
      </c>
      <c r="N38" s="1" t="s">
        <v>13</v>
      </c>
      <c r="O38" s="5">
        <f>I38+K38+M38</f>
        <v>0</v>
      </c>
      <c r="P38" s="4" t="s">
        <v>13</v>
      </c>
      <c r="Q38" s="4" t="s">
        <v>13</v>
      </c>
      <c r="R38" s="4" t="s">
        <v>13</v>
      </c>
      <c r="S38" s="1" t="s">
        <v>13</v>
      </c>
      <c r="U38" t="s">
        <v>13</v>
      </c>
      <c r="V38" t="s">
        <v>13</v>
      </c>
      <c r="W38" t="s">
        <v>13</v>
      </c>
      <c r="X38">
        <v>1</v>
      </c>
    </row>
    <row r="39" spans="1:24" x14ac:dyDescent="0.2">
      <c r="A39" s="1" t="s">
        <v>13</v>
      </c>
      <c r="B39" s="1" t="s">
        <v>13</v>
      </c>
      <c r="C39" s="1" t="s">
        <v>13</v>
      </c>
      <c r="D39" s="1" t="s">
        <v>13</v>
      </c>
      <c r="E39" s="1" t="s">
        <v>13</v>
      </c>
      <c r="F39" s="6" t="s">
        <v>13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4" t="s">
        <v>13</v>
      </c>
      <c r="Q39" s="4" t="s">
        <v>13</v>
      </c>
      <c r="R39" s="4" t="s">
        <v>13</v>
      </c>
      <c r="S39" s="1" t="s">
        <v>13</v>
      </c>
      <c r="U39" t="s">
        <v>13</v>
      </c>
      <c r="V39" t="s">
        <v>13</v>
      </c>
      <c r="W39" t="s">
        <v>13</v>
      </c>
      <c r="X39">
        <v>1</v>
      </c>
    </row>
    <row r="40" spans="1:24" x14ac:dyDescent="0.2">
      <c r="A40" s="1" t="s">
        <v>1452</v>
      </c>
      <c r="B40" s="1" t="s">
        <v>13</v>
      </c>
      <c r="C40" s="1" t="s">
        <v>13</v>
      </c>
      <c r="D40" s="1" t="s">
        <v>1453</v>
      </c>
      <c r="E40" s="1" t="s">
        <v>1454</v>
      </c>
      <c r="F40" s="6" t="s">
        <v>1335</v>
      </c>
      <c r="G40" s="1" t="s">
        <v>13</v>
      </c>
      <c r="H40" s="1" t="s">
        <v>13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4" t="s">
        <v>13</v>
      </c>
      <c r="Q40" s="4" t="s">
        <v>13</v>
      </c>
      <c r="R40" s="4" t="s">
        <v>13</v>
      </c>
      <c r="S40" s="1" t="s">
        <v>13</v>
      </c>
      <c r="U40" t="s">
        <v>13</v>
      </c>
      <c r="V40" t="s">
        <v>13</v>
      </c>
      <c r="W40" t="s">
        <v>13</v>
      </c>
      <c r="X40">
        <v>1</v>
      </c>
    </row>
    <row r="41" spans="1:24" x14ac:dyDescent="0.2">
      <c r="A41" s="1" t="s">
        <v>1452</v>
      </c>
      <c r="B41" s="1" t="s">
        <v>1642</v>
      </c>
      <c r="C41" s="1" t="s">
        <v>13</v>
      </c>
      <c r="D41" s="1" t="s">
        <v>1453</v>
      </c>
      <c r="E41" s="1" t="s">
        <v>1643</v>
      </c>
      <c r="F41" s="6" t="s">
        <v>1625</v>
      </c>
      <c r="G41" s="3">
        <v>0.24049999999999999</v>
      </c>
      <c r="H41" s="4">
        <f>경비항목!G8</f>
        <v>0</v>
      </c>
      <c r="I41" s="5">
        <f>TRUNC(G41*H41, 1)</f>
        <v>0</v>
      </c>
      <c r="J41" s="4">
        <f>경비항목!H8</f>
        <v>0</v>
      </c>
      <c r="K41" s="5">
        <f>TRUNC(G41*J41, 1)</f>
        <v>0</v>
      </c>
      <c r="L41" s="4">
        <f>경비항목!I8</f>
        <v>0</v>
      </c>
      <c r="M41" s="5">
        <f>TRUNC(G41*L41, 1)</f>
        <v>0</v>
      </c>
      <c r="N41" s="4">
        <f t="shared" ref="N41:O44" si="5">H41+J41+L41</f>
        <v>0</v>
      </c>
      <c r="O41" s="5">
        <f t="shared" si="5"/>
        <v>0</v>
      </c>
      <c r="P41" s="4" t="s">
        <v>1644</v>
      </c>
      <c r="Q41" s="4" t="s">
        <v>1644</v>
      </c>
      <c r="R41" s="4" t="s">
        <v>1626</v>
      </c>
      <c r="S41" s="1" t="s">
        <v>13</v>
      </c>
      <c r="U41" t="s">
        <v>54</v>
      </c>
      <c r="V41" t="s">
        <v>54</v>
      </c>
      <c r="W41" t="s">
        <v>13</v>
      </c>
      <c r="X41">
        <v>1</v>
      </c>
    </row>
    <row r="42" spans="1:24" x14ac:dyDescent="0.2">
      <c r="A42" s="1" t="s">
        <v>1452</v>
      </c>
      <c r="B42" s="1" t="s">
        <v>1627</v>
      </c>
      <c r="C42" s="1" t="s">
        <v>13</v>
      </c>
      <c r="D42" s="1" t="s">
        <v>1628</v>
      </c>
      <c r="E42" s="1" t="s">
        <v>1315</v>
      </c>
      <c r="F42" s="6" t="s">
        <v>1316</v>
      </c>
      <c r="G42" s="3">
        <v>1</v>
      </c>
      <c r="H42" s="4">
        <f>0</f>
        <v>0</v>
      </c>
      <c r="I42" s="5">
        <f>TRUNC(G42*H42, 1)</f>
        <v>0</v>
      </c>
      <c r="J42" s="4">
        <f>TRUNC(노무!E25*25/20 * 16/12 * 1/8,1)</f>
        <v>0</v>
      </c>
      <c r="K42" s="5">
        <f>TRUNC(G42*J42, 1)</f>
        <v>0</v>
      </c>
      <c r="L42" s="4">
        <f>0</f>
        <v>0</v>
      </c>
      <c r="M42" s="5">
        <f>TRUNC(G42*L42, 1)</f>
        <v>0</v>
      </c>
      <c r="N42" s="4">
        <f t="shared" si="5"/>
        <v>0</v>
      </c>
      <c r="O42" s="5">
        <f t="shared" si="5"/>
        <v>0</v>
      </c>
      <c r="P42" s="4" t="s">
        <v>1626</v>
      </c>
      <c r="Q42" s="4" t="s">
        <v>1626</v>
      </c>
      <c r="R42" s="4" t="s">
        <v>1626</v>
      </c>
      <c r="S42" s="1" t="s">
        <v>13</v>
      </c>
      <c r="U42" t="s">
        <v>54</v>
      </c>
      <c r="V42" t="s">
        <v>54</v>
      </c>
      <c r="W42" t="s">
        <v>13</v>
      </c>
      <c r="X42">
        <v>1</v>
      </c>
    </row>
    <row r="43" spans="1:24" x14ac:dyDescent="0.2">
      <c r="A43" s="1" t="s">
        <v>1452</v>
      </c>
      <c r="B43" s="1" t="s">
        <v>1629</v>
      </c>
      <c r="C43" s="1" t="s">
        <v>13</v>
      </c>
      <c r="D43" s="1" t="s">
        <v>1630</v>
      </c>
      <c r="E43" s="1" t="s">
        <v>1631</v>
      </c>
      <c r="F43" s="6" t="s">
        <v>1441</v>
      </c>
      <c r="G43" s="3">
        <v>19.5</v>
      </c>
      <c r="H43" s="4">
        <f>자재!E8</f>
        <v>0</v>
      </c>
      <c r="I43" s="5">
        <f>TRUNC(G43*H43, 1)</f>
        <v>0</v>
      </c>
      <c r="J43" s="4">
        <f>0</f>
        <v>0</v>
      </c>
      <c r="K43" s="5">
        <f>TRUNC(G43*J43, 1)</f>
        <v>0</v>
      </c>
      <c r="L43" s="4">
        <f>0</f>
        <v>0</v>
      </c>
      <c r="M43" s="5">
        <f>TRUNC(G43*L43, 1)</f>
        <v>0</v>
      </c>
      <c r="N43" s="4">
        <f t="shared" si="5"/>
        <v>0</v>
      </c>
      <c r="O43" s="5">
        <f t="shared" si="5"/>
        <v>0</v>
      </c>
      <c r="P43" s="4" t="s">
        <v>1626</v>
      </c>
      <c r="Q43" s="4" t="s">
        <v>1626</v>
      </c>
      <c r="R43" s="4" t="s">
        <v>1626</v>
      </c>
      <c r="S43" s="1" t="s">
        <v>13</v>
      </c>
      <c r="U43" t="s">
        <v>54</v>
      </c>
      <c r="V43" t="s">
        <v>54</v>
      </c>
      <c r="W43" t="s">
        <v>13</v>
      </c>
      <c r="X43">
        <v>1</v>
      </c>
    </row>
    <row r="44" spans="1:24" x14ac:dyDescent="0.2">
      <c r="A44" s="1" t="s">
        <v>1452</v>
      </c>
      <c r="B44" s="1" t="s">
        <v>1307</v>
      </c>
      <c r="C44" s="1" t="s">
        <v>13</v>
      </c>
      <c r="D44" s="1" t="s">
        <v>1632</v>
      </c>
      <c r="E44" s="1" t="s">
        <v>1639</v>
      </c>
      <c r="F44" s="6" t="s">
        <v>1310</v>
      </c>
      <c r="G44" s="3">
        <v>1</v>
      </c>
      <c r="H44" s="4">
        <f>TRUNC((I43)*22*0.01, 1)</f>
        <v>0</v>
      </c>
      <c r="I44" s="5">
        <f>TRUNC(G44*H44, 1)</f>
        <v>0</v>
      </c>
      <c r="J44" s="4">
        <f>0</f>
        <v>0</v>
      </c>
      <c r="K44" s="5">
        <f>TRUNC(G44*J44, 1)</f>
        <v>0</v>
      </c>
      <c r="L44" s="4">
        <f>0</f>
        <v>0</v>
      </c>
      <c r="M44" s="5">
        <f>TRUNC(G44*L44, 1)</f>
        <v>0</v>
      </c>
      <c r="N44" s="4">
        <f t="shared" si="5"/>
        <v>0</v>
      </c>
      <c r="O44" s="5">
        <f t="shared" si="5"/>
        <v>0</v>
      </c>
      <c r="P44" s="4" t="s">
        <v>1626</v>
      </c>
      <c r="Q44" s="4" t="s">
        <v>1626</v>
      </c>
      <c r="R44" s="4" t="s">
        <v>1626</v>
      </c>
      <c r="S44" s="1" t="s">
        <v>13</v>
      </c>
      <c r="U44" t="s">
        <v>54</v>
      </c>
      <c r="V44" t="s">
        <v>54</v>
      </c>
      <c r="W44">
        <v>22</v>
      </c>
      <c r="X44">
        <v>1</v>
      </c>
    </row>
    <row r="45" spans="1:24" x14ac:dyDescent="0.2">
      <c r="A45" s="1" t="s">
        <v>13</v>
      </c>
      <c r="B45" s="1" t="s">
        <v>13</v>
      </c>
      <c r="C45" s="1" t="s">
        <v>13</v>
      </c>
      <c r="D45" s="1" t="s">
        <v>1311</v>
      </c>
      <c r="E45" s="1" t="s">
        <v>13</v>
      </c>
      <c r="F45" s="6" t="s">
        <v>13</v>
      </c>
      <c r="G45" s="1" t="s">
        <v>13</v>
      </c>
      <c r="H45" s="1" t="s">
        <v>13</v>
      </c>
      <c r="I45" s="5">
        <f>TRUNC(SUMPRODUCT(I41:I44, X41:X44), 0)</f>
        <v>0</v>
      </c>
      <c r="J45" s="1" t="s">
        <v>13</v>
      </c>
      <c r="K45" s="5">
        <f>TRUNC(SUMPRODUCT(K41:K44, X41:X44), 0)</f>
        <v>0</v>
      </c>
      <c r="L45" s="1" t="s">
        <v>13</v>
      </c>
      <c r="M45" s="5">
        <f>TRUNC(SUMPRODUCT(M41:M44, X41:X44), 0)</f>
        <v>0</v>
      </c>
      <c r="N45" s="1" t="s">
        <v>13</v>
      </c>
      <c r="O45" s="5">
        <f>I45+K45+M45</f>
        <v>0</v>
      </c>
      <c r="P45" s="4" t="s">
        <v>13</v>
      </c>
      <c r="Q45" s="4" t="s">
        <v>13</v>
      </c>
      <c r="R45" s="4" t="s">
        <v>13</v>
      </c>
      <c r="S45" s="1" t="s">
        <v>13</v>
      </c>
      <c r="U45" t="s">
        <v>13</v>
      </c>
      <c r="V45" t="s">
        <v>13</v>
      </c>
      <c r="W45" t="s">
        <v>13</v>
      </c>
      <c r="X45">
        <v>1</v>
      </c>
    </row>
    <row r="46" spans="1:24" x14ac:dyDescent="0.2">
      <c r="A46" s="1" t="s">
        <v>13</v>
      </c>
      <c r="B46" s="1" t="s">
        <v>13</v>
      </c>
      <c r="C46" s="1" t="s">
        <v>13</v>
      </c>
      <c r="D46" s="1" t="s">
        <v>13</v>
      </c>
      <c r="E46" s="1" t="s">
        <v>13</v>
      </c>
      <c r="F46" s="6" t="s">
        <v>13</v>
      </c>
      <c r="G46" s="1" t="s">
        <v>13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13</v>
      </c>
      <c r="P46" s="4" t="s">
        <v>13</v>
      </c>
      <c r="Q46" s="4" t="s">
        <v>13</v>
      </c>
      <c r="R46" s="4" t="s">
        <v>13</v>
      </c>
      <c r="S46" s="1" t="s">
        <v>13</v>
      </c>
      <c r="U46" t="s">
        <v>13</v>
      </c>
      <c r="V46" t="s">
        <v>13</v>
      </c>
      <c r="W46" t="s">
        <v>13</v>
      </c>
      <c r="X46">
        <v>1</v>
      </c>
    </row>
    <row r="47" spans="1:24" x14ac:dyDescent="0.2">
      <c r="A47" s="1" t="s">
        <v>1592</v>
      </c>
      <c r="B47" s="1" t="s">
        <v>13</v>
      </c>
      <c r="C47" s="1" t="s">
        <v>13</v>
      </c>
      <c r="D47" s="1" t="s">
        <v>1456</v>
      </c>
      <c r="E47" s="1" t="s">
        <v>1593</v>
      </c>
      <c r="F47" s="6" t="s">
        <v>1335</v>
      </c>
      <c r="G47" s="1" t="s">
        <v>13</v>
      </c>
      <c r="H47" s="1" t="s">
        <v>13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4" t="s">
        <v>13</v>
      </c>
      <c r="Q47" s="4" t="s">
        <v>13</v>
      </c>
      <c r="R47" s="4" t="s">
        <v>13</v>
      </c>
      <c r="S47" s="1" t="s">
        <v>13</v>
      </c>
      <c r="U47" t="s">
        <v>13</v>
      </c>
      <c r="V47" t="s">
        <v>13</v>
      </c>
      <c r="W47" t="s">
        <v>13</v>
      </c>
      <c r="X47">
        <v>1</v>
      </c>
    </row>
    <row r="48" spans="1:24" x14ac:dyDescent="0.2">
      <c r="A48" s="1" t="s">
        <v>1592</v>
      </c>
      <c r="B48" s="1" t="s">
        <v>1645</v>
      </c>
      <c r="C48" s="1" t="s">
        <v>13</v>
      </c>
      <c r="D48" s="1" t="s">
        <v>1646</v>
      </c>
      <c r="E48" s="1" t="s">
        <v>1647</v>
      </c>
      <c r="F48" s="6" t="s">
        <v>1625</v>
      </c>
      <c r="G48" s="3">
        <v>0.66010000000000002</v>
      </c>
      <c r="H48" s="4">
        <f>경비항목!G9</f>
        <v>0</v>
      </c>
      <c r="I48" s="5">
        <f>TRUNC(G48*H48, 1)</f>
        <v>0</v>
      </c>
      <c r="J48" s="4">
        <f>경비항목!H9</f>
        <v>0</v>
      </c>
      <c r="K48" s="5">
        <f>TRUNC(G48*J48, 1)</f>
        <v>0</v>
      </c>
      <c r="L48" s="4">
        <f>경비항목!I9</f>
        <v>0</v>
      </c>
      <c r="M48" s="5">
        <f>TRUNC(G48*L48, 1)</f>
        <v>0</v>
      </c>
      <c r="N48" s="4">
        <f>H48+J48+L48</f>
        <v>0</v>
      </c>
      <c r="O48" s="5">
        <f>I48+K48+M48</f>
        <v>0</v>
      </c>
      <c r="P48" s="4" t="s">
        <v>1626</v>
      </c>
      <c r="Q48" s="4" t="s">
        <v>1626</v>
      </c>
      <c r="R48" s="4" t="s">
        <v>1626</v>
      </c>
      <c r="S48" s="1" t="s">
        <v>13</v>
      </c>
      <c r="U48" t="s">
        <v>54</v>
      </c>
      <c r="V48" t="s">
        <v>54</v>
      </c>
      <c r="W48" t="s">
        <v>13</v>
      </c>
      <c r="X48">
        <v>1</v>
      </c>
    </row>
    <row r="49" spans="1:24" x14ac:dyDescent="0.2">
      <c r="A49" s="1" t="s">
        <v>13</v>
      </c>
      <c r="B49" s="1" t="s">
        <v>13</v>
      </c>
      <c r="C49" s="1" t="s">
        <v>13</v>
      </c>
      <c r="D49" s="1" t="s">
        <v>1311</v>
      </c>
      <c r="E49" s="1" t="s">
        <v>13</v>
      </c>
      <c r="F49" s="6" t="s">
        <v>13</v>
      </c>
      <c r="G49" s="1" t="s">
        <v>13</v>
      </c>
      <c r="H49" s="1" t="s">
        <v>13</v>
      </c>
      <c r="I49" s="5">
        <f>TRUNC(I48*X48, 0)</f>
        <v>0</v>
      </c>
      <c r="J49" s="1" t="s">
        <v>13</v>
      </c>
      <c r="K49" s="5">
        <f>TRUNC(K48*X48, 0)</f>
        <v>0</v>
      </c>
      <c r="L49" s="1" t="s">
        <v>13</v>
      </c>
      <c r="M49" s="5">
        <f>TRUNC(M48*X48, 0)</f>
        <v>0</v>
      </c>
      <c r="N49" s="1" t="s">
        <v>13</v>
      </c>
      <c r="O49" s="5">
        <f>I49+K49+M49</f>
        <v>0</v>
      </c>
      <c r="P49" s="4" t="s">
        <v>13</v>
      </c>
      <c r="Q49" s="4" t="s">
        <v>13</v>
      </c>
      <c r="R49" s="4" t="s">
        <v>13</v>
      </c>
      <c r="S49" s="1" t="s">
        <v>13</v>
      </c>
      <c r="U49" t="s">
        <v>13</v>
      </c>
      <c r="V49" t="s">
        <v>13</v>
      </c>
      <c r="W49" t="s">
        <v>13</v>
      </c>
      <c r="X49">
        <v>1</v>
      </c>
    </row>
    <row r="50" spans="1:24" x14ac:dyDescent="0.2">
      <c r="A50" s="1" t="s">
        <v>13</v>
      </c>
      <c r="B50" s="1" t="s">
        <v>13</v>
      </c>
      <c r="C50" s="1" t="s">
        <v>13</v>
      </c>
      <c r="D50" s="1" t="s">
        <v>13</v>
      </c>
      <c r="E50" s="1" t="s">
        <v>13</v>
      </c>
      <c r="F50" s="6" t="s">
        <v>13</v>
      </c>
      <c r="G50" s="1" t="s">
        <v>13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13</v>
      </c>
      <c r="P50" s="4" t="s">
        <v>13</v>
      </c>
      <c r="Q50" s="4" t="s">
        <v>13</v>
      </c>
      <c r="R50" s="4" t="s">
        <v>13</v>
      </c>
      <c r="S50" s="1" t="s">
        <v>13</v>
      </c>
      <c r="U50" t="s">
        <v>13</v>
      </c>
      <c r="V50" t="s">
        <v>13</v>
      </c>
      <c r="W50" t="s">
        <v>13</v>
      </c>
      <c r="X50">
        <v>1</v>
      </c>
    </row>
    <row r="51" spans="1:24" x14ac:dyDescent="0.2">
      <c r="A51" s="1" t="s">
        <v>1473</v>
      </c>
      <c r="B51" s="1" t="s">
        <v>13</v>
      </c>
      <c r="C51" s="1" t="s">
        <v>13</v>
      </c>
      <c r="D51" s="1" t="s">
        <v>1456</v>
      </c>
      <c r="E51" s="1" t="s">
        <v>1474</v>
      </c>
      <c r="F51" s="6" t="s">
        <v>1335</v>
      </c>
      <c r="G51" s="1" t="s">
        <v>13</v>
      </c>
      <c r="H51" s="1" t="s">
        <v>13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4" t="s">
        <v>13</v>
      </c>
      <c r="Q51" s="4" t="s">
        <v>13</v>
      </c>
      <c r="R51" s="4" t="s">
        <v>13</v>
      </c>
      <c r="S51" s="1" t="s">
        <v>13</v>
      </c>
      <c r="U51" t="s">
        <v>13</v>
      </c>
      <c r="V51" t="s">
        <v>13</v>
      </c>
      <c r="W51" t="s">
        <v>13</v>
      </c>
      <c r="X51">
        <v>1</v>
      </c>
    </row>
    <row r="52" spans="1:24" x14ac:dyDescent="0.2">
      <c r="A52" s="1" t="s">
        <v>1473</v>
      </c>
      <c r="B52" s="1" t="s">
        <v>1648</v>
      </c>
      <c r="C52" s="1" t="s">
        <v>13</v>
      </c>
      <c r="D52" s="1" t="s">
        <v>1646</v>
      </c>
      <c r="E52" s="1" t="s">
        <v>1649</v>
      </c>
      <c r="F52" s="6" t="s">
        <v>1625</v>
      </c>
      <c r="G52" s="3">
        <v>0.66010000000000002</v>
      </c>
      <c r="H52" s="4">
        <f>경비항목!G10</f>
        <v>0</v>
      </c>
      <c r="I52" s="5">
        <f>TRUNC(G52*H52, 1)</f>
        <v>0</v>
      </c>
      <c r="J52" s="4">
        <f>경비항목!H10</f>
        <v>0</v>
      </c>
      <c r="K52" s="5">
        <f>TRUNC(G52*J52, 1)</f>
        <v>0</v>
      </c>
      <c r="L52" s="4">
        <f>경비항목!I10</f>
        <v>0</v>
      </c>
      <c r="M52" s="5">
        <f>TRUNC(G52*L52, 1)</f>
        <v>0</v>
      </c>
      <c r="N52" s="4">
        <f>H52+J52+L52</f>
        <v>0</v>
      </c>
      <c r="O52" s="5">
        <f>I52+K52+M52</f>
        <v>0</v>
      </c>
      <c r="P52" s="4" t="s">
        <v>1626</v>
      </c>
      <c r="Q52" s="4" t="s">
        <v>1626</v>
      </c>
      <c r="R52" s="4" t="s">
        <v>1626</v>
      </c>
      <c r="S52" s="1" t="s">
        <v>13</v>
      </c>
      <c r="U52" t="s">
        <v>54</v>
      </c>
      <c r="V52" t="s">
        <v>54</v>
      </c>
      <c r="W52" t="s">
        <v>13</v>
      </c>
      <c r="X52">
        <v>1</v>
      </c>
    </row>
    <row r="53" spans="1:24" x14ac:dyDescent="0.2">
      <c r="A53" s="1" t="s">
        <v>13</v>
      </c>
      <c r="B53" s="1" t="s">
        <v>13</v>
      </c>
      <c r="C53" s="1" t="s">
        <v>13</v>
      </c>
      <c r="D53" s="1" t="s">
        <v>1311</v>
      </c>
      <c r="E53" s="1" t="s">
        <v>13</v>
      </c>
      <c r="F53" s="6" t="s">
        <v>13</v>
      </c>
      <c r="G53" s="1" t="s">
        <v>13</v>
      </c>
      <c r="H53" s="1" t="s">
        <v>13</v>
      </c>
      <c r="I53" s="5">
        <f>TRUNC(I52*X52, 0)</f>
        <v>0</v>
      </c>
      <c r="J53" s="1" t="s">
        <v>13</v>
      </c>
      <c r="K53" s="5">
        <f>TRUNC(K52*X52, 0)</f>
        <v>0</v>
      </c>
      <c r="L53" s="1" t="s">
        <v>13</v>
      </c>
      <c r="M53" s="5">
        <f>TRUNC(M52*X52, 0)</f>
        <v>0</v>
      </c>
      <c r="N53" s="1" t="s">
        <v>13</v>
      </c>
      <c r="O53" s="5">
        <f>I53+K53+M53</f>
        <v>0</v>
      </c>
      <c r="P53" s="4" t="s">
        <v>13</v>
      </c>
      <c r="Q53" s="4" t="s">
        <v>13</v>
      </c>
      <c r="R53" s="4" t="s">
        <v>13</v>
      </c>
      <c r="S53" s="1" t="s">
        <v>13</v>
      </c>
      <c r="U53" t="s">
        <v>13</v>
      </c>
      <c r="V53" t="s">
        <v>13</v>
      </c>
      <c r="W53" t="s">
        <v>13</v>
      </c>
      <c r="X53">
        <v>1</v>
      </c>
    </row>
    <row r="54" spans="1:24" x14ac:dyDescent="0.2">
      <c r="A54" s="1" t="s">
        <v>13</v>
      </c>
      <c r="B54" s="1" t="s">
        <v>13</v>
      </c>
      <c r="C54" s="1" t="s">
        <v>13</v>
      </c>
      <c r="D54" s="1" t="s">
        <v>13</v>
      </c>
      <c r="E54" s="1" t="s">
        <v>13</v>
      </c>
      <c r="F54" s="6" t="s">
        <v>13</v>
      </c>
      <c r="G54" s="1" t="s">
        <v>13</v>
      </c>
      <c r="H54" s="1" t="s">
        <v>13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13</v>
      </c>
      <c r="P54" s="4" t="s">
        <v>13</v>
      </c>
      <c r="Q54" s="4" t="s">
        <v>13</v>
      </c>
      <c r="R54" s="4" t="s">
        <v>13</v>
      </c>
      <c r="S54" s="1" t="s">
        <v>13</v>
      </c>
      <c r="U54" t="s">
        <v>13</v>
      </c>
      <c r="V54" t="s">
        <v>13</v>
      </c>
      <c r="W54" t="s">
        <v>13</v>
      </c>
      <c r="X54">
        <v>1</v>
      </c>
    </row>
    <row r="55" spans="1:24" x14ac:dyDescent="0.2">
      <c r="A55" s="1" t="s">
        <v>1455</v>
      </c>
      <c r="B55" s="1" t="s">
        <v>13</v>
      </c>
      <c r="C55" s="1" t="s">
        <v>13</v>
      </c>
      <c r="D55" s="1" t="s">
        <v>1456</v>
      </c>
      <c r="E55" s="1" t="s">
        <v>1457</v>
      </c>
      <c r="F55" s="6" t="s">
        <v>1335</v>
      </c>
      <c r="G55" s="1" t="s">
        <v>13</v>
      </c>
      <c r="H55" s="1" t="s">
        <v>13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13</v>
      </c>
      <c r="P55" s="4" t="s">
        <v>13</v>
      </c>
      <c r="Q55" s="4" t="s">
        <v>13</v>
      </c>
      <c r="R55" s="4" t="s">
        <v>13</v>
      </c>
      <c r="S55" s="1" t="s">
        <v>13</v>
      </c>
      <c r="U55" t="s">
        <v>13</v>
      </c>
      <c r="V55" t="s">
        <v>13</v>
      </c>
      <c r="W55" t="s">
        <v>13</v>
      </c>
      <c r="X55">
        <v>1</v>
      </c>
    </row>
    <row r="56" spans="1:24" x14ac:dyDescent="0.2">
      <c r="A56" s="1" t="s">
        <v>1455</v>
      </c>
      <c r="B56" s="1" t="s">
        <v>1650</v>
      </c>
      <c r="C56" s="1" t="s">
        <v>13</v>
      </c>
      <c r="D56" s="1" t="s">
        <v>1456</v>
      </c>
      <c r="E56" s="1" t="s">
        <v>1651</v>
      </c>
      <c r="F56" s="6" t="s">
        <v>1625</v>
      </c>
      <c r="G56" s="3">
        <v>0.66010000000000002</v>
      </c>
      <c r="H56" s="4">
        <f>경비항목!G11</f>
        <v>0</v>
      </c>
      <c r="I56" s="5">
        <f>TRUNC(G56*H56, 1)</f>
        <v>0</v>
      </c>
      <c r="J56" s="4">
        <f>경비항목!H11</f>
        <v>0</v>
      </c>
      <c r="K56" s="5">
        <f>TRUNC(G56*J56, 1)</f>
        <v>0</v>
      </c>
      <c r="L56" s="4">
        <f>경비항목!I11</f>
        <v>0</v>
      </c>
      <c r="M56" s="5">
        <f>TRUNC(G56*L56, 1)</f>
        <v>0</v>
      </c>
      <c r="N56" s="4">
        <f>H56+J56+L56</f>
        <v>0</v>
      </c>
      <c r="O56" s="5">
        <f>I56+K56+M56</f>
        <v>0</v>
      </c>
      <c r="P56" s="4" t="s">
        <v>1626</v>
      </c>
      <c r="Q56" s="4" t="s">
        <v>1626</v>
      </c>
      <c r="R56" s="4" t="s">
        <v>1626</v>
      </c>
      <c r="S56" s="1" t="s">
        <v>13</v>
      </c>
      <c r="U56" t="s">
        <v>54</v>
      </c>
      <c r="V56" t="s">
        <v>54</v>
      </c>
      <c r="W56" t="s">
        <v>13</v>
      </c>
      <c r="X56">
        <v>1</v>
      </c>
    </row>
    <row r="57" spans="1:24" x14ac:dyDescent="0.2">
      <c r="A57" s="1" t="s">
        <v>13</v>
      </c>
      <c r="B57" s="1" t="s">
        <v>13</v>
      </c>
      <c r="C57" s="1" t="s">
        <v>13</v>
      </c>
      <c r="D57" s="1" t="s">
        <v>1311</v>
      </c>
      <c r="E57" s="1" t="s">
        <v>13</v>
      </c>
      <c r="F57" s="6" t="s">
        <v>13</v>
      </c>
      <c r="G57" s="1" t="s">
        <v>13</v>
      </c>
      <c r="H57" s="1" t="s">
        <v>13</v>
      </c>
      <c r="I57" s="5">
        <f>TRUNC(I56*X56, 0)</f>
        <v>0</v>
      </c>
      <c r="J57" s="1" t="s">
        <v>13</v>
      </c>
      <c r="K57" s="5">
        <f>TRUNC(K56*X56, 0)</f>
        <v>0</v>
      </c>
      <c r="L57" s="1" t="s">
        <v>13</v>
      </c>
      <c r="M57" s="5">
        <f>TRUNC(M56*X56, 0)</f>
        <v>0</v>
      </c>
      <c r="N57" s="1" t="s">
        <v>13</v>
      </c>
      <c r="O57" s="5">
        <f>I57+K57+M57</f>
        <v>0</v>
      </c>
      <c r="P57" s="4" t="s">
        <v>13</v>
      </c>
      <c r="Q57" s="4" t="s">
        <v>13</v>
      </c>
      <c r="R57" s="4" t="s">
        <v>13</v>
      </c>
      <c r="S57" s="1" t="s">
        <v>13</v>
      </c>
      <c r="U57" t="s">
        <v>13</v>
      </c>
      <c r="V57" t="s">
        <v>13</v>
      </c>
      <c r="W57" t="s">
        <v>13</v>
      </c>
      <c r="X57">
        <v>1</v>
      </c>
    </row>
    <row r="58" spans="1:24" x14ac:dyDescent="0.2">
      <c r="A58" s="1" t="s">
        <v>13</v>
      </c>
      <c r="B58" s="1" t="s">
        <v>13</v>
      </c>
      <c r="C58" s="1" t="s">
        <v>13</v>
      </c>
      <c r="D58" s="1" t="s">
        <v>13</v>
      </c>
      <c r="E58" s="1" t="s">
        <v>13</v>
      </c>
      <c r="F58" s="6" t="s">
        <v>13</v>
      </c>
      <c r="G58" s="1" t="s">
        <v>13</v>
      </c>
      <c r="H58" s="1" t="s">
        <v>13</v>
      </c>
      <c r="I58" s="1" t="s">
        <v>13</v>
      </c>
      <c r="J58" s="1" t="s">
        <v>13</v>
      </c>
      <c r="K58" s="1" t="s">
        <v>13</v>
      </c>
      <c r="L58" s="1" t="s">
        <v>13</v>
      </c>
      <c r="M58" s="1" t="s">
        <v>13</v>
      </c>
      <c r="N58" s="1" t="s">
        <v>13</v>
      </c>
      <c r="O58" s="1" t="s">
        <v>13</v>
      </c>
      <c r="P58" s="4" t="s">
        <v>13</v>
      </c>
      <c r="Q58" s="4" t="s">
        <v>13</v>
      </c>
      <c r="R58" s="4" t="s">
        <v>13</v>
      </c>
      <c r="S58" s="1" t="s">
        <v>13</v>
      </c>
      <c r="U58" t="s">
        <v>13</v>
      </c>
      <c r="V58" t="s">
        <v>13</v>
      </c>
      <c r="W58" t="s">
        <v>13</v>
      </c>
      <c r="X58">
        <v>1</v>
      </c>
    </row>
    <row r="59" spans="1:24" x14ac:dyDescent="0.2">
      <c r="A59" s="1" t="s">
        <v>1516</v>
      </c>
      <c r="B59" s="1" t="s">
        <v>13</v>
      </c>
      <c r="C59" s="1" t="s">
        <v>13</v>
      </c>
      <c r="D59" s="1" t="s">
        <v>1517</v>
      </c>
      <c r="E59" s="1" t="s">
        <v>1518</v>
      </c>
      <c r="F59" s="6" t="s">
        <v>1335</v>
      </c>
      <c r="G59" s="1" t="s">
        <v>13</v>
      </c>
      <c r="H59" s="1" t="s">
        <v>13</v>
      </c>
      <c r="I59" s="1" t="s">
        <v>13</v>
      </c>
      <c r="J59" s="1" t="s">
        <v>13</v>
      </c>
      <c r="K59" s="1" t="s">
        <v>13</v>
      </c>
      <c r="L59" s="1" t="s">
        <v>13</v>
      </c>
      <c r="M59" s="1" t="s">
        <v>13</v>
      </c>
      <c r="N59" s="1" t="s">
        <v>13</v>
      </c>
      <c r="O59" s="1" t="s">
        <v>13</v>
      </c>
      <c r="P59" s="4" t="s">
        <v>13</v>
      </c>
      <c r="Q59" s="4" t="s">
        <v>13</v>
      </c>
      <c r="R59" s="4" t="s">
        <v>13</v>
      </c>
      <c r="S59" s="1" t="s">
        <v>13</v>
      </c>
      <c r="U59" t="s">
        <v>13</v>
      </c>
      <c r="V59" t="s">
        <v>13</v>
      </c>
      <c r="W59" t="s">
        <v>13</v>
      </c>
      <c r="X59">
        <v>1</v>
      </c>
    </row>
    <row r="60" spans="1:24" x14ac:dyDescent="0.2">
      <c r="A60" s="1" t="s">
        <v>1516</v>
      </c>
      <c r="B60" s="1" t="s">
        <v>1652</v>
      </c>
      <c r="C60" s="1" t="s">
        <v>13</v>
      </c>
      <c r="D60" s="1" t="s">
        <v>1517</v>
      </c>
      <c r="E60" s="1" t="s">
        <v>1653</v>
      </c>
      <c r="F60" s="6" t="s">
        <v>1625</v>
      </c>
      <c r="G60" s="3">
        <v>0.29670000000000002</v>
      </c>
      <c r="H60" s="4">
        <f>경비항목!G12</f>
        <v>0</v>
      </c>
      <c r="I60" s="5">
        <f>TRUNC(G60*H60, 1)</f>
        <v>0</v>
      </c>
      <c r="J60" s="4">
        <f>경비항목!H12</f>
        <v>0</v>
      </c>
      <c r="K60" s="5">
        <f>TRUNC(G60*J60, 1)</f>
        <v>0</v>
      </c>
      <c r="L60" s="4">
        <f>경비항목!I12</f>
        <v>0</v>
      </c>
      <c r="M60" s="5">
        <f>TRUNC(G60*L60, 1)</f>
        <v>0</v>
      </c>
      <c r="N60" s="4">
        <f t="shared" ref="N60:O63" si="6">H60+J60+L60</f>
        <v>0</v>
      </c>
      <c r="O60" s="5">
        <f t="shared" si="6"/>
        <v>0</v>
      </c>
      <c r="P60" s="4" t="s">
        <v>1626</v>
      </c>
      <c r="Q60" s="4" t="s">
        <v>1626</v>
      </c>
      <c r="R60" s="4" t="s">
        <v>1626</v>
      </c>
      <c r="S60" s="1" t="s">
        <v>13</v>
      </c>
      <c r="U60" t="s">
        <v>54</v>
      </c>
      <c r="V60" t="s">
        <v>54</v>
      </c>
      <c r="W60" t="s">
        <v>13</v>
      </c>
      <c r="X60">
        <v>1</v>
      </c>
    </row>
    <row r="61" spans="1:24" x14ac:dyDescent="0.2">
      <c r="A61" s="1" t="s">
        <v>1516</v>
      </c>
      <c r="B61" s="1" t="s">
        <v>1654</v>
      </c>
      <c r="C61" s="1" t="s">
        <v>13</v>
      </c>
      <c r="D61" s="1" t="s">
        <v>1655</v>
      </c>
      <c r="E61" s="1" t="s">
        <v>1315</v>
      </c>
      <c r="F61" s="6" t="s">
        <v>1316</v>
      </c>
      <c r="G61" s="3">
        <v>1</v>
      </c>
      <c r="H61" s="4">
        <f>0</f>
        <v>0</v>
      </c>
      <c r="I61" s="5">
        <f>TRUNC(G61*H61, 1)</f>
        <v>0</v>
      </c>
      <c r="J61" s="4">
        <f>TRUNC(노무!E26*25/20 * 16/12 * 1/8,1)</f>
        <v>0</v>
      </c>
      <c r="K61" s="5">
        <f>TRUNC(G61*J61, 1)</f>
        <v>0</v>
      </c>
      <c r="L61" s="4">
        <f>0</f>
        <v>0</v>
      </c>
      <c r="M61" s="5">
        <f>TRUNC(G61*L61, 1)</f>
        <v>0</v>
      </c>
      <c r="N61" s="4">
        <f t="shared" si="6"/>
        <v>0</v>
      </c>
      <c r="O61" s="5">
        <f t="shared" si="6"/>
        <v>0</v>
      </c>
      <c r="P61" s="4" t="s">
        <v>1626</v>
      </c>
      <c r="Q61" s="4" t="s">
        <v>1626</v>
      </c>
      <c r="R61" s="4" t="s">
        <v>1626</v>
      </c>
      <c r="S61" s="1" t="s">
        <v>13</v>
      </c>
      <c r="U61" t="s">
        <v>54</v>
      </c>
      <c r="V61" t="s">
        <v>54</v>
      </c>
      <c r="W61" t="s">
        <v>13</v>
      </c>
      <c r="X61">
        <v>1</v>
      </c>
    </row>
    <row r="62" spans="1:24" x14ac:dyDescent="0.2">
      <c r="A62" s="1" t="s">
        <v>1516</v>
      </c>
      <c r="B62" s="1" t="s">
        <v>1629</v>
      </c>
      <c r="C62" s="1" t="s">
        <v>13</v>
      </c>
      <c r="D62" s="1" t="s">
        <v>1630</v>
      </c>
      <c r="E62" s="1" t="s">
        <v>1631</v>
      </c>
      <c r="F62" s="6" t="s">
        <v>1441</v>
      </c>
      <c r="G62" s="3">
        <v>2.9</v>
      </c>
      <c r="H62" s="4">
        <f>자재!E8</f>
        <v>0</v>
      </c>
      <c r="I62" s="5">
        <f>TRUNC(G62*H62, 1)</f>
        <v>0</v>
      </c>
      <c r="J62" s="4">
        <f>0</f>
        <v>0</v>
      </c>
      <c r="K62" s="5">
        <f>TRUNC(G62*J62, 1)</f>
        <v>0</v>
      </c>
      <c r="L62" s="4">
        <f>0</f>
        <v>0</v>
      </c>
      <c r="M62" s="5">
        <f>TRUNC(G62*L62, 1)</f>
        <v>0</v>
      </c>
      <c r="N62" s="4">
        <f t="shared" si="6"/>
        <v>0</v>
      </c>
      <c r="O62" s="5">
        <f t="shared" si="6"/>
        <v>0</v>
      </c>
      <c r="P62" s="4" t="s">
        <v>1626</v>
      </c>
      <c r="Q62" s="4" t="s">
        <v>1626</v>
      </c>
      <c r="R62" s="4" t="s">
        <v>1626</v>
      </c>
      <c r="S62" s="1" t="s">
        <v>13</v>
      </c>
      <c r="U62" t="s">
        <v>54</v>
      </c>
      <c r="V62" t="s">
        <v>54</v>
      </c>
      <c r="W62" t="s">
        <v>13</v>
      </c>
      <c r="X62">
        <v>1</v>
      </c>
    </row>
    <row r="63" spans="1:24" x14ac:dyDescent="0.2">
      <c r="A63" s="1" t="s">
        <v>1516</v>
      </c>
      <c r="B63" s="1" t="s">
        <v>1307</v>
      </c>
      <c r="C63" s="1" t="s">
        <v>13</v>
      </c>
      <c r="D63" s="1" t="s">
        <v>1632</v>
      </c>
      <c r="E63" s="1" t="s">
        <v>1656</v>
      </c>
      <c r="F63" s="6" t="s">
        <v>1310</v>
      </c>
      <c r="G63" s="3">
        <v>1</v>
      </c>
      <c r="H63" s="4">
        <f>TRUNC((I62)*38*0.01, 1)</f>
        <v>0</v>
      </c>
      <c r="I63" s="5">
        <f>TRUNC(G63*H63, 1)</f>
        <v>0</v>
      </c>
      <c r="J63" s="4">
        <f>0</f>
        <v>0</v>
      </c>
      <c r="K63" s="5">
        <f>TRUNC(G63*J63, 1)</f>
        <v>0</v>
      </c>
      <c r="L63" s="4">
        <f>0</f>
        <v>0</v>
      </c>
      <c r="M63" s="5">
        <f>TRUNC(G63*L63, 1)</f>
        <v>0</v>
      </c>
      <c r="N63" s="4">
        <f t="shared" si="6"/>
        <v>0</v>
      </c>
      <c r="O63" s="5">
        <f t="shared" si="6"/>
        <v>0</v>
      </c>
      <c r="P63" s="4" t="s">
        <v>1626</v>
      </c>
      <c r="Q63" s="4" t="s">
        <v>1626</v>
      </c>
      <c r="R63" s="4" t="s">
        <v>1626</v>
      </c>
      <c r="S63" s="1" t="s">
        <v>13</v>
      </c>
      <c r="U63" t="s">
        <v>54</v>
      </c>
      <c r="V63" t="s">
        <v>54</v>
      </c>
      <c r="W63">
        <v>38</v>
      </c>
      <c r="X63">
        <v>1</v>
      </c>
    </row>
    <row r="64" spans="1:24" x14ac:dyDescent="0.2">
      <c r="A64" s="1" t="s">
        <v>13</v>
      </c>
      <c r="B64" s="1" t="s">
        <v>13</v>
      </c>
      <c r="C64" s="1" t="s">
        <v>13</v>
      </c>
      <c r="D64" s="1" t="s">
        <v>1311</v>
      </c>
      <c r="E64" s="1" t="s">
        <v>13</v>
      </c>
      <c r="F64" s="6" t="s">
        <v>13</v>
      </c>
      <c r="G64" s="1" t="s">
        <v>13</v>
      </c>
      <c r="H64" s="1" t="s">
        <v>13</v>
      </c>
      <c r="I64" s="5">
        <f>TRUNC(SUMPRODUCT(I60:I63, X60:X63), 0)</f>
        <v>0</v>
      </c>
      <c r="J64" s="1" t="s">
        <v>13</v>
      </c>
      <c r="K64" s="5">
        <f>TRUNC(SUMPRODUCT(K60:K63, X60:X63), 0)</f>
        <v>0</v>
      </c>
      <c r="L64" s="1" t="s">
        <v>13</v>
      </c>
      <c r="M64" s="5">
        <f>TRUNC(SUMPRODUCT(M60:M63, X60:X63), 0)</f>
        <v>0</v>
      </c>
      <c r="N64" s="1" t="s">
        <v>13</v>
      </c>
      <c r="O64" s="5">
        <f>I64+K64+M64</f>
        <v>0</v>
      </c>
      <c r="P64" s="4" t="s">
        <v>13</v>
      </c>
      <c r="Q64" s="4" t="s">
        <v>13</v>
      </c>
      <c r="R64" s="4" t="s">
        <v>13</v>
      </c>
      <c r="S64" s="1" t="s">
        <v>13</v>
      </c>
      <c r="U64" t="s">
        <v>13</v>
      </c>
      <c r="V64" t="s">
        <v>13</v>
      </c>
      <c r="W64" t="s">
        <v>13</v>
      </c>
      <c r="X64">
        <v>1</v>
      </c>
    </row>
    <row r="65" spans="1:24" x14ac:dyDescent="0.2">
      <c r="A65" s="1" t="s">
        <v>13</v>
      </c>
      <c r="B65" s="1" t="s">
        <v>13</v>
      </c>
      <c r="C65" s="1" t="s">
        <v>13</v>
      </c>
      <c r="D65" s="1" t="s">
        <v>13</v>
      </c>
      <c r="E65" s="1" t="s">
        <v>13</v>
      </c>
      <c r="F65" s="6" t="s">
        <v>13</v>
      </c>
      <c r="G65" s="1" t="s">
        <v>13</v>
      </c>
      <c r="H65" s="1" t="s">
        <v>13</v>
      </c>
      <c r="I65" s="1" t="s">
        <v>13</v>
      </c>
      <c r="J65" s="1" t="s">
        <v>13</v>
      </c>
      <c r="K65" s="1" t="s">
        <v>13</v>
      </c>
      <c r="L65" s="1" t="s">
        <v>13</v>
      </c>
      <c r="M65" s="1" t="s">
        <v>13</v>
      </c>
      <c r="N65" s="1" t="s">
        <v>13</v>
      </c>
      <c r="O65" s="1" t="s">
        <v>13</v>
      </c>
      <c r="P65" s="4" t="s">
        <v>13</v>
      </c>
      <c r="Q65" s="4" t="s">
        <v>13</v>
      </c>
      <c r="R65" s="4" t="s">
        <v>13</v>
      </c>
      <c r="S65" s="1" t="s">
        <v>13</v>
      </c>
      <c r="U65" t="s">
        <v>13</v>
      </c>
      <c r="V65" t="s">
        <v>13</v>
      </c>
      <c r="W65" t="s">
        <v>13</v>
      </c>
      <c r="X65">
        <v>1</v>
      </c>
    </row>
    <row r="66" spans="1:24" x14ac:dyDescent="0.2">
      <c r="A66" s="1" t="s">
        <v>1524</v>
      </c>
      <c r="B66" s="1" t="s">
        <v>13</v>
      </c>
      <c r="C66" s="1" t="s">
        <v>13</v>
      </c>
      <c r="D66" s="1" t="s">
        <v>1517</v>
      </c>
      <c r="E66" s="1" t="s">
        <v>1525</v>
      </c>
      <c r="F66" s="6" t="s">
        <v>1335</v>
      </c>
      <c r="G66" s="1" t="s">
        <v>13</v>
      </c>
      <c r="H66" s="1" t="s">
        <v>13</v>
      </c>
      <c r="I66" s="1" t="s">
        <v>13</v>
      </c>
      <c r="J66" s="1" t="s">
        <v>13</v>
      </c>
      <c r="K66" s="1" t="s">
        <v>13</v>
      </c>
      <c r="L66" s="1" t="s">
        <v>13</v>
      </c>
      <c r="M66" s="1" t="s">
        <v>13</v>
      </c>
      <c r="N66" s="1" t="s">
        <v>13</v>
      </c>
      <c r="O66" s="1" t="s">
        <v>13</v>
      </c>
      <c r="P66" s="4" t="s">
        <v>13</v>
      </c>
      <c r="Q66" s="4" t="s">
        <v>13</v>
      </c>
      <c r="R66" s="4" t="s">
        <v>13</v>
      </c>
      <c r="S66" s="1" t="s">
        <v>13</v>
      </c>
      <c r="U66" t="s">
        <v>13</v>
      </c>
      <c r="V66" t="s">
        <v>13</v>
      </c>
      <c r="W66" t="s">
        <v>13</v>
      </c>
      <c r="X66">
        <v>1</v>
      </c>
    </row>
    <row r="67" spans="1:24" x14ac:dyDescent="0.2">
      <c r="A67" s="1" t="s">
        <v>1524</v>
      </c>
      <c r="B67" s="1" t="s">
        <v>1657</v>
      </c>
      <c r="C67" s="1" t="s">
        <v>13</v>
      </c>
      <c r="D67" s="1" t="s">
        <v>1517</v>
      </c>
      <c r="E67" s="1" t="s">
        <v>1658</v>
      </c>
      <c r="F67" s="6" t="s">
        <v>1625</v>
      </c>
      <c r="G67" s="3">
        <v>0.29670000000000002</v>
      </c>
      <c r="H67" s="4">
        <f>경비항목!G13</f>
        <v>0</v>
      </c>
      <c r="I67" s="5">
        <f>TRUNC(G67*H67, 1)</f>
        <v>0</v>
      </c>
      <c r="J67" s="4">
        <f>경비항목!H13</f>
        <v>0</v>
      </c>
      <c r="K67" s="5">
        <f>TRUNC(G67*J67, 1)</f>
        <v>0</v>
      </c>
      <c r="L67" s="4">
        <f>경비항목!I13</f>
        <v>0</v>
      </c>
      <c r="M67" s="5">
        <f>TRUNC(G67*L67, 1)</f>
        <v>0</v>
      </c>
      <c r="N67" s="4">
        <f t="shared" ref="N67:O70" si="7">H67+J67+L67</f>
        <v>0</v>
      </c>
      <c r="O67" s="5">
        <f t="shared" si="7"/>
        <v>0</v>
      </c>
      <c r="P67" s="4" t="s">
        <v>1626</v>
      </c>
      <c r="Q67" s="4" t="s">
        <v>1626</v>
      </c>
      <c r="R67" s="4" t="s">
        <v>1626</v>
      </c>
      <c r="S67" s="1" t="s">
        <v>13</v>
      </c>
      <c r="U67" t="s">
        <v>54</v>
      </c>
      <c r="V67" t="s">
        <v>54</v>
      </c>
      <c r="W67" t="s">
        <v>13</v>
      </c>
      <c r="X67">
        <v>1</v>
      </c>
    </row>
    <row r="68" spans="1:24" x14ac:dyDescent="0.2">
      <c r="A68" s="1" t="s">
        <v>1524</v>
      </c>
      <c r="B68" s="1" t="s">
        <v>1654</v>
      </c>
      <c r="C68" s="1" t="s">
        <v>13</v>
      </c>
      <c r="D68" s="1" t="s">
        <v>1655</v>
      </c>
      <c r="E68" s="1" t="s">
        <v>1315</v>
      </c>
      <c r="F68" s="6" t="s">
        <v>1316</v>
      </c>
      <c r="G68" s="3">
        <v>1</v>
      </c>
      <c r="H68" s="4">
        <f>0</f>
        <v>0</v>
      </c>
      <c r="I68" s="5">
        <f>TRUNC(G68*H68, 1)</f>
        <v>0</v>
      </c>
      <c r="J68" s="4">
        <f>TRUNC(노무!E26*25/20 * 16/12 * 1/8,1)</f>
        <v>0</v>
      </c>
      <c r="K68" s="5">
        <f>TRUNC(G68*J68, 1)</f>
        <v>0</v>
      </c>
      <c r="L68" s="4">
        <f>0</f>
        <v>0</v>
      </c>
      <c r="M68" s="5">
        <f>TRUNC(G68*L68, 1)</f>
        <v>0</v>
      </c>
      <c r="N68" s="4">
        <f t="shared" si="7"/>
        <v>0</v>
      </c>
      <c r="O68" s="5">
        <f t="shared" si="7"/>
        <v>0</v>
      </c>
      <c r="P68" s="4" t="s">
        <v>1626</v>
      </c>
      <c r="Q68" s="4" t="s">
        <v>1626</v>
      </c>
      <c r="R68" s="4" t="s">
        <v>1626</v>
      </c>
      <c r="S68" s="1" t="s">
        <v>13</v>
      </c>
      <c r="U68" t="s">
        <v>54</v>
      </c>
      <c r="V68" t="s">
        <v>54</v>
      </c>
      <c r="W68" t="s">
        <v>13</v>
      </c>
      <c r="X68">
        <v>1</v>
      </c>
    </row>
    <row r="69" spans="1:24" x14ac:dyDescent="0.2">
      <c r="A69" s="1" t="s">
        <v>1524</v>
      </c>
      <c r="B69" s="1" t="s">
        <v>1629</v>
      </c>
      <c r="C69" s="1" t="s">
        <v>13</v>
      </c>
      <c r="D69" s="1" t="s">
        <v>1630</v>
      </c>
      <c r="E69" s="1" t="s">
        <v>1631</v>
      </c>
      <c r="F69" s="6" t="s">
        <v>1441</v>
      </c>
      <c r="G69" s="3">
        <v>5</v>
      </c>
      <c r="H69" s="4">
        <f>자재!E8</f>
        <v>0</v>
      </c>
      <c r="I69" s="5">
        <f>TRUNC(G69*H69, 1)</f>
        <v>0</v>
      </c>
      <c r="J69" s="4">
        <f>0</f>
        <v>0</v>
      </c>
      <c r="K69" s="5">
        <f>TRUNC(G69*J69, 1)</f>
        <v>0</v>
      </c>
      <c r="L69" s="4">
        <f>0</f>
        <v>0</v>
      </c>
      <c r="M69" s="5">
        <f>TRUNC(G69*L69, 1)</f>
        <v>0</v>
      </c>
      <c r="N69" s="4">
        <f t="shared" si="7"/>
        <v>0</v>
      </c>
      <c r="O69" s="5">
        <f t="shared" si="7"/>
        <v>0</v>
      </c>
      <c r="P69" s="4" t="s">
        <v>1626</v>
      </c>
      <c r="Q69" s="4" t="s">
        <v>1626</v>
      </c>
      <c r="R69" s="4" t="s">
        <v>1626</v>
      </c>
      <c r="S69" s="1" t="s">
        <v>13</v>
      </c>
      <c r="U69" t="s">
        <v>54</v>
      </c>
      <c r="V69" t="s">
        <v>54</v>
      </c>
      <c r="W69" t="s">
        <v>13</v>
      </c>
      <c r="X69">
        <v>1</v>
      </c>
    </row>
    <row r="70" spans="1:24" x14ac:dyDescent="0.2">
      <c r="A70" s="1" t="s">
        <v>1524</v>
      </c>
      <c r="B70" s="1" t="s">
        <v>1307</v>
      </c>
      <c r="C70" s="1" t="s">
        <v>13</v>
      </c>
      <c r="D70" s="1" t="s">
        <v>1632</v>
      </c>
      <c r="E70" s="1" t="s">
        <v>1656</v>
      </c>
      <c r="F70" s="6" t="s">
        <v>1310</v>
      </c>
      <c r="G70" s="3">
        <v>1</v>
      </c>
      <c r="H70" s="4">
        <f>TRUNC((I69)*38*0.01, 1)</f>
        <v>0</v>
      </c>
      <c r="I70" s="5">
        <f>TRUNC(G70*H70, 1)</f>
        <v>0</v>
      </c>
      <c r="J70" s="4">
        <f>0</f>
        <v>0</v>
      </c>
      <c r="K70" s="5">
        <f>TRUNC(G70*J70, 1)</f>
        <v>0</v>
      </c>
      <c r="L70" s="4">
        <f>0</f>
        <v>0</v>
      </c>
      <c r="M70" s="5">
        <f>TRUNC(G70*L70, 1)</f>
        <v>0</v>
      </c>
      <c r="N70" s="4">
        <f t="shared" si="7"/>
        <v>0</v>
      </c>
      <c r="O70" s="5">
        <f t="shared" si="7"/>
        <v>0</v>
      </c>
      <c r="P70" s="4" t="s">
        <v>1626</v>
      </c>
      <c r="Q70" s="4" t="s">
        <v>1626</v>
      </c>
      <c r="R70" s="4" t="s">
        <v>1626</v>
      </c>
      <c r="S70" s="1" t="s">
        <v>13</v>
      </c>
      <c r="U70" t="s">
        <v>54</v>
      </c>
      <c r="V70" t="s">
        <v>54</v>
      </c>
      <c r="W70">
        <v>38</v>
      </c>
      <c r="X70">
        <v>1</v>
      </c>
    </row>
    <row r="71" spans="1:24" x14ac:dyDescent="0.2">
      <c r="A71" s="1" t="s">
        <v>13</v>
      </c>
      <c r="B71" s="1" t="s">
        <v>13</v>
      </c>
      <c r="C71" s="1" t="s">
        <v>13</v>
      </c>
      <c r="D71" s="1" t="s">
        <v>1311</v>
      </c>
      <c r="E71" s="1" t="s">
        <v>13</v>
      </c>
      <c r="F71" s="6" t="s">
        <v>13</v>
      </c>
      <c r="G71" s="1" t="s">
        <v>13</v>
      </c>
      <c r="H71" s="1" t="s">
        <v>13</v>
      </c>
      <c r="I71" s="5">
        <f>TRUNC(SUMPRODUCT(I67:I70, X67:X70), 0)</f>
        <v>0</v>
      </c>
      <c r="J71" s="1" t="s">
        <v>13</v>
      </c>
      <c r="K71" s="5">
        <f>TRUNC(SUMPRODUCT(K67:K70, X67:X70), 0)</f>
        <v>0</v>
      </c>
      <c r="L71" s="1" t="s">
        <v>13</v>
      </c>
      <c r="M71" s="5">
        <f>TRUNC(SUMPRODUCT(M67:M70, X67:X70), 0)</f>
        <v>0</v>
      </c>
      <c r="N71" s="1" t="s">
        <v>13</v>
      </c>
      <c r="O71" s="5">
        <f>I71+K71+M71</f>
        <v>0</v>
      </c>
      <c r="P71" s="4" t="s">
        <v>13</v>
      </c>
      <c r="Q71" s="4" t="s">
        <v>13</v>
      </c>
      <c r="R71" s="4" t="s">
        <v>13</v>
      </c>
      <c r="S71" s="1" t="s">
        <v>13</v>
      </c>
      <c r="U71" t="s">
        <v>13</v>
      </c>
      <c r="V71" t="s">
        <v>13</v>
      </c>
      <c r="W71" t="s">
        <v>13</v>
      </c>
      <c r="X71">
        <v>1</v>
      </c>
    </row>
    <row r="72" spans="1:24" x14ac:dyDescent="0.2">
      <c r="A72" s="1" t="s">
        <v>13</v>
      </c>
      <c r="B72" s="1" t="s">
        <v>13</v>
      </c>
      <c r="C72" s="1" t="s">
        <v>13</v>
      </c>
      <c r="D72" s="1" t="s">
        <v>13</v>
      </c>
      <c r="E72" s="1" t="s">
        <v>13</v>
      </c>
      <c r="F72" s="6" t="s">
        <v>13</v>
      </c>
      <c r="G72" s="1" t="s">
        <v>13</v>
      </c>
      <c r="H72" s="1" t="s">
        <v>13</v>
      </c>
      <c r="I72" s="1" t="s">
        <v>13</v>
      </c>
      <c r="J72" s="1" t="s">
        <v>13</v>
      </c>
      <c r="K72" s="1" t="s">
        <v>13</v>
      </c>
      <c r="L72" s="1" t="s">
        <v>13</v>
      </c>
      <c r="M72" s="1" t="s">
        <v>13</v>
      </c>
      <c r="N72" s="1" t="s">
        <v>13</v>
      </c>
      <c r="O72" s="1" t="s">
        <v>13</v>
      </c>
      <c r="P72" s="4" t="s">
        <v>13</v>
      </c>
      <c r="Q72" s="4" t="s">
        <v>13</v>
      </c>
      <c r="R72" s="4" t="s">
        <v>13</v>
      </c>
      <c r="S72" s="1" t="s">
        <v>13</v>
      </c>
      <c r="U72" t="s">
        <v>13</v>
      </c>
      <c r="V72" t="s">
        <v>13</v>
      </c>
      <c r="W72" t="s">
        <v>13</v>
      </c>
      <c r="X72">
        <v>1</v>
      </c>
    </row>
    <row r="73" spans="1:24" x14ac:dyDescent="0.2">
      <c r="A73" s="1" t="s">
        <v>1526</v>
      </c>
      <c r="B73" s="1" t="s">
        <v>13</v>
      </c>
      <c r="C73" s="1" t="s">
        <v>13</v>
      </c>
      <c r="D73" s="1" t="s">
        <v>1517</v>
      </c>
      <c r="E73" s="1" t="s">
        <v>1527</v>
      </c>
      <c r="F73" s="6" t="s">
        <v>1335</v>
      </c>
      <c r="G73" s="1" t="s">
        <v>13</v>
      </c>
      <c r="H73" s="1" t="s">
        <v>13</v>
      </c>
      <c r="I73" s="1" t="s">
        <v>13</v>
      </c>
      <c r="J73" s="1" t="s">
        <v>13</v>
      </c>
      <c r="K73" s="1" t="s">
        <v>13</v>
      </c>
      <c r="L73" s="1" t="s">
        <v>13</v>
      </c>
      <c r="M73" s="1" t="s">
        <v>13</v>
      </c>
      <c r="N73" s="1" t="s">
        <v>13</v>
      </c>
      <c r="O73" s="1" t="s">
        <v>13</v>
      </c>
      <c r="P73" s="4" t="s">
        <v>13</v>
      </c>
      <c r="Q73" s="4" t="s">
        <v>13</v>
      </c>
      <c r="R73" s="4" t="s">
        <v>13</v>
      </c>
      <c r="S73" s="1" t="s">
        <v>13</v>
      </c>
      <c r="U73" t="s">
        <v>13</v>
      </c>
      <c r="V73" t="s">
        <v>13</v>
      </c>
      <c r="W73" t="s">
        <v>13</v>
      </c>
      <c r="X73">
        <v>1</v>
      </c>
    </row>
    <row r="74" spans="1:24" x14ac:dyDescent="0.2">
      <c r="A74" s="1" t="s">
        <v>1526</v>
      </c>
      <c r="B74" s="1" t="s">
        <v>1659</v>
      </c>
      <c r="C74" s="1" t="s">
        <v>13</v>
      </c>
      <c r="D74" s="1" t="s">
        <v>1517</v>
      </c>
      <c r="E74" s="1" t="s">
        <v>1660</v>
      </c>
      <c r="F74" s="6" t="s">
        <v>1625</v>
      </c>
      <c r="G74" s="3">
        <v>0.29670000000000002</v>
      </c>
      <c r="H74" s="4">
        <f>경비항목!G14</f>
        <v>0</v>
      </c>
      <c r="I74" s="5">
        <f>TRUNC(G74*H74, 1)</f>
        <v>0</v>
      </c>
      <c r="J74" s="4">
        <f>경비항목!H14</f>
        <v>0</v>
      </c>
      <c r="K74" s="5">
        <f>TRUNC(G74*J74, 1)</f>
        <v>0</v>
      </c>
      <c r="L74" s="4">
        <f>경비항목!I14</f>
        <v>0</v>
      </c>
      <c r="M74" s="5">
        <f>TRUNC(G74*L74, 1)</f>
        <v>0</v>
      </c>
      <c r="N74" s="4">
        <f t="shared" ref="N74:O77" si="8">H74+J74+L74</f>
        <v>0</v>
      </c>
      <c r="O74" s="5">
        <f t="shared" si="8"/>
        <v>0</v>
      </c>
      <c r="P74" s="4" t="s">
        <v>1626</v>
      </c>
      <c r="Q74" s="4" t="s">
        <v>1626</v>
      </c>
      <c r="R74" s="4" t="s">
        <v>1626</v>
      </c>
      <c r="S74" s="1" t="s">
        <v>13</v>
      </c>
      <c r="U74" t="s">
        <v>54</v>
      </c>
      <c r="V74" t="s">
        <v>54</v>
      </c>
      <c r="W74" t="s">
        <v>13</v>
      </c>
      <c r="X74">
        <v>1</v>
      </c>
    </row>
    <row r="75" spans="1:24" x14ac:dyDescent="0.2">
      <c r="A75" s="1" t="s">
        <v>1526</v>
      </c>
      <c r="B75" s="1" t="s">
        <v>1654</v>
      </c>
      <c r="C75" s="1" t="s">
        <v>13</v>
      </c>
      <c r="D75" s="1" t="s">
        <v>1655</v>
      </c>
      <c r="E75" s="1" t="s">
        <v>1315</v>
      </c>
      <c r="F75" s="6" t="s">
        <v>1316</v>
      </c>
      <c r="G75" s="3">
        <v>1</v>
      </c>
      <c r="H75" s="4">
        <f>0</f>
        <v>0</v>
      </c>
      <c r="I75" s="5">
        <f>TRUNC(G75*H75, 1)</f>
        <v>0</v>
      </c>
      <c r="J75" s="4">
        <f>TRUNC(노무!E26*25/20 * 16/12 * 1/8,1)</f>
        <v>0</v>
      </c>
      <c r="K75" s="5">
        <f>TRUNC(G75*J75, 1)</f>
        <v>0</v>
      </c>
      <c r="L75" s="4">
        <f>0</f>
        <v>0</v>
      </c>
      <c r="M75" s="5">
        <f>TRUNC(G75*L75, 1)</f>
        <v>0</v>
      </c>
      <c r="N75" s="4">
        <f t="shared" si="8"/>
        <v>0</v>
      </c>
      <c r="O75" s="5">
        <f t="shared" si="8"/>
        <v>0</v>
      </c>
      <c r="P75" s="4" t="s">
        <v>1626</v>
      </c>
      <c r="Q75" s="4" t="s">
        <v>1626</v>
      </c>
      <c r="R75" s="4" t="s">
        <v>1626</v>
      </c>
      <c r="S75" s="1" t="s">
        <v>13</v>
      </c>
      <c r="U75" t="s">
        <v>54</v>
      </c>
      <c r="V75" t="s">
        <v>54</v>
      </c>
      <c r="W75" t="s">
        <v>13</v>
      </c>
      <c r="X75">
        <v>1</v>
      </c>
    </row>
    <row r="76" spans="1:24" x14ac:dyDescent="0.2">
      <c r="A76" s="1" t="s">
        <v>1526</v>
      </c>
      <c r="B76" s="1" t="s">
        <v>1629</v>
      </c>
      <c r="C76" s="1" t="s">
        <v>13</v>
      </c>
      <c r="D76" s="1" t="s">
        <v>1630</v>
      </c>
      <c r="E76" s="1" t="s">
        <v>1631</v>
      </c>
      <c r="F76" s="6" t="s">
        <v>1441</v>
      </c>
      <c r="G76" s="3">
        <v>8</v>
      </c>
      <c r="H76" s="4">
        <f>자재!E8</f>
        <v>0</v>
      </c>
      <c r="I76" s="5">
        <f>TRUNC(G76*H76, 1)</f>
        <v>0</v>
      </c>
      <c r="J76" s="4">
        <f>0</f>
        <v>0</v>
      </c>
      <c r="K76" s="5">
        <f>TRUNC(G76*J76, 1)</f>
        <v>0</v>
      </c>
      <c r="L76" s="4">
        <f>0</f>
        <v>0</v>
      </c>
      <c r="M76" s="5">
        <f>TRUNC(G76*L76, 1)</f>
        <v>0</v>
      </c>
      <c r="N76" s="4">
        <f t="shared" si="8"/>
        <v>0</v>
      </c>
      <c r="O76" s="5">
        <f t="shared" si="8"/>
        <v>0</v>
      </c>
      <c r="P76" s="4" t="s">
        <v>1626</v>
      </c>
      <c r="Q76" s="4" t="s">
        <v>1626</v>
      </c>
      <c r="R76" s="4" t="s">
        <v>1626</v>
      </c>
      <c r="S76" s="1" t="s">
        <v>13</v>
      </c>
      <c r="U76" t="s">
        <v>54</v>
      </c>
      <c r="V76" t="s">
        <v>54</v>
      </c>
      <c r="W76" t="s">
        <v>13</v>
      </c>
      <c r="X76">
        <v>1</v>
      </c>
    </row>
    <row r="77" spans="1:24" x14ac:dyDescent="0.2">
      <c r="A77" s="1" t="s">
        <v>1526</v>
      </c>
      <c r="B77" s="1" t="s">
        <v>1307</v>
      </c>
      <c r="C77" s="1" t="s">
        <v>13</v>
      </c>
      <c r="D77" s="1" t="s">
        <v>1632</v>
      </c>
      <c r="E77" s="1" t="s">
        <v>1656</v>
      </c>
      <c r="F77" s="6" t="s">
        <v>1310</v>
      </c>
      <c r="G77" s="3">
        <v>1</v>
      </c>
      <c r="H77" s="4">
        <f>TRUNC((I76)*38*0.01, 1)</f>
        <v>0</v>
      </c>
      <c r="I77" s="5">
        <f>TRUNC(G77*H77, 1)</f>
        <v>0</v>
      </c>
      <c r="J77" s="4">
        <f>0</f>
        <v>0</v>
      </c>
      <c r="K77" s="5">
        <f>TRUNC(G77*J77, 1)</f>
        <v>0</v>
      </c>
      <c r="L77" s="4">
        <f>0</f>
        <v>0</v>
      </c>
      <c r="M77" s="5">
        <f>TRUNC(G77*L77, 1)</f>
        <v>0</v>
      </c>
      <c r="N77" s="4">
        <f t="shared" si="8"/>
        <v>0</v>
      </c>
      <c r="O77" s="5">
        <f t="shared" si="8"/>
        <v>0</v>
      </c>
      <c r="P77" s="4" t="s">
        <v>1626</v>
      </c>
      <c r="Q77" s="4" t="s">
        <v>1626</v>
      </c>
      <c r="R77" s="4" t="s">
        <v>1626</v>
      </c>
      <c r="S77" s="1" t="s">
        <v>13</v>
      </c>
      <c r="U77" t="s">
        <v>54</v>
      </c>
      <c r="V77" t="s">
        <v>54</v>
      </c>
      <c r="W77">
        <v>38</v>
      </c>
      <c r="X77">
        <v>1</v>
      </c>
    </row>
    <row r="78" spans="1:24" x14ac:dyDescent="0.2">
      <c r="A78" s="1" t="s">
        <v>13</v>
      </c>
      <c r="B78" s="1" t="s">
        <v>13</v>
      </c>
      <c r="C78" s="1" t="s">
        <v>13</v>
      </c>
      <c r="D78" s="1" t="s">
        <v>1311</v>
      </c>
      <c r="E78" s="1" t="s">
        <v>13</v>
      </c>
      <c r="F78" s="6" t="s">
        <v>13</v>
      </c>
      <c r="G78" s="1" t="s">
        <v>13</v>
      </c>
      <c r="H78" s="1" t="s">
        <v>13</v>
      </c>
      <c r="I78" s="5">
        <f>TRUNC(SUMPRODUCT(I74:I77, X74:X77), 0)</f>
        <v>0</v>
      </c>
      <c r="J78" s="1" t="s">
        <v>13</v>
      </c>
      <c r="K78" s="5">
        <f>TRUNC(SUMPRODUCT(K74:K77, X74:X77), 0)</f>
        <v>0</v>
      </c>
      <c r="L78" s="1" t="s">
        <v>13</v>
      </c>
      <c r="M78" s="5">
        <f>TRUNC(SUMPRODUCT(M74:M77, X74:X77), 0)</f>
        <v>0</v>
      </c>
      <c r="N78" s="1" t="s">
        <v>13</v>
      </c>
      <c r="O78" s="5">
        <f>I78+K78+M78</f>
        <v>0</v>
      </c>
      <c r="P78" s="4" t="s">
        <v>13</v>
      </c>
      <c r="Q78" s="4" t="s">
        <v>13</v>
      </c>
      <c r="R78" s="4" t="s">
        <v>13</v>
      </c>
      <c r="S78" s="1" t="s">
        <v>13</v>
      </c>
      <c r="U78" t="s">
        <v>13</v>
      </c>
      <c r="V78" t="s">
        <v>13</v>
      </c>
      <c r="W78" t="s">
        <v>13</v>
      </c>
      <c r="X78">
        <v>1</v>
      </c>
    </row>
    <row r="79" spans="1:24" x14ac:dyDescent="0.2">
      <c r="A79" s="1" t="s">
        <v>13</v>
      </c>
      <c r="B79" s="1" t="s">
        <v>13</v>
      </c>
      <c r="C79" s="1" t="s">
        <v>13</v>
      </c>
      <c r="D79" s="1" t="s">
        <v>13</v>
      </c>
      <c r="E79" s="1" t="s">
        <v>13</v>
      </c>
      <c r="F79" s="6" t="s">
        <v>13</v>
      </c>
      <c r="G79" s="1" t="s">
        <v>13</v>
      </c>
      <c r="H79" s="1" t="s">
        <v>13</v>
      </c>
      <c r="I79" s="1" t="s">
        <v>13</v>
      </c>
      <c r="J79" s="1" t="s">
        <v>13</v>
      </c>
      <c r="K79" s="1" t="s">
        <v>13</v>
      </c>
      <c r="L79" s="1" t="s">
        <v>13</v>
      </c>
      <c r="M79" s="1" t="s">
        <v>13</v>
      </c>
      <c r="N79" s="1" t="s">
        <v>13</v>
      </c>
      <c r="O79" s="1" t="s">
        <v>13</v>
      </c>
      <c r="P79" s="4" t="s">
        <v>13</v>
      </c>
      <c r="Q79" s="4" t="s">
        <v>13</v>
      </c>
      <c r="R79" s="4" t="s">
        <v>13</v>
      </c>
      <c r="S79" s="1" t="s">
        <v>13</v>
      </c>
      <c r="U79" t="s">
        <v>13</v>
      </c>
      <c r="V79" t="s">
        <v>13</v>
      </c>
      <c r="W79" t="s">
        <v>13</v>
      </c>
      <c r="X79">
        <v>1</v>
      </c>
    </row>
    <row r="80" spans="1:24" x14ac:dyDescent="0.2">
      <c r="A80" s="1" t="s">
        <v>1426</v>
      </c>
      <c r="B80" s="1" t="s">
        <v>13</v>
      </c>
      <c r="C80" s="1" t="s">
        <v>13</v>
      </c>
      <c r="D80" s="1" t="s">
        <v>1427</v>
      </c>
      <c r="E80" s="1" t="s">
        <v>1428</v>
      </c>
      <c r="F80" s="6" t="s">
        <v>1335</v>
      </c>
      <c r="G80" s="1" t="s">
        <v>13</v>
      </c>
      <c r="H80" s="1" t="s">
        <v>13</v>
      </c>
      <c r="I80" s="1" t="s">
        <v>13</v>
      </c>
      <c r="J80" s="1" t="s">
        <v>13</v>
      </c>
      <c r="K80" s="1" t="s">
        <v>13</v>
      </c>
      <c r="L80" s="1" t="s">
        <v>13</v>
      </c>
      <c r="M80" s="1" t="s">
        <v>13</v>
      </c>
      <c r="N80" s="1" t="s">
        <v>13</v>
      </c>
      <c r="O80" s="1" t="s">
        <v>13</v>
      </c>
      <c r="P80" s="4" t="s">
        <v>13</v>
      </c>
      <c r="Q80" s="4" t="s">
        <v>13</v>
      </c>
      <c r="R80" s="4" t="s">
        <v>13</v>
      </c>
      <c r="S80" s="1" t="s">
        <v>13</v>
      </c>
      <c r="U80" t="s">
        <v>13</v>
      </c>
      <c r="V80" t="s">
        <v>13</v>
      </c>
      <c r="W80" t="s">
        <v>13</v>
      </c>
      <c r="X80">
        <v>1</v>
      </c>
    </row>
    <row r="81" spans="1:24" x14ac:dyDescent="0.2">
      <c r="A81" s="1" t="s">
        <v>1426</v>
      </c>
      <c r="B81" s="1" t="s">
        <v>1661</v>
      </c>
      <c r="C81" s="1" t="s">
        <v>13</v>
      </c>
      <c r="D81" s="1" t="s">
        <v>1662</v>
      </c>
      <c r="E81" s="1" t="s">
        <v>1663</v>
      </c>
      <c r="F81" s="6" t="s">
        <v>1625</v>
      </c>
      <c r="G81" s="3">
        <v>0.28249999999999997</v>
      </c>
      <c r="H81" s="4">
        <f>경비항목!G15</f>
        <v>0</v>
      </c>
      <c r="I81" s="5">
        <f>TRUNC(G81*H81, 1)</f>
        <v>0</v>
      </c>
      <c r="J81" s="4">
        <f>경비항목!H15</f>
        <v>0</v>
      </c>
      <c r="K81" s="5">
        <f>TRUNC(G81*J81, 1)</f>
        <v>0</v>
      </c>
      <c r="L81" s="4">
        <f>경비항목!I15</f>
        <v>0</v>
      </c>
      <c r="M81" s="5">
        <f>TRUNC(G81*L81, 1)</f>
        <v>0</v>
      </c>
      <c r="N81" s="4">
        <f t="shared" ref="N81:O84" si="9">H81+J81+L81</f>
        <v>0</v>
      </c>
      <c r="O81" s="5">
        <f t="shared" si="9"/>
        <v>0</v>
      </c>
      <c r="P81" s="4" t="s">
        <v>1626</v>
      </c>
      <c r="Q81" s="4" t="s">
        <v>1626</v>
      </c>
      <c r="R81" s="4" t="s">
        <v>1626</v>
      </c>
      <c r="S81" s="1" t="s">
        <v>13</v>
      </c>
      <c r="U81" t="s">
        <v>54</v>
      </c>
      <c r="V81" t="s">
        <v>54</v>
      </c>
      <c r="W81" t="s">
        <v>13</v>
      </c>
      <c r="X81">
        <v>1</v>
      </c>
    </row>
    <row r="82" spans="1:24" x14ac:dyDescent="0.2">
      <c r="A82" s="1" t="s">
        <v>1426</v>
      </c>
      <c r="B82" s="1" t="s">
        <v>1360</v>
      </c>
      <c r="C82" s="1" t="s">
        <v>13</v>
      </c>
      <c r="D82" s="1" t="s">
        <v>1361</v>
      </c>
      <c r="E82" s="1" t="s">
        <v>1315</v>
      </c>
      <c r="F82" s="6" t="s">
        <v>1316</v>
      </c>
      <c r="G82" s="3">
        <v>1</v>
      </c>
      <c r="H82" s="4">
        <f>0</f>
        <v>0</v>
      </c>
      <c r="I82" s="5">
        <f>TRUNC(G82*H82, 1)</f>
        <v>0</v>
      </c>
      <c r="J82" s="4">
        <f>TRUNC(노무!E27*25/20 * 16/12 * 1/8,1)</f>
        <v>0</v>
      </c>
      <c r="K82" s="5">
        <f>TRUNC(G82*J82, 1)</f>
        <v>0</v>
      </c>
      <c r="L82" s="4">
        <f>0</f>
        <v>0</v>
      </c>
      <c r="M82" s="5">
        <f>TRUNC(G82*L82, 1)</f>
        <v>0</v>
      </c>
      <c r="N82" s="4">
        <f t="shared" si="9"/>
        <v>0</v>
      </c>
      <c r="O82" s="5">
        <f t="shared" si="9"/>
        <v>0</v>
      </c>
      <c r="P82" s="4" t="s">
        <v>1626</v>
      </c>
      <c r="Q82" s="4" t="s">
        <v>1626</v>
      </c>
      <c r="R82" s="4" t="s">
        <v>1626</v>
      </c>
      <c r="S82" s="1" t="s">
        <v>13</v>
      </c>
      <c r="U82" t="s">
        <v>54</v>
      </c>
      <c r="V82" t="s">
        <v>54</v>
      </c>
      <c r="W82" t="s">
        <v>13</v>
      </c>
      <c r="X82">
        <v>1</v>
      </c>
    </row>
    <row r="83" spans="1:24" x14ac:dyDescent="0.2">
      <c r="A83" s="1" t="s">
        <v>1426</v>
      </c>
      <c r="B83" s="1" t="s">
        <v>1629</v>
      </c>
      <c r="C83" s="1" t="s">
        <v>13</v>
      </c>
      <c r="D83" s="1" t="s">
        <v>1630</v>
      </c>
      <c r="E83" s="1" t="s">
        <v>1631</v>
      </c>
      <c r="F83" s="6" t="s">
        <v>1441</v>
      </c>
      <c r="G83" s="3">
        <v>2.2000000000000002</v>
      </c>
      <c r="H83" s="4">
        <f>자재!E8</f>
        <v>0</v>
      </c>
      <c r="I83" s="5">
        <f>TRUNC(G83*H83, 1)</f>
        <v>0</v>
      </c>
      <c r="J83" s="4">
        <f>0</f>
        <v>0</v>
      </c>
      <c r="K83" s="5">
        <f>TRUNC(G83*J83, 1)</f>
        <v>0</v>
      </c>
      <c r="L83" s="4">
        <f>0</f>
        <v>0</v>
      </c>
      <c r="M83" s="5">
        <f>TRUNC(G83*L83, 1)</f>
        <v>0</v>
      </c>
      <c r="N83" s="4">
        <f t="shared" si="9"/>
        <v>0</v>
      </c>
      <c r="O83" s="5">
        <f t="shared" si="9"/>
        <v>0</v>
      </c>
      <c r="P83" s="4" t="s">
        <v>1626</v>
      </c>
      <c r="Q83" s="4" t="s">
        <v>1626</v>
      </c>
      <c r="R83" s="4" t="s">
        <v>1626</v>
      </c>
      <c r="S83" s="1" t="s">
        <v>13</v>
      </c>
      <c r="U83" t="s">
        <v>54</v>
      </c>
      <c r="V83" t="s">
        <v>54</v>
      </c>
      <c r="W83" t="s">
        <v>13</v>
      </c>
      <c r="X83">
        <v>1</v>
      </c>
    </row>
    <row r="84" spans="1:24" x14ac:dyDescent="0.2">
      <c r="A84" s="1" t="s">
        <v>1426</v>
      </c>
      <c r="B84" s="1" t="s">
        <v>1307</v>
      </c>
      <c r="C84" s="1" t="s">
        <v>13</v>
      </c>
      <c r="D84" s="1" t="s">
        <v>1632</v>
      </c>
      <c r="E84" s="1" t="s">
        <v>1664</v>
      </c>
      <c r="F84" s="6" t="s">
        <v>1310</v>
      </c>
      <c r="G84" s="3">
        <v>1</v>
      </c>
      <c r="H84" s="4">
        <f>TRUNC((I83)*13*0.01, 1)</f>
        <v>0</v>
      </c>
      <c r="I84" s="5">
        <f>TRUNC(G84*H84, 1)</f>
        <v>0</v>
      </c>
      <c r="J84" s="4">
        <f>0</f>
        <v>0</v>
      </c>
      <c r="K84" s="5">
        <f>TRUNC(G84*J84, 1)</f>
        <v>0</v>
      </c>
      <c r="L84" s="4">
        <f>0</f>
        <v>0</v>
      </c>
      <c r="M84" s="5">
        <f>TRUNC(G84*L84, 1)</f>
        <v>0</v>
      </c>
      <c r="N84" s="4">
        <f t="shared" si="9"/>
        <v>0</v>
      </c>
      <c r="O84" s="5">
        <f t="shared" si="9"/>
        <v>0</v>
      </c>
      <c r="P84" s="4" t="s">
        <v>1626</v>
      </c>
      <c r="Q84" s="4" t="s">
        <v>1626</v>
      </c>
      <c r="R84" s="4" t="s">
        <v>1626</v>
      </c>
      <c r="S84" s="1" t="s">
        <v>13</v>
      </c>
      <c r="U84" t="s">
        <v>54</v>
      </c>
      <c r="V84" t="s">
        <v>54</v>
      </c>
      <c r="W84">
        <v>13</v>
      </c>
      <c r="X84">
        <v>1</v>
      </c>
    </row>
    <row r="85" spans="1:24" x14ac:dyDescent="0.2">
      <c r="A85" s="1" t="s">
        <v>13</v>
      </c>
      <c r="B85" s="1" t="s">
        <v>13</v>
      </c>
      <c r="C85" s="1" t="s">
        <v>13</v>
      </c>
      <c r="D85" s="1" t="s">
        <v>1311</v>
      </c>
      <c r="E85" s="1" t="s">
        <v>13</v>
      </c>
      <c r="F85" s="6" t="s">
        <v>13</v>
      </c>
      <c r="G85" s="1" t="s">
        <v>13</v>
      </c>
      <c r="H85" s="1" t="s">
        <v>13</v>
      </c>
      <c r="I85" s="5">
        <f>TRUNC(SUMPRODUCT(I81:I84, X81:X84), 0)</f>
        <v>0</v>
      </c>
      <c r="J85" s="1" t="s">
        <v>13</v>
      </c>
      <c r="K85" s="5">
        <f>TRUNC(SUMPRODUCT(K81:K84, X81:X84), 0)</f>
        <v>0</v>
      </c>
      <c r="L85" s="1" t="s">
        <v>13</v>
      </c>
      <c r="M85" s="5">
        <f>TRUNC(SUMPRODUCT(M81:M84, X81:X84), 0)</f>
        <v>0</v>
      </c>
      <c r="N85" s="1" t="s">
        <v>13</v>
      </c>
      <c r="O85" s="5">
        <f>I85+K85+M85</f>
        <v>0</v>
      </c>
      <c r="P85" s="4" t="s">
        <v>13</v>
      </c>
      <c r="Q85" s="4" t="s">
        <v>13</v>
      </c>
      <c r="R85" s="4" t="s">
        <v>13</v>
      </c>
      <c r="S85" s="1" t="s">
        <v>13</v>
      </c>
      <c r="U85" t="s">
        <v>13</v>
      </c>
      <c r="V85" t="s">
        <v>13</v>
      </c>
      <c r="W85" t="s">
        <v>13</v>
      </c>
      <c r="X85">
        <v>1</v>
      </c>
    </row>
    <row r="86" spans="1:24" x14ac:dyDescent="0.2">
      <c r="A86" s="1" t="s">
        <v>13</v>
      </c>
      <c r="B86" s="1" t="s">
        <v>13</v>
      </c>
      <c r="C86" s="1" t="s">
        <v>13</v>
      </c>
      <c r="D86" s="1" t="s">
        <v>13</v>
      </c>
      <c r="E86" s="1" t="s">
        <v>13</v>
      </c>
      <c r="F86" s="6" t="s">
        <v>13</v>
      </c>
      <c r="G86" s="1" t="s">
        <v>13</v>
      </c>
      <c r="H86" s="1" t="s">
        <v>13</v>
      </c>
      <c r="I86" s="1" t="s">
        <v>13</v>
      </c>
      <c r="J86" s="1" t="s">
        <v>13</v>
      </c>
      <c r="K86" s="1" t="s">
        <v>13</v>
      </c>
      <c r="L86" s="1" t="s">
        <v>13</v>
      </c>
      <c r="M86" s="1" t="s">
        <v>13</v>
      </c>
      <c r="N86" s="1" t="s">
        <v>13</v>
      </c>
      <c r="O86" s="1" t="s">
        <v>13</v>
      </c>
      <c r="P86" s="4" t="s">
        <v>13</v>
      </c>
      <c r="Q86" s="4" t="s">
        <v>13</v>
      </c>
      <c r="R86" s="4" t="s">
        <v>13</v>
      </c>
      <c r="S86" s="1" t="s">
        <v>13</v>
      </c>
      <c r="U86" t="s">
        <v>13</v>
      </c>
      <c r="V86" t="s">
        <v>13</v>
      </c>
      <c r="W86" t="s">
        <v>13</v>
      </c>
      <c r="X86">
        <v>1</v>
      </c>
    </row>
    <row r="87" spans="1:24" x14ac:dyDescent="0.2">
      <c r="A87" s="1" t="s">
        <v>1424</v>
      </c>
      <c r="B87" s="1" t="s">
        <v>13</v>
      </c>
      <c r="C87" s="1" t="s">
        <v>13</v>
      </c>
      <c r="D87" s="1" t="s">
        <v>1425</v>
      </c>
      <c r="E87" s="1" t="s">
        <v>1337</v>
      </c>
      <c r="F87" s="6" t="s">
        <v>1335</v>
      </c>
      <c r="G87" s="1" t="s">
        <v>13</v>
      </c>
      <c r="H87" s="1" t="s">
        <v>13</v>
      </c>
      <c r="I87" s="1" t="s">
        <v>13</v>
      </c>
      <c r="J87" s="1" t="s">
        <v>13</v>
      </c>
      <c r="K87" s="1" t="s">
        <v>13</v>
      </c>
      <c r="L87" s="1" t="s">
        <v>13</v>
      </c>
      <c r="M87" s="1" t="s">
        <v>13</v>
      </c>
      <c r="N87" s="1" t="s">
        <v>13</v>
      </c>
      <c r="O87" s="1" t="s">
        <v>13</v>
      </c>
      <c r="P87" s="4" t="s">
        <v>13</v>
      </c>
      <c r="Q87" s="4" t="s">
        <v>13</v>
      </c>
      <c r="R87" s="4" t="s">
        <v>13</v>
      </c>
      <c r="S87" s="1" t="s">
        <v>13</v>
      </c>
      <c r="U87" t="s">
        <v>13</v>
      </c>
      <c r="V87" t="s">
        <v>13</v>
      </c>
      <c r="W87" t="s">
        <v>13</v>
      </c>
      <c r="X87">
        <v>1</v>
      </c>
    </row>
    <row r="88" spans="1:24" x14ac:dyDescent="0.2">
      <c r="A88" s="1" t="s">
        <v>1424</v>
      </c>
      <c r="B88" s="1" t="s">
        <v>1665</v>
      </c>
      <c r="C88" s="1" t="s">
        <v>13</v>
      </c>
      <c r="D88" s="1" t="s">
        <v>1425</v>
      </c>
      <c r="E88" s="1" t="s">
        <v>1666</v>
      </c>
      <c r="F88" s="6" t="s">
        <v>1625</v>
      </c>
      <c r="G88" s="3">
        <v>0.28249999999999997</v>
      </c>
      <c r="H88" s="4">
        <f>경비항목!G16</f>
        <v>0</v>
      </c>
      <c r="I88" s="5">
        <f>TRUNC(G88*H88, 1)</f>
        <v>0</v>
      </c>
      <c r="J88" s="4">
        <f>경비항목!H16</f>
        <v>0</v>
      </c>
      <c r="K88" s="5">
        <f>TRUNC(G88*J88, 1)</f>
        <v>0</v>
      </c>
      <c r="L88" s="4">
        <f>경비항목!I16</f>
        <v>0</v>
      </c>
      <c r="M88" s="5">
        <f>TRUNC(G88*L88, 1)</f>
        <v>0</v>
      </c>
      <c r="N88" s="4">
        <f t="shared" ref="N88:O91" si="10">H88+J88+L88</f>
        <v>0</v>
      </c>
      <c r="O88" s="5">
        <f t="shared" si="10"/>
        <v>0</v>
      </c>
      <c r="P88" s="4" t="s">
        <v>1626</v>
      </c>
      <c r="Q88" s="4" t="s">
        <v>1626</v>
      </c>
      <c r="R88" s="4" t="s">
        <v>1626</v>
      </c>
      <c r="S88" s="1" t="s">
        <v>13</v>
      </c>
      <c r="U88" t="s">
        <v>54</v>
      </c>
      <c r="V88" t="s">
        <v>54</v>
      </c>
      <c r="W88" t="s">
        <v>13</v>
      </c>
      <c r="X88">
        <v>1</v>
      </c>
    </row>
    <row r="89" spans="1:24" x14ac:dyDescent="0.2">
      <c r="A89" s="1" t="s">
        <v>1424</v>
      </c>
      <c r="B89" s="1" t="s">
        <v>1627</v>
      </c>
      <c r="C89" s="1" t="s">
        <v>13</v>
      </c>
      <c r="D89" s="1" t="s">
        <v>1628</v>
      </c>
      <c r="E89" s="1" t="s">
        <v>1315</v>
      </c>
      <c r="F89" s="6" t="s">
        <v>1316</v>
      </c>
      <c r="G89" s="3">
        <v>1</v>
      </c>
      <c r="H89" s="4">
        <f>0</f>
        <v>0</v>
      </c>
      <c r="I89" s="5">
        <f>TRUNC(G89*H89, 1)</f>
        <v>0</v>
      </c>
      <c r="J89" s="4">
        <f>TRUNC(노무!E25*25/20 * 16/12 * 1/8,1)</f>
        <v>0</v>
      </c>
      <c r="K89" s="5">
        <f>TRUNC(G89*J89, 1)</f>
        <v>0</v>
      </c>
      <c r="L89" s="4">
        <f>0</f>
        <v>0</v>
      </c>
      <c r="M89" s="5">
        <f>TRUNC(G89*L89, 1)</f>
        <v>0</v>
      </c>
      <c r="N89" s="4">
        <f t="shared" si="10"/>
        <v>0</v>
      </c>
      <c r="O89" s="5">
        <f t="shared" si="10"/>
        <v>0</v>
      </c>
      <c r="P89" s="4" t="s">
        <v>1626</v>
      </c>
      <c r="Q89" s="4" t="s">
        <v>1626</v>
      </c>
      <c r="R89" s="4" t="s">
        <v>1626</v>
      </c>
      <c r="S89" s="1" t="s">
        <v>13</v>
      </c>
      <c r="U89" t="s">
        <v>54</v>
      </c>
      <c r="V89" t="s">
        <v>54</v>
      </c>
      <c r="W89" t="s">
        <v>13</v>
      </c>
      <c r="X89">
        <v>1</v>
      </c>
    </row>
    <row r="90" spans="1:24" x14ac:dyDescent="0.2">
      <c r="A90" s="1" t="s">
        <v>1424</v>
      </c>
      <c r="B90" s="1" t="s">
        <v>1629</v>
      </c>
      <c r="C90" s="1" t="s">
        <v>13</v>
      </c>
      <c r="D90" s="1" t="s">
        <v>1630</v>
      </c>
      <c r="E90" s="1" t="s">
        <v>1631</v>
      </c>
      <c r="F90" s="6" t="s">
        <v>1441</v>
      </c>
      <c r="G90" s="3">
        <v>14.4</v>
      </c>
      <c r="H90" s="4">
        <f>자재!E8</f>
        <v>0</v>
      </c>
      <c r="I90" s="5">
        <f>TRUNC(G90*H90, 1)</f>
        <v>0</v>
      </c>
      <c r="J90" s="4">
        <f>0</f>
        <v>0</v>
      </c>
      <c r="K90" s="5">
        <f>TRUNC(G90*J90, 1)</f>
        <v>0</v>
      </c>
      <c r="L90" s="4">
        <f>0</f>
        <v>0</v>
      </c>
      <c r="M90" s="5">
        <f>TRUNC(G90*L90, 1)</f>
        <v>0</v>
      </c>
      <c r="N90" s="4">
        <f t="shared" si="10"/>
        <v>0</v>
      </c>
      <c r="O90" s="5">
        <f t="shared" si="10"/>
        <v>0</v>
      </c>
      <c r="P90" s="4" t="s">
        <v>1626</v>
      </c>
      <c r="Q90" s="4" t="s">
        <v>1626</v>
      </c>
      <c r="R90" s="4" t="s">
        <v>1626</v>
      </c>
      <c r="S90" s="1" t="s">
        <v>13</v>
      </c>
      <c r="U90" t="s">
        <v>54</v>
      </c>
      <c r="V90" t="s">
        <v>54</v>
      </c>
      <c r="W90" t="s">
        <v>13</v>
      </c>
      <c r="X90">
        <v>1</v>
      </c>
    </row>
    <row r="91" spans="1:24" x14ac:dyDescent="0.2">
      <c r="A91" s="1" t="s">
        <v>1424</v>
      </c>
      <c r="B91" s="1" t="s">
        <v>1307</v>
      </c>
      <c r="C91" s="1" t="s">
        <v>13</v>
      </c>
      <c r="D91" s="1" t="s">
        <v>1632</v>
      </c>
      <c r="E91" s="1" t="s">
        <v>1667</v>
      </c>
      <c r="F91" s="6" t="s">
        <v>1310</v>
      </c>
      <c r="G91" s="3">
        <v>1</v>
      </c>
      <c r="H91" s="4">
        <f>TRUNC((I90)*30*0.01, 1)</f>
        <v>0</v>
      </c>
      <c r="I91" s="5">
        <f>TRUNC(G91*H91, 1)</f>
        <v>0</v>
      </c>
      <c r="J91" s="4">
        <f>0</f>
        <v>0</v>
      </c>
      <c r="K91" s="5">
        <f>TRUNC(G91*J91, 1)</f>
        <v>0</v>
      </c>
      <c r="L91" s="4">
        <f>0</f>
        <v>0</v>
      </c>
      <c r="M91" s="5">
        <f>TRUNC(G91*L91, 1)</f>
        <v>0</v>
      </c>
      <c r="N91" s="4">
        <f t="shared" si="10"/>
        <v>0</v>
      </c>
      <c r="O91" s="5">
        <f t="shared" si="10"/>
        <v>0</v>
      </c>
      <c r="P91" s="4" t="s">
        <v>1626</v>
      </c>
      <c r="Q91" s="4" t="s">
        <v>1626</v>
      </c>
      <c r="R91" s="4" t="s">
        <v>1626</v>
      </c>
      <c r="S91" s="1" t="s">
        <v>13</v>
      </c>
      <c r="U91" t="s">
        <v>54</v>
      </c>
      <c r="V91" t="s">
        <v>54</v>
      </c>
      <c r="W91">
        <v>30</v>
      </c>
      <c r="X91">
        <v>1</v>
      </c>
    </row>
    <row r="92" spans="1:24" x14ac:dyDescent="0.2">
      <c r="A92" s="1" t="s">
        <v>13</v>
      </c>
      <c r="B92" s="1" t="s">
        <v>13</v>
      </c>
      <c r="C92" s="1" t="s">
        <v>13</v>
      </c>
      <c r="D92" s="1" t="s">
        <v>1311</v>
      </c>
      <c r="E92" s="1" t="s">
        <v>13</v>
      </c>
      <c r="F92" s="6" t="s">
        <v>13</v>
      </c>
      <c r="G92" s="1" t="s">
        <v>13</v>
      </c>
      <c r="H92" s="1" t="s">
        <v>13</v>
      </c>
      <c r="I92" s="5">
        <f>TRUNC(SUMPRODUCT(I88:I91, X88:X91), 0)</f>
        <v>0</v>
      </c>
      <c r="J92" s="1" t="s">
        <v>13</v>
      </c>
      <c r="K92" s="5">
        <f>TRUNC(SUMPRODUCT(K88:K91, X88:X91), 0)</f>
        <v>0</v>
      </c>
      <c r="L92" s="1" t="s">
        <v>13</v>
      </c>
      <c r="M92" s="5">
        <f>TRUNC(SUMPRODUCT(M88:M91, X88:X91), 0)</f>
        <v>0</v>
      </c>
      <c r="N92" s="1" t="s">
        <v>13</v>
      </c>
      <c r="O92" s="5">
        <f>I92+K92+M92</f>
        <v>0</v>
      </c>
      <c r="P92" s="4" t="s">
        <v>13</v>
      </c>
      <c r="Q92" s="4" t="s">
        <v>13</v>
      </c>
      <c r="R92" s="4" t="s">
        <v>13</v>
      </c>
      <c r="S92" s="1" t="s">
        <v>13</v>
      </c>
      <c r="U92" t="s">
        <v>13</v>
      </c>
      <c r="V92" t="s">
        <v>13</v>
      </c>
      <c r="W92" t="s">
        <v>13</v>
      </c>
      <c r="X92">
        <v>1</v>
      </c>
    </row>
    <row r="93" spans="1:24" x14ac:dyDescent="0.2">
      <c r="A93" s="1" t="s">
        <v>13</v>
      </c>
      <c r="B93" s="1" t="s">
        <v>13</v>
      </c>
      <c r="C93" s="1" t="s">
        <v>13</v>
      </c>
      <c r="D93" s="1" t="s">
        <v>13</v>
      </c>
      <c r="E93" s="1" t="s">
        <v>13</v>
      </c>
      <c r="F93" s="6" t="s">
        <v>13</v>
      </c>
      <c r="G93" s="1" t="s">
        <v>13</v>
      </c>
      <c r="H93" s="1" t="s">
        <v>13</v>
      </c>
      <c r="I93" s="1" t="s">
        <v>13</v>
      </c>
      <c r="J93" s="1" t="s">
        <v>13</v>
      </c>
      <c r="K93" s="1" t="s">
        <v>13</v>
      </c>
      <c r="L93" s="1" t="s">
        <v>13</v>
      </c>
      <c r="M93" s="1" t="s">
        <v>13</v>
      </c>
      <c r="N93" s="1" t="s">
        <v>13</v>
      </c>
      <c r="O93" s="1" t="s">
        <v>13</v>
      </c>
      <c r="P93" s="4" t="s">
        <v>13</v>
      </c>
      <c r="Q93" s="4" t="s">
        <v>13</v>
      </c>
      <c r="R93" s="4" t="s">
        <v>13</v>
      </c>
      <c r="S93" s="1" t="s">
        <v>13</v>
      </c>
      <c r="U93" t="s">
        <v>13</v>
      </c>
      <c r="V93" t="s">
        <v>13</v>
      </c>
      <c r="W93" t="s">
        <v>13</v>
      </c>
      <c r="X93">
        <v>1</v>
      </c>
    </row>
    <row r="94" spans="1:24" x14ac:dyDescent="0.2">
      <c r="A94" s="1" t="s">
        <v>1433</v>
      </c>
      <c r="B94" s="1" t="s">
        <v>13</v>
      </c>
      <c r="C94" s="1" t="s">
        <v>13</v>
      </c>
      <c r="D94" s="1" t="s">
        <v>1434</v>
      </c>
      <c r="E94" s="1" t="s">
        <v>1435</v>
      </c>
      <c r="F94" s="6" t="s">
        <v>1335</v>
      </c>
      <c r="G94" s="1" t="s">
        <v>13</v>
      </c>
      <c r="H94" s="1" t="s">
        <v>13</v>
      </c>
      <c r="I94" s="1" t="s">
        <v>13</v>
      </c>
      <c r="J94" s="1" t="s">
        <v>13</v>
      </c>
      <c r="K94" s="1" t="s">
        <v>13</v>
      </c>
      <c r="L94" s="1" t="s">
        <v>13</v>
      </c>
      <c r="M94" s="1" t="s">
        <v>13</v>
      </c>
      <c r="N94" s="1" t="s">
        <v>13</v>
      </c>
      <c r="O94" s="1" t="s">
        <v>13</v>
      </c>
      <c r="P94" s="4" t="s">
        <v>13</v>
      </c>
      <c r="Q94" s="4" t="s">
        <v>13</v>
      </c>
      <c r="R94" s="4" t="s">
        <v>13</v>
      </c>
      <c r="S94" s="1" t="s">
        <v>13</v>
      </c>
      <c r="U94" t="s">
        <v>13</v>
      </c>
      <c r="V94" t="s">
        <v>13</v>
      </c>
      <c r="W94" t="s">
        <v>13</v>
      </c>
      <c r="X94">
        <v>1</v>
      </c>
    </row>
    <row r="95" spans="1:24" x14ac:dyDescent="0.2">
      <c r="A95" s="1" t="s">
        <v>1433</v>
      </c>
      <c r="B95" s="1" t="s">
        <v>1668</v>
      </c>
      <c r="C95" s="1" t="s">
        <v>13</v>
      </c>
      <c r="D95" s="1" t="s">
        <v>1669</v>
      </c>
      <c r="E95" s="1" t="s">
        <v>1670</v>
      </c>
      <c r="F95" s="6" t="s">
        <v>1625</v>
      </c>
      <c r="G95" s="3">
        <v>0.19109999999999999</v>
      </c>
      <c r="H95" s="4">
        <f>경비항목!G17</f>
        <v>0</v>
      </c>
      <c r="I95" s="5">
        <f>TRUNC(G95*H95, 1)</f>
        <v>0</v>
      </c>
      <c r="J95" s="4">
        <f>경비항목!H17</f>
        <v>0</v>
      </c>
      <c r="K95" s="5">
        <f>TRUNC(G95*J95, 1)</f>
        <v>0</v>
      </c>
      <c r="L95" s="4">
        <f>경비항목!I17</f>
        <v>0</v>
      </c>
      <c r="M95" s="5">
        <f>TRUNC(G95*L95, 1)</f>
        <v>0</v>
      </c>
      <c r="N95" s="4">
        <f t="shared" ref="N95:O98" si="11">H95+J95+L95</f>
        <v>0</v>
      </c>
      <c r="O95" s="5">
        <f t="shared" si="11"/>
        <v>0</v>
      </c>
      <c r="P95" s="4" t="s">
        <v>1626</v>
      </c>
      <c r="Q95" s="4" t="s">
        <v>1626</v>
      </c>
      <c r="R95" s="4" t="s">
        <v>1626</v>
      </c>
      <c r="S95" s="1" t="s">
        <v>13</v>
      </c>
      <c r="U95" t="s">
        <v>54</v>
      </c>
      <c r="V95" t="s">
        <v>54</v>
      </c>
      <c r="W95" t="s">
        <v>13</v>
      </c>
      <c r="X95">
        <v>1</v>
      </c>
    </row>
    <row r="96" spans="1:24" x14ac:dyDescent="0.2">
      <c r="A96" s="1" t="s">
        <v>1433</v>
      </c>
      <c r="B96" s="1" t="s">
        <v>1627</v>
      </c>
      <c r="C96" s="1" t="s">
        <v>13</v>
      </c>
      <c r="D96" s="1" t="s">
        <v>1628</v>
      </c>
      <c r="E96" s="1" t="s">
        <v>1315</v>
      </c>
      <c r="F96" s="6" t="s">
        <v>1316</v>
      </c>
      <c r="G96" s="3">
        <v>1</v>
      </c>
      <c r="H96" s="4">
        <f>0</f>
        <v>0</v>
      </c>
      <c r="I96" s="5">
        <f>TRUNC(G96*H96, 1)</f>
        <v>0</v>
      </c>
      <c r="J96" s="4">
        <f>TRUNC(노무!E25*25/20 * 16/12 * 1/8,1)</f>
        <v>0</v>
      </c>
      <c r="K96" s="5">
        <f>TRUNC(G96*J96, 1)</f>
        <v>0</v>
      </c>
      <c r="L96" s="4">
        <f>0</f>
        <v>0</v>
      </c>
      <c r="M96" s="5">
        <f>TRUNC(G96*L96, 1)</f>
        <v>0</v>
      </c>
      <c r="N96" s="4">
        <f t="shared" si="11"/>
        <v>0</v>
      </c>
      <c r="O96" s="5">
        <f t="shared" si="11"/>
        <v>0</v>
      </c>
      <c r="P96" s="4" t="s">
        <v>1626</v>
      </c>
      <c r="Q96" s="4" t="s">
        <v>1626</v>
      </c>
      <c r="R96" s="4" t="s">
        <v>1626</v>
      </c>
      <c r="S96" s="1" t="s">
        <v>13</v>
      </c>
      <c r="U96" t="s">
        <v>54</v>
      </c>
      <c r="V96" t="s">
        <v>54</v>
      </c>
      <c r="W96" t="s">
        <v>13</v>
      </c>
      <c r="X96">
        <v>1</v>
      </c>
    </row>
    <row r="97" spans="1:24" x14ac:dyDescent="0.2">
      <c r="A97" s="1" t="s">
        <v>1433</v>
      </c>
      <c r="B97" s="1" t="s">
        <v>1629</v>
      </c>
      <c r="C97" s="1" t="s">
        <v>13</v>
      </c>
      <c r="D97" s="1" t="s">
        <v>1630</v>
      </c>
      <c r="E97" s="1" t="s">
        <v>1631</v>
      </c>
      <c r="F97" s="6" t="s">
        <v>1441</v>
      </c>
      <c r="G97" s="3">
        <v>35.200000000000003</v>
      </c>
      <c r="H97" s="4">
        <f>자재!E8</f>
        <v>0</v>
      </c>
      <c r="I97" s="5">
        <f>TRUNC(G97*H97, 1)</f>
        <v>0</v>
      </c>
      <c r="J97" s="4">
        <f>0</f>
        <v>0</v>
      </c>
      <c r="K97" s="5">
        <f>TRUNC(G97*J97, 1)</f>
        <v>0</v>
      </c>
      <c r="L97" s="4">
        <f>0</f>
        <v>0</v>
      </c>
      <c r="M97" s="5">
        <f>TRUNC(G97*L97, 1)</f>
        <v>0</v>
      </c>
      <c r="N97" s="4">
        <f t="shared" si="11"/>
        <v>0</v>
      </c>
      <c r="O97" s="5">
        <f t="shared" si="11"/>
        <v>0</v>
      </c>
      <c r="P97" s="4" t="s">
        <v>1626</v>
      </c>
      <c r="Q97" s="4" t="s">
        <v>1626</v>
      </c>
      <c r="R97" s="4" t="s">
        <v>1626</v>
      </c>
      <c r="S97" s="1" t="s">
        <v>13</v>
      </c>
      <c r="U97" t="s">
        <v>54</v>
      </c>
      <c r="V97" t="s">
        <v>54</v>
      </c>
      <c r="W97" t="s">
        <v>13</v>
      </c>
      <c r="X97">
        <v>1</v>
      </c>
    </row>
    <row r="98" spans="1:24" x14ac:dyDescent="0.2">
      <c r="A98" s="1" t="s">
        <v>1433</v>
      </c>
      <c r="B98" s="1" t="s">
        <v>1307</v>
      </c>
      <c r="C98" s="1" t="s">
        <v>13</v>
      </c>
      <c r="D98" s="1" t="s">
        <v>1632</v>
      </c>
      <c r="E98" s="1" t="s">
        <v>1671</v>
      </c>
      <c r="F98" s="6" t="s">
        <v>1310</v>
      </c>
      <c r="G98" s="3">
        <v>1</v>
      </c>
      <c r="H98" s="4">
        <f>TRUNC((I97)*18*0.01, 1)</f>
        <v>0</v>
      </c>
      <c r="I98" s="5">
        <f>TRUNC(G98*H98, 1)</f>
        <v>0</v>
      </c>
      <c r="J98" s="4">
        <f>0</f>
        <v>0</v>
      </c>
      <c r="K98" s="5">
        <f>TRUNC(G98*J98, 1)</f>
        <v>0</v>
      </c>
      <c r="L98" s="4">
        <f>0</f>
        <v>0</v>
      </c>
      <c r="M98" s="5">
        <f>TRUNC(G98*L98, 1)</f>
        <v>0</v>
      </c>
      <c r="N98" s="4">
        <f t="shared" si="11"/>
        <v>0</v>
      </c>
      <c r="O98" s="5">
        <f t="shared" si="11"/>
        <v>0</v>
      </c>
      <c r="P98" s="4" t="s">
        <v>1626</v>
      </c>
      <c r="Q98" s="4" t="s">
        <v>1626</v>
      </c>
      <c r="R98" s="4" t="s">
        <v>1626</v>
      </c>
      <c r="S98" s="1" t="s">
        <v>13</v>
      </c>
      <c r="U98" t="s">
        <v>54</v>
      </c>
      <c r="V98" t="s">
        <v>54</v>
      </c>
      <c r="W98">
        <v>18</v>
      </c>
      <c r="X98">
        <v>1</v>
      </c>
    </row>
    <row r="99" spans="1:24" x14ac:dyDescent="0.2">
      <c r="A99" s="1" t="s">
        <v>13</v>
      </c>
      <c r="B99" s="1" t="s">
        <v>13</v>
      </c>
      <c r="C99" s="1" t="s">
        <v>13</v>
      </c>
      <c r="D99" s="1" t="s">
        <v>1311</v>
      </c>
      <c r="E99" s="1" t="s">
        <v>13</v>
      </c>
      <c r="F99" s="6" t="s">
        <v>13</v>
      </c>
      <c r="G99" s="1" t="s">
        <v>13</v>
      </c>
      <c r="H99" s="1" t="s">
        <v>13</v>
      </c>
      <c r="I99" s="5">
        <f>TRUNC(SUMPRODUCT(I95:I98, X95:X98), 0)</f>
        <v>0</v>
      </c>
      <c r="J99" s="1" t="s">
        <v>13</v>
      </c>
      <c r="K99" s="5">
        <f>TRUNC(SUMPRODUCT(K95:K98, X95:X98), 0)</f>
        <v>0</v>
      </c>
      <c r="L99" s="1" t="s">
        <v>13</v>
      </c>
      <c r="M99" s="5">
        <f>TRUNC(SUMPRODUCT(M95:M98, X95:X98), 0)</f>
        <v>0</v>
      </c>
      <c r="N99" s="1" t="s">
        <v>13</v>
      </c>
      <c r="O99" s="5">
        <f>I99+K99+M99</f>
        <v>0</v>
      </c>
      <c r="P99" s="4" t="s">
        <v>13</v>
      </c>
      <c r="Q99" s="4" t="s">
        <v>13</v>
      </c>
      <c r="R99" s="4" t="s">
        <v>13</v>
      </c>
      <c r="S99" s="1" t="s">
        <v>13</v>
      </c>
      <c r="U99" t="s">
        <v>13</v>
      </c>
      <c r="V99" t="s">
        <v>13</v>
      </c>
      <c r="W99" t="s">
        <v>13</v>
      </c>
      <c r="X99">
        <v>1</v>
      </c>
    </row>
    <row r="100" spans="1:24" x14ac:dyDescent="0.2">
      <c r="A100" s="1" t="s">
        <v>13</v>
      </c>
      <c r="B100" s="1" t="s">
        <v>13</v>
      </c>
      <c r="C100" s="1" t="s">
        <v>13</v>
      </c>
      <c r="D100" s="1" t="s">
        <v>13</v>
      </c>
      <c r="E100" s="1" t="s">
        <v>13</v>
      </c>
      <c r="F100" s="6" t="s">
        <v>13</v>
      </c>
      <c r="G100" s="1" t="s">
        <v>13</v>
      </c>
      <c r="H100" s="1" t="s">
        <v>13</v>
      </c>
      <c r="I100" s="1" t="s">
        <v>13</v>
      </c>
      <c r="J100" s="1" t="s">
        <v>13</v>
      </c>
      <c r="K100" s="1" t="s">
        <v>13</v>
      </c>
      <c r="L100" s="1" t="s">
        <v>13</v>
      </c>
      <c r="M100" s="1" t="s">
        <v>13</v>
      </c>
      <c r="N100" s="1" t="s">
        <v>13</v>
      </c>
      <c r="O100" s="1" t="s">
        <v>13</v>
      </c>
      <c r="P100" s="4" t="s">
        <v>13</v>
      </c>
      <c r="Q100" s="4" t="s">
        <v>13</v>
      </c>
      <c r="R100" s="4" t="s">
        <v>13</v>
      </c>
      <c r="S100" s="1" t="s">
        <v>13</v>
      </c>
      <c r="U100" t="s">
        <v>13</v>
      </c>
      <c r="V100" t="s">
        <v>13</v>
      </c>
      <c r="W100" t="s">
        <v>13</v>
      </c>
      <c r="X100">
        <v>1</v>
      </c>
    </row>
    <row r="101" spans="1:24" x14ac:dyDescent="0.2">
      <c r="A101" s="1" t="s">
        <v>1484</v>
      </c>
      <c r="B101" s="1" t="s">
        <v>13</v>
      </c>
      <c r="C101" s="1" t="s">
        <v>13</v>
      </c>
      <c r="D101" s="1" t="s">
        <v>1485</v>
      </c>
      <c r="E101" s="1" t="s">
        <v>1486</v>
      </c>
      <c r="F101" s="6" t="s">
        <v>1335</v>
      </c>
      <c r="G101" s="1" t="s">
        <v>13</v>
      </c>
      <c r="H101" s="1" t="s">
        <v>13</v>
      </c>
      <c r="I101" s="1" t="s">
        <v>13</v>
      </c>
      <c r="J101" s="1" t="s">
        <v>13</v>
      </c>
      <c r="K101" s="1" t="s">
        <v>13</v>
      </c>
      <c r="L101" s="1" t="s">
        <v>13</v>
      </c>
      <c r="M101" s="1" t="s">
        <v>13</v>
      </c>
      <c r="N101" s="1" t="s">
        <v>13</v>
      </c>
      <c r="O101" s="1" t="s">
        <v>13</v>
      </c>
      <c r="P101" s="4" t="s">
        <v>13</v>
      </c>
      <c r="Q101" s="4" t="s">
        <v>13</v>
      </c>
      <c r="R101" s="4" t="s">
        <v>13</v>
      </c>
      <c r="S101" s="1" t="s">
        <v>13</v>
      </c>
      <c r="U101" t="s">
        <v>13</v>
      </c>
      <c r="V101" t="s">
        <v>13</v>
      </c>
      <c r="W101" t="s">
        <v>13</v>
      </c>
      <c r="X101">
        <v>1</v>
      </c>
    </row>
    <row r="102" spans="1:24" x14ac:dyDescent="0.2">
      <c r="A102" s="1" t="s">
        <v>1484</v>
      </c>
      <c r="B102" s="1" t="s">
        <v>1672</v>
      </c>
      <c r="C102" s="1" t="s">
        <v>13</v>
      </c>
      <c r="D102" s="1" t="s">
        <v>1485</v>
      </c>
      <c r="E102" s="1" t="s">
        <v>1673</v>
      </c>
      <c r="F102" s="6" t="s">
        <v>1625</v>
      </c>
      <c r="G102" s="3">
        <v>0.37080000000000002</v>
      </c>
      <c r="H102" s="4">
        <f>경비항목!G18</f>
        <v>0</v>
      </c>
      <c r="I102" s="5">
        <f>TRUNC(G102*H102, 1)</f>
        <v>0</v>
      </c>
      <c r="J102" s="4">
        <f>경비항목!H18</f>
        <v>0</v>
      </c>
      <c r="K102" s="5">
        <f>TRUNC(G102*J102, 1)</f>
        <v>0</v>
      </c>
      <c r="L102" s="4">
        <f>경비항목!I18</f>
        <v>0</v>
      </c>
      <c r="M102" s="5">
        <f>TRUNC(G102*L102, 1)</f>
        <v>0</v>
      </c>
      <c r="N102" s="4">
        <f t="shared" ref="N102:O105" si="12">H102+J102+L102</f>
        <v>0</v>
      </c>
      <c r="O102" s="5">
        <f t="shared" si="12"/>
        <v>0</v>
      </c>
      <c r="P102" s="4" t="s">
        <v>1626</v>
      </c>
      <c r="Q102" s="4" t="s">
        <v>1626</v>
      </c>
      <c r="R102" s="4" t="s">
        <v>1626</v>
      </c>
      <c r="S102" s="1" t="s">
        <v>13</v>
      </c>
      <c r="U102" t="s">
        <v>54</v>
      </c>
      <c r="V102" t="s">
        <v>54</v>
      </c>
      <c r="W102" t="s">
        <v>13</v>
      </c>
      <c r="X102">
        <v>1</v>
      </c>
    </row>
    <row r="103" spans="1:24" x14ac:dyDescent="0.2">
      <c r="A103" s="1" t="s">
        <v>1484</v>
      </c>
      <c r="B103" s="1" t="s">
        <v>1360</v>
      </c>
      <c r="C103" s="1" t="s">
        <v>13</v>
      </c>
      <c r="D103" s="1" t="s">
        <v>1361</v>
      </c>
      <c r="E103" s="1" t="s">
        <v>1315</v>
      </c>
      <c r="F103" s="6" t="s">
        <v>1316</v>
      </c>
      <c r="G103" s="3">
        <v>1</v>
      </c>
      <c r="H103" s="4">
        <f>0</f>
        <v>0</v>
      </c>
      <c r="I103" s="5">
        <f>TRUNC(G103*H103, 1)</f>
        <v>0</v>
      </c>
      <c r="J103" s="4">
        <f>TRUNC(노무!E27*25/20 * 16/12 * 1/8,1)</f>
        <v>0</v>
      </c>
      <c r="K103" s="5">
        <f>TRUNC(G103*J103, 1)</f>
        <v>0</v>
      </c>
      <c r="L103" s="4">
        <f>0</f>
        <v>0</v>
      </c>
      <c r="M103" s="5">
        <f>TRUNC(G103*L103, 1)</f>
        <v>0</v>
      </c>
      <c r="N103" s="4">
        <f t="shared" si="12"/>
        <v>0</v>
      </c>
      <c r="O103" s="5">
        <f t="shared" si="12"/>
        <v>0</v>
      </c>
      <c r="P103" s="4" t="s">
        <v>1626</v>
      </c>
      <c r="Q103" s="4" t="s">
        <v>1626</v>
      </c>
      <c r="R103" s="4" t="s">
        <v>1626</v>
      </c>
      <c r="S103" s="1" t="s">
        <v>13</v>
      </c>
      <c r="U103" t="s">
        <v>54</v>
      </c>
      <c r="V103" t="s">
        <v>54</v>
      </c>
      <c r="W103" t="s">
        <v>13</v>
      </c>
      <c r="X103">
        <v>1</v>
      </c>
    </row>
    <row r="104" spans="1:24" x14ac:dyDescent="0.2">
      <c r="A104" s="1" t="s">
        <v>1484</v>
      </c>
      <c r="B104" s="1" t="s">
        <v>1674</v>
      </c>
      <c r="C104" s="1" t="s">
        <v>13</v>
      </c>
      <c r="D104" s="1" t="s">
        <v>1675</v>
      </c>
      <c r="E104" s="1" t="s">
        <v>1676</v>
      </c>
      <c r="F104" s="6" t="s">
        <v>1441</v>
      </c>
      <c r="G104" s="3">
        <v>1</v>
      </c>
      <c r="H104" s="4">
        <f>자재!E10</f>
        <v>0</v>
      </c>
      <c r="I104" s="5">
        <f>TRUNC(G104*H104, 1)</f>
        <v>0</v>
      </c>
      <c r="J104" s="4">
        <f>0</f>
        <v>0</v>
      </c>
      <c r="K104" s="5">
        <f>TRUNC(G104*J104, 1)</f>
        <v>0</v>
      </c>
      <c r="L104" s="4">
        <f>0</f>
        <v>0</v>
      </c>
      <c r="M104" s="5">
        <f>TRUNC(G104*L104, 1)</f>
        <v>0</v>
      </c>
      <c r="N104" s="4">
        <f t="shared" si="12"/>
        <v>0</v>
      </c>
      <c r="O104" s="5">
        <f t="shared" si="12"/>
        <v>0</v>
      </c>
      <c r="P104" s="4" t="s">
        <v>1626</v>
      </c>
      <c r="Q104" s="4" t="s">
        <v>1626</v>
      </c>
      <c r="R104" s="4" t="s">
        <v>1626</v>
      </c>
      <c r="S104" s="1" t="s">
        <v>13</v>
      </c>
      <c r="U104" t="s">
        <v>54</v>
      </c>
      <c r="V104" t="s">
        <v>54</v>
      </c>
      <c r="W104" t="s">
        <v>13</v>
      </c>
      <c r="X104">
        <v>1</v>
      </c>
    </row>
    <row r="105" spans="1:24" x14ac:dyDescent="0.2">
      <c r="A105" s="1" t="s">
        <v>1484</v>
      </c>
      <c r="B105" s="1" t="s">
        <v>1307</v>
      </c>
      <c r="C105" s="1" t="s">
        <v>13</v>
      </c>
      <c r="D105" s="1" t="s">
        <v>1632</v>
      </c>
      <c r="E105" s="1" t="s">
        <v>1677</v>
      </c>
      <c r="F105" s="6" t="s">
        <v>1310</v>
      </c>
      <c r="G105" s="3">
        <v>1</v>
      </c>
      <c r="H105" s="4">
        <f>TRUNC((I104)*20*0.01, 1)</f>
        <v>0</v>
      </c>
      <c r="I105" s="5">
        <f>TRUNC(G105*H105, 1)</f>
        <v>0</v>
      </c>
      <c r="J105" s="4">
        <f>0</f>
        <v>0</v>
      </c>
      <c r="K105" s="5">
        <f>TRUNC(G105*J105, 1)</f>
        <v>0</v>
      </c>
      <c r="L105" s="4">
        <f>0</f>
        <v>0</v>
      </c>
      <c r="M105" s="5">
        <f>TRUNC(G105*L105, 1)</f>
        <v>0</v>
      </c>
      <c r="N105" s="4">
        <f t="shared" si="12"/>
        <v>0</v>
      </c>
      <c r="O105" s="5">
        <f t="shared" si="12"/>
        <v>0</v>
      </c>
      <c r="P105" s="4" t="s">
        <v>1626</v>
      </c>
      <c r="Q105" s="4" t="s">
        <v>1626</v>
      </c>
      <c r="R105" s="4" t="s">
        <v>1626</v>
      </c>
      <c r="S105" s="1" t="s">
        <v>13</v>
      </c>
      <c r="U105" t="s">
        <v>54</v>
      </c>
      <c r="V105" t="s">
        <v>54</v>
      </c>
      <c r="W105">
        <v>20</v>
      </c>
      <c r="X105">
        <v>1</v>
      </c>
    </row>
    <row r="106" spans="1:24" x14ac:dyDescent="0.2">
      <c r="A106" s="1" t="s">
        <v>13</v>
      </c>
      <c r="B106" s="1" t="s">
        <v>13</v>
      </c>
      <c r="C106" s="1" t="s">
        <v>13</v>
      </c>
      <c r="D106" s="1" t="s">
        <v>1311</v>
      </c>
      <c r="E106" s="1" t="s">
        <v>13</v>
      </c>
      <c r="F106" s="6" t="s">
        <v>13</v>
      </c>
      <c r="G106" s="1" t="s">
        <v>13</v>
      </c>
      <c r="H106" s="1" t="s">
        <v>13</v>
      </c>
      <c r="I106" s="5">
        <f>TRUNC(SUMPRODUCT(I102:I105, X102:X105), 0)</f>
        <v>0</v>
      </c>
      <c r="J106" s="1" t="s">
        <v>13</v>
      </c>
      <c r="K106" s="5">
        <f>TRUNC(SUMPRODUCT(K102:K105, X102:X105), 0)</f>
        <v>0</v>
      </c>
      <c r="L106" s="1" t="s">
        <v>13</v>
      </c>
      <c r="M106" s="5">
        <f>TRUNC(SUMPRODUCT(M102:M105, X102:X105), 0)</f>
        <v>0</v>
      </c>
      <c r="N106" s="1" t="s">
        <v>13</v>
      </c>
      <c r="O106" s="5">
        <f>I106+K106+M106</f>
        <v>0</v>
      </c>
      <c r="P106" s="4" t="s">
        <v>13</v>
      </c>
      <c r="Q106" s="4" t="s">
        <v>13</v>
      </c>
      <c r="R106" s="4" t="s">
        <v>13</v>
      </c>
      <c r="S106" s="1" t="s">
        <v>13</v>
      </c>
      <c r="U106" t="s">
        <v>13</v>
      </c>
      <c r="V106" t="s">
        <v>13</v>
      </c>
      <c r="W106" t="s">
        <v>13</v>
      </c>
      <c r="X106">
        <v>1</v>
      </c>
    </row>
    <row r="107" spans="1:24" x14ac:dyDescent="0.2">
      <c r="A107" s="1" t="s">
        <v>13</v>
      </c>
      <c r="B107" s="1" t="s">
        <v>13</v>
      </c>
      <c r="C107" s="1" t="s">
        <v>13</v>
      </c>
      <c r="D107" s="1" t="s">
        <v>13</v>
      </c>
      <c r="E107" s="1" t="s">
        <v>13</v>
      </c>
      <c r="F107" s="6" t="s">
        <v>13</v>
      </c>
      <c r="G107" s="1" t="s">
        <v>13</v>
      </c>
      <c r="H107" s="1" t="s">
        <v>13</v>
      </c>
      <c r="I107" s="1" t="s">
        <v>13</v>
      </c>
      <c r="J107" s="1" t="s">
        <v>13</v>
      </c>
      <c r="K107" s="1" t="s">
        <v>13</v>
      </c>
      <c r="L107" s="1" t="s">
        <v>13</v>
      </c>
      <c r="M107" s="1" t="s">
        <v>13</v>
      </c>
      <c r="N107" s="1" t="s">
        <v>13</v>
      </c>
      <c r="O107" s="1" t="s">
        <v>13</v>
      </c>
      <c r="P107" s="4" t="s">
        <v>13</v>
      </c>
      <c r="Q107" s="4" t="s">
        <v>13</v>
      </c>
      <c r="R107" s="4" t="s">
        <v>13</v>
      </c>
      <c r="S107" s="1" t="s">
        <v>13</v>
      </c>
      <c r="U107" t="s">
        <v>13</v>
      </c>
      <c r="V107" t="s">
        <v>13</v>
      </c>
      <c r="W107" t="s">
        <v>13</v>
      </c>
      <c r="X107">
        <v>1</v>
      </c>
    </row>
    <row r="108" spans="1:24" x14ac:dyDescent="0.2">
      <c r="A108" s="1" t="s">
        <v>1414</v>
      </c>
      <c r="B108" s="1" t="s">
        <v>13</v>
      </c>
      <c r="C108" s="1" t="s">
        <v>13</v>
      </c>
      <c r="D108" s="1" t="s">
        <v>1392</v>
      </c>
      <c r="E108" s="1" t="s">
        <v>1415</v>
      </c>
      <c r="F108" s="6" t="s">
        <v>1335</v>
      </c>
      <c r="G108" s="1" t="s">
        <v>13</v>
      </c>
      <c r="H108" s="1" t="s">
        <v>13</v>
      </c>
      <c r="I108" s="1" t="s">
        <v>13</v>
      </c>
      <c r="J108" s="1" t="s">
        <v>13</v>
      </c>
      <c r="K108" s="1" t="s">
        <v>13</v>
      </c>
      <c r="L108" s="1" t="s">
        <v>13</v>
      </c>
      <c r="M108" s="1" t="s">
        <v>13</v>
      </c>
      <c r="N108" s="1" t="s">
        <v>13</v>
      </c>
      <c r="O108" s="1" t="s">
        <v>13</v>
      </c>
      <c r="P108" s="4" t="s">
        <v>13</v>
      </c>
      <c r="Q108" s="4" t="s">
        <v>13</v>
      </c>
      <c r="R108" s="4" t="s">
        <v>13</v>
      </c>
      <c r="S108" s="1" t="s">
        <v>13</v>
      </c>
      <c r="U108" t="s">
        <v>13</v>
      </c>
      <c r="V108" t="s">
        <v>13</v>
      </c>
      <c r="W108" t="s">
        <v>13</v>
      </c>
      <c r="X108">
        <v>1</v>
      </c>
    </row>
    <row r="109" spans="1:24" x14ac:dyDescent="0.2">
      <c r="A109" s="1" t="s">
        <v>1414</v>
      </c>
      <c r="B109" s="1" t="s">
        <v>1678</v>
      </c>
      <c r="C109" s="1" t="s">
        <v>13</v>
      </c>
      <c r="D109" s="1" t="s">
        <v>1679</v>
      </c>
      <c r="E109" s="1" t="s">
        <v>1680</v>
      </c>
      <c r="F109" s="6" t="s">
        <v>1625</v>
      </c>
      <c r="G109" s="3">
        <v>0.18090000000000001</v>
      </c>
      <c r="H109" s="4">
        <f>경비항목!G19</f>
        <v>0</v>
      </c>
      <c r="I109" s="5">
        <f>TRUNC(G109*H109, 1)</f>
        <v>0</v>
      </c>
      <c r="J109" s="4">
        <f>경비항목!H19</f>
        <v>0</v>
      </c>
      <c r="K109" s="5">
        <f>TRUNC(G109*J109, 1)</f>
        <v>0</v>
      </c>
      <c r="L109" s="4">
        <f>경비항목!I19</f>
        <v>0</v>
      </c>
      <c r="M109" s="5">
        <f>TRUNC(G109*L109, 1)</f>
        <v>0</v>
      </c>
      <c r="N109" s="4">
        <f t="shared" ref="N109:O112" si="13">H109+J109+L109</f>
        <v>0</v>
      </c>
      <c r="O109" s="5">
        <f t="shared" si="13"/>
        <v>0</v>
      </c>
      <c r="P109" s="4" t="s">
        <v>1626</v>
      </c>
      <c r="Q109" s="4" t="s">
        <v>1626</v>
      </c>
      <c r="R109" s="4" t="s">
        <v>1626</v>
      </c>
      <c r="S109" s="1" t="s">
        <v>13</v>
      </c>
      <c r="U109" t="s">
        <v>54</v>
      </c>
      <c r="V109" t="s">
        <v>54</v>
      </c>
      <c r="W109" t="s">
        <v>13</v>
      </c>
      <c r="X109">
        <v>1</v>
      </c>
    </row>
    <row r="110" spans="1:24" x14ac:dyDescent="0.2">
      <c r="A110" s="1" t="s">
        <v>1414</v>
      </c>
      <c r="B110" s="1" t="s">
        <v>1627</v>
      </c>
      <c r="C110" s="1" t="s">
        <v>13</v>
      </c>
      <c r="D110" s="1" t="s">
        <v>1628</v>
      </c>
      <c r="E110" s="1" t="s">
        <v>1315</v>
      </c>
      <c r="F110" s="6" t="s">
        <v>1316</v>
      </c>
      <c r="G110" s="3">
        <v>1</v>
      </c>
      <c r="H110" s="4">
        <f>0</f>
        <v>0</v>
      </c>
      <c r="I110" s="5">
        <f>TRUNC(G110*H110, 1)</f>
        <v>0</v>
      </c>
      <c r="J110" s="4">
        <f>TRUNC(노무!E25*25/20 * 16/12 * 1/8,1)</f>
        <v>0</v>
      </c>
      <c r="K110" s="5">
        <f>TRUNC(G110*J110, 1)</f>
        <v>0</v>
      </c>
      <c r="L110" s="4">
        <f>0</f>
        <v>0</v>
      </c>
      <c r="M110" s="5">
        <f>TRUNC(G110*L110, 1)</f>
        <v>0</v>
      </c>
      <c r="N110" s="4">
        <f t="shared" si="13"/>
        <v>0</v>
      </c>
      <c r="O110" s="5">
        <f t="shared" si="13"/>
        <v>0</v>
      </c>
      <c r="P110" s="4" t="s">
        <v>1626</v>
      </c>
      <c r="Q110" s="4" t="s">
        <v>1626</v>
      </c>
      <c r="R110" s="4" t="s">
        <v>1626</v>
      </c>
      <c r="S110" s="1" t="s">
        <v>13</v>
      </c>
      <c r="U110" t="s">
        <v>54</v>
      </c>
      <c r="V110" t="s">
        <v>54</v>
      </c>
      <c r="W110" t="s">
        <v>13</v>
      </c>
      <c r="X110">
        <v>1</v>
      </c>
    </row>
    <row r="111" spans="1:24" x14ac:dyDescent="0.2">
      <c r="A111" s="1" t="s">
        <v>1414</v>
      </c>
      <c r="B111" s="1" t="s">
        <v>1629</v>
      </c>
      <c r="C111" s="1" t="s">
        <v>13</v>
      </c>
      <c r="D111" s="1" t="s">
        <v>1630</v>
      </c>
      <c r="E111" s="1" t="s">
        <v>1631</v>
      </c>
      <c r="F111" s="6" t="s">
        <v>1441</v>
      </c>
      <c r="G111" s="3">
        <v>5.8</v>
      </c>
      <c r="H111" s="4">
        <f>자재!E8</f>
        <v>0</v>
      </c>
      <c r="I111" s="5">
        <f>TRUNC(G111*H111, 1)</f>
        <v>0</v>
      </c>
      <c r="J111" s="4">
        <f>0</f>
        <v>0</v>
      </c>
      <c r="K111" s="5">
        <f>TRUNC(G111*J111, 1)</f>
        <v>0</v>
      </c>
      <c r="L111" s="4">
        <f>0</f>
        <v>0</v>
      </c>
      <c r="M111" s="5">
        <f>TRUNC(G111*L111, 1)</f>
        <v>0</v>
      </c>
      <c r="N111" s="4">
        <f t="shared" si="13"/>
        <v>0</v>
      </c>
      <c r="O111" s="5">
        <f t="shared" si="13"/>
        <v>0</v>
      </c>
      <c r="P111" s="4" t="s">
        <v>1626</v>
      </c>
      <c r="Q111" s="4" t="s">
        <v>1626</v>
      </c>
      <c r="R111" s="4" t="s">
        <v>1626</v>
      </c>
      <c r="S111" s="1" t="s">
        <v>13</v>
      </c>
      <c r="U111" t="s">
        <v>54</v>
      </c>
      <c r="V111" t="s">
        <v>54</v>
      </c>
      <c r="W111" t="s">
        <v>13</v>
      </c>
      <c r="X111">
        <v>1</v>
      </c>
    </row>
    <row r="112" spans="1:24" x14ac:dyDescent="0.2">
      <c r="A112" s="1" t="s">
        <v>1414</v>
      </c>
      <c r="B112" s="1" t="s">
        <v>1307</v>
      </c>
      <c r="C112" s="1" t="s">
        <v>13</v>
      </c>
      <c r="D112" s="1" t="s">
        <v>1632</v>
      </c>
      <c r="E112" s="1" t="s">
        <v>1677</v>
      </c>
      <c r="F112" s="6" t="s">
        <v>1310</v>
      </c>
      <c r="G112" s="3">
        <v>1</v>
      </c>
      <c r="H112" s="4">
        <f>TRUNC((I111)*20*0.01, 1)</f>
        <v>0</v>
      </c>
      <c r="I112" s="5">
        <f>TRUNC(G112*H112, 1)</f>
        <v>0</v>
      </c>
      <c r="J112" s="4">
        <f>0</f>
        <v>0</v>
      </c>
      <c r="K112" s="5">
        <f>TRUNC(G112*J112, 1)</f>
        <v>0</v>
      </c>
      <c r="L112" s="4">
        <f>0</f>
        <v>0</v>
      </c>
      <c r="M112" s="5">
        <f>TRUNC(G112*L112, 1)</f>
        <v>0</v>
      </c>
      <c r="N112" s="4">
        <f t="shared" si="13"/>
        <v>0</v>
      </c>
      <c r="O112" s="5">
        <f t="shared" si="13"/>
        <v>0</v>
      </c>
      <c r="P112" s="4" t="s">
        <v>1626</v>
      </c>
      <c r="Q112" s="4" t="s">
        <v>1626</v>
      </c>
      <c r="R112" s="4" t="s">
        <v>1626</v>
      </c>
      <c r="S112" s="1" t="s">
        <v>13</v>
      </c>
      <c r="U112" t="s">
        <v>54</v>
      </c>
      <c r="V112" t="s">
        <v>54</v>
      </c>
      <c r="W112">
        <v>20</v>
      </c>
      <c r="X112">
        <v>1</v>
      </c>
    </row>
    <row r="113" spans="1:24" x14ac:dyDescent="0.2">
      <c r="A113" s="1" t="s">
        <v>13</v>
      </c>
      <c r="B113" s="1" t="s">
        <v>13</v>
      </c>
      <c r="C113" s="1" t="s">
        <v>13</v>
      </c>
      <c r="D113" s="1" t="s">
        <v>1311</v>
      </c>
      <c r="E113" s="1" t="s">
        <v>13</v>
      </c>
      <c r="F113" s="6" t="s">
        <v>13</v>
      </c>
      <c r="G113" s="1" t="s">
        <v>13</v>
      </c>
      <c r="H113" s="1" t="s">
        <v>13</v>
      </c>
      <c r="I113" s="5">
        <f>TRUNC(SUMPRODUCT(I109:I112, X109:X112), 0)</f>
        <v>0</v>
      </c>
      <c r="J113" s="1" t="s">
        <v>13</v>
      </c>
      <c r="K113" s="5">
        <f>TRUNC(SUMPRODUCT(K109:K112, X109:X112), 0)</f>
        <v>0</v>
      </c>
      <c r="L113" s="1" t="s">
        <v>13</v>
      </c>
      <c r="M113" s="5">
        <f>TRUNC(SUMPRODUCT(M109:M112, X109:X112), 0)</f>
        <v>0</v>
      </c>
      <c r="N113" s="1" t="s">
        <v>13</v>
      </c>
      <c r="O113" s="5">
        <f>I113+K113+M113</f>
        <v>0</v>
      </c>
      <c r="P113" s="4" t="s">
        <v>13</v>
      </c>
      <c r="Q113" s="4" t="s">
        <v>13</v>
      </c>
      <c r="R113" s="4" t="s">
        <v>13</v>
      </c>
      <c r="S113" s="1" t="s">
        <v>13</v>
      </c>
      <c r="U113" t="s">
        <v>13</v>
      </c>
      <c r="V113" t="s">
        <v>13</v>
      </c>
      <c r="W113" t="s">
        <v>13</v>
      </c>
      <c r="X113">
        <v>1</v>
      </c>
    </row>
    <row r="114" spans="1:24" x14ac:dyDescent="0.2">
      <c r="A114" s="1" t="s">
        <v>13</v>
      </c>
      <c r="B114" s="1" t="s">
        <v>13</v>
      </c>
      <c r="C114" s="1" t="s">
        <v>13</v>
      </c>
      <c r="D114" s="1" t="s">
        <v>13</v>
      </c>
      <c r="E114" s="1" t="s">
        <v>13</v>
      </c>
      <c r="F114" s="6" t="s">
        <v>13</v>
      </c>
      <c r="G114" s="1" t="s">
        <v>13</v>
      </c>
      <c r="H114" s="1" t="s">
        <v>13</v>
      </c>
      <c r="I114" s="1" t="s">
        <v>13</v>
      </c>
      <c r="J114" s="1" t="s">
        <v>13</v>
      </c>
      <c r="K114" s="1" t="s">
        <v>13</v>
      </c>
      <c r="L114" s="1" t="s">
        <v>13</v>
      </c>
      <c r="M114" s="1" t="s">
        <v>13</v>
      </c>
      <c r="N114" s="1" t="s">
        <v>13</v>
      </c>
      <c r="O114" s="1" t="s">
        <v>13</v>
      </c>
      <c r="P114" s="4" t="s">
        <v>13</v>
      </c>
      <c r="Q114" s="4" t="s">
        <v>13</v>
      </c>
      <c r="R114" s="4" t="s">
        <v>13</v>
      </c>
      <c r="S114" s="1" t="s">
        <v>13</v>
      </c>
      <c r="U114" t="s">
        <v>13</v>
      </c>
      <c r="V114" t="s">
        <v>13</v>
      </c>
      <c r="W114" t="s">
        <v>13</v>
      </c>
      <c r="X114">
        <v>1</v>
      </c>
    </row>
    <row r="115" spans="1:24" x14ac:dyDescent="0.2">
      <c r="A115" s="1" t="s">
        <v>1598</v>
      </c>
      <c r="B115" s="1" t="s">
        <v>13</v>
      </c>
      <c r="C115" s="1" t="s">
        <v>13</v>
      </c>
      <c r="D115" s="1" t="s">
        <v>1392</v>
      </c>
      <c r="E115" s="1" t="s">
        <v>1599</v>
      </c>
      <c r="F115" s="6" t="s">
        <v>1335</v>
      </c>
      <c r="G115" s="1" t="s">
        <v>13</v>
      </c>
      <c r="H115" s="1" t="s">
        <v>13</v>
      </c>
      <c r="I115" s="1" t="s">
        <v>13</v>
      </c>
      <c r="J115" s="1" t="s">
        <v>13</v>
      </c>
      <c r="K115" s="1" t="s">
        <v>13</v>
      </c>
      <c r="L115" s="1" t="s">
        <v>13</v>
      </c>
      <c r="M115" s="1" t="s">
        <v>13</v>
      </c>
      <c r="N115" s="1" t="s">
        <v>13</v>
      </c>
      <c r="O115" s="1" t="s">
        <v>13</v>
      </c>
      <c r="P115" s="4" t="s">
        <v>13</v>
      </c>
      <c r="Q115" s="4" t="s">
        <v>13</v>
      </c>
      <c r="R115" s="4" t="s">
        <v>13</v>
      </c>
      <c r="S115" s="1" t="s">
        <v>13</v>
      </c>
      <c r="U115" t="s">
        <v>13</v>
      </c>
      <c r="V115" t="s">
        <v>13</v>
      </c>
      <c r="W115" t="s">
        <v>13</v>
      </c>
      <c r="X115">
        <v>1</v>
      </c>
    </row>
    <row r="116" spans="1:24" x14ac:dyDescent="0.2">
      <c r="A116" s="1" t="s">
        <v>1598</v>
      </c>
      <c r="B116" s="1" t="s">
        <v>1681</v>
      </c>
      <c r="C116" s="1" t="s">
        <v>13</v>
      </c>
      <c r="D116" s="1" t="s">
        <v>1679</v>
      </c>
      <c r="E116" s="1" t="s">
        <v>1682</v>
      </c>
      <c r="F116" s="6" t="s">
        <v>1625</v>
      </c>
      <c r="G116" s="3">
        <v>0.16309999999999999</v>
      </c>
      <c r="H116" s="4">
        <f>경비항목!G20</f>
        <v>0</v>
      </c>
      <c r="I116" s="5">
        <f>TRUNC(G116*H116, 1)</f>
        <v>0</v>
      </c>
      <c r="J116" s="4">
        <f>경비항목!H20</f>
        <v>0</v>
      </c>
      <c r="K116" s="5">
        <f>TRUNC(G116*J116, 1)</f>
        <v>0</v>
      </c>
      <c r="L116" s="4">
        <f>경비항목!I20</f>
        <v>0</v>
      </c>
      <c r="M116" s="5">
        <f>TRUNC(G116*L116, 1)</f>
        <v>0</v>
      </c>
      <c r="N116" s="4">
        <f t="shared" ref="N116:O119" si="14">H116+J116+L116</f>
        <v>0</v>
      </c>
      <c r="O116" s="5">
        <f t="shared" si="14"/>
        <v>0</v>
      </c>
      <c r="P116" s="4" t="s">
        <v>1626</v>
      </c>
      <c r="Q116" s="4" t="s">
        <v>1626</v>
      </c>
      <c r="R116" s="4" t="s">
        <v>1626</v>
      </c>
      <c r="S116" s="1" t="s">
        <v>13</v>
      </c>
      <c r="U116" t="s">
        <v>54</v>
      </c>
      <c r="V116" t="s">
        <v>54</v>
      </c>
      <c r="W116" t="s">
        <v>13</v>
      </c>
      <c r="X116">
        <v>1</v>
      </c>
    </row>
    <row r="117" spans="1:24" x14ac:dyDescent="0.2">
      <c r="A117" s="1" t="s">
        <v>1598</v>
      </c>
      <c r="B117" s="1" t="s">
        <v>1627</v>
      </c>
      <c r="C117" s="1" t="s">
        <v>13</v>
      </c>
      <c r="D117" s="1" t="s">
        <v>1628</v>
      </c>
      <c r="E117" s="1" t="s">
        <v>1315</v>
      </c>
      <c r="F117" s="6" t="s">
        <v>1316</v>
      </c>
      <c r="G117" s="3">
        <v>1</v>
      </c>
      <c r="H117" s="4">
        <f>0</f>
        <v>0</v>
      </c>
      <c r="I117" s="5">
        <f>TRUNC(G117*H117, 1)</f>
        <v>0</v>
      </c>
      <c r="J117" s="4">
        <f>TRUNC(노무!E25*25/20 * 16/12 * 1/8,1)</f>
        <v>0</v>
      </c>
      <c r="K117" s="5">
        <f>TRUNC(G117*J117, 1)</f>
        <v>0</v>
      </c>
      <c r="L117" s="4">
        <f>0</f>
        <v>0</v>
      </c>
      <c r="M117" s="5">
        <f>TRUNC(G117*L117, 1)</f>
        <v>0</v>
      </c>
      <c r="N117" s="4">
        <f t="shared" si="14"/>
        <v>0</v>
      </c>
      <c r="O117" s="5">
        <f t="shared" si="14"/>
        <v>0</v>
      </c>
      <c r="P117" s="4" t="s">
        <v>1626</v>
      </c>
      <c r="Q117" s="4" t="s">
        <v>1626</v>
      </c>
      <c r="R117" s="4" t="s">
        <v>1626</v>
      </c>
      <c r="S117" s="1" t="s">
        <v>13</v>
      </c>
      <c r="U117" t="s">
        <v>54</v>
      </c>
      <c r="V117" t="s">
        <v>54</v>
      </c>
      <c r="W117" t="s">
        <v>13</v>
      </c>
      <c r="X117">
        <v>1</v>
      </c>
    </row>
    <row r="118" spans="1:24" x14ac:dyDescent="0.2">
      <c r="A118" s="1" t="s">
        <v>1598</v>
      </c>
      <c r="B118" s="1" t="s">
        <v>1629</v>
      </c>
      <c r="C118" s="1" t="s">
        <v>13</v>
      </c>
      <c r="D118" s="1" t="s">
        <v>1630</v>
      </c>
      <c r="E118" s="1" t="s">
        <v>1631</v>
      </c>
      <c r="F118" s="6" t="s">
        <v>1441</v>
      </c>
      <c r="G118" s="3">
        <v>7.2</v>
      </c>
      <c r="H118" s="4">
        <f>자재!E8</f>
        <v>0</v>
      </c>
      <c r="I118" s="5">
        <f>TRUNC(G118*H118, 1)</f>
        <v>0</v>
      </c>
      <c r="J118" s="4">
        <f>0</f>
        <v>0</v>
      </c>
      <c r="K118" s="5">
        <f>TRUNC(G118*J118, 1)</f>
        <v>0</v>
      </c>
      <c r="L118" s="4">
        <f>0</f>
        <v>0</v>
      </c>
      <c r="M118" s="5">
        <f>TRUNC(G118*L118, 1)</f>
        <v>0</v>
      </c>
      <c r="N118" s="4">
        <f t="shared" si="14"/>
        <v>0</v>
      </c>
      <c r="O118" s="5">
        <f t="shared" si="14"/>
        <v>0</v>
      </c>
      <c r="P118" s="4" t="s">
        <v>1626</v>
      </c>
      <c r="Q118" s="4" t="s">
        <v>1626</v>
      </c>
      <c r="R118" s="4" t="s">
        <v>1626</v>
      </c>
      <c r="S118" s="1" t="s">
        <v>13</v>
      </c>
      <c r="U118" t="s">
        <v>54</v>
      </c>
      <c r="V118" t="s">
        <v>54</v>
      </c>
      <c r="W118" t="s">
        <v>13</v>
      </c>
      <c r="X118">
        <v>1</v>
      </c>
    </row>
    <row r="119" spans="1:24" x14ac:dyDescent="0.2">
      <c r="A119" s="1" t="s">
        <v>1598</v>
      </c>
      <c r="B119" s="1" t="s">
        <v>1307</v>
      </c>
      <c r="C119" s="1" t="s">
        <v>13</v>
      </c>
      <c r="D119" s="1" t="s">
        <v>1632</v>
      </c>
      <c r="E119" s="1" t="s">
        <v>1677</v>
      </c>
      <c r="F119" s="6" t="s">
        <v>1310</v>
      </c>
      <c r="G119" s="3">
        <v>1</v>
      </c>
      <c r="H119" s="4">
        <f>TRUNC((I118)*20*0.01, 1)</f>
        <v>0</v>
      </c>
      <c r="I119" s="5">
        <f>TRUNC(G119*H119, 1)</f>
        <v>0</v>
      </c>
      <c r="J119" s="4">
        <f>0</f>
        <v>0</v>
      </c>
      <c r="K119" s="5">
        <f>TRUNC(G119*J119, 1)</f>
        <v>0</v>
      </c>
      <c r="L119" s="4">
        <f>0</f>
        <v>0</v>
      </c>
      <c r="M119" s="5">
        <f>TRUNC(G119*L119, 1)</f>
        <v>0</v>
      </c>
      <c r="N119" s="4">
        <f t="shared" si="14"/>
        <v>0</v>
      </c>
      <c r="O119" s="5">
        <f t="shared" si="14"/>
        <v>0</v>
      </c>
      <c r="P119" s="4" t="s">
        <v>1626</v>
      </c>
      <c r="Q119" s="4" t="s">
        <v>1626</v>
      </c>
      <c r="R119" s="4" t="s">
        <v>1626</v>
      </c>
      <c r="S119" s="1" t="s">
        <v>13</v>
      </c>
      <c r="U119" t="s">
        <v>54</v>
      </c>
      <c r="V119" t="s">
        <v>54</v>
      </c>
      <c r="W119">
        <v>20</v>
      </c>
      <c r="X119">
        <v>1</v>
      </c>
    </row>
    <row r="120" spans="1:24" x14ac:dyDescent="0.2">
      <c r="A120" s="1" t="s">
        <v>13</v>
      </c>
      <c r="B120" s="1" t="s">
        <v>13</v>
      </c>
      <c r="C120" s="1" t="s">
        <v>13</v>
      </c>
      <c r="D120" s="1" t="s">
        <v>1311</v>
      </c>
      <c r="E120" s="1" t="s">
        <v>13</v>
      </c>
      <c r="F120" s="6" t="s">
        <v>13</v>
      </c>
      <c r="G120" s="1" t="s">
        <v>13</v>
      </c>
      <c r="H120" s="1" t="s">
        <v>13</v>
      </c>
      <c r="I120" s="5">
        <f>TRUNC(SUMPRODUCT(I116:I119, X116:X119), 0)</f>
        <v>0</v>
      </c>
      <c r="J120" s="1" t="s">
        <v>13</v>
      </c>
      <c r="K120" s="5">
        <f>TRUNC(SUMPRODUCT(K116:K119, X116:X119), 0)</f>
        <v>0</v>
      </c>
      <c r="L120" s="1" t="s">
        <v>13</v>
      </c>
      <c r="M120" s="5">
        <f>TRUNC(SUMPRODUCT(M116:M119, X116:X119), 0)</f>
        <v>0</v>
      </c>
      <c r="N120" s="1" t="s">
        <v>13</v>
      </c>
      <c r="O120" s="5">
        <f>I120+K120+M120</f>
        <v>0</v>
      </c>
      <c r="P120" s="4" t="s">
        <v>13</v>
      </c>
      <c r="Q120" s="4" t="s">
        <v>13</v>
      </c>
      <c r="R120" s="4" t="s">
        <v>13</v>
      </c>
      <c r="S120" s="1" t="s">
        <v>13</v>
      </c>
      <c r="U120" t="s">
        <v>13</v>
      </c>
      <c r="V120" t="s">
        <v>13</v>
      </c>
      <c r="W120" t="s">
        <v>13</v>
      </c>
      <c r="X120">
        <v>1</v>
      </c>
    </row>
    <row r="121" spans="1:24" x14ac:dyDescent="0.2">
      <c r="A121" s="1" t="s">
        <v>13</v>
      </c>
      <c r="B121" s="1" t="s">
        <v>13</v>
      </c>
      <c r="C121" s="1" t="s">
        <v>13</v>
      </c>
      <c r="D121" s="1" t="s">
        <v>13</v>
      </c>
      <c r="E121" s="1" t="s">
        <v>13</v>
      </c>
      <c r="F121" s="6" t="s">
        <v>13</v>
      </c>
      <c r="G121" s="1" t="s">
        <v>13</v>
      </c>
      <c r="H121" s="1" t="s">
        <v>13</v>
      </c>
      <c r="I121" s="1" t="s">
        <v>13</v>
      </c>
      <c r="J121" s="1" t="s">
        <v>13</v>
      </c>
      <c r="K121" s="1" t="s">
        <v>13</v>
      </c>
      <c r="L121" s="1" t="s">
        <v>13</v>
      </c>
      <c r="M121" s="1" t="s">
        <v>13</v>
      </c>
      <c r="N121" s="1" t="s">
        <v>13</v>
      </c>
      <c r="O121" s="1" t="s">
        <v>13</v>
      </c>
      <c r="P121" s="4" t="s">
        <v>13</v>
      </c>
      <c r="Q121" s="4" t="s">
        <v>13</v>
      </c>
      <c r="R121" s="4" t="s">
        <v>13</v>
      </c>
      <c r="S121" s="1" t="s">
        <v>13</v>
      </c>
      <c r="U121" t="s">
        <v>13</v>
      </c>
      <c r="V121" t="s">
        <v>13</v>
      </c>
      <c r="W121" t="s">
        <v>13</v>
      </c>
      <c r="X121">
        <v>1</v>
      </c>
    </row>
    <row r="122" spans="1:24" x14ac:dyDescent="0.2">
      <c r="A122" s="1" t="s">
        <v>1391</v>
      </c>
      <c r="B122" s="1" t="s">
        <v>13</v>
      </c>
      <c r="C122" s="1" t="s">
        <v>13</v>
      </c>
      <c r="D122" s="1" t="s">
        <v>1392</v>
      </c>
      <c r="E122" s="1" t="s">
        <v>1393</v>
      </c>
      <c r="F122" s="6" t="s">
        <v>1335</v>
      </c>
      <c r="G122" s="1" t="s">
        <v>13</v>
      </c>
      <c r="H122" s="1" t="s">
        <v>13</v>
      </c>
      <c r="I122" s="1" t="s">
        <v>13</v>
      </c>
      <c r="J122" s="1" t="s">
        <v>13</v>
      </c>
      <c r="K122" s="1" t="s">
        <v>13</v>
      </c>
      <c r="L122" s="1" t="s">
        <v>13</v>
      </c>
      <c r="M122" s="1" t="s">
        <v>13</v>
      </c>
      <c r="N122" s="1" t="s">
        <v>13</v>
      </c>
      <c r="O122" s="1" t="s">
        <v>13</v>
      </c>
      <c r="P122" s="4" t="s">
        <v>13</v>
      </c>
      <c r="Q122" s="4" t="s">
        <v>13</v>
      </c>
      <c r="R122" s="4" t="s">
        <v>13</v>
      </c>
      <c r="S122" s="1" t="s">
        <v>13</v>
      </c>
      <c r="U122" t="s">
        <v>13</v>
      </c>
      <c r="V122" t="s">
        <v>13</v>
      </c>
      <c r="W122" t="s">
        <v>13</v>
      </c>
      <c r="X122">
        <v>1</v>
      </c>
    </row>
    <row r="123" spans="1:24" x14ac:dyDescent="0.2">
      <c r="A123" s="1" t="s">
        <v>1391</v>
      </c>
      <c r="B123" s="1" t="s">
        <v>1683</v>
      </c>
      <c r="C123" s="1" t="s">
        <v>13</v>
      </c>
      <c r="D123" s="1" t="s">
        <v>1679</v>
      </c>
      <c r="E123" s="1" t="s">
        <v>1684</v>
      </c>
      <c r="F123" s="6" t="s">
        <v>1625</v>
      </c>
      <c r="G123" s="3">
        <v>0.16309999999999999</v>
      </c>
      <c r="H123" s="4">
        <f>경비항목!G21</f>
        <v>0</v>
      </c>
      <c r="I123" s="5">
        <f>TRUNC(G123*H123, 1)</f>
        <v>0</v>
      </c>
      <c r="J123" s="4">
        <f>경비항목!H21</f>
        <v>0</v>
      </c>
      <c r="K123" s="5">
        <f>TRUNC(G123*J123, 1)</f>
        <v>0</v>
      </c>
      <c r="L123" s="4">
        <f>경비항목!I21</f>
        <v>0</v>
      </c>
      <c r="M123" s="5">
        <f>TRUNC(G123*L123, 1)</f>
        <v>0</v>
      </c>
      <c r="N123" s="4">
        <f t="shared" ref="N123:O126" si="15">H123+J123+L123</f>
        <v>0</v>
      </c>
      <c r="O123" s="5">
        <f t="shared" si="15"/>
        <v>0</v>
      </c>
      <c r="P123" s="4" t="s">
        <v>1626</v>
      </c>
      <c r="Q123" s="4" t="s">
        <v>1626</v>
      </c>
      <c r="R123" s="4" t="s">
        <v>1626</v>
      </c>
      <c r="S123" s="1" t="s">
        <v>13</v>
      </c>
      <c r="U123" t="s">
        <v>54</v>
      </c>
      <c r="V123" t="s">
        <v>54</v>
      </c>
      <c r="W123" t="s">
        <v>13</v>
      </c>
      <c r="X123">
        <v>1</v>
      </c>
    </row>
    <row r="124" spans="1:24" x14ac:dyDescent="0.2">
      <c r="A124" s="1" t="s">
        <v>1391</v>
      </c>
      <c r="B124" s="1" t="s">
        <v>1627</v>
      </c>
      <c r="C124" s="1" t="s">
        <v>13</v>
      </c>
      <c r="D124" s="1" t="s">
        <v>1628</v>
      </c>
      <c r="E124" s="1" t="s">
        <v>1315</v>
      </c>
      <c r="F124" s="6" t="s">
        <v>1316</v>
      </c>
      <c r="G124" s="3">
        <v>1</v>
      </c>
      <c r="H124" s="4">
        <f>0</f>
        <v>0</v>
      </c>
      <c r="I124" s="5">
        <f>TRUNC(G124*H124, 1)</f>
        <v>0</v>
      </c>
      <c r="J124" s="4">
        <f>TRUNC(노무!E25*25/20 * 16/12 * 1/8,1)</f>
        <v>0</v>
      </c>
      <c r="K124" s="5">
        <f>TRUNC(G124*J124, 1)</f>
        <v>0</v>
      </c>
      <c r="L124" s="4">
        <f>0</f>
        <v>0</v>
      </c>
      <c r="M124" s="5">
        <f>TRUNC(G124*L124, 1)</f>
        <v>0</v>
      </c>
      <c r="N124" s="4">
        <f t="shared" si="15"/>
        <v>0</v>
      </c>
      <c r="O124" s="5">
        <f t="shared" si="15"/>
        <v>0</v>
      </c>
      <c r="P124" s="4" t="s">
        <v>1626</v>
      </c>
      <c r="Q124" s="4" t="s">
        <v>1626</v>
      </c>
      <c r="R124" s="4" t="s">
        <v>1626</v>
      </c>
      <c r="S124" s="1" t="s">
        <v>13</v>
      </c>
      <c r="U124" t="s">
        <v>54</v>
      </c>
      <c r="V124" t="s">
        <v>54</v>
      </c>
      <c r="W124" t="s">
        <v>13</v>
      </c>
      <c r="X124">
        <v>1</v>
      </c>
    </row>
    <row r="125" spans="1:24" x14ac:dyDescent="0.2">
      <c r="A125" s="1" t="s">
        <v>1391</v>
      </c>
      <c r="B125" s="1" t="s">
        <v>1629</v>
      </c>
      <c r="C125" s="1" t="s">
        <v>13</v>
      </c>
      <c r="D125" s="1" t="s">
        <v>1630</v>
      </c>
      <c r="E125" s="1" t="s">
        <v>1631</v>
      </c>
      <c r="F125" s="6" t="s">
        <v>1441</v>
      </c>
      <c r="G125" s="3">
        <v>9.6</v>
      </c>
      <c r="H125" s="4">
        <f>자재!E8</f>
        <v>0</v>
      </c>
      <c r="I125" s="5">
        <f>TRUNC(G125*H125, 1)</f>
        <v>0</v>
      </c>
      <c r="J125" s="4">
        <f>0</f>
        <v>0</v>
      </c>
      <c r="K125" s="5">
        <f>TRUNC(G125*J125, 1)</f>
        <v>0</v>
      </c>
      <c r="L125" s="4">
        <f>0</f>
        <v>0</v>
      </c>
      <c r="M125" s="5">
        <f>TRUNC(G125*L125, 1)</f>
        <v>0</v>
      </c>
      <c r="N125" s="4">
        <f t="shared" si="15"/>
        <v>0</v>
      </c>
      <c r="O125" s="5">
        <f t="shared" si="15"/>
        <v>0</v>
      </c>
      <c r="P125" s="4" t="s">
        <v>1626</v>
      </c>
      <c r="Q125" s="4" t="s">
        <v>1626</v>
      </c>
      <c r="R125" s="4" t="s">
        <v>1626</v>
      </c>
      <c r="S125" s="1" t="s">
        <v>13</v>
      </c>
      <c r="U125" t="s">
        <v>54</v>
      </c>
      <c r="V125" t="s">
        <v>54</v>
      </c>
      <c r="W125" t="s">
        <v>13</v>
      </c>
      <c r="X125">
        <v>1</v>
      </c>
    </row>
    <row r="126" spans="1:24" x14ac:dyDescent="0.2">
      <c r="A126" s="1" t="s">
        <v>1391</v>
      </c>
      <c r="B126" s="1" t="s">
        <v>1307</v>
      </c>
      <c r="C126" s="1" t="s">
        <v>13</v>
      </c>
      <c r="D126" s="1" t="s">
        <v>1632</v>
      </c>
      <c r="E126" s="1" t="s">
        <v>1677</v>
      </c>
      <c r="F126" s="6" t="s">
        <v>1310</v>
      </c>
      <c r="G126" s="3">
        <v>1</v>
      </c>
      <c r="H126" s="4">
        <f>TRUNC((I125)*20*0.01, 1)</f>
        <v>0</v>
      </c>
      <c r="I126" s="5">
        <f>TRUNC(G126*H126, 1)</f>
        <v>0</v>
      </c>
      <c r="J126" s="4">
        <f>0</f>
        <v>0</v>
      </c>
      <c r="K126" s="5">
        <f>TRUNC(G126*J126, 1)</f>
        <v>0</v>
      </c>
      <c r="L126" s="4">
        <f>0</f>
        <v>0</v>
      </c>
      <c r="M126" s="5">
        <f>TRUNC(G126*L126, 1)</f>
        <v>0</v>
      </c>
      <c r="N126" s="4">
        <f t="shared" si="15"/>
        <v>0</v>
      </c>
      <c r="O126" s="5">
        <f t="shared" si="15"/>
        <v>0</v>
      </c>
      <c r="P126" s="4" t="s">
        <v>1626</v>
      </c>
      <c r="Q126" s="4" t="s">
        <v>1626</v>
      </c>
      <c r="R126" s="4" t="s">
        <v>1626</v>
      </c>
      <c r="S126" s="1" t="s">
        <v>13</v>
      </c>
      <c r="U126" t="s">
        <v>54</v>
      </c>
      <c r="V126" t="s">
        <v>54</v>
      </c>
      <c r="W126">
        <v>20</v>
      </c>
      <c r="X126">
        <v>1</v>
      </c>
    </row>
    <row r="127" spans="1:24" x14ac:dyDescent="0.2">
      <c r="A127" s="1" t="s">
        <v>13</v>
      </c>
      <c r="B127" s="1" t="s">
        <v>13</v>
      </c>
      <c r="C127" s="1" t="s">
        <v>13</v>
      </c>
      <c r="D127" s="1" t="s">
        <v>1311</v>
      </c>
      <c r="E127" s="1" t="s">
        <v>13</v>
      </c>
      <c r="F127" s="6" t="s">
        <v>13</v>
      </c>
      <c r="G127" s="1" t="s">
        <v>13</v>
      </c>
      <c r="H127" s="1" t="s">
        <v>13</v>
      </c>
      <c r="I127" s="5">
        <f>TRUNC(SUMPRODUCT(I123:I126, X123:X126), 0)</f>
        <v>0</v>
      </c>
      <c r="J127" s="1" t="s">
        <v>13</v>
      </c>
      <c r="K127" s="5">
        <f>TRUNC(SUMPRODUCT(K123:K126, X123:X126), 0)</f>
        <v>0</v>
      </c>
      <c r="L127" s="1" t="s">
        <v>13</v>
      </c>
      <c r="M127" s="5">
        <f>TRUNC(SUMPRODUCT(M123:M126, X123:X126), 0)</f>
        <v>0</v>
      </c>
      <c r="N127" s="1" t="s">
        <v>13</v>
      </c>
      <c r="O127" s="5">
        <f>I127+K127+M127</f>
        <v>0</v>
      </c>
      <c r="P127" s="4" t="s">
        <v>13</v>
      </c>
      <c r="Q127" s="4" t="s">
        <v>13</v>
      </c>
      <c r="R127" s="4" t="s">
        <v>13</v>
      </c>
      <c r="S127" s="1" t="s">
        <v>13</v>
      </c>
      <c r="U127" t="s">
        <v>13</v>
      </c>
      <c r="V127" t="s">
        <v>13</v>
      </c>
      <c r="W127" t="s">
        <v>13</v>
      </c>
      <c r="X127">
        <v>1</v>
      </c>
    </row>
    <row r="128" spans="1:24" x14ac:dyDescent="0.2">
      <c r="A128" s="1" t="s">
        <v>13</v>
      </c>
      <c r="B128" s="1" t="s">
        <v>13</v>
      </c>
      <c r="C128" s="1" t="s">
        <v>13</v>
      </c>
      <c r="D128" s="1" t="s">
        <v>13</v>
      </c>
      <c r="E128" s="1" t="s">
        <v>13</v>
      </c>
      <c r="F128" s="6" t="s">
        <v>13</v>
      </c>
      <c r="G128" s="1" t="s">
        <v>13</v>
      </c>
      <c r="H128" s="1" t="s">
        <v>13</v>
      </c>
      <c r="I128" s="1" t="s">
        <v>13</v>
      </c>
      <c r="J128" s="1" t="s">
        <v>13</v>
      </c>
      <c r="K128" s="1" t="s">
        <v>13</v>
      </c>
      <c r="L128" s="1" t="s">
        <v>13</v>
      </c>
      <c r="M128" s="1" t="s">
        <v>13</v>
      </c>
      <c r="N128" s="1" t="s">
        <v>13</v>
      </c>
      <c r="O128" s="1" t="s">
        <v>13</v>
      </c>
      <c r="P128" s="4" t="s">
        <v>13</v>
      </c>
      <c r="Q128" s="4" t="s">
        <v>13</v>
      </c>
      <c r="R128" s="4" t="s">
        <v>13</v>
      </c>
      <c r="S128" s="1" t="s">
        <v>13</v>
      </c>
      <c r="U128" t="s">
        <v>13</v>
      </c>
      <c r="V128" t="s">
        <v>13</v>
      </c>
      <c r="W128" t="s">
        <v>13</v>
      </c>
      <c r="X128">
        <v>1</v>
      </c>
    </row>
    <row r="129" spans="1:24" x14ac:dyDescent="0.2">
      <c r="A129" s="1" t="s">
        <v>1403</v>
      </c>
      <c r="B129" s="1" t="s">
        <v>13</v>
      </c>
      <c r="C129" s="1" t="s">
        <v>13</v>
      </c>
      <c r="D129" s="1" t="s">
        <v>1392</v>
      </c>
      <c r="E129" s="1" t="s">
        <v>1404</v>
      </c>
      <c r="F129" s="6" t="s">
        <v>1335</v>
      </c>
      <c r="G129" s="1" t="s">
        <v>13</v>
      </c>
      <c r="H129" s="1" t="s">
        <v>13</v>
      </c>
      <c r="I129" s="1" t="s">
        <v>13</v>
      </c>
      <c r="J129" s="1" t="s">
        <v>13</v>
      </c>
      <c r="K129" s="1" t="s">
        <v>13</v>
      </c>
      <c r="L129" s="1" t="s">
        <v>13</v>
      </c>
      <c r="M129" s="1" t="s">
        <v>13</v>
      </c>
      <c r="N129" s="1" t="s">
        <v>13</v>
      </c>
      <c r="O129" s="1" t="s">
        <v>13</v>
      </c>
      <c r="P129" s="4" t="s">
        <v>13</v>
      </c>
      <c r="Q129" s="4" t="s">
        <v>13</v>
      </c>
      <c r="R129" s="4" t="s">
        <v>13</v>
      </c>
      <c r="S129" s="1" t="s">
        <v>13</v>
      </c>
      <c r="U129" t="s">
        <v>13</v>
      </c>
      <c r="V129" t="s">
        <v>13</v>
      </c>
      <c r="W129" t="s">
        <v>13</v>
      </c>
      <c r="X129">
        <v>1</v>
      </c>
    </row>
    <row r="130" spans="1:24" x14ac:dyDescent="0.2">
      <c r="A130" s="1" t="s">
        <v>1403</v>
      </c>
      <c r="B130" s="1" t="s">
        <v>1685</v>
      </c>
      <c r="C130" s="1" t="s">
        <v>13</v>
      </c>
      <c r="D130" s="1" t="s">
        <v>1679</v>
      </c>
      <c r="E130" s="1" t="s">
        <v>1686</v>
      </c>
      <c r="F130" s="6" t="s">
        <v>1625</v>
      </c>
      <c r="G130" s="3">
        <v>0.16309999999999999</v>
      </c>
      <c r="H130" s="4">
        <f>경비항목!G22</f>
        <v>0</v>
      </c>
      <c r="I130" s="5">
        <f>TRUNC(G130*H130, 1)</f>
        <v>0</v>
      </c>
      <c r="J130" s="4">
        <f>경비항목!H22</f>
        <v>0</v>
      </c>
      <c r="K130" s="5">
        <f>TRUNC(G130*J130, 1)</f>
        <v>0</v>
      </c>
      <c r="L130" s="4">
        <f>경비항목!I22</f>
        <v>0</v>
      </c>
      <c r="M130" s="5">
        <f>TRUNC(G130*L130, 1)</f>
        <v>0</v>
      </c>
      <c r="N130" s="4">
        <f t="shared" ref="N130:O133" si="16">H130+J130+L130</f>
        <v>0</v>
      </c>
      <c r="O130" s="5">
        <f t="shared" si="16"/>
        <v>0</v>
      </c>
      <c r="P130" s="4" t="s">
        <v>1626</v>
      </c>
      <c r="Q130" s="4" t="s">
        <v>1626</v>
      </c>
      <c r="R130" s="4" t="s">
        <v>1626</v>
      </c>
      <c r="S130" s="1" t="s">
        <v>13</v>
      </c>
      <c r="U130" t="s">
        <v>54</v>
      </c>
      <c r="V130" t="s">
        <v>54</v>
      </c>
      <c r="W130" t="s">
        <v>13</v>
      </c>
      <c r="X130">
        <v>1</v>
      </c>
    </row>
    <row r="131" spans="1:24" x14ac:dyDescent="0.2">
      <c r="A131" s="1" t="s">
        <v>1403</v>
      </c>
      <c r="B131" s="1" t="s">
        <v>1627</v>
      </c>
      <c r="C131" s="1" t="s">
        <v>13</v>
      </c>
      <c r="D131" s="1" t="s">
        <v>1628</v>
      </c>
      <c r="E131" s="1" t="s">
        <v>1315</v>
      </c>
      <c r="F131" s="6" t="s">
        <v>1316</v>
      </c>
      <c r="G131" s="3">
        <v>1</v>
      </c>
      <c r="H131" s="4">
        <f>0</f>
        <v>0</v>
      </c>
      <c r="I131" s="5">
        <f>TRUNC(G131*H131, 1)</f>
        <v>0</v>
      </c>
      <c r="J131" s="4">
        <f>TRUNC(노무!E25*25/20 * 16/12 * 1/8,1)</f>
        <v>0</v>
      </c>
      <c r="K131" s="5">
        <f>TRUNC(G131*J131, 1)</f>
        <v>0</v>
      </c>
      <c r="L131" s="4">
        <f>0</f>
        <v>0</v>
      </c>
      <c r="M131" s="5">
        <f>TRUNC(G131*L131, 1)</f>
        <v>0</v>
      </c>
      <c r="N131" s="4">
        <f t="shared" si="16"/>
        <v>0</v>
      </c>
      <c r="O131" s="5">
        <f t="shared" si="16"/>
        <v>0</v>
      </c>
      <c r="P131" s="4" t="s">
        <v>1626</v>
      </c>
      <c r="Q131" s="4" t="s">
        <v>1626</v>
      </c>
      <c r="R131" s="4" t="s">
        <v>1626</v>
      </c>
      <c r="S131" s="1" t="s">
        <v>13</v>
      </c>
      <c r="U131" t="s">
        <v>54</v>
      </c>
      <c r="V131" t="s">
        <v>54</v>
      </c>
      <c r="W131" t="s">
        <v>13</v>
      </c>
      <c r="X131">
        <v>1</v>
      </c>
    </row>
    <row r="132" spans="1:24" x14ac:dyDescent="0.2">
      <c r="A132" s="1" t="s">
        <v>1403</v>
      </c>
      <c r="B132" s="1" t="s">
        <v>1629</v>
      </c>
      <c r="C132" s="1" t="s">
        <v>13</v>
      </c>
      <c r="D132" s="1" t="s">
        <v>1630</v>
      </c>
      <c r="E132" s="1" t="s">
        <v>1631</v>
      </c>
      <c r="F132" s="6" t="s">
        <v>1441</v>
      </c>
      <c r="G132" s="3">
        <v>10.5</v>
      </c>
      <c r="H132" s="4">
        <f>자재!E8</f>
        <v>0</v>
      </c>
      <c r="I132" s="5">
        <f>TRUNC(G132*H132, 1)</f>
        <v>0</v>
      </c>
      <c r="J132" s="4">
        <f>0</f>
        <v>0</v>
      </c>
      <c r="K132" s="5">
        <f>TRUNC(G132*J132, 1)</f>
        <v>0</v>
      </c>
      <c r="L132" s="4">
        <f>0</f>
        <v>0</v>
      </c>
      <c r="M132" s="5">
        <f>TRUNC(G132*L132, 1)</f>
        <v>0</v>
      </c>
      <c r="N132" s="4">
        <f t="shared" si="16"/>
        <v>0</v>
      </c>
      <c r="O132" s="5">
        <f t="shared" si="16"/>
        <v>0</v>
      </c>
      <c r="P132" s="4" t="s">
        <v>1626</v>
      </c>
      <c r="Q132" s="4" t="s">
        <v>1626</v>
      </c>
      <c r="R132" s="4" t="s">
        <v>1626</v>
      </c>
      <c r="S132" s="1" t="s">
        <v>13</v>
      </c>
      <c r="U132" t="s">
        <v>54</v>
      </c>
      <c r="V132" t="s">
        <v>54</v>
      </c>
      <c r="W132" t="s">
        <v>13</v>
      </c>
      <c r="X132">
        <v>1</v>
      </c>
    </row>
    <row r="133" spans="1:24" x14ac:dyDescent="0.2">
      <c r="A133" s="1" t="s">
        <v>1403</v>
      </c>
      <c r="B133" s="1" t="s">
        <v>1307</v>
      </c>
      <c r="C133" s="1" t="s">
        <v>13</v>
      </c>
      <c r="D133" s="1" t="s">
        <v>1632</v>
      </c>
      <c r="E133" s="1" t="s">
        <v>1677</v>
      </c>
      <c r="F133" s="6" t="s">
        <v>1310</v>
      </c>
      <c r="G133" s="3">
        <v>1</v>
      </c>
      <c r="H133" s="4">
        <f>TRUNC((I132)*20*0.01, 1)</f>
        <v>0</v>
      </c>
      <c r="I133" s="5">
        <f>TRUNC(G133*H133, 1)</f>
        <v>0</v>
      </c>
      <c r="J133" s="4">
        <f>0</f>
        <v>0</v>
      </c>
      <c r="K133" s="5">
        <f>TRUNC(G133*J133, 1)</f>
        <v>0</v>
      </c>
      <c r="L133" s="4">
        <f>0</f>
        <v>0</v>
      </c>
      <c r="M133" s="5">
        <f>TRUNC(G133*L133, 1)</f>
        <v>0</v>
      </c>
      <c r="N133" s="4">
        <f t="shared" si="16"/>
        <v>0</v>
      </c>
      <c r="O133" s="5">
        <f t="shared" si="16"/>
        <v>0</v>
      </c>
      <c r="P133" s="4" t="s">
        <v>1626</v>
      </c>
      <c r="Q133" s="4" t="s">
        <v>1626</v>
      </c>
      <c r="R133" s="4" t="s">
        <v>1626</v>
      </c>
      <c r="S133" s="1" t="s">
        <v>13</v>
      </c>
      <c r="U133" t="s">
        <v>54</v>
      </c>
      <c r="V133" t="s">
        <v>54</v>
      </c>
      <c r="W133">
        <v>20</v>
      </c>
      <c r="X133">
        <v>1</v>
      </c>
    </row>
    <row r="134" spans="1:24" x14ac:dyDescent="0.2">
      <c r="A134" s="1" t="s">
        <v>13</v>
      </c>
      <c r="B134" s="1" t="s">
        <v>13</v>
      </c>
      <c r="C134" s="1" t="s">
        <v>13</v>
      </c>
      <c r="D134" s="1" t="s">
        <v>1311</v>
      </c>
      <c r="E134" s="1" t="s">
        <v>13</v>
      </c>
      <c r="F134" s="6" t="s">
        <v>13</v>
      </c>
      <c r="G134" s="1" t="s">
        <v>13</v>
      </c>
      <c r="H134" s="1" t="s">
        <v>13</v>
      </c>
      <c r="I134" s="5">
        <f>TRUNC(SUMPRODUCT(I130:I133, X130:X133), 0)</f>
        <v>0</v>
      </c>
      <c r="J134" s="1" t="s">
        <v>13</v>
      </c>
      <c r="K134" s="5">
        <f>TRUNC(SUMPRODUCT(K130:K133, X130:X133), 0)</f>
        <v>0</v>
      </c>
      <c r="L134" s="1" t="s">
        <v>13</v>
      </c>
      <c r="M134" s="5">
        <f>TRUNC(SUMPRODUCT(M130:M133, X130:X133), 0)</f>
        <v>0</v>
      </c>
      <c r="N134" s="1" t="s">
        <v>13</v>
      </c>
      <c r="O134" s="5">
        <f>I134+K134+M134</f>
        <v>0</v>
      </c>
      <c r="P134" s="4" t="s">
        <v>13</v>
      </c>
      <c r="Q134" s="4" t="s">
        <v>13</v>
      </c>
      <c r="R134" s="4" t="s">
        <v>13</v>
      </c>
      <c r="S134" s="1" t="s">
        <v>13</v>
      </c>
      <c r="U134" t="s">
        <v>13</v>
      </c>
      <c r="V134" t="s">
        <v>13</v>
      </c>
      <c r="W134" t="s">
        <v>13</v>
      </c>
      <c r="X134">
        <v>1</v>
      </c>
    </row>
    <row r="135" spans="1:24" x14ac:dyDescent="0.2">
      <c r="A135" s="1" t="s">
        <v>13</v>
      </c>
      <c r="B135" s="1" t="s">
        <v>13</v>
      </c>
      <c r="C135" s="1" t="s">
        <v>13</v>
      </c>
      <c r="D135" s="1" t="s">
        <v>13</v>
      </c>
      <c r="E135" s="1" t="s">
        <v>13</v>
      </c>
      <c r="F135" s="6" t="s">
        <v>13</v>
      </c>
      <c r="G135" s="1" t="s">
        <v>13</v>
      </c>
      <c r="H135" s="1" t="s">
        <v>13</v>
      </c>
      <c r="I135" s="1" t="s">
        <v>13</v>
      </c>
      <c r="J135" s="1" t="s">
        <v>13</v>
      </c>
      <c r="K135" s="1" t="s">
        <v>13</v>
      </c>
      <c r="L135" s="1" t="s">
        <v>13</v>
      </c>
      <c r="M135" s="1" t="s">
        <v>13</v>
      </c>
      <c r="N135" s="1" t="s">
        <v>13</v>
      </c>
      <c r="O135" s="1" t="s">
        <v>13</v>
      </c>
      <c r="P135" s="4" t="s">
        <v>13</v>
      </c>
      <c r="Q135" s="4" t="s">
        <v>13</v>
      </c>
      <c r="R135" s="4" t="s">
        <v>13</v>
      </c>
      <c r="S135" s="1" t="s">
        <v>13</v>
      </c>
      <c r="U135" t="s">
        <v>13</v>
      </c>
      <c r="V135" t="s">
        <v>13</v>
      </c>
      <c r="W135" t="s">
        <v>13</v>
      </c>
      <c r="X135">
        <v>1</v>
      </c>
    </row>
    <row r="136" spans="1:24" x14ac:dyDescent="0.2">
      <c r="A136" s="1" t="s">
        <v>1600</v>
      </c>
      <c r="B136" s="1" t="s">
        <v>13</v>
      </c>
      <c r="C136" s="1" t="s">
        <v>13</v>
      </c>
      <c r="D136" s="1" t="s">
        <v>1392</v>
      </c>
      <c r="E136" s="1" t="s">
        <v>1601</v>
      </c>
      <c r="F136" s="6" t="s">
        <v>1335</v>
      </c>
      <c r="G136" s="1" t="s">
        <v>13</v>
      </c>
      <c r="H136" s="1" t="s">
        <v>13</v>
      </c>
      <c r="I136" s="1" t="s">
        <v>13</v>
      </c>
      <c r="J136" s="1" t="s">
        <v>13</v>
      </c>
      <c r="K136" s="1" t="s">
        <v>13</v>
      </c>
      <c r="L136" s="1" t="s">
        <v>13</v>
      </c>
      <c r="M136" s="1" t="s">
        <v>13</v>
      </c>
      <c r="N136" s="1" t="s">
        <v>13</v>
      </c>
      <c r="O136" s="1" t="s">
        <v>13</v>
      </c>
      <c r="P136" s="4" t="s">
        <v>13</v>
      </c>
      <c r="Q136" s="4" t="s">
        <v>13</v>
      </c>
      <c r="R136" s="4" t="s">
        <v>13</v>
      </c>
      <c r="S136" s="1" t="s">
        <v>13</v>
      </c>
      <c r="U136" t="s">
        <v>13</v>
      </c>
      <c r="V136" t="s">
        <v>13</v>
      </c>
      <c r="W136" t="s">
        <v>13</v>
      </c>
      <c r="X136">
        <v>1</v>
      </c>
    </row>
    <row r="137" spans="1:24" x14ac:dyDescent="0.2">
      <c r="A137" s="1" t="s">
        <v>1600</v>
      </c>
      <c r="B137" s="1" t="s">
        <v>1687</v>
      </c>
      <c r="C137" s="1" t="s">
        <v>13</v>
      </c>
      <c r="D137" s="1" t="s">
        <v>1679</v>
      </c>
      <c r="E137" s="1" t="s">
        <v>1688</v>
      </c>
      <c r="F137" s="6" t="s">
        <v>1625</v>
      </c>
      <c r="G137" s="3">
        <v>0.1651</v>
      </c>
      <c r="H137" s="4">
        <f>경비항목!G23</f>
        <v>0</v>
      </c>
      <c r="I137" s="5">
        <f>TRUNC(G137*H137, 1)</f>
        <v>0</v>
      </c>
      <c r="J137" s="4">
        <f>경비항목!H23</f>
        <v>0</v>
      </c>
      <c r="K137" s="5">
        <f>TRUNC(G137*J137, 1)</f>
        <v>0</v>
      </c>
      <c r="L137" s="4">
        <f>경비항목!I23</f>
        <v>0</v>
      </c>
      <c r="M137" s="5">
        <f>TRUNC(G137*L137, 1)</f>
        <v>0</v>
      </c>
      <c r="N137" s="4">
        <f t="shared" ref="N137:O140" si="17">H137+J137+L137</f>
        <v>0</v>
      </c>
      <c r="O137" s="5">
        <f t="shared" si="17"/>
        <v>0</v>
      </c>
      <c r="P137" s="4" t="s">
        <v>1626</v>
      </c>
      <c r="Q137" s="4" t="s">
        <v>1626</v>
      </c>
      <c r="R137" s="4" t="s">
        <v>1626</v>
      </c>
      <c r="S137" s="1" t="s">
        <v>13</v>
      </c>
      <c r="U137" t="s">
        <v>54</v>
      </c>
      <c r="V137" t="s">
        <v>54</v>
      </c>
      <c r="W137" t="s">
        <v>13</v>
      </c>
      <c r="X137">
        <v>1</v>
      </c>
    </row>
    <row r="138" spans="1:24" x14ac:dyDescent="0.2">
      <c r="A138" s="1" t="s">
        <v>1600</v>
      </c>
      <c r="B138" s="1" t="s">
        <v>1627</v>
      </c>
      <c r="C138" s="1" t="s">
        <v>13</v>
      </c>
      <c r="D138" s="1" t="s">
        <v>1628</v>
      </c>
      <c r="E138" s="1" t="s">
        <v>1315</v>
      </c>
      <c r="F138" s="6" t="s">
        <v>1316</v>
      </c>
      <c r="G138" s="3">
        <v>1</v>
      </c>
      <c r="H138" s="4">
        <f>0</f>
        <v>0</v>
      </c>
      <c r="I138" s="5">
        <f>TRUNC(G138*H138, 1)</f>
        <v>0</v>
      </c>
      <c r="J138" s="4">
        <f>TRUNC(노무!E25*25/20 * 16/12 * 1/8,1)</f>
        <v>0</v>
      </c>
      <c r="K138" s="5">
        <f>TRUNC(G138*J138, 1)</f>
        <v>0</v>
      </c>
      <c r="L138" s="4">
        <f>0</f>
        <v>0</v>
      </c>
      <c r="M138" s="5">
        <f>TRUNC(G138*L138, 1)</f>
        <v>0</v>
      </c>
      <c r="N138" s="4">
        <f t="shared" si="17"/>
        <v>0</v>
      </c>
      <c r="O138" s="5">
        <f t="shared" si="17"/>
        <v>0</v>
      </c>
      <c r="P138" s="4" t="s">
        <v>1626</v>
      </c>
      <c r="Q138" s="4" t="s">
        <v>1626</v>
      </c>
      <c r="R138" s="4" t="s">
        <v>1626</v>
      </c>
      <c r="S138" s="1" t="s">
        <v>13</v>
      </c>
      <c r="U138" t="s">
        <v>54</v>
      </c>
      <c r="V138" t="s">
        <v>54</v>
      </c>
      <c r="W138" t="s">
        <v>13</v>
      </c>
      <c r="X138">
        <v>1</v>
      </c>
    </row>
    <row r="139" spans="1:24" x14ac:dyDescent="0.2">
      <c r="A139" s="1" t="s">
        <v>1600</v>
      </c>
      <c r="B139" s="1" t="s">
        <v>1689</v>
      </c>
      <c r="C139" s="1" t="s">
        <v>13</v>
      </c>
      <c r="D139" s="1" t="s">
        <v>1630</v>
      </c>
      <c r="E139" s="1" t="s">
        <v>1630</v>
      </c>
      <c r="F139" s="6" t="s">
        <v>1441</v>
      </c>
      <c r="G139" s="3">
        <v>11.5</v>
      </c>
      <c r="H139" s="4">
        <f>자재!E7</f>
        <v>0</v>
      </c>
      <c r="I139" s="5">
        <f>TRUNC(G139*H139, 1)</f>
        <v>0</v>
      </c>
      <c r="J139" s="4">
        <f>0</f>
        <v>0</v>
      </c>
      <c r="K139" s="5">
        <f>TRUNC(G139*J139, 1)</f>
        <v>0</v>
      </c>
      <c r="L139" s="4">
        <f>0</f>
        <v>0</v>
      </c>
      <c r="M139" s="5">
        <f>TRUNC(G139*L139, 1)</f>
        <v>0</v>
      </c>
      <c r="N139" s="4">
        <f t="shared" si="17"/>
        <v>0</v>
      </c>
      <c r="O139" s="5">
        <f t="shared" si="17"/>
        <v>0</v>
      </c>
      <c r="P139" s="4" t="s">
        <v>1626</v>
      </c>
      <c r="Q139" s="4" t="s">
        <v>1626</v>
      </c>
      <c r="R139" s="4" t="s">
        <v>1626</v>
      </c>
      <c r="S139" s="1" t="s">
        <v>13</v>
      </c>
      <c r="U139" t="s">
        <v>54</v>
      </c>
      <c r="V139" t="s">
        <v>54</v>
      </c>
      <c r="W139" t="s">
        <v>13</v>
      </c>
      <c r="X139">
        <v>1</v>
      </c>
    </row>
    <row r="140" spans="1:24" x14ac:dyDescent="0.2">
      <c r="A140" s="1" t="s">
        <v>1600</v>
      </c>
      <c r="B140" s="1" t="s">
        <v>1307</v>
      </c>
      <c r="C140" s="1" t="s">
        <v>13</v>
      </c>
      <c r="D140" s="1" t="s">
        <v>1690</v>
      </c>
      <c r="E140" s="1" t="s">
        <v>1677</v>
      </c>
      <c r="F140" s="6" t="s">
        <v>1310</v>
      </c>
      <c r="G140" s="3">
        <v>1</v>
      </c>
      <c r="H140" s="4">
        <f>TRUNC((I137+I138+I139)*20*0.01, 1)</f>
        <v>0</v>
      </c>
      <c r="I140" s="5">
        <f>TRUNC(G140*H140, 1)</f>
        <v>0</v>
      </c>
      <c r="J140" s="4">
        <f>0</f>
        <v>0</v>
      </c>
      <c r="K140" s="5">
        <f>TRUNC(G140*J140, 1)</f>
        <v>0</v>
      </c>
      <c r="L140" s="4">
        <f>0</f>
        <v>0</v>
      </c>
      <c r="M140" s="5">
        <f>TRUNC(G140*L140, 1)</f>
        <v>0</v>
      </c>
      <c r="N140" s="4">
        <f t="shared" si="17"/>
        <v>0</v>
      </c>
      <c r="O140" s="5">
        <f t="shared" si="17"/>
        <v>0</v>
      </c>
      <c r="P140" s="4" t="s">
        <v>1626</v>
      </c>
      <c r="Q140" s="4" t="s">
        <v>1626</v>
      </c>
      <c r="R140" s="4" t="s">
        <v>1626</v>
      </c>
      <c r="S140" s="1" t="s">
        <v>13</v>
      </c>
      <c r="U140" t="s">
        <v>54</v>
      </c>
      <c r="V140" t="s">
        <v>54</v>
      </c>
      <c r="W140">
        <v>20</v>
      </c>
      <c r="X140">
        <v>1</v>
      </c>
    </row>
    <row r="141" spans="1:24" x14ac:dyDescent="0.2">
      <c r="A141" s="1" t="s">
        <v>13</v>
      </c>
      <c r="B141" s="1" t="s">
        <v>13</v>
      </c>
      <c r="C141" s="1" t="s">
        <v>13</v>
      </c>
      <c r="D141" s="1" t="s">
        <v>1311</v>
      </c>
      <c r="E141" s="1" t="s">
        <v>13</v>
      </c>
      <c r="F141" s="6" t="s">
        <v>13</v>
      </c>
      <c r="G141" s="1" t="s">
        <v>13</v>
      </c>
      <c r="H141" s="1" t="s">
        <v>13</v>
      </c>
      <c r="I141" s="5">
        <f>TRUNC(SUMPRODUCT(I137:I140, X137:X140), 0)</f>
        <v>0</v>
      </c>
      <c r="J141" s="1" t="s">
        <v>13</v>
      </c>
      <c r="K141" s="5">
        <f>TRUNC(SUMPRODUCT(K137:K140, X137:X140), 0)</f>
        <v>0</v>
      </c>
      <c r="L141" s="1" t="s">
        <v>13</v>
      </c>
      <c r="M141" s="5">
        <f>TRUNC(SUMPRODUCT(M137:M140, X137:X140), 0)</f>
        <v>0</v>
      </c>
      <c r="N141" s="1" t="s">
        <v>13</v>
      </c>
      <c r="O141" s="5">
        <f>I141+K141+M141</f>
        <v>0</v>
      </c>
      <c r="P141" s="4" t="s">
        <v>13</v>
      </c>
      <c r="Q141" s="4" t="s">
        <v>13</v>
      </c>
      <c r="R141" s="4" t="s">
        <v>13</v>
      </c>
      <c r="S141" s="1" t="s">
        <v>13</v>
      </c>
      <c r="U141" t="s">
        <v>13</v>
      </c>
      <c r="V141" t="s">
        <v>13</v>
      </c>
      <c r="W141" t="s">
        <v>13</v>
      </c>
      <c r="X141">
        <v>1</v>
      </c>
    </row>
    <row r="142" spans="1:24" x14ac:dyDescent="0.2">
      <c r="A142" s="1" t="s">
        <v>13</v>
      </c>
      <c r="B142" s="1" t="s">
        <v>13</v>
      </c>
      <c r="C142" s="1" t="s">
        <v>13</v>
      </c>
      <c r="D142" s="1" t="s">
        <v>13</v>
      </c>
      <c r="E142" s="1" t="s">
        <v>13</v>
      </c>
      <c r="F142" s="6" t="s">
        <v>13</v>
      </c>
      <c r="G142" s="1" t="s">
        <v>13</v>
      </c>
      <c r="H142" s="1" t="s">
        <v>13</v>
      </c>
      <c r="I142" s="1" t="s">
        <v>13</v>
      </c>
      <c r="J142" s="1" t="s">
        <v>13</v>
      </c>
      <c r="K142" s="1" t="s">
        <v>13</v>
      </c>
      <c r="L142" s="1" t="s">
        <v>13</v>
      </c>
      <c r="M142" s="1" t="s">
        <v>13</v>
      </c>
      <c r="N142" s="1" t="s">
        <v>13</v>
      </c>
      <c r="O142" s="1" t="s">
        <v>13</v>
      </c>
      <c r="P142" s="4" t="s">
        <v>13</v>
      </c>
      <c r="Q142" s="4" t="s">
        <v>13</v>
      </c>
      <c r="R142" s="4" t="s">
        <v>13</v>
      </c>
      <c r="S142" s="1" t="s">
        <v>13</v>
      </c>
      <c r="U142" t="s">
        <v>13</v>
      </c>
      <c r="V142" t="s">
        <v>13</v>
      </c>
      <c r="W142" t="s">
        <v>13</v>
      </c>
      <c r="X142">
        <v>1</v>
      </c>
    </row>
    <row r="143" spans="1:24" x14ac:dyDescent="0.2">
      <c r="A143" s="1" t="s">
        <v>1530</v>
      </c>
      <c r="B143" s="1" t="s">
        <v>13</v>
      </c>
      <c r="C143" s="1" t="s">
        <v>13</v>
      </c>
      <c r="D143" s="1" t="s">
        <v>1392</v>
      </c>
      <c r="E143" s="1" t="s">
        <v>1531</v>
      </c>
      <c r="F143" s="6" t="s">
        <v>1335</v>
      </c>
      <c r="G143" s="1" t="s">
        <v>13</v>
      </c>
      <c r="H143" s="1" t="s">
        <v>13</v>
      </c>
      <c r="I143" s="1" t="s">
        <v>13</v>
      </c>
      <c r="J143" s="1" t="s">
        <v>13</v>
      </c>
      <c r="K143" s="1" t="s">
        <v>13</v>
      </c>
      <c r="L143" s="1" t="s">
        <v>13</v>
      </c>
      <c r="M143" s="1" t="s">
        <v>13</v>
      </c>
      <c r="N143" s="1" t="s">
        <v>13</v>
      </c>
      <c r="O143" s="1" t="s">
        <v>13</v>
      </c>
      <c r="P143" s="4" t="s">
        <v>13</v>
      </c>
      <c r="Q143" s="4" t="s">
        <v>13</v>
      </c>
      <c r="R143" s="4" t="s">
        <v>13</v>
      </c>
      <c r="S143" s="1" t="s">
        <v>13</v>
      </c>
      <c r="U143" t="s">
        <v>13</v>
      </c>
      <c r="V143" t="s">
        <v>13</v>
      </c>
      <c r="W143" t="s">
        <v>13</v>
      </c>
      <c r="X143">
        <v>1</v>
      </c>
    </row>
    <row r="144" spans="1:24" x14ac:dyDescent="0.2">
      <c r="A144" s="1" t="s">
        <v>1530</v>
      </c>
      <c r="B144" s="1" t="s">
        <v>1691</v>
      </c>
      <c r="C144" s="1" t="s">
        <v>13</v>
      </c>
      <c r="D144" s="1" t="s">
        <v>1679</v>
      </c>
      <c r="E144" s="1" t="s">
        <v>1692</v>
      </c>
      <c r="F144" s="6" t="s">
        <v>1625</v>
      </c>
      <c r="G144" s="3">
        <v>0.1651</v>
      </c>
      <c r="H144" s="4">
        <f>경비항목!G24</f>
        <v>0</v>
      </c>
      <c r="I144" s="5">
        <f>TRUNC(G144*H144, 1)</f>
        <v>0</v>
      </c>
      <c r="J144" s="4">
        <f>경비항목!H24</f>
        <v>0</v>
      </c>
      <c r="K144" s="5">
        <f>TRUNC(G144*J144, 1)</f>
        <v>0</v>
      </c>
      <c r="L144" s="4">
        <f>경비항목!I24</f>
        <v>0</v>
      </c>
      <c r="M144" s="5">
        <f>TRUNC(G144*L144, 1)</f>
        <v>0</v>
      </c>
      <c r="N144" s="4">
        <f t="shared" ref="N144:O147" si="18">H144+J144+L144</f>
        <v>0</v>
      </c>
      <c r="O144" s="5">
        <f t="shared" si="18"/>
        <v>0</v>
      </c>
      <c r="P144" s="4" t="s">
        <v>1626</v>
      </c>
      <c r="Q144" s="4" t="s">
        <v>1626</v>
      </c>
      <c r="R144" s="4" t="s">
        <v>1626</v>
      </c>
      <c r="S144" s="1" t="s">
        <v>13</v>
      </c>
      <c r="U144" t="s">
        <v>54</v>
      </c>
      <c r="V144" t="s">
        <v>54</v>
      </c>
      <c r="W144" t="s">
        <v>13</v>
      </c>
      <c r="X144">
        <v>1</v>
      </c>
    </row>
    <row r="145" spans="1:24" x14ac:dyDescent="0.2">
      <c r="A145" s="1" t="s">
        <v>1530</v>
      </c>
      <c r="B145" s="1" t="s">
        <v>1627</v>
      </c>
      <c r="C145" s="1" t="s">
        <v>13</v>
      </c>
      <c r="D145" s="1" t="s">
        <v>1628</v>
      </c>
      <c r="E145" s="1" t="s">
        <v>1315</v>
      </c>
      <c r="F145" s="6" t="s">
        <v>1316</v>
      </c>
      <c r="G145" s="3">
        <v>1</v>
      </c>
      <c r="H145" s="4">
        <f>0</f>
        <v>0</v>
      </c>
      <c r="I145" s="5">
        <f>TRUNC(G145*H145, 1)</f>
        <v>0</v>
      </c>
      <c r="J145" s="4">
        <f>TRUNC(노무!E25*25/20 * 16/12 * 1/8,1)</f>
        <v>0</v>
      </c>
      <c r="K145" s="5">
        <f>TRUNC(G145*J145, 1)</f>
        <v>0</v>
      </c>
      <c r="L145" s="4">
        <f>0</f>
        <v>0</v>
      </c>
      <c r="M145" s="5">
        <f>TRUNC(G145*L145, 1)</f>
        <v>0</v>
      </c>
      <c r="N145" s="4">
        <f t="shared" si="18"/>
        <v>0</v>
      </c>
      <c r="O145" s="5">
        <f t="shared" si="18"/>
        <v>0</v>
      </c>
      <c r="P145" s="4" t="s">
        <v>1626</v>
      </c>
      <c r="Q145" s="4" t="s">
        <v>1626</v>
      </c>
      <c r="R145" s="4" t="s">
        <v>1626</v>
      </c>
      <c r="S145" s="1" t="s">
        <v>13</v>
      </c>
      <c r="U145" t="s">
        <v>54</v>
      </c>
      <c r="V145" t="s">
        <v>54</v>
      </c>
      <c r="W145" t="s">
        <v>13</v>
      </c>
      <c r="X145">
        <v>1</v>
      </c>
    </row>
    <row r="146" spans="1:24" x14ac:dyDescent="0.2">
      <c r="A146" s="1" t="s">
        <v>1530</v>
      </c>
      <c r="B146" s="1" t="s">
        <v>1629</v>
      </c>
      <c r="C146" s="1" t="s">
        <v>13</v>
      </c>
      <c r="D146" s="1" t="s">
        <v>1630</v>
      </c>
      <c r="E146" s="1" t="s">
        <v>1631</v>
      </c>
      <c r="F146" s="6" t="s">
        <v>1441</v>
      </c>
      <c r="G146" s="3">
        <v>12</v>
      </c>
      <c r="H146" s="4">
        <f>자재!E8</f>
        <v>0</v>
      </c>
      <c r="I146" s="5">
        <f>TRUNC(G146*H146, 1)</f>
        <v>0</v>
      </c>
      <c r="J146" s="4">
        <f>0</f>
        <v>0</v>
      </c>
      <c r="K146" s="5">
        <f>TRUNC(G146*J146, 1)</f>
        <v>0</v>
      </c>
      <c r="L146" s="4">
        <f>0</f>
        <v>0</v>
      </c>
      <c r="M146" s="5">
        <f>TRUNC(G146*L146, 1)</f>
        <v>0</v>
      </c>
      <c r="N146" s="4">
        <f t="shared" si="18"/>
        <v>0</v>
      </c>
      <c r="O146" s="5">
        <f t="shared" si="18"/>
        <v>0</v>
      </c>
      <c r="P146" s="4" t="s">
        <v>1626</v>
      </c>
      <c r="Q146" s="4" t="s">
        <v>1626</v>
      </c>
      <c r="R146" s="4" t="s">
        <v>1626</v>
      </c>
      <c r="S146" s="1" t="s">
        <v>13</v>
      </c>
      <c r="U146" t="s">
        <v>54</v>
      </c>
      <c r="V146" t="s">
        <v>54</v>
      </c>
      <c r="W146" t="s">
        <v>13</v>
      </c>
      <c r="X146">
        <v>1</v>
      </c>
    </row>
    <row r="147" spans="1:24" x14ac:dyDescent="0.2">
      <c r="A147" s="1" t="s">
        <v>1530</v>
      </c>
      <c r="B147" s="1" t="s">
        <v>1307</v>
      </c>
      <c r="C147" s="1" t="s">
        <v>13</v>
      </c>
      <c r="D147" s="1" t="s">
        <v>1632</v>
      </c>
      <c r="E147" s="1" t="s">
        <v>1677</v>
      </c>
      <c r="F147" s="6" t="s">
        <v>1310</v>
      </c>
      <c r="G147" s="3">
        <v>1</v>
      </c>
      <c r="H147" s="4">
        <f>TRUNC((I146)*20*0.01, 1)</f>
        <v>0</v>
      </c>
      <c r="I147" s="5">
        <f>TRUNC(G147*H147, 1)</f>
        <v>0</v>
      </c>
      <c r="J147" s="4">
        <f>0</f>
        <v>0</v>
      </c>
      <c r="K147" s="5">
        <f>TRUNC(G147*J147, 1)</f>
        <v>0</v>
      </c>
      <c r="L147" s="4">
        <f>0</f>
        <v>0</v>
      </c>
      <c r="M147" s="5">
        <f>TRUNC(G147*L147, 1)</f>
        <v>0</v>
      </c>
      <c r="N147" s="4">
        <f t="shared" si="18"/>
        <v>0</v>
      </c>
      <c r="O147" s="5">
        <f t="shared" si="18"/>
        <v>0</v>
      </c>
      <c r="P147" s="4" t="s">
        <v>1626</v>
      </c>
      <c r="Q147" s="4" t="s">
        <v>1626</v>
      </c>
      <c r="R147" s="4" t="s">
        <v>1626</v>
      </c>
      <c r="S147" s="1" t="s">
        <v>13</v>
      </c>
      <c r="U147" t="s">
        <v>54</v>
      </c>
      <c r="V147" t="s">
        <v>54</v>
      </c>
      <c r="W147">
        <v>20</v>
      </c>
      <c r="X147">
        <v>1</v>
      </c>
    </row>
    <row r="148" spans="1:24" x14ac:dyDescent="0.2">
      <c r="A148" s="1" t="s">
        <v>13</v>
      </c>
      <c r="B148" s="1" t="s">
        <v>13</v>
      </c>
      <c r="C148" s="1" t="s">
        <v>13</v>
      </c>
      <c r="D148" s="1" t="s">
        <v>1311</v>
      </c>
      <c r="E148" s="1" t="s">
        <v>13</v>
      </c>
      <c r="F148" s="6" t="s">
        <v>13</v>
      </c>
      <c r="G148" s="1" t="s">
        <v>13</v>
      </c>
      <c r="H148" s="1" t="s">
        <v>13</v>
      </c>
      <c r="I148" s="5">
        <f>TRUNC(SUMPRODUCT(I144:I147, X144:X147), 0)</f>
        <v>0</v>
      </c>
      <c r="J148" s="1" t="s">
        <v>13</v>
      </c>
      <c r="K148" s="5">
        <f>TRUNC(SUMPRODUCT(K144:K147, X144:X147), 0)</f>
        <v>0</v>
      </c>
      <c r="L148" s="1" t="s">
        <v>13</v>
      </c>
      <c r="M148" s="5">
        <f>TRUNC(SUMPRODUCT(M144:M147, X144:X147), 0)</f>
        <v>0</v>
      </c>
      <c r="N148" s="1" t="s">
        <v>13</v>
      </c>
      <c r="O148" s="5">
        <f>I148+K148+M148</f>
        <v>0</v>
      </c>
      <c r="P148" s="4" t="s">
        <v>13</v>
      </c>
      <c r="Q148" s="4" t="s">
        <v>13</v>
      </c>
      <c r="R148" s="4" t="s">
        <v>13</v>
      </c>
      <c r="S148" s="1" t="s">
        <v>13</v>
      </c>
      <c r="U148" t="s">
        <v>13</v>
      </c>
      <c r="V148" t="s">
        <v>13</v>
      </c>
      <c r="W148" t="s">
        <v>13</v>
      </c>
      <c r="X148">
        <v>1</v>
      </c>
    </row>
    <row r="149" spans="1:24" x14ac:dyDescent="0.2">
      <c r="A149" s="1" t="s">
        <v>13</v>
      </c>
      <c r="B149" s="1" t="s">
        <v>13</v>
      </c>
      <c r="C149" s="1" t="s">
        <v>13</v>
      </c>
      <c r="D149" s="1" t="s">
        <v>13</v>
      </c>
      <c r="E149" s="1" t="s">
        <v>13</v>
      </c>
      <c r="F149" s="6" t="s">
        <v>13</v>
      </c>
      <c r="G149" s="1" t="s">
        <v>13</v>
      </c>
      <c r="H149" s="1" t="s">
        <v>13</v>
      </c>
      <c r="I149" s="1" t="s">
        <v>13</v>
      </c>
      <c r="J149" s="1" t="s">
        <v>13</v>
      </c>
      <c r="K149" s="1" t="s">
        <v>13</v>
      </c>
      <c r="L149" s="1" t="s">
        <v>13</v>
      </c>
      <c r="M149" s="1" t="s">
        <v>13</v>
      </c>
      <c r="N149" s="1" t="s">
        <v>13</v>
      </c>
      <c r="O149" s="1" t="s">
        <v>13</v>
      </c>
      <c r="P149" s="4" t="s">
        <v>13</v>
      </c>
      <c r="Q149" s="4" t="s">
        <v>13</v>
      </c>
      <c r="R149" s="4" t="s">
        <v>13</v>
      </c>
      <c r="S149" s="1" t="s">
        <v>13</v>
      </c>
      <c r="U149" t="s">
        <v>13</v>
      </c>
      <c r="V149" t="s">
        <v>13</v>
      </c>
      <c r="W149" t="s">
        <v>13</v>
      </c>
      <c r="X149">
        <v>1</v>
      </c>
    </row>
    <row r="150" spans="1:24" x14ac:dyDescent="0.2">
      <c r="A150" s="1" t="s">
        <v>1532</v>
      </c>
      <c r="B150" s="1" t="s">
        <v>13</v>
      </c>
      <c r="C150" s="1" t="s">
        <v>13</v>
      </c>
      <c r="D150" s="1" t="s">
        <v>1392</v>
      </c>
      <c r="E150" s="1" t="s">
        <v>1533</v>
      </c>
      <c r="F150" s="6" t="s">
        <v>1335</v>
      </c>
      <c r="G150" s="1" t="s">
        <v>13</v>
      </c>
      <c r="H150" s="1" t="s">
        <v>13</v>
      </c>
      <c r="I150" s="1" t="s">
        <v>13</v>
      </c>
      <c r="J150" s="1" t="s">
        <v>13</v>
      </c>
      <c r="K150" s="1" t="s">
        <v>13</v>
      </c>
      <c r="L150" s="1" t="s">
        <v>13</v>
      </c>
      <c r="M150" s="1" t="s">
        <v>13</v>
      </c>
      <c r="N150" s="1" t="s">
        <v>13</v>
      </c>
      <c r="O150" s="1" t="s">
        <v>13</v>
      </c>
      <c r="P150" s="4" t="s">
        <v>13</v>
      </c>
      <c r="Q150" s="4" t="s">
        <v>13</v>
      </c>
      <c r="R150" s="4" t="s">
        <v>13</v>
      </c>
      <c r="S150" s="1" t="s">
        <v>13</v>
      </c>
      <c r="U150" t="s">
        <v>13</v>
      </c>
      <c r="V150" t="s">
        <v>13</v>
      </c>
      <c r="W150" t="s">
        <v>13</v>
      </c>
      <c r="X150">
        <v>1</v>
      </c>
    </row>
    <row r="151" spans="1:24" x14ac:dyDescent="0.2">
      <c r="A151" s="1" t="s">
        <v>1532</v>
      </c>
      <c r="B151" s="1" t="s">
        <v>1693</v>
      </c>
      <c r="C151" s="1" t="s">
        <v>13</v>
      </c>
      <c r="D151" s="1" t="s">
        <v>1679</v>
      </c>
      <c r="E151" s="1" t="s">
        <v>1694</v>
      </c>
      <c r="F151" s="6" t="s">
        <v>1625</v>
      </c>
      <c r="G151" s="3">
        <v>0.1651</v>
      </c>
      <c r="H151" s="4">
        <f>경비항목!G25</f>
        <v>0</v>
      </c>
      <c r="I151" s="5">
        <f>TRUNC(G151*H151, 1)</f>
        <v>0</v>
      </c>
      <c r="J151" s="4">
        <f>경비항목!H25</f>
        <v>0</v>
      </c>
      <c r="K151" s="5">
        <f>TRUNC(G151*J151, 1)</f>
        <v>0</v>
      </c>
      <c r="L151" s="4">
        <f>경비항목!I25</f>
        <v>0</v>
      </c>
      <c r="M151" s="5">
        <f>TRUNC(G151*L151, 1)</f>
        <v>0</v>
      </c>
      <c r="N151" s="4">
        <f t="shared" ref="N151:O154" si="19">H151+J151+L151</f>
        <v>0</v>
      </c>
      <c r="O151" s="5">
        <f t="shared" si="19"/>
        <v>0</v>
      </c>
      <c r="P151" s="4" t="s">
        <v>1626</v>
      </c>
      <c r="Q151" s="4" t="s">
        <v>1626</v>
      </c>
      <c r="R151" s="4" t="s">
        <v>1626</v>
      </c>
      <c r="S151" s="1" t="s">
        <v>13</v>
      </c>
      <c r="U151" t="s">
        <v>54</v>
      </c>
      <c r="V151" t="s">
        <v>54</v>
      </c>
      <c r="W151" t="s">
        <v>13</v>
      </c>
      <c r="X151">
        <v>1</v>
      </c>
    </row>
    <row r="152" spans="1:24" x14ac:dyDescent="0.2">
      <c r="A152" s="1" t="s">
        <v>1532</v>
      </c>
      <c r="B152" s="1" t="s">
        <v>1627</v>
      </c>
      <c r="C152" s="1" t="s">
        <v>13</v>
      </c>
      <c r="D152" s="1" t="s">
        <v>1628</v>
      </c>
      <c r="E152" s="1" t="s">
        <v>1315</v>
      </c>
      <c r="F152" s="6" t="s">
        <v>1316</v>
      </c>
      <c r="G152" s="3">
        <v>1</v>
      </c>
      <c r="H152" s="4">
        <f>0</f>
        <v>0</v>
      </c>
      <c r="I152" s="5">
        <f>TRUNC(G152*H152, 1)</f>
        <v>0</v>
      </c>
      <c r="J152" s="4">
        <f>TRUNC(노무!E25*25/20 * 16/12 * 1/8,1)</f>
        <v>0</v>
      </c>
      <c r="K152" s="5">
        <f>TRUNC(G152*J152, 1)</f>
        <v>0</v>
      </c>
      <c r="L152" s="4">
        <f>0</f>
        <v>0</v>
      </c>
      <c r="M152" s="5">
        <f>TRUNC(G152*L152, 1)</f>
        <v>0</v>
      </c>
      <c r="N152" s="4">
        <f t="shared" si="19"/>
        <v>0</v>
      </c>
      <c r="O152" s="5">
        <f t="shared" si="19"/>
        <v>0</v>
      </c>
      <c r="P152" s="4" t="s">
        <v>1626</v>
      </c>
      <c r="Q152" s="4" t="s">
        <v>1626</v>
      </c>
      <c r="R152" s="4" t="s">
        <v>1626</v>
      </c>
      <c r="S152" s="1" t="s">
        <v>13</v>
      </c>
      <c r="U152" t="s">
        <v>54</v>
      </c>
      <c r="V152" t="s">
        <v>54</v>
      </c>
      <c r="W152" t="s">
        <v>13</v>
      </c>
      <c r="X152">
        <v>1</v>
      </c>
    </row>
    <row r="153" spans="1:24" x14ac:dyDescent="0.2">
      <c r="A153" s="1" t="s">
        <v>1532</v>
      </c>
      <c r="B153" s="1" t="s">
        <v>1629</v>
      </c>
      <c r="C153" s="1" t="s">
        <v>13</v>
      </c>
      <c r="D153" s="1" t="s">
        <v>1630</v>
      </c>
      <c r="E153" s="1" t="s">
        <v>1631</v>
      </c>
      <c r="F153" s="6" t="s">
        <v>1441</v>
      </c>
      <c r="G153" s="3">
        <v>17.2</v>
      </c>
      <c r="H153" s="4">
        <f>자재!E8</f>
        <v>0</v>
      </c>
      <c r="I153" s="5">
        <f>TRUNC(G153*H153, 1)</f>
        <v>0</v>
      </c>
      <c r="J153" s="4">
        <f>0</f>
        <v>0</v>
      </c>
      <c r="K153" s="5">
        <f>TRUNC(G153*J153, 1)</f>
        <v>0</v>
      </c>
      <c r="L153" s="4">
        <f>0</f>
        <v>0</v>
      </c>
      <c r="M153" s="5">
        <f>TRUNC(G153*L153, 1)</f>
        <v>0</v>
      </c>
      <c r="N153" s="4">
        <f t="shared" si="19"/>
        <v>0</v>
      </c>
      <c r="O153" s="5">
        <f t="shared" si="19"/>
        <v>0</v>
      </c>
      <c r="P153" s="4" t="s">
        <v>1626</v>
      </c>
      <c r="Q153" s="4" t="s">
        <v>1626</v>
      </c>
      <c r="R153" s="4" t="s">
        <v>1626</v>
      </c>
      <c r="S153" s="1" t="s">
        <v>13</v>
      </c>
      <c r="U153" t="s">
        <v>54</v>
      </c>
      <c r="V153" t="s">
        <v>54</v>
      </c>
      <c r="W153" t="s">
        <v>13</v>
      </c>
      <c r="X153">
        <v>1</v>
      </c>
    </row>
    <row r="154" spans="1:24" x14ac:dyDescent="0.2">
      <c r="A154" s="1" t="s">
        <v>1532</v>
      </c>
      <c r="B154" s="1" t="s">
        <v>1307</v>
      </c>
      <c r="C154" s="1" t="s">
        <v>13</v>
      </c>
      <c r="D154" s="1" t="s">
        <v>1632</v>
      </c>
      <c r="E154" s="1" t="s">
        <v>1677</v>
      </c>
      <c r="F154" s="6" t="s">
        <v>1310</v>
      </c>
      <c r="G154" s="3">
        <v>1</v>
      </c>
      <c r="H154" s="4">
        <f>TRUNC((I153)*20*0.01, 1)</f>
        <v>0</v>
      </c>
      <c r="I154" s="5">
        <f>TRUNC(G154*H154, 1)</f>
        <v>0</v>
      </c>
      <c r="J154" s="4">
        <f>0</f>
        <v>0</v>
      </c>
      <c r="K154" s="5">
        <f>TRUNC(G154*J154, 1)</f>
        <v>0</v>
      </c>
      <c r="L154" s="4">
        <f>0</f>
        <v>0</v>
      </c>
      <c r="M154" s="5">
        <f>TRUNC(G154*L154, 1)</f>
        <v>0</v>
      </c>
      <c r="N154" s="4">
        <f t="shared" si="19"/>
        <v>0</v>
      </c>
      <c r="O154" s="5">
        <f t="shared" si="19"/>
        <v>0</v>
      </c>
      <c r="P154" s="4" t="s">
        <v>1626</v>
      </c>
      <c r="Q154" s="4" t="s">
        <v>1626</v>
      </c>
      <c r="R154" s="4" t="s">
        <v>1626</v>
      </c>
      <c r="S154" s="1" t="s">
        <v>13</v>
      </c>
      <c r="U154" t="s">
        <v>54</v>
      </c>
      <c r="V154" t="s">
        <v>54</v>
      </c>
      <c r="W154">
        <v>20</v>
      </c>
      <c r="X154">
        <v>1</v>
      </c>
    </row>
    <row r="155" spans="1:24" x14ac:dyDescent="0.2">
      <c r="A155" s="1" t="s">
        <v>13</v>
      </c>
      <c r="B155" s="1" t="s">
        <v>13</v>
      </c>
      <c r="C155" s="1" t="s">
        <v>13</v>
      </c>
      <c r="D155" s="1" t="s">
        <v>1311</v>
      </c>
      <c r="E155" s="1" t="s">
        <v>13</v>
      </c>
      <c r="F155" s="6" t="s">
        <v>13</v>
      </c>
      <c r="G155" s="1" t="s">
        <v>13</v>
      </c>
      <c r="H155" s="1" t="s">
        <v>13</v>
      </c>
      <c r="I155" s="5">
        <f>TRUNC(SUMPRODUCT(I151:I154, X151:X154), 0)</f>
        <v>0</v>
      </c>
      <c r="J155" s="1" t="s">
        <v>13</v>
      </c>
      <c r="K155" s="5">
        <f>TRUNC(SUMPRODUCT(K151:K154, X151:X154), 0)</f>
        <v>0</v>
      </c>
      <c r="L155" s="1" t="s">
        <v>13</v>
      </c>
      <c r="M155" s="5">
        <f>TRUNC(SUMPRODUCT(M151:M154, X151:X154), 0)</f>
        <v>0</v>
      </c>
      <c r="N155" s="1" t="s">
        <v>13</v>
      </c>
      <c r="O155" s="5">
        <f>I155+K155+M155</f>
        <v>0</v>
      </c>
      <c r="P155" s="4" t="s">
        <v>13</v>
      </c>
      <c r="Q155" s="4" t="s">
        <v>13</v>
      </c>
      <c r="R155" s="4" t="s">
        <v>13</v>
      </c>
      <c r="S155" s="1" t="s">
        <v>13</v>
      </c>
      <c r="U155" t="s">
        <v>13</v>
      </c>
      <c r="V155" t="s">
        <v>13</v>
      </c>
      <c r="W155" t="s">
        <v>13</v>
      </c>
      <c r="X155">
        <v>1</v>
      </c>
    </row>
    <row r="156" spans="1:24" x14ac:dyDescent="0.2">
      <c r="A156" s="1" t="s">
        <v>13</v>
      </c>
      <c r="B156" s="1" t="s">
        <v>13</v>
      </c>
      <c r="C156" s="1" t="s">
        <v>13</v>
      </c>
      <c r="D156" s="1" t="s">
        <v>13</v>
      </c>
      <c r="E156" s="1" t="s">
        <v>13</v>
      </c>
      <c r="F156" s="6" t="s">
        <v>13</v>
      </c>
      <c r="G156" s="1" t="s">
        <v>13</v>
      </c>
      <c r="H156" s="1" t="s">
        <v>13</v>
      </c>
      <c r="I156" s="1" t="s">
        <v>13</v>
      </c>
      <c r="J156" s="1" t="s">
        <v>13</v>
      </c>
      <c r="K156" s="1" t="s">
        <v>13</v>
      </c>
      <c r="L156" s="1" t="s">
        <v>13</v>
      </c>
      <c r="M156" s="1" t="s">
        <v>13</v>
      </c>
      <c r="N156" s="1" t="s">
        <v>13</v>
      </c>
      <c r="O156" s="1" t="s">
        <v>13</v>
      </c>
      <c r="P156" s="4" t="s">
        <v>13</v>
      </c>
      <c r="Q156" s="4" t="s">
        <v>13</v>
      </c>
      <c r="R156" s="4" t="s">
        <v>13</v>
      </c>
      <c r="S156" s="1" t="s">
        <v>13</v>
      </c>
      <c r="U156" t="s">
        <v>13</v>
      </c>
      <c r="V156" t="s">
        <v>13</v>
      </c>
      <c r="W156" t="s">
        <v>13</v>
      </c>
      <c r="X156">
        <v>1</v>
      </c>
    </row>
    <row r="157" spans="1:24" x14ac:dyDescent="0.2">
      <c r="A157" s="1" t="s">
        <v>1534</v>
      </c>
      <c r="B157" s="1" t="s">
        <v>13</v>
      </c>
      <c r="C157" s="1" t="s">
        <v>13</v>
      </c>
      <c r="D157" s="1" t="s">
        <v>1392</v>
      </c>
      <c r="E157" s="1" t="s">
        <v>1535</v>
      </c>
      <c r="F157" s="6" t="s">
        <v>1335</v>
      </c>
      <c r="G157" s="1" t="s">
        <v>13</v>
      </c>
      <c r="H157" s="1" t="s">
        <v>13</v>
      </c>
      <c r="I157" s="1" t="s">
        <v>13</v>
      </c>
      <c r="J157" s="1" t="s">
        <v>13</v>
      </c>
      <c r="K157" s="1" t="s">
        <v>13</v>
      </c>
      <c r="L157" s="1" t="s">
        <v>13</v>
      </c>
      <c r="M157" s="1" t="s">
        <v>13</v>
      </c>
      <c r="N157" s="1" t="s">
        <v>13</v>
      </c>
      <c r="O157" s="1" t="s">
        <v>13</v>
      </c>
      <c r="P157" s="4" t="s">
        <v>13</v>
      </c>
      <c r="Q157" s="4" t="s">
        <v>13</v>
      </c>
      <c r="R157" s="4" t="s">
        <v>13</v>
      </c>
      <c r="S157" s="1" t="s">
        <v>13</v>
      </c>
      <c r="U157" t="s">
        <v>13</v>
      </c>
      <c r="V157" t="s">
        <v>13</v>
      </c>
      <c r="W157" t="s">
        <v>13</v>
      </c>
      <c r="X157">
        <v>1</v>
      </c>
    </row>
    <row r="158" spans="1:24" x14ac:dyDescent="0.2">
      <c r="A158" s="1" t="s">
        <v>1534</v>
      </c>
      <c r="B158" s="1" t="s">
        <v>1695</v>
      </c>
      <c r="C158" s="1" t="s">
        <v>13</v>
      </c>
      <c r="D158" s="1" t="s">
        <v>1679</v>
      </c>
      <c r="E158" s="1" t="s">
        <v>1696</v>
      </c>
      <c r="F158" s="6" t="s">
        <v>1625</v>
      </c>
      <c r="G158" s="3">
        <v>0.1651</v>
      </c>
      <c r="H158" s="4">
        <f>경비항목!G26</f>
        <v>0</v>
      </c>
      <c r="I158" s="5">
        <f>TRUNC(G158*H158, 1)</f>
        <v>0</v>
      </c>
      <c r="J158" s="4">
        <f>경비항목!H26</f>
        <v>0</v>
      </c>
      <c r="K158" s="5">
        <f>TRUNC(G158*J158, 1)</f>
        <v>0</v>
      </c>
      <c r="L158" s="4">
        <f>경비항목!I26</f>
        <v>0</v>
      </c>
      <c r="M158" s="5">
        <f>TRUNC(G158*L158, 1)</f>
        <v>0</v>
      </c>
      <c r="N158" s="4">
        <f t="shared" ref="N158:O161" si="20">H158+J158+L158</f>
        <v>0</v>
      </c>
      <c r="O158" s="5">
        <f t="shared" si="20"/>
        <v>0</v>
      </c>
      <c r="P158" s="4" t="s">
        <v>1626</v>
      </c>
      <c r="Q158" s="4" t="s">
        <v>1626</v>
      </c>
      <c r="R158" s="4" t="s">
        <v>1626</v>
      </c>
      <c r="S158" s="1" t="s">
        <v>13</v>
      </c>
      <c r="U158" t="s">
        <v>54</v>
      </c>
      <c r="V158" t="s">
        <v>54</v>
      </c>
      <c r="W158" t="s">
        <v>13</v>
      </c>
      <c r="X158">
        <v>1</v>
      </c>
    </row>
    <row r="159" spans="1:24" x14ac:dyDescent="0.2">
      <c r="A159" s="1" t="s">
        <v>1534</v>
      </c>
      <c r="B159" s="1" t="s">
        <v>1627</v>
      </c>
      <c r="C159" s="1" t="s">
        <v>13</v>
      </c>
      <c r="D159" s="1" t="s">
        <v>1628</v>
      </c>
      <c r="E159" s="1" t="s">
        <v>1315</v>
      </c>
      <c r="F159" s="6" t="s">
        <v>1316</v>
      </c>
      <c r="G159" s="3">
        <v>1</v>
      </c>
      <c r="H159" s="4">
        <f>0</f>
        <v>0</v>
      </c>
      <c r="I159" s="5">
        <f>TRUNC(G159*H159, 1)</f>
        <v>0</v>
      </c>
      <c r="J159" s="4">
        <f>TRUNC(노무!E25*25/20 * 16/12 * 1/8,1)</f>
        <v>0</v>
      </c>
      <c r="K159" s="5">
        <f>TRUNC(G159*J159, 1)</f>
        <v>0</v>
      </c>
      <c r="L159" s="4">
        <f>0</f>
        <v>0</v>
      </c>
      <c r="M159" s="5">
        <f>TRUNC(G159*L159, 1)</f>
        <v>0</v>
      </c>
      <c r="N159" s="4">
        <f t="shared" si="20"/>
        <v>0</v>
      </c>
      <c r="O159" s="5">
        <f t="shared" si="20"/>
        <v>0</v>
      </c>
      <c r="P159" s="4" t="s">
        <v>1626</v>
      </c>
      <c r="Q159" s="4" t="s">
        <v>1626</v>
      </c>
      <c r="R159" s="4" t="s">
        <v>1626</v>
      </c>
      <c r="S159" s="1" t="s">
        <v>13</v>
      </c>
      <c r="U159" t="s">
        <v>54</v>
      </c>
      <c r="V159" t="s">
        <v>54</v>
      </c>
      <c r="W159" t="s">
        <v>13</v>
      </c>
      <c r="X159">
        <v>1</v>
      </c>
    </row>
    <row r="160" spans="1:24" x14ac:dyDescent="0.2">
      <c r="A160" s="1" t="s">
        <v>1534</v>
      </c>
      <c r="B160" s="1" t="s">
        <v>1629</v>
      </c>
      <c r="C160" s="1" t="s">
        <v>13</v>
      </c>
      <c r="D160" s="1" t="s">
        <v>1630</v>
      </c>
      <c r="E160" s="1" t="s">
        <v>1631</v>
      </c>
      <c r="F160" s="6" t="s">
        <v>1441</v>
      </c>
      <c r="G160" s="3">
        <v>19.100000000000001</v>
      </c>
      <c r="H160" s="4">
        <f>자재!E8</f>
        <v>0</v>
      </c>
      <c r="I160" s="5">
        <f>TRUNC(G160*H160, 1)</f>
        <v>0</v>
      </c>
      <c r="J160" s="4">
        <f>0</f>
        <v>0</v>
      </c>
      <c r="K160" s="5">
        <f>TRUNC(G160*J160, 1)</f>
        <v>0</v>
      </c>
      <c r="L160" s="4">
        <f>0</f>
        <v>0</v>
      </c>
      <c r="M160" s="5">
        <f>TRUNC(G160*L160, 1)</f>
        <v>0</v>
      </c>
      <c r="N160" s="4">
        <f t="shared" si="20"/>
        <v>0</v>
      </c>
      <c r="O160" s="5">
        <f t="shared" si="20"/>
        <v>0</v>
      </c>
      <c r="P160" s="4" t="s">
        <v>1626</v>
      </c>
      <c r="Q160" s="4" t="s">
        <v>1626</v>
      </c>
      <c r="R160" s="4" t="s">
        <v>1626</v>
      </c>
      <c r="S160" s="1" t="s">
        <v>13</v>
      </c>
      <c r="U160" t="s">
        <v>54</v>
      </c>
      <c r="V160" t="s">
        <v>54</v>
      </c>
      <c r="W160" t="s">
        <v>13</v>
      </c>
      <c r="X160">
        <v>1</v>
      </c>
    </row>
    <row r="161" spans="1:24" x14ac:dyDescent="0.2">
      <c r="A161" s="1" t="s">
        <v>1534</v>
      </c>
      <c r="B161" s="1" t="s">
        <v>1307</v>
      </c>
      <c r="C161" s="1" t="s">
        <v>13</v>
      </c>
      <c r="D161" s="1" t="s">
        <v>1632</v>
      </c>
      <c r="E161" s="1" t="s">
        <v>1677</v>
      </c>
      <c r="F161" s="6" t="s">
        <v>1310</v>
      </c>
      <c r="G161" s="3">
        <v>1</v>
      </c>
      <c r="H161" s="4">
        <f>TRUNC((I160)*20*0.01, 1)</f>
        <v>0</v>
      </c>
      <c r="I161" s="5">
        <f>TRUNC(G161*H161, 1)</f>
        <v>0</v>
      </c>
      <c r="J161" s="4">
        <f>0</f>
        <v>0</v>
      </c>
      <c r="K161" s="5">
        <f>TRUNC(G161*J161, 1)</f>
        <v>0</v>
      </c>
      <c r="L161" s="4">
        <f>0</f>
        <v>0</v>
      </c>
      <c r="M161" s="5">
        <f>TRUNC(G161*L161, 1)</f>
        <v>0</v>
      </c>
      <c r="N161" s="4">
        <f t="shared" si="20"/>
        <v>0</v>
      </c>
      <c r="O161" s="5">
        <f t="shared" si="20"/>
        <v>0</v>
      </c>
      <c r="P161" s="4" t="s">
        <v>1626</v>
      </c>
      <c r="Q161" s="4" t="s">
        <v>1626</v>
      </c>
      <c r="R161" s="4" t="s">
        <v>1626</v>
      </c>
      <c r="S161" s="1" t="s">
        <v>13</v>
      </c>
      <c r="U161" t="s">
        <v>54</v>
      </c>
      <c r="V161" t="s">
        <v>54</v>
      </c>
      <c r="W161">
        <v>20</v>
      </c>
      <c r="X161">
        <v>1</v>
      </c>
    </row>
    <row r="162" spans="1:24" x14ac:dyDescent="0.2">
      <c r="A162" s="1" t="s">
        <v>13</v>
      </c>
      <c r="B162" s="1" t="s">
        <v>13</v>
      </c>
      <c r="C162" s="1" t="s">
        <v>13</v>
      </c>
      <c r="D162" s="1" t="s">
        <v>1311</v>
      </c>
      <c r="E162" s="1" t="s">
        <v>13</v>
      </c>
      <c r="F162" s="6" t="s">
        <v>13</v>
      </c>
      <c r="G162" s="1" t="s">
        <v>13</v>
      </c>
      <c r="H162" s="1" t="s">
        <v>13</v>
      </c>
      <c r="I162" s="5">
        <f>TRUNC(SUMPRODUCT(I158:I161, X158:X161), 0)</f>
        <v>0</v>
      </c>
      <c r="J162" s="1" t="s">
        <v>13</v>
      </c>
      <c r="K162" s="5">
        <f>TRUNC(SUMPRODUCT(K158:K161, X158:X161), 0)</f>
        <v>0</v>
      </c>
      <c r="L162" s="1" t="s">
        <v>13</v>
      </c>
      <c r="M162" s="5">
        <f>TRUNC(SUMPRODUCT(M158:M161, X158:X161), 0)</f>
        <v>0</v>
      </c>
      <c r="N162" s="1" t="s">
        <v>13</v>
      </c>
      <c r="O162" s="5">
        <f>I162+K162+M162</f>
        <v>0</v>
      </c>
      <c r="P162" s="4" t="s">
        <v>13</v>
      </c>
      <c r="Q162" s="4" t="s">
        <v>13</v>
      </c>
      <c r="R162" s="4" t="s">
        <v>13</v>
      </c>
      <c r="S162" s="1" t="s">
        <v>13</v>
      </c>
      <c r="U162" t="s">
        <v>13</v>
      </c>
      <c r="V162" t="s">
        <v>13</v>
      </c>
      <c r="W162" t="s">
        <v>13</v>
      </c>
      <c r="X162">
        <v>1</v>
      </c>
    </row>
    <row r="163" spans="1:24" x14ac:dyDescent="0.2">
      <c r="A163" s="1" t="s">
        <v>13</v>
      </c>
      <c r="B163" s="1" t="s">
        <v>13</v>
      </c>
      <c r="C163" s="1" t="s">
        <v>13</v>
      </c>
      <c r="D163" s="1" t="s">
        <v>13</v>
      </c>
      <c r="E163" s="1" t="s">
        <v>13</v>
      </c>
      <c r="F163" s="6" t="s">
        <v>13</v>
      </c>
      <c r="G163" s="1" t="s">
        <v>13</v>
      </c>
      <c r="H163" s="1" t="s">
        <v>13</v>
      </c>
      <c r="I163" s="1" t="s">
        <v>13</v>
      </c>
      <c r="J163" s="1" t="s">
        <v>13</v>
      </c>
      <c r="K163" s="1" t="s">
        <v>13</v>
      </c>
      <c r="L163" s="1" t="s">
        <v>13</v>
      </c>
      <c r="M163" s="1" t="s">
        <v>13</v>
      </c>
      <c r="N163" s="1" t="s">
        <v>13</v>
      </c>
      <c r="O163" s="1" t="s">
        <v>13</v>
      </c>
      <c r="P163" s="4" t="s">
        <v>13</v>
      </c>
      <c r="Q163" s="4" t="s">
        <v>13</v>
      </c>
      <c r="R163" s="4" t="s">
        <v>13</v>
      </c>
      <c r="S163" s="1" t="s">
        <v>13</v>
      </c>
      <c r="U163" t="s">
        <v>13</v>
      </c>
      <c r="V163" t="s">
        <v>13</v>
      </c>
      <c r="W163" t="s">
        <v>13</v>
      </c>
      <c r="X163">
        <v>1</v>
      </c>
    </row>
    <row r="164" spans="1:24" x14ac:dyDescent="0.2">
      <c r="A164" s="1" t="s">
        <v>1536</v>
      </c>
      <c r="B164" s="1" t="s">
        <v>13</v>
      </c>
      <c r="C164" s="1" t="s">
        <v>13</v>
      </c>
      <c r="D164" s="1" t="s">
        <v>1392</v>
      </c>
      <c r="E164" s="1" t="s">
        <v>1537</v>
      </c>
      <c r="F164" s="6" t="s">
        <v>1335</v>
      </c>
      <c r="G164" s="1" t="s">
        <v>13</v>
      </c>
      <c r="H164" s="1" t="s">
        <v>13</v>
      </c>
      <c r="I164" s="1" t="s">
        <v>13</v>
      </c>
      <c r="J164" s="1" t="s">
        <v>13</v>
      </c>
      <c r="K164" s="1" t="s">
        <v>13</v>
      </c>
      <c r="L164" s="1" t="s">
        <v>13</v>
      </c>
      <c r="M164" s="1" t="s">
        <v>13</v>
      </c>
      <c r="N164" s="1" t="s">
        <v>13</v>
      </c>
      <c r="O164" s="1" t="s">
        <v>13</v>
      </c>
      <c r="P164" s="4" t="s">
        <v>13</v>
      </c>
      <c r="Q164" s="4" t="s">
        <v>13</v>
      </c>
      <c r="R164" s="4" t="s">
        <v>13</v>
      </c>
      <c r="S164" s="1" t="s">
        <v>13</v>
      </c>
      <c r="U164" t="s">
        <v>13</v>
      </c>
      <c r="V164" t="s">
        <v>13</v>
      </c>
      <c r="W164" t="s">
        <v>13</v>
      </c>
      <c r="X164">
        <v>1</v>
      </c>
    </row>
    <row r="165" spans="1:24" x14ac:dyDescent="0.2">
      <c r="A165" s="1" t="s">
        <v>1536</v>
      </c>
      <c r="B165" s="1" t="s">
        <v>1697</v>
      </c>
      <c r="C165" s="1" t="s">
        <v>13</v>
      </c>
      <c r="D165" s="1" t="s">
        <v>1679</v>
      </c>
      <c r="E165" s="1" t="s">
        <v>1698</v>
      </c>
      <c r="F165" s="6" t="s">
        <v>1625</v>
      </c>
      <c r="G165" s="3">
        <v>0.1651</v>
      </c>
      <c r="H165" s="4">
        <f>경비항목!G27</f>
        <v>0</v>
      </c>
      <c r="I165" s="5">
        <f>TRUNC(G165*H165, 1)</f>
        <v>0</v>
      </c>
      <c r="J165" s="4">
        <f>경비항목!H27</f>
        <v>0</v>
      </c>
      <c r="K165" s="5">
        <f>TRUNC(G165*J165, 1)</f>
        <v>0</v>
      </c>
      <c r="L165" s="4">
        <f>경비항목!I27</f>
        <v>0</v>
      </c>
      <c r="M165" s="5">
        <f>TRUNC(G165*L165, 1)</f>
        <v>0</v>
      </c>
      <c r="N165" s="4">
        <f t="shared" ref="N165:O168" si="21">H165+J165+L165</f>
        <v>0</v>
      </c>
      <c r="O165" s="5">
        <f t="shared" si="21"/>
        <v>0</v>
      </c>
      <c r="P165" s="4" t="s">
        <v>1626</v>
      </c>
      <c r="Q165" s="4" t="s">
        <v>1626</v>
      </c>
      <c r="R165" s="4" t="s">
        <v>1626</v>
      </c>
      <c r="S165" s="1" t="s">
        <v>13</v>
      </c>
      <c r="U165" t="s">
        <v>54</v>
      </c>
      <c r="V165" t="s">
        <v>54</v>
      </c>
      <c r="W165" t="s">
        <v>13</v>
      </c>
      <c r="X165">
        <v>1</v>
      </c>
    </row>
    <row r="166" spans="1:24" x14ac:dyDescent="0.2">
      <c r="A166" s="1" t="s">
        <v>1536</v>
      </c>
      <c r="B166" s="1" t="s">
        <v>1627</v>
      </c>
      <c r="C166" s="1" t="s">
        <v>13</v>
      </c>
      <c r="D166" s="1" t="s">
        <v>1628</v>
      </c>
      <c r="E166" s="1" t="s">
        <v>1315</v>
      </c>
      <c r="F166" s="6" t="s">
        <v>1316</v>
      </c>
      <c r="G166" s="3">
        <v>1</v>
      </c>
      <c r="H166" s="4">
        <f>0</f>
        <v>0</v>
      </c>
      <c r="I166" s="5">
        <f>TRUNC(G166*H166, 1)</f>
        <v>0</v>
      </c>
      <c r="J166" s="4">
        <f>TRUNC(노무!E25*25/20 * 16/12 * 1/8,1)</f>
        <v>0</v>
      </c>
      <c r="K166" s="5">
        <f>TRUNC(G166*J166, 1)</f>
        <v>0</v>
      </c>
      <c r="L166" s="4">
        <f>0</f>
        <v>0</v>
      </c>
      <c r="M166" s="5">
        <f>TRUNC(G166*L166, 1)</f>
        <v>0</v>
      </c>
      <c r="N166" s="4">
        <f t="shared" si="21"/>
        <v>0</v>
      </c>
      <c r="O166" s="5">
        <f t="shared" si="21"/>
        <v>0</v>
      </c>
      <c r="P166" s="4" t="s">
        <v>1626</v>
      </c>
      <c r="Q166" s="4" t="s">
        <v>1626</v>
      </c>
      <c r="R166" s="4" t="s">
        <v>1626</v>
      </c>
      <c r="S166" s="1" t="s">
        <v>13</v>
      </c>
      <c r="U166" t="s">
        <v>54</v>
      </c>
      <c r="V166" t="s">
        <v>54</v>
      </c>
      <c r="W166" t="s">
        <v>13</v>
      </c>
      <c r="X166">
        <v>1</v>
      </c>
    </row>
    <row r="167" spans="1:24" x14ac:dyDescent="0.2">
      <c r="A167" s="1" t="s">
        <v>1536</v>
      </c>
      <c r="B167" s="1" t="s">
        <v>1629</v>
      </c>
      <c r="C167" s="1" t="s">
        <v>13</v>
      </c>
      <c r="D167" s="1" t="s">
        <v>1630</v>
      </c>
      <c r="E167" s="1" t="s">
        <v>1631</v>
      </c>
      <c r="F167" s="6" t="s">
        <v>1441</v>
      </c>
      <c r="G167" s="3">
        <v>23.9</v>
      </c>
      <c r="H167" s="4">
        <f>자재!E8</f>
        <v>0</v>
      </c>
      <c r="I167" s="5">
        <f>TRUNC(G167*H167, 1)</f>
        <v>0</v>
      </c>
      <c r="J167" s="4">
        <f>0</f>
        <v>0</v>
      </c>
      <c r="K167" s="5">
        <f>TRUNC(G167*J167, 1)</f>
        <v>0</v>
      </c>
      <c r="L167" s="4">
        <f>0</f>
        <v>0</v>
      </c>
      <c r="M167" s="5">
        <f>TRUNC(G167*L167, 1)</f>
        <v>0</v>
      </c>
      <c r="N167" s="4">
        <f t="shared" si="21"/>
        <v>0</v>
      </c>
      <c r="O167" s="5">
        <f t="shared" si="21"/>
        <v>0</v>
      </c>
      <c r="P167" s="4" t="s">
        <v>1626</v>
      </c>
      <c r="Q167" s="4" t="s">
        <v>1626</v>
      </c>
      <c r="R167" s="4" t="s">
        <v>1626</v>
      </c>
      <c r="S167" s="1" t="s">
        <v>13</v>
      </c>
      <c r="U167" t="s">
        <v>54</v>
      </c>
      <c r="V167" t="s">
        <v>54</v>
      </c>
      <c r="W167" t="s">
        <v>13</v>
      </c>
      <c r="X167">
        <v>1</v>
      </c>
    </row>
    <row r="168" spans="1:24" x14ac:dyDescent="0.2">
      <c r="A168" s="1" t="s">
        <v>1536</v>
      </c>
      <c r="B168" s="1" t="s">
        <v>1307</v>
      </c>
      <c r="C168" s="1" t="s">
        <v>13</v>
      </c>
      <c r="D168" s="1" t="s">
        <v>1632</v>
      </c>
      <c r="E168" s="1" t="s">
        <v>1677</v>
      </c>
      <c r="F168" s="6" t="s">
        <v>1310</v>
      </c>
      <c r="G168" s="3">
        <v>1</v>
      </c>
      <c r="H168" s="4">
        <f>TRUNC((I167)*20*0.01, 1)</f>
        <v>0</v>
      </c>
      <c r="I168" s="5">
        <f>TRUNC(G168*H168, 1)</f>
        <v>0</v>
      </c>
      <c r="J168" s="4">
        <f>0</f>
        <v>0</v>
      </c>
      <c r="K168" s="5">
        <f>TRUNC(G168*J168, 1)</f>
        <v>0</v>
      </c>
      <c r="L168" s="4">
        <f>0</f>
        <v>0</v>
      </c>
      <c r="M168" s="5">
        <f>TRUNC(G168*L168, 1)</f>
        <v>0</v>
      </c>
      <c r="N168" s="4">
        <f t="shared" si="21"/>
        <v>0</v>
      </c>
      <c r="O168" s="5">
        <f t="shared" si="21"/>
        <v>0</v>
      </c>
      <c r="P168" s="4" t="s">
        <v>1626</v>
      </c>
      <c r="Q168" s="4" t="s">
        <v>1626</v>
      </c>
      <c r="R168" s="4" t="s">
        <v>1626</v>
      </c>
      <c r="S168" s="1" t="s">
        <v>13</v>
      </c>
      <c r="U168" t="s">
        <v>54</v>
      </c>
      <c r="V168" t="s">
        <v>54</v>
      </c>
      <c r="W168">
        <v>20</v>
      </c>
      <c r="X168">
        <v>1</v>
      </c>
    </row>
    <row r="169" spans="1:24" x14ac:dyDescent="0.2">
      <c r="A169" s="1" t="s">
        <v>13</v>
      </c>
      <c r="B169" s="1" t="s">
        <v>13</v>
      </c>
      <c r="C169" s="1" t="s">
        <v>13</v>
      </c>
      <c r="D169" s="1" t="s">
        <v>1311</v>
      </c>
      <c r="E169" s="1" t="s">
        <v>13</v>
      </c>
      <c r="F169" s="6" t="s">
        <v>13</v>
      </c>
      <c r="G169" s="1" t="s">
        <v>13</v>
      </c>
      <c r="H169" s="1" t="s">
        <v>13</v>
      </c>
      <c r="I169" s="5">
        <f>TRUNC(SUMPRODUCT(I165:I168, X165:X168), 0)</f>
        <v>0</v>
      </c>
      <c r="J169" s="1" t="s">
        <v>13</v>
      </c>
      <c r="K169" s="5">
        <f>TRUNC(SUMPRODUCT(K165:K168, X165:X168), 0)</f>
        <v>0</v>
      </c>
      <c r="L169" s="1" t="s">
        <v>13</v>
      </c>
      <c r="M169" s="5">
        <f>TRUNC(SUMPRODUCT(M165:M168, X165:X168), 0)</f>
        <v>0</v>
      </c>
      <c r="N169" s="1" t="s">
        <v>13</v>
      </c>
      <c r="O169" s="5">
        <f>I169+K169+M169</f>
        <v>0</v>
      </c>
      <c r="P169" s="4" t="s">
        <v>13</v>
      </c>
      <c r="Q169" s="4" t="s">
        <v>13</v>
      </c>
      <c r="R169" s="4" t="s">
        <v>13</v>
      </c>
      <c r="S169" s="1" t="s">
        <v>13</v>
      </c>
      <c r="U169" t="s">
        <v>13</v>
      </c>
      <c r="V169" t="s">
        <v>13</v>
      </c>
      <c r="W169" t="s">
        <v>13</v>
      </c>
      <c r="X169">
        <v>1</v>
      </c>
    </row>
    <row r="170" spans="1:24" x14ac:dyDescent="0.2">
      <c r="A170" s="1" t="s">
        <v>13</v>
      </c>
      <c r="B170" s="1" t="s">
        <v>13</v>
      </c>
      <c r="C170" s="1" t="s">
        <v>13</v>
      </c>
      <c r="D170" s="1" t="s">
        <v>13</v>
      </c>
      <c r="E170" s="1" t="s">
        <v>13</v>
      </c>
      <c r="F170" s="6" t="s">
        <v>13</v>
      </c>
      <c r="G170" s="1" t="s">
        <v>13</v>
      </c>
      <c r="H170" s="1" t="s">
        <v>13</v>
      </c>
      <c r="I170" s="1" t="s">
        <v>13</v>
      </c>
      <c r="J170" s="1" t="s">
        <v>13</v>
      </c>
      <c r="K170" s="1" t="s">
        <v>13</v>
      </c>
      <c r="L170" s="1" t="s">
        <v>13</v>
      </c>
      <c r="M170" s="1" t="s">
        <v>13</v>
      </c>
      <c r="N170" s="1" t="s">
        <v>13</v>
      </c>
      <c r="O170" s="1" t="s">
        <v>13</v>
      </c>
      <c r="P170" s="4" t="s">
        <v>13</v>
      </c>
      <c r="Q170" s="4" t="s">
        <v>13</v>
      </c>
      <c r="R170" s="4" t="s">
        <v>13</v>
      </c>
      <c r="S170" s="1" t="s">
        <v>13</v>
      </c>
      <c r="U170" t="s">
        <v>13</v>
      </c>
      <c r="V170" t="s">
        <v>13</v>
      </c>
      <c r="W170" t="s">
        <v>13</v>
      </c>
      <c r="X170">
        <v>1</v>
      </c>
    </row>
    <row r="171" spans="1:24" x14ac:dyDescent="0.2">
      <c r="A171" s="1" t="s">
        <v>1538</v>
      </c>
      <c r="B171" s="1" t="s">
        <v>13</v>
      </c>
      <c r="C171" s="1" t="s">
        <v>13</v>
      </c>
      <c r="D171" s="1" t="s">
        <v>1392</v>
      </c>
      <c r="E171" s="1" t="s">
        <v>1539</v>
      </c>
      <c r="F171" s="6" t="s">
        <v>1335</v>
      </c>
      <c r="G171" s="1" t="s">
        <v>13</v>
      </c>
      <c r="H171" s="1" t="s">
        <v>13</v>
      </c>
      <c r="I171" s="1" t="s">
        <v>13</v>
      </c>
      <c r="J171" s="1" t="s">
        <v>13</v>
      </c>
      <c r="K171" s="1" t="s">
        <v>13</v>
      </c>
      <c r="L171" s="1" t="s">
        <v>13</v>
      </c>
      <c r="M171" s="1" t="s">
        <v>13</v>
      </c>
      <c r="N171" s="1" t="s">
        <v>13</v>
      </c>
      <c r="O171" s="1" t="s">
        <v>13</v>
      </c>
      <c r="P171" s="4" t="s">
        <v>13</v>
      </c>
      <c r="Q171" s="4" t="s">
        <v>13</v>
      </c>
      <c r="R171" s="4" t="s">
        <v>13</v>
      </c>
      <c r="S171" s="1" t="s">
        <v>13</v>
      </c>
      <c r="U171" t="s">
        <v>13</v>
      </c>
      <c r="V171" t="s">
        <v>13</v>
      </c>
      <c r="W171" t="s">
        <v>13</v>
      </c>
      <c r="X171">
        <v>1</v>
      </c>
    </row>
    <row r="172" spans="1:24" x14ac:dyDescent="0.2">
      <c r="A172" s="1" t="s">
        <v>1538</v>
      </c>
      <c r="B172" s="1" t="s">
        <v>1699</v>
      </c>
      <c r="C172" s="1" t="s">
        <v>13</v>
      </c>
      <c r="D172" s="1" t="s">
        <v>1679</v>
      </c>
      <c r="E172" s="1" t="s">
        <v>1700</v>
      </c>
      <c r="F172" s="6" t="s">
        <v>1625</v>
      </c>
      <c r="G172" s="3">
        <v>0.1651</v>
      </c>
      <c r="H172" s="4">
        <f>경비항목!G28</f>
        <v>0</v>
      </c>
      <c r="I172" s="5">
        <f>TRUNC(G172*H172, 1)</f>
        <v>0</v>
      </c>
      <c r="J172" s="4">
        <f>경비항목!H28</f>
        <v>0</v>
      </c>
      <c r="K172" s="5">
        <f>TRUNC(G172*J172, 1)</f>
        <v>0</v>
      </c>
      <c r="L172" s="4">
        <f>경비항목!I28</f>
        <v>0</v>
      </c>
      <c r="M172" s="5">
        <f>TRUNC(G172*L172, 1)</f>
        <v>0</v>
      </c>
      <c r="N172" s="4">
        <f t="shared" ref="N172:O175" si="22">H172+J172+L172</f>
        <v>0</v>
      </c>
      <c r="O172" s="5">
        <f t="shared" si="22"/>
        <v>0</v>
      </c>
      <c r="P172" s="4" t="s">
        <v>1626</v>
      </c>
      <c r="Q172" s="4" t="s">
        <v>1626</v>
      </c>
      <c r="R172" s="4" t="s">
        <v>1626</v>
      </c>
      <c r="S172" s="1" t="s">
        <v>13</v>
      </c>
      <c r="U172" t="s">
        <v>54</v>
      </c>
      <c r="V172" t="s">
        <v>54</v>
      </c>
      <c r="W172" t="s">
        <v>13</v>
      </c>
      <c r="X172">
        <v>1</v>
      </c>
    </row>
    <row r="173" spans="1:24" x14ac:dyDescent="0.2">
      <c r="A173" s="1" t="s">
        <v>1538</v>
      </c>
      <c r="B173" s="1" t="s">
        <v>1627</v>
      </c>
      <c r="C173" s="1" t="s">
        <v>13</v>
      </c>
      <c r="D173" s="1" t="s">
        <v>1628</v>
      </c>
      <c r="E173" s="1" t="s">
        <v>1315</v>
      </c>
      <c r="F173" s="6" t="s">
        <v>1316</v>
      </c>
      <c r="G173" s="3">
        <v>1</v>
      </c>
      <c r="H173" s="4">
        <f>0</f>
        <v>0</v>
      </c>
      <c r="I173" s="5">
        <f>TRUNC(G173*H173, 1)</f>
        <v>0</v>
      </c>
      <c r="J173" s="4">
        <f>TRUNC(노무!E25*25/20 * 16/12 * 1/8,1)</f>
        <v>0</v>
      </c>
      <c r="K173" s="5">
        <f>TRUNC(G173*J173, 1)</f>
        <v>0</v>
      </c>
      <c r="L173" s="4">
        <f>0</f>
        <v>0</v>
      </c>
      <c r="M173" s="5">
        <f>TRUNC(G173*L173, 1)</f>
        <v>0</v>
      </c>
      <c r="N173" s="4">
        <f t="shared" si="22"/>
        <v>0</v>
      </c>
      <c r="O173" s="5">
        <f t="shared" si="22"/>
        <v>0</v>
      </c>
      <c r="P173" s="4" t="s">
        <v>1626</v>
      </c>
      <c r="Q173" s="4" t="s">
        <v>1626</v>
      </c>
      <c r="R173" s="4" t="s">
        <v>1626</v>
      </c>
      <c r="S173" s="1" t="s">
        <v>13</v>
      </c>
      <c r="U173" t="s">
        <v>54</v>
      </c>
      <c r="V173" t="s">
        <v>54</v>
      </c>
      <c r="W173" t="s">
        <v>13</v>
      </c>
      <c r="X173">
        <v>1</v>
      </c>
    </row>
    <row r="174" spans="1:24" x14ac:dyDescent="0.2">
      <c r="A174" s="1" t="s">
        <v>1538</v>
      </c>
      <c r="B174" s="1" t="s">
        <v>1629</v>
      </c>
      <c r="C174" s="1" t="s">
        <v>13</v>
      </c>
      <c r="D174" s="1" t="s">
        <v>1630</v>
      </c>
      <c r="E174" s="1" t="s">
        <v>1631</v>
      </c>
      <c r="F174" s="6" t="s">
        <v>1441</v>
      </c>
      <c r="G174" s="3">
        <v>24.4</v>
      </c>
      <c r="H174" s="4">
        <f>자재!E8</f>
        <v>0</v>
      </c>
      <c r="I174" s="5">
        <f>TRUNC(G174*H174, 1)</f>
        <v>0</v>
      </c>
      <c r="J174" s="4">
        <f>0</f>
        <v>0</v>
      </c>
      <c r="K174" s="5">
        <f>TRUNC(G174*J174, 1)</f>
        <v>0</v>
      </c>
      <c r="L174" s="4">
        <f>0</f>
        <v>0</v>
      </c>
      <c r="M174" s="5">
        <f>TRUNC(G174*L174, 1)</f>
        <v>0</v>
      </c>
      <c r="N174" s="4">
        <f t="shared" si="22"/>
        <v>0</v>
      </c>
      <c r="O174" s="5">
        <f t="shared" si="22"/>
        <v>0</v>
      </c>
      <c r="P174" s="4" t="s">
        <v>1626</v>
      </c>
      <c r="Q174" s="4" t="s">
        <v>1626</v>
      </c>
      <c r="R174" s="4" t="s">
        <v>1626</v>
      </c>
      <c r="S174" s="1" t="s">
        <v>13</v>
      </c>
      <c r="U174" t="s">
        <v>54</v>
      </c>
      <c r="V174" t="s">
        <v>54</v>
      </c>
      <c r="W174" t="s">
        <v>13</v>
      </c>
      <c r="X174">
        <v>1</v>
      </c>
    </row>
    <row r="175" spans="1:24" x14ac:dyDescent="0.2">
      <c r="A175" s="1" t="s">
        <v>1538</v>
      </c>
      <c r="B175" s="1" t="s">
        <v>1307</v>
      </c>
      <c r="C175" s="1" t="s">
        <v>13</v>
      </c>
      <c r="D175" s="1" t="s">
        <v>1632</v>
      </c>
      <c r="E175" s="1" t="s">
        <v>1677</v>
      </c>
      <c r="F175" s="6" t="s">
        <v>1310</v>
      </c>
      <c r="G175" s="3">
        <v>1</v>
      </c>
      <c r="H175" s="4">
        <f>TRUNC((I174)*20*0.01, 1)</f>
        <v>0</v>
      </c>
      <c r="I175" s="5">
        <f>TRUNC(G175*H175, 1)</f>
        <v>0</v>
      </c>
      <c r="J175" s="4">
        <f>0</f>
        <v>0</v>
      </c>
      <c r="K175" s="5">
        <f>TRUNC(G175*J175, 1)</f>
        <v>0</v>
      </c>
      <c r="L175" s="4">
        <f>0</f>
        <v>0</v>
      </c>
      <c r="M175" s="5">
        <f>TRUNC(G175*L175, 1)</f>
        <v>0</v>
      </c>
      <c r="N175" s="4">
        <f t="shared" si="22"/>
        <v>0</v>
      </c>
      <c r="O175" s="5">
        <f t="shared" si="22"/>
        <v>0</v>
      </c>
      <c r="P175" s="4" t="s">
        <v>1626</v>
      </c>
      <c r="Q175" s="4" t="s">
        <v>1626</v>
      </c>
      <c r="R175" s="4" t="s">
        <v>1626</v>
      </c>
      <c r="S175" s="1" t="s">
        <v>13</v>
      </c>
      <c r="U175" t="s">
        <v>54</v>
      </c>
      <c r="V175" t="s">
        <v>54</v>
      </c>
      <c r="W175">
        <v>20</v>
      </c>
      <c r="X175">
        <v>1</v>
      </c>
    </row>
    <row r="176" spans="1:24" x14ac:dyDescent="0.2">
      <c r="A176" s="1" t="s">
        <v>13</v>
      </c>
      <c r="B176" s="1" t="s">
        <v>13</v>
      </c>
      <c r="C176" s="1" t="s">
        <v>13</v>
      </c>
      <c r="D176" s="1" t="s">
        <v>1311</v>
      </c>
      <c r="E176" s="1" t="s">
        <v>13</v>
      </c>
      <c r="F176" s="6" t="s">
        <v>13</v>
      </c>
      <c r="G176" s="1" t="s">
        <v>13</v>
      </c>
      <c r="H176" s="1" t="s">
        <v>13</v>
      </c>
      <c r="I176" s="5">
        <f>TRUNC(SUMPRODUCT(I172:I175, X172:X175), 0)</f>
        <v>0</v>
      </c>
      <c r="J176" s="1" t="s">
        <v>13</v>
      </c>
      <c r="K176" s="5">
        <f>TRUNC(SUMPRODUCT(K172:K175, X172:X175), 0)</f>
        <v>0</v>
      </c>
      <c r="L176" s="1" t="s">
        <v>13</v>
      </c>
      <c r="M176" s="5">
        <f>TRUNC(SUMPRODUCT(M172:M175, X172:X175), 0)</f>
        <v>0</v>
      </c>
      <c r="N176" s="1" t="s">
        <v>13</v>
      </c>
      <c r="O176" s="5">
        <f>I176+K176+M176</f>
        <v>0</v>
      </c>
      <c r="P176" s="4" t="s">
        <v>13</v>
      </c>
      <c r="Q176" s="4" t="s">
        <v>13</v>
      </c>
      <c r="R176" s="4" t="s">
        <v>13</v>
      </c>
      <c r="S176" s="1" t="s">
        <v>13</v>
      </c>
      <c r="U176" t="s">
        <v>13</v>
      </c>
      <c r="V176" t="s">
        <v>13</v>
      </c>
      <c r="W176" t="s">
        <v>13</v>
      </c>
      <c r="X176">
        <v>1</v>
      </c>
    </row>
    <row r="177" spans="1:24" x14ac:dyDescent="0.2">
      <c r="A177" s="1" t="s">
        <v>13</v>
      </c>
      <c r="B177" s="1" t="s">
        <v>13</v>
      </c>
      <c r="C177" s="1" t="s">
        <v>13</v>
      </c>
      <c r="D177" s="1" t="s">
        <v>13</v>
      </c>
      <c r="E177" s="1" t="s">
        <v>13</v>
      </c>
      <c r="F177" s="6" t="s">
        <v>13</v>
      </c>
      <c r="G177" s="1" t="s">
        <v>13</v>
      </c>
      <c r="H177" s="1" t="s">
        <v>13</v>
      </c>
      <c r="I177" s="1" t="s">
        <v>13</v>
      </c>
      <c r="J177" s="1" t="s">
        <v>13</v>
      </c>
      <c r="K177" s="1" t="s">
        <v>13</v>
      </c>
      <c r="L177" s="1" t="s">
        <v>13</v>
      </c>
      <c r="M177" s="1" t="s">
        <v>13</v>
      </c>
      <c r="N177" s="1" t="s">
        <v>13</v>
      </c>
      <c r="O177" s="1" t="s">
        <v>13</v>
      </c>
      <c r="P177" s="4" t="s">
        <v>13</v>
      </c>
      <c r="Q177" s="4" t="s">
        <v>13</v>
      </c>
      <c r="R177" s="4" t="s">
        <v>13</v>
      </c>
      <c r="S177" s="1" t="s">
        <v>13</v>
      </c>
      <c r="U177" t="s">
        <v>13</v>
      </c>
      <c r="V177" t="s">
        <v>13</v>
      </c>
      <c r="W177" t="s">
        <v>13</v>
      </c>
      <c r="X177">
        <v>1</v>
      </c>
    </row>
    <row r="178" spans="1:24" x14ac:dyDescent="0.2">
      <c r="A178" s="1" t="s">
        <v>1336</v>
      </c>
      <c r="B178" s="1" t="s">
        <v>13</v>
      </c>
      <c r="C178" s="1" t="s">
        <v>13</v>
      </c>
      <c r="D178" s="1" t="s">
        <v>1333</v>
      </c>
      <c r="E178" s="1" t="s">
        <v>1337</v>
      </c>
      <c r="F178" s="6" t="s">
        <v>1335</v>
      </c>
      <c r="G178" s="1" t="s">
        <v>13</v>
      </c>
      <c r="H178" s="1" t="s">
        <v>13</v>
      </c>
      <c r="I178" s="1" t="s">
        <v>13</v>
      </c>
      <c r="J178" s="1" t="s">
        <v>13</v>
      </c>
      <c r="K178" s="1" t="s">
        <v>13</v>
      </c>
      <c r="L178" s="1" t="s">
        <v>13</v>
      </c>
      <c r="M178" s="1" t="s">
        <v>13</v>
      </c>
      <c r="N178" s="1" t="s">
        <v>13</v>
      </c>
      <c r="O178" s="1" t="s">
        <v>13</v>
      </c>
      <c r="P178" s="4" t="s">
        <v>13</v>
      </c>
      <c r="Q178" s="4" t="s">
        <v>13</v>
      </c>
      <c r="R178" s="4" t="s">
        <v>13</v>
      </c>
      <c r="S178" s="1" t="s">
        <v>13</v>
      </c>
      <c r="U178" t="s">
        <v>13</v>
      </c>
      <c r="V178" t="s">
        <v>13</v>
      </c>
      <c r="W178" t="s">
        <v>13</v>
      </c>
      <c r="X178">
        <v>1</v>
      </c>
    </row>
    <row r="179" spans="1:24" x14ac:dyDescent="0.2">
      <c r="A179" s="1" t="s">
        <v>1336</v>
      </c>
      <c r="B179" s="1" t="s">
        <v>1701</v>
      </c>
      <c r="C179" s="1" t="s">
        <v>13</v>
      </c>
      <c r="D179" s="1" t="s">
        <v>1333</v>
      </c>
      <c r="E179" s="1" t="s">
        <v>1666</v>
      </c>
      <c r="F179" s="6" t="s">
        <v>1625</v>
      </c>
      <c r="G179" s="3">
        <v>0.2298</v>
      </c>
      <c r="H179" s="4">
        <f>경비항목!G29</f>
        <v>0</v>
      </c>
      <c r="I179" s="5">
        <f>TRUNC(G179*H179, 1)</f>
        <v>0</v>
      </c>
      <c r="J179" s="4">
        <f>경비항목!H29</f>
        <v>0</v>
      </c>
      <c r="K179" s="5">
        <f>TRUNC(G179*J179, 1)</f>
        <v>0</v>
      </c>
      <c r="L179" s="4">
        <f>경비항목!I29</f>
        <v>0</v>
      </c>
      <c r="M179" s="5">
        <f>TRUNC(G179*L179, 1)</f>
        <v>0</v>
      </c>
      <c r="N179" s="4">
        <f t="shared" ref="N179:O182" si="23">H179+J179+L179</f>
        <v>0</v>
      </c>
      <c r="O179" s="5">
        <f t="shared" si="23"/>
        <v>0</v>
      </c>
      <c r="P179" s="4" t="s">
        <v>1626</v>
      </c>
      <c r="Q179" s="4" t="s">
        <v>1626</v>
      </c>
      <c r="R179" s="4" t="s">
        <v>1626</v>
      </c>
      <c r="S179" s="1" t="s">
        <v>13</v>
      </c>
      <c r="U179" t="s">
        <v>54</v>
      </c>
      <c r="V179" t="s">
        <v>54</v>
      </c>
      <c r="W179" t="s">
        <v>13</v>
      </c>
      <c r="X179">
        <v>1</v>
      </c>
    </row>
    <row r="180" spans="1:24" x14ac:dyDescent="0.2">
      <c r="A180" s="1" t="s">
        <v>1336</v>
      </c>
      <c r="B180" s="1" t="s">
        <v>1627</v>
      </c>
      <c r="C180" s="1" t="s">
        <v>13</v>
      </c>
      <c r="D180" s="1" t="s">
        <v>1628</v>
      </c>
      <c r="E180" s="1" t="s">
        <v>1315</v>
      </c>
      <c r="F180" s="6" t="s">
        <v>1316</v>
      </c>
      <c r="G180" s="3">
        <v>1</v>
      </c>
      <c r="H180" s="4">
        <f>0</f>
        <v>0</v>
      </c>
      <c r="I180" s="5">
        <f>TRUNC(G180*H180, 1)</f>
        <v>0</v>
      </c>
      <c r="J180" s="4">
        <f>TRUNC(노무!E25*25/20 * 16/12 * 1/8,1)</f>
        <v>0</v>
      </c>
      <c r="K180" s="5">
        <f>TRUNC(G180*J180, 1)</f>
        <v>0</v>
      </c>
      <c r="L180" s="4">
        <f>0</f>
        <v>0</v>
      </c>
      <c r="M180" s="5">
        <f>TRUNC(G180*L180, 1)</f>
        <v>0</v>
      </c>
      <c r="N180" s="4">
        <f t="shared" si="23"/>
        <v>0</v>
      </c>
      <c r="O180" s="5">
        <f t="shared" si="23"/>
        <v>0</v>
      </c>
      <c r="P180" s="4" t="s">
        <v>1626</v>
      </c>
      <c r="Q180" s="4" t="s">
        <v>1626</v>
      </c>
      <c r="R180" s="4" t="s">
        <v>1626</v>
      </c>
      <c r="S180" s="1" t="s">
        <v>13</v>
      </c>
      <c r="U180" t="s">
        <v>54</v>
      </c>
      <c r="V180" t="s">
        <v>54</v>
      </c>
      <c r="W180" t="s">
        <v>13</v>
      </c>
      <c r="X180">
        <v>1</v>
      </c>
    </row>
    <row r="181" spans="1:24" x14ac:dyDescent="0.2">
      <c r="A181" s="1" t="s">
        <v>1336</v>
      </c>
      <c r="B181" s="1" t="s">
        <v>1629</v>
      </c>
      <c r="C181" s="1" t="s">
        <v>13</v>
      </c>
      <c r="D181" s="1" t="s">
        <v>1630</v>
      </c>
      <c r="E181" s="1" t="s">
        <v>1631</v>
      </c>
      <c r="F181" s="6" t="s">
        <v>1441</v>
      </c>
      <c r="G181" s="3">
        <v>3.8</v>
      </c>
      <c r="H181" s="4">
        <f>자재!E8</f>
        <v>0</v>
      </c>
      <c r="I181" s="5">
        <f>TRUNC(G181*H181, 1)</f>
        <v>0</v>
      </c>
      <c r="J181" s="4">
        <f>0</f>
        <v>0</v>
      </c>
      <c r="K181" s="5">
        <f>TRUNC(G181*J181, 1)</f>
        <v>0</v>
      </c>
      <c r="L181" s="4">
        <f>0</f>
        <v>0</v>
      </c>
      <c r="M181" s="5">
        <f>TRUNC(G181*L181, 1)</f>
        <v>0</v>
      </c>
      <c r="N181" s="4">
        <f t="shared" si="23"/>
        <v>0</v>
      </c>
      <c r="O181" s="5">
        <f t="shared" si="23"/>
        <v>0</v>
      </c>
      <c r="P181" s="4" t="s">
        <v>1626</v>
      </c>
      <c r="Q181" s="4" t="s">
        <v>1626</v>
      </c>
      <c r="R181" s="4" t="s">
        <v>1626</v>
      </c>
      <c r="S181" s="1" t="s">
        <v>13</v>
      </c>
      <c r="U181" t="s">
        <v>54</v>
      </c>
      <c r="V181" t="s">
        <v>54</v>
      </c>
      <c r="W181" t="s">
        <v>13</v>
      </c>
      <c r="X181">
        <v>1</v>
      </c>
    </row>
    <row r="182" spans="1:24" x14ac:dyDescent="0.2">
      <c r="A182" s="1" t="s">
        <v>1336</v>
      </c>
      <c r="B182" s="1" t="s">
        <v>1307</v>
      </c>
      <c r="C182" s="1" t="s">
        <v>13</v>
      </c>
      <c r="D182" s="1" t="s">
        <v>1632</v>
      </c>
      <c r="E182" s="1" t="s">
        <v>1702</v>
      </c>
      <c r="F182" s="6" t="s">
        <v>1310</v>
      </c>
      <c r="G182" s="3">
        <v>1</v>
      </c>
      <c r="H182" s="4">
        <f>TRUNC((I181)*39*0.01, 1)</f>
        <v>0</v>
      </c>
      <c r="I182" s="5">
        <f>TRUNC(G182*H182, 1)</f>
        <v>0</v>
      </c>
      <c r="J182" s="4">
        <f>0</f>
        <v>0</v>
      </c>
      <c r="K182" s="5">
        <f>TRUNC(G182*J182, 1)</f>
        <v>0</v>
      </c>
      <c r="L182" s="4">
        <f>0</f>
        <v>0</v>
      </c>
      <c r="M182" s="5">
        <f>TRUNC(G182*L182, 1)</f>
        <v>0</v>
      </c>
      <c r="N182" s="4">
        <f t="shared" si="23"/>
        <v>0</v>
      </c>
      <c r="O182" s="5">
        <f t="shared" si="23"/>
        <v>0</v>
      </c>
      <c r="P182" s="4" t="s">
        <v>1626</v>
      </c>
      <c r="Q182" s="4" t="s">
        <v>1626</v>
      </c>
      <c r="R182" s="4" t="s">
        <v>1626</v>
      </c>
      <c r="S182" s="1" t="s">
        <v>13</v>
      </c>
      <c r="U182" t="s">
        <v>54</v>
      </c>
      <c r="V182" t="s">
        <v>54</v>
      </c>
      <c r="W182">
        <v>39</v>
      </c>
      <c r="X182">
        <v>1</v>
      </c>
    </row>
    <row r="183" spans="1:24" x14ac:dyDescent="0.2">
      <c r="A183" s="1" t="s">
        <v>13</v>
      </c>
      <c r="B183" s="1" t="s">
        <v>13</v>
      </c>
      <c r="C183" s="1" t="s">
        <v>13</v>
      </c>
      <c r="D183" s="1" t="s">
        <v>1311</v>
      </c>
      <c r="E183" s="1" t="s">
        <v>13</v>
      </c>
      <c r="F183" s="6" t="s">
        <v>13</v>
      </c>
      <c r="G183" s="1" t="s">
        <v>13</v>
      </c>
      <c r="H183" s="1" t="s">
        <v>13</v>
      </c>
      <c r="I183" s="5">
        <f>TRUNC(SUMPRODUCT(I179:I182, X179:X182), 0)</f>
        <v>0</v>
      </c>
      <c r="J183" s="1" t="s">
        <v>13</v>
      </c>
      <c r="K183" s="5">
        <f>TRUNC(SUMPRODUCT(K179:K182, X179:X182), 0)</f>
        <v>0</v>
      </c>
      <c r="L183" s="1" t="s">
        <v>13</v>
      </c>
      <c r="M183" s="5">
        <f>TRUNC(SUMPRODUCT(M179:M182, X179:X182), 0)</f>
        <v>0</v>
      </c>
      <c r="N183" s="1" t="s">
        <v>13</v>
      </c>
      <c r="O183" s="5">
        <f>I183+K183+M183</f>
        <v>0</v>
      </c>
      <c r="P183" s="4" t="s">
        <v>13</v>
      </c>
      <c r="Q183" s="4" t="s">
        <v>13</v>
      </c>
      <c r="R183" s="4" t="s">
        <v>13</v>
      </c>
      <c r="S183" s="1" t="s">
        <v>13</v>
      </c>
      <c r="U183" t="s">
        <v>13</v>
      </c>
      <c r="V183" t="s">
        <v>13</v>
      </c>
      <c r="W183" t="s">
        <v>13</v>
      </c>
      <c r="X183">
        <v>1</v>
      </c>
    </row>
    <row r="184" spans="1:24" x14ac:dyDescent="0.2">
      <c r="A184" s="1" t="s">
        <v>13</v>
      </c>
      <c r="B184" s="1" t="s">
        <v>13</v>
      </c>
      <c r="C184" s="1" t="s">
        <v>13</v>
      </c>
      <c r="D184" s="1" t="s">
        <v>13</v>
      </c>
      <c r="E184" s="1" t="s">
        <v>13</v>
      </c>
      <c r="F184" s="6" t="s">
        <v>13</v>
      </c>
      <c r="G184" s="1" t="s">
        <v>13</v>
      </c>
      <c r="H184" s="1" t="s">
        <v>13</v>
      </c>
      <c r="I184" s="1" t="s">
        <v>13</v>
      </c>
      <c r="J184" s="1" t="s">
        <v>13</v>
      </c>
      <c r="K184" s="1" t="s">
        <v>13</v>
      </c>
      <c r="L184" s="1" t="s">
        <v>13</v>
      </c>
      <c r="M184" s="1" t="s">
        <v>13</v>
      </c>
      <c r="N184" s="1" t="s">
        <v>13</v>
      </c>
      <c r="O184" s="1" t="s">
        <v>13</v>
      </c>
      <c r="P184" s="4" t="s">
        <v>13</v>
      </c>
      <c r="Q184" s="4" t="s">
        <v>13</v>
      </c>
      <c r="R184" s="4" t="s">
        <v>13</v>
      </c>
      <c r="S184" s="1" t="s">
        <v>13</v>
      </c>
      <c r="U184" t="s">
        <v>13</v>
      </c>
      <c r="V184" t="s">
        <v>13</v>
      </c>
      <c r="W184" t="s">
        <v>13</v>
      </c>
      <c r="X184">
        <v>1</v>
      </c>
    </row>
    <row r="185" spans="1:24" x14ac:dyDescent="0.2">
      <c r="A185" s="1" t="s">
        <v>1348</v>
      </c>
      <c r="B185" s="1" t="s">
        <v>13</v>
      </c>
      <c r="C185" s="1" t="s">
        <v>13</v>
      </c>
      <c r="D185" s="1" t="s">
        <v>1333</v>
      </c>
      <c r="E185" s="1" t="s">
        <v>1349</v>
      </c>
      <c r="F185" s="6" t="s">
        <v>1335</v>
      </c>
      <c r="G185" s="1" t="s">
        <v>13</v>
      </c>
      <c r="H185" s="1" t="s">
        <v>13</v>
      </c>
      <c r="I185" s="1" t="s">
        <v>13</v>
      </c>
      <c r="J185" s="1" t="s">
        <v>13</v>
      </c>
      <c r="K185" s="1" t="s">
        <v>13</v>
      </c>
      <c r="L185" s="1" t="s">
        <v>13</v>
      </c>
      <c r="M185" s="1" t="s">
        <v>13</v>
      </c>
      <c r="N185" s="1" t="s">
        <v>13</v>
      </c>
      <c r="O185" s="1" t="s">
        <v>13</v>
      </c>
      <c r="P185" s="4" t="s">
        <v>13</v>
      </c>
      <c r="Q185" s="4" t="s">
        <v>13</v>
      </c>
      <c r="R185" s="4" t="s">
        <v>13</v>
      </c>
      <c r="S185" s="1" t="s">
        <v>13</v>
      </c>
      <c r="U185" t="s">
        <v>13</v>
      </c>
      <c r="V185" t="s">
        <v>13</v>
      </c>
      <c r="W185" t="s">
        <v>13</v>
      </c>
      <c r="X185">
        <v>1</v>
      </c>
    </row>
    <row r="186" spans="1:24" x14ac:dyDescent="0.2">
      <c r="A186" s="1" t="s">
        <v>1348</v>
      </c>
      <c r="B186" s="1" t="s">
        <v>1703</v>
      </c>
      <c r="C186" s="1" t="s">
        <v>13</v>
      </c>
      <c r="D186" s="1" t="s">
        <v>1333</v>
      </c>
      <c r="E186" s="1" t="s">
        <v>1704</v>
      </c>
      <c r="F186" s="6" t="s">
        <v>1625</v>
      </c>
      <c r="G186" s="3">
        <v>0.2298</v>
      </c>
      <c r="H186" s="4">
        <f>경비항목!G30</f>
        <v>0</v>
      </c>
      <c r="I186" s="5">
        <f>TRUNC(G186*H186, 1)</f>
        <v>0</v>
      </c>
      <c r="J186" s="4">
        <f>경비항목!H30</f>
        <v>0</v>
      </c>
      <c r="K186" s="5">
        <f>TRUNC(G186*J186, 1)</f>
        <v>0</v>
      </c>
      <c r="L186" s="4">
        <f>경비항목!I30</f>
        <v>0</v>
      </c>
      <c r="M186" s="5">
        <f>TRUNC(G186*L186, 1)</f>
        <v>0</v>
      </c>
      <c r="N186" s="4">
        <f t="shared" ref="N186:O189" si="24">H186+J186+L186</f>
        <v>0</v>
      </c>
      <c r="O186" s="5">
        <f t="shared" si="24"/>
        <v>0</v>
      </c>
      <c r="P186" s="4" t="s">
        <v>1626</v>
      </c>
      <c r="Q186" s="4" t="s">
        <v>1626</v>
      </c>
      <c r="R186" s="4" t="s">
        <v>1626</v>
      </c>
      <c r="S186" s="1" t="s">
        <v>13</v>
      </c>
      <c r="U186" t="s">
        <v>54</v>
      </c>
      <c r="V186" t="s">
        <v>54</v>
      </c>
      <c r="W186" t="s">
        <v>13</v>
      </c>
      <c r="X186">
        <v>1</v>
      </c>
    </row>
    <row r="187" spans="1:24" x14ac:dyDescent="0.2">
      <c r="A187" s="1" t="s">
        <v>1348</v>
      </c>
      <c r="B187" s="1" t="s">
        <v>1627</v>
      </c>
      <c r="C187" s="1" t="s">
        <v>13</v>
      </c>
      <c r="D187" s="1" t="s">
        <v>1628</v>
      </c>
      <c r="E187" s="1" t="s">
        <v>1315</v>
      </c>
      <c r="F187" s="6" t="s">
        <v>1316</v>
      </c>
      <c r="G187" s="3">
        <v>1</v>
      </c>
      <c r="H187" s="4">
        <f>0</f>
        <v>0</v>
      </c>
      <c r="I187" s="5">
        <f>TRUNC(G187*H187, 1)</f>
        <v>0</v>
      </c>
      <c r="J187" s="4">
        <f>TRUNC(노무!E25*25/20 * 16/12 * 1/8,1)</f>
        <v>0</v>
      </c>
      <c r="K187" s="5">
        <f>TRUNC(G187*J187, 1)</f>
        <v>0</v>
      </c>
      <c r="L187" s="4">
        <f>0</f>
        <v>0</v>
      </c>
      <c r="M187" s="5">
        <f>TRUNC(G187*L187, 1)</f>
        <v>0</v>
      </c>
      <c r="N187" s="4">
        <f t="shared" si="24"/>
        <v>0</v>
      </c>
      <c r="O187" s="5">
        <f t="shared" si="24"/>
        <v>0</v>
      </c>
      <c r="P187" s="4" t="s">
        <v>1626</v>
      </c>
      <c r="Q187" s="4" t="s">
        <v>1626</v>
      </c>
      <c r="R187" s="4" t="s">
        <v>1626</v>
      </c>
      <c r="S187" s="1" t="s">
        <v>13</v>
      </c>
      <c r="U187" t="s">
        <v>54</v>
      </c>
      <c r="V187" t="s">
        <v>54</v>
      </c>
      <c r="W187" t="s">
        <v>13</v>
      </c>
      <c r="X187">
        <v>1</v>
      </c>
    </row>
    <row r="188" spans="1:24" x14ac:dyDescent="0.2">
      <c r="A188" s="1" t="s">
        <v>1348</v>
      </c>
      <c r="B188" s="1" t="s">
        <v>1629</v>
      </c>
      <c r="C188" s="1" t="s">
        <v>13</v>
      </c>
      <c r="D188" s="1" t="s">
        <v>1630</v>
      </c>
      <c r="E188" s="1" t="s">
        <v>1631</v>
      </c>
      <c r="F188" s="6" t="s">
        <v>1441</v>
      </c>
      <c r="G188" s="3">
        <v>4.7</v>
      </c>
      <c r="H188" s="4">
        <f>자재!E8</f>
        <v>0</v>
      </c>
      <c r="I188" s="5">
        <f>TRUNC(G188*H188, 1)</f>
        <v>0</v>
      </c>
      <c r="J188" s="4">
        <f>0</f>
        <v>0</v>
      </c>
      <c r="K188" s="5">
        <f>TRUNC(G188*J188, 1)</f>
        <v>0</v>
      </c>
      <c r="L188" s="4">
        <f>0</f>
        <v>0</v>
      </c>
      <c r="M188" s="5">
        <f>TRUNC(G188*L188, 1)</f>
        <v>0</v>
      </c>
      <c r="N188" s="4">
        <f t="shared" si="24"/>
        <v>0</v>
      </c>
      <c r="O188" s="5">
        <f t="shared" si="24"/>
        <v>0</v>
      </c>
      <c r="P188" s="4" t="s">
        <v>1626</v>
      </c>
      <c r="Q188" s="4" t="s">
        <v>1626</v>
      </c>
      <c r="R188" s="4" t="s">
        <v>1626</v>
      </c>
      <c r="S188" s="1" t="s">
        <v>13</v>
      </c>
      <c r="U188" t="s">
        <v>54</v>
      </c>
      <c r="V188" t="s">
        <v>54</v>
      </c>
      <c r="W188" t="s">
        <v>13</v>
      </c>
      <c r="X188">
        <v>1</v>
      </c>
    </row>
    <row r="189" spans="1:24" x14ac:dyDescent="0.2">
      <c r="A189" s="1" t="s">
        <v>1348</v>
      </c>
      <c r="B189" s="1" t="s">
        <v>1307</v>
      </c>
      <c r="C189" s="1" t="s">
        <v>13</v>
      </c>
      <c r="D189" s="1" t="s">
        <v>1632</v>
      </c>
      <c r="E189" s="1" t="s">
        <v>1702</v>
      </c>
      <c r="F189" s="6" t="s">
        <v>1310</v>
      </c>
      <c r="G189" s="3">
        <v>1</v>
      </c>
      <c r="H189" s="4">
        <f>TRUNC((I188)*39*0.01, 1)</f>
        <v>0</v>
      </c>
      <c r="I189" s="5">
        <f>TRUNC(G189*H189, 1)</f>
        <v>0</v>
      </c>
      <c r="J189" s="4">
        <f>0</f>
        <v>0</v>
      </c>
      <c r="K189" s="5">
        <f>TRUNC(G189*J189, 1)</f>
        <v>0</v>
      </c>
      <c r="L189" s="4">
        <f>0</f>
        <v>0</v>
      </c>
      <c r="M189" s="5">
        <f>TRUNC(G189*L189, 1)</f>
        <v>0</v>
      </c>
      <c r="N189" s="4">
        <f t="shared" si="24"/>
        <v>0</v>
      </c>
      <c r="O189" s="5">
        <f t="shared" si="24"/>
        <v>0</v>
      </c>
      <c r="P189" s="4" t="s">
        <v>1626</v>
      </c>
      <c r="Q189" s="4" t="s">
        <v>1626</v>
      </c>
      <c r="R189" s="4" t="s">
        <v>1626</v>
      </c>
      <c r="S189" s="1" t="s">
        <v>13</v>
      </c>
      <c r="U189" t="s">
        <v>54</v>
      </c>
      <c r="V189" t="s">
        <v>54</v>
      </c>
      <c r="W189">
        <v>39</v>
      </c>
      <c r="X189">
        <v>1</v>
      </c>
    </row>
    <row r="190" spans="1:24" x14ac:dyDescent="0.2">
      <c r="A190" s="1" t="s">
        <v>13</v>
      </c>
      <c r="B190" s="1" t="s">
        <v>13</v>
      </c>
      <c r="C190" s="1" t="s">
        <v>13</v>
      </c>
      <c r="D190" s="1" t="s">
        <v>1311</v>
      </c>
      <c r="E190" s="1" t="s">
        <v>13</v>
      </c>
      <c r="F190" s="6" t="s">
        <v>13</v>
      </c>
      <c r="G190" s="1" t="s">
        <v>13</v>
      </c>
      <c r="H190" s="1" t="s">
        <v>13</v>
      </c>
      <c r="I190" s="5">
        <f>TRUNC(SUMPRODUCT(I186:I189, X186:X189), 0)</f>
        <v>0</v>
      </c>
      <c r="J190" s="1" t="s">
        <v>13</v>
      </c>
      <c r="K190" s="5">
        <f>TRUNC(SUMPRODUCT(K186:K189, X186:X189), 0)</f>
        <v>0</v>
      </c>
      <c r="L190" s="1" t="s">
        <v>13</v>
      </c>
      <c r="M190" s="5">
        <f>TRUNC(SUMPRODUCT(M186:M189, X186:X189), 0)</f>
        <v>0</v>
      </c>
      <c r="N190" s="1" t="s">
        <v>13</v>
      </c>
      <c r="O190" s="5">
        <f>I190+K190+M190</f>
        <v>0</v>
      </c>
      <c r="P190" s="4" t="s">
        <v>13</v>
      </c>
      <c r="Q190" s="4" t="s">
        <v>13</v>
      </c>
      <c r="R190" s="4" t="s">
        <v>13</v>
      </c>
      <c r="S190" s="1" t="s">
        <v>13</v>
      </c>
      <c r="U190" t="s">
        <v>13</v>
      </c>
      <c r="V190" t="s">
        <v>13</v>
      </c>
      <c r="W190" t="s">
        <v>13</v>
      </c>
      <c r="X190">
        <v>1</v>
      </c>
    </row>
    <row r="191" spans="1:24" x14ac:dyDescent="0.2">
      <c r="A191" s="1" t="s">
        <v>13</v>
      </c>
      <c r="B191" s="1" t="s">
        <v>13</v>
      </c>
      <c r="C191" s="1" t="s">
        <v>13</v>
      </c>
      <c r="D191" s="1" t="s">
        <v>13</v>
      </c>
      <c r="E191" s="1" t="s">
        <v>13</v>
      </c>
      <c r="F191" s="6" t="s">
        <v>13</v>
      </c>
      <c r="G191" s="1" t="s">
        <v>13</v>
      </c>
      <c r="H191" s="1" t="s">
        <v>13</v>
      </c>
      <c r="I191" s="1" t="s">
        <v>13</v>
      </c>
      <c r="J191" s="1" t="s">
        <v>13</v>
      </c>
      <c r="K191" s="1" t="s">
        <v>13</v>
      </c>
      <c r="L191" s="1" t="s">
        <v>13</v>
      </c>
      <c r="M191" s="1" t="s">
        <v>13</v>
      </c>
      <c r="N191" s="1" t="s">
        <v>13</v>
      </c>
      <c r="O191" s="1" t="s">
        <v>13</v>
      </c>
      <c r="P191" s="4" t="s">
        <v>13</v>
      </c>
      <c r="Q191" s="4" t="s">
        <v>13</v>
      </c>
      <c r="R191" s="4" t="s">
        <v>13</v>
      </c>
      <c r="S191" s="1" t="s">
        <v>13</v>
      </c>
      <c r="U191" t="s">
        <v>13</v>
      </c>
      <c r="V191" t="s">
        <v>13</v>
      </c>
      <c r="W191" t="s">
        <v>13</v>
      </c>
      <c r="X191">
        <v>1</v>
      </c>
    </row>
    <row r="192" spans="1:24" x14ac:dyDescent="0.2">
      <c r="A192" s="1" t="s">
        <v>1350</v>
      </c>
      <c r="B192" s="1" t="s">
        <v>13</v>
      </c>
      <c r="C192" s="1" t="s">
        <v>13</v>
      </c>
      <c r="D192" s="1" t="s">
        <v>1333</v>
      </c>
      <c r="E192" s="1" t="s">
        <v>1351</v>
      </c>
      <c r="F192" s="6" t="s">
        <v>1335</v>
      </c>
      <c r="G192" s="1" t="s">
        <v>13</v>
      </c>
      <c r="H192" s="1" t="s">
        <v>13</v>
      </c>
      <c r="I192" s="1" t="s">
        <v>13</v>
      </c>
      <c r="J192" s="1" t="s">
        <v>13</v>
      </c>
      <c r="K192" s="1" t="s">
        <v>13</v>
      </c>
      <c r="L192" s="1" t="s">
        <v>13</v>
      </c>
      <c r="M192" s="1" t="s">
        <v>13</v>
      </c>
      <c r="N192" s="1" t="s">
        <v>13</v>
      </c>
      <c r="O192" s="1" t="s">
        <v>13</v>
      </c>
      <c r="P192" s="4" t="s">
        <v>13</v>
      </c>
      <c r="Q192" s="4" t="s">
        <v>13</v>
      </c>
      <c r="R192" s="4" t="s">
        <v>13</v>
      </c>
      <c r="S192" s="1" t="s">
        <v>13</v>
      </c>
      <c r="U192" t="s">
        <v>13</v>
      </c>
      <c r="V192" t="s">
        <v>13</v>
      </c>
      <c r="W192" t="s">
        <v>13</v>
      </c>
      <c r="X192">
        <v>1</v>
      </c>
    </row>
    <row r="193" spans="1:24" x14ac:dyDescent="0.2">
      <c r="A193" s="1" t="s">
        <v>1350</v>
      </c>
      <c r="B193" s="1" t="s">
        <v>1705</v>
      </c>
      <c r="C193" s="1" t="s">
        <v>13</v>
      </c>
      <c r="D193" s="1" t="s">
        <v>1333</v>
      </c>
      <c r="E193" s="1" t="s">
        <v>1706</v>
      </c>
      <c r="F193" s="6" t="s">
        <v>1625</v>
      </c>
      <c r="G193" s="3">
        <v>0.2298</v>
      </c>
      <c r="H193" s="4">
        <f>경비항목!G31</f>
        <v>0</v>
      </c>
      <c r="I193" s="5">
        <f>TRUNC(G193*H193, 1)</f>
        <v>0</v>
      </c>
      <c r="J193" s="4">
        <f>경비항목!H31</f>
        <v>0</v>
      </c>
      <c r="K193" s="5">
        <f>TRUNC(G193*J193, 1)</f>
        <v>0</v>
      </c>
      <c r="L193" s="4">
        <f>경비항목!I31</f>
        <v>0</v>
      </c>
      <c r="M193" s="5">
        <f>TRUNC(G193*L193, 1)</f>
        <v>0</v>
      </c>
      <c r="N193" s="4">
        <f t="shared" ref="N193:O196" si="25">H193+J193+L193</f>
        <v>0</v>
      </c>
      <c r="O193" s="5">
        <f t="shared" si="25"/>
        <v>0</v>
      </c>
      <c r="P193" s="4" t="s">
        <v>1626</v>
      </c>
      <c r="Q193" s="4" t="s">
        <v>1626</v>
      </c>
      <c r="R193" s="4" t="s">
        <v>1626</v>
      </c>
      <c r="S193" s="1" t="s">
        <v>13</v>
      </c>
      <c r="U193" t="s">
        <v>54</v>
      </c>
      <c r="V193" t="s">
        <v>54</v>
      </c>
      <c r="W193" t="s">
        <v>13</v>
      </c>
      <c r="X193">
        <v>1</v>
      </c>
    </row>
    <row r="194" spans="1:24" x14ac:dyDescent="0.2">
      <c r="A194" s="1" t="s">
        <v>1350</v>
      </c>
      <c r="B194" s="1" t="s">
        <v>1627</v>
      </c>
      <c r="C194" s="1" t="s">
        <v>13</v>
      </c>
      <c r="D194" s="1" t="s">
        <v>1628</v>
      </c>
      <c r="E194" s="1" t="s">
        <v>1315</v>
      </c>
      <c r="F194" s="6" t="s">
        <v>1316</v>
      </c>
      <c r="G194" s="3">
        <v>1</v>
      </c>
      <c r="H194" s="4">
        <f>0</f>
        <v>0</v>
      </c>
      <c r="I194" s="5">
        <f>TRUNC(G194*H194, 1)</f>
        <v>0</v>
      </c>
      <c r="J194" s="4">
        <f>TRUNC(노무!E25*25/20 * 16/12 * 1/8,1)</f>
        <v>0</v>
      </c>
      <c r="K194" s="5">
        <f>TRUNC(G194*J194, 1)</f>
        <v>0</v>
      </c>
      <c r="L194" s="4">
        <f>0</f>
        <v>0</v>
      </c>
      <c r="M194" s="5">
        <f>TRUNC(G194*L194, 1)</f>
        <v>0</v>
      </c>
      <c r="N194" s="4">
        <f t="shared" si="25"/>
        <v>0</v>
      </c>
      <c r="O194" s="5">
        <f t="shared" si="25"/>
        <v>0</v>
      </c>
      <c r="P194" s="4" t="s">
        <v>1626</v>
      </c>
      <c r="Q194" s="4" t="s">
        <v>1626</v>
      </c>
      <c r="R194" s="4" t="s">
        <v>1626</v>
      </c>
      <c r="S194" s="1" t="s">
        <v>13</v>
      </c>
      <c r="U194" t="s">
        <v>54</v>
      </c>
      <c r="V194" t="s">
        <v>54</v>
      </c>
      <c r="W194" t="s">
        <v>13</v>
      </c>
      <c r="X194">
        <v>1</v>
      </c>
    </row>
    <row r="195" spans="1:24" x14ac:dyDescent="0.2">
      <c r="A195" s="1" t="s">
        <v>1350</v>
      </c>
      <c r="B195" s="1" t="s">
        <v>1629</v>
      </c>
      <c r="C195" s="1" t="s">
        <v>13</v>
      </c>
      <c r="D195" s="1" t="s">
        <v>1630</v>
      </c>
      <c r="E195" s="1" t="s">
        <v>1631</v>
      </c>
      <c r="F195" s="6" t="s">
        <v>1441</v>
      </c>
      <c r="G195" s="3">
        <v>5.4</v>
      </c>
      <c r="H195" s="4">
        <f>자재!E8</f>
        <v>0</v>
      </c>
      <c r="I195" s="5">
        <f>TRUNC(G195*H195, 1)</f>
        <v>0</v>
      </c>
      <c r="J195" s="4">
        <f>0</f>
        <v>0</v>
      </c>
      <c r="K195" s="5">
        <f>TRUNC(G195*J195, 1)</f>
        <v>0</v>
      </c>
      <c r="L195" s="4">
        <f>0</f>
        <v>0</v>
      </c>
      <c r="M195" s="5">
        <f>TRUNC(G195*L195, 1)</f>
        <v>0</v>
      </c>
      <c r="N195" s="4">
        <f t="shared" si="25"/>
        <v>0</v>
      </c>
      <c r="O195" s="5">
        <f t="shared" si="25"/>
        <v>0</v>
      </c>
      <c r="P195" s="4" t="s">
        <v>1626</v>
      </c>
      <c r="Q195" s="4" t="s">
        <v>1626</v>
      </c>
      <c r="R195" s="4" t="s">
        <v>1626</v>
      </c>
      <c r="S195" s="1" t="s">
        <v>13</v>
      </c>
      <c r="U195" t="s">
        <v>54</v>
      </c>
      <c r="V195" t="s">
        <v>54</v>
      </c>
      <c r="W195" t="s">
        <v>13</v>
      </c>
      <c r="X195">
        <v>1</v>
      </c>
    </row>
    <row r="196" spans="1:24" x14ac:dyDescent="0.2">
      <c r="A196" s="1" t="s">
        <v>1350</v>
      </c>
      <c r="B196" s="1" t="s">
        <v>1307</v>
      </c>
      <c r="C196" s="1" t="s">
        <v>13</v>
      </c>
      <c r="D196" s="1" t="s">
        <v>1632</v>
      </c>
      <c r="E196" s="1" t="s">
        <v>1702</v>
      </c>
      <c r="F196" s="6" t="s">
        <v>1310</v>
      </c>
      <c r="G196" s="3">
        <v>1</v>
      </c>
      <c r="H196" s="4">
        <f>TRUNC((I195)*39*0.01, 1)</f>
        <v>0</v>
      </c>
      <c r="I196" s="5">
        <f>TRUNC(G196*H196, 1)</f>
        <v>0</v>
      </c>
      <c r="J196" s="4">
        <f>0</f>
        <v>0</v>
      </c>
      <c r="K196" s="5">
        <f>TRUNC(G196*J196, 1)</f>
        <v>0</v>
      </c>
      <c r="L196" s="4">
        <f>0</f>
        <v>0</v>
      </c>
      <c r="M196" s="5">
        <f>TRUNC(G196*L196, 1)</f>
        <v>0</v>
      </c>
      <c r="N196" s="4">
        <f t="shared" si="25"/>
        <v>0</v>
      </c>
      <c r="O196" s="5">
        <f t="shared" si="25"/>
        <v>0</v>
      </c>
      <c r="P196" s="4" t="s">
        <v>1626</v>
      </c>
      <c r="Q196" s="4" t="s">
        <v>1626</v>
      </c>
      <c r="R196" s="4" t="s">
        <v>1626</v>
      </c>
      <c r="S196" s="1" t="s">
        <v>13</v>
      </c>
      <c r="U196" t="s">
        <v>54</v>
      </c>
      <c r="V196" t="s">
        <v>54</v>
      </c>
      <c r="W196">
        <v>39</v>
      </c>
      <c r="X196">
        <v>1</v>
      </c>
    </row>
    <row r="197" spans="1:24" x14ac:dyDescent="0.2">
      <c r="A197" s="1" t="s">
        <v>13</v>
      </c>
      <c r="B197" s="1" t="s">
        <v>13</v>
      </c>
      <c r="C197" s="1" t="s">
        <v>13</v>
      </c>
      <c r="D197" s="1" t="s">
        <v>1311</v>
      </c>
      <c r="E197" s="1" t="s">
        <v>13</v>
      </c>
      <c r="F197" s="6" t="s">
        <v>13</v>
      </c>
      <c r="G197" s="1" t="s">
        <v>13</v>
      </c>
      <c r="H197" s="1" t="s">
        <v>13</v>
      </c>
      <c r="I197" s="5">
        <f>TRUNC(SUMPRODUCT(I193:I196, X193:X196), 0)</f>
        <v>0</v>
      </c>
      <c r="J197" s="1" t="s">
        <v>13</v>
      </c>
      <c r="K197" s="5">
        <f>TRUNC(SUMPRODUCT(K193:K196, X193:X196), 0)</f>
        <v>0</v>
      </c>
      <c r="L197" s="1" t="s">
        <v>13</v>
      </c>
      <c r="M197" s="5">
        <f>TRUNC(SUMPRODUCT(M193:M196, X193:X196), 0)</f>
        <v>0</v>
      </c>
      <c r="N197" s="1" t="s">
        <v>13</v>
      </c>
      <c r="O197" s="5">
        <f>I197+K197+M197</f>
        <v>0</v>
      </c>
      <c r="P197" s="4" t="s">
        <v>13</v>
      </c>
      <c r="Q197" s="4" t="s">
        <v>13</v>
      </c>
      <c r="R197" s="4" t="s">
        <v>13</v>
      </c>
      <c r="S197" s="1" t="s">
        <v>13</v>
      </c>
      <c r="U197" t="s">
        <v>13</v>
      </c>
      <c r="V197" t="s">
        <v>13</v>
      </c>
      <c r="W197" t="s">
        <v>13</v>
      </c>
      <c r="X197">
        <v>1</v>
      </c>
    </row>
    <row r="198" spans="1:24" x14ac:dyDescent="0.2">
      <c r="A198" s="1" t="s">
        <v>13</v>
      </c>
      <c r="B198" s="1" t="s">
        <v>13</v>
      </c>
      <c r="C198" s="1" t="s">
        <v>13</v>
      </c>
      <c r="D198" s="1" t="s">
        <v>13</v>
      </c>
      <c r="E198" s="1" t="s">
        <v>13</v>
      </c>
      <c r="F198" s="6" t="s">
        <v>13</v>
      </c>
      <c r="G198" s="1" t="s">
        <v>13</v>
      </c>
      <c r="H198" s="1" t="s">
        <v>13</v>
      </c>
      <c r="I198" s="1" t="s">
        <v>13</v>
      </c>
      <c r="J198" s="1" t="s">
        <v>13</v>
      </c>
      <c r="K198" s="1" t="s">
        <v>13</v>
      </c>
      <c r="L198" s="1" t="s">
        <v>13</v>
      </c>
      <c r="M198" s="1" t="s">
        <v>13</v>
      </c>
      <c r="N198" s="1" t="s">
        <v>13</v>
      </c>
      <c r="O198" s="1" t="s">
        <v>13</v>
      </c>
      <c r="P198" s="4" t="s">
        <v>13</v>
      </c>
      <c r="Q198" s="4" t="s">
        <v>13</v>
      </c>
      <c r="R198" s="4" t="s">
        <v>13</v>
      </c>
      <c r="S198" s="1" t="s">
        <v>13</v>
      </c>
      <c r="U198" t="s">
        <v>13</v>
      </c>
      <c r="V198" t="s">
        <v>13</v>
      </c>
      <c r="W198" t="s">
        <v>13</v>
      </c>
      <c r="X198">
        <v>1</v>
      </c>
    </row>
    <row r="199" spans="1:24" x14ac:dyDescent="0.2">
      <c r="A199" s="1" t="s">
        <v>1379</v>
      </c>
      <c r="B199" s="1" t="s">
        <v>13</v>
      </c>
      <c r="C199" s="1" t="s">
        <v>13</v>
      </c>
      <c r="D199" s="1" t="s">
        <v>1333</v>
      </c>
      <c r="E199" s="1" t="s">
        <v>1380</v>
      </c>
      <c r="F199" s="6" t="s">
        <v>1335</v>
      </c>
      <c r="G199" s="1" t="s">
        <v>13</v>
      </c>
      <c r="H199" s="1" t="s">
        <v>13</v>
      </c>
      <c r="I199" s="1" t="s">
        <v>13</v>
      </c>
      <c r="J199" s="1" t="s">
        <v>13</v>
      </c>
      <c r="K199" s="1" t="s">
        <v>13</v>
      </c>
      <c r="L199" s="1" t="s">
        <v>13</v>
      </c>
      <c r="M199" s="1" t="s">
        <v>13</v>
      </c>
      <c r="N199" s="1" t="s">
        <v>13</v>
      </c>
      <c r="O199" s="1" t="s">
        <v>13</v>
      </c>
      <c r="P199" s="4" t="s">
        <v>13</v>
      </c>
      <c r="Q199" s="4" t="s">
        <v>13</v>
      </c>
      <c r="R199" s="4" t="s">
        <v>13</v>
      </c>
      <c r="S199" s="1" t="s">
        <v>13</v>
      </c>
      <c r="U199" t="s">
        <v>13</v>
      </c>
      <c r="V199" t="s">
        <v>13</v>
      </c>
      <c r="W199" t="s">
        <v>13</v>
      </c>
      <c r="X199">
        <v>1</v>
      </c>
    </row>
    <row r="200" spans="1:24" x14ac:dyDescent="0.2">
      <c r="A200" s="1" t="s">
        <v>1379</v>
      </c>
      <c r="B200" s="1" t="s">
        <v>1707</v>
      </c>
      <c r="C200" s="1" t="s">
        <v>13</v>
      </c>
      <c r="D200" s="1" t="s">
        <v>1333</v>
      </c>
      <c r="E200" s="1" t="s">
        <v>1708</v>
      </c>
      <c r="F200" s="6" t="s">
        <v>1625</v>
      </c>
      <c r="G200" s="3">
        <v>0.20569999999999999</v>
      </c>
      <c r="H200" s="4">
        <f>경비항목!G32</f>
        <v>0</v>
      </c>
      <c r="I200" s="5">
        <f>TRUNC(G200*H200, 1)</f>
        <v>0</v>
      </c>
      <c r="J200" s="4">
        <f>경비항목!H32</f>
        <v>0</v>
      </c>
      <c r="K200" s="5">
        <f>TRUNC(G200*J200, 1)</f>
        <v>0</v>
      </c>
      <c r="L200" s="4">
        <f>경비항목!I32</f>
        <v>0</v>
      </c>
      <c r="M200" s="5">
        <f>TRUNC(G200*L200, 1)</f>
        <v>0</v>
      </c>
      <c r="N200" s="4">
        <f t="shared" ref="N200:O203" si="26">H200+J200+L200</f>
        <v>0</v>
      </c>
      <c r="O200" s="5">
        <f t="shared" si="26"/>
        <v>0</v>
      </c>
      <c r="P200" s="4" t="s">
        <v>1626</v>
      </c>
      <c r="Q200" s="4" t="s">
        <v>1626</v>
      </c>
      <c r="R200" s="4" t="s">
        <v>1626</v>
      </c>
      <c r="S200" s="1" t="s">
        <v>13</v>
      </c>
      <c r="U200" t="s">
        <v>54</v>
      </c>
      <c r="V200" t="s">
        <v>54</v>
      </c>
      <c r="W200" t="s">
        <v>13</v>
      </c>
      <c r="X200">
        <v>1</v>
      </c>
    </row>
    <row r="201" spans="1:24" x14ac:dyDescent="0.2">
      <c r="A201" s="1" t="s">
        <v>1379</v>
      </c>
      <c r="B201" s="1" t="s">
        <v>1627</v>
      </c>
      <c r="C201" s="1" t="s">
        <v>13</v>
      </c>
      <c r="D201" s="1" t="s">
        <v>1628</v>
      </c>
      <c r="E201" s="1" t="s">
        <v>1315</v>
      </c>
      <c r="F201" s="6" t="s">
        <v>1316</v>
      </c>
      <c r="G201" s="3">
        <v>1</v>
      </c>
      <c r="H201" s="4">
        <f>0</f>
        <v>0</v>
      </c>
      <c r="I201" s="5">
        <f>TRUNC(G201*H201, 1)</f>
        <v>0</v>
      </c>
      <c r="J201" s="4">
        <f>TRUNC(노무!E25*25/20 * 16/12 * 1/8,1)</f>
        <v>0</v>
      </c>
      <c r="K201" s="5">
        <f>TRUNC(G201*J201, 1)</f>
        <v>0</v>
      </c>
      <c r="L201" s="4">
        <f>0</f>
        <v>0</v>
      </c>
      <c r="M201" s="5">
        <f>TRUNC(G201*L201, 1)</f>
        <v>0</v>
      </c>
      <c r="N201" s="4">
        <f t="shared" si="26"/>
        <v>0</v>
      </c>
      <c r="O201" s="5">
        <f t="shared" si="26"/>
        <v>0</v>
      </c>
      <c r="P201" s="4" t="s">
        <v>1626</v>
      </c>
      <c r="Q201" s="4" t="s">
        <v>1626</v>
      </c>
      <c r="R201" s="4" t="s">
        <v>1626</v>
      </c>
      <c r="S201" s="1" t="s">
        <v>13</v>
      </c>
      <c r="U201" t="s">
        <v>54</v>
      </c>
      <c r="V201" t="s">
        <v>54</v>
      </c>
      <c r="W201" t="s">
        <v>13</v>
      </c>
      <c r="X201">
        <v>1</v>
      </c>
    </row>
    <row r="202" spans="1:24" x14ac:dyDescent="0.2">
      <c r="A202" s="1" t="s">
        <v>1379</v>
      </c>
      <c r="B202" s="1" t="s">
        <v>1629</v>
      </c>
      <c r="C202" s="1" t="s">
        <v>13</v>
      </c>
      <c r="D202" s="1" t="s">
        <v>1630</v>
      </c>
      <c r="E202" s="1" t="s">
        <v>1631</v>
      </c>
      <c r="F202" s="6" t="s">
        <v>1441</v>
      </c>
      <c r="G202" s="3">
        <v>6.1</v>
      </c>
      <c r="H202" s="4">
        <f>자재!E8</f>
        <v>0</v>
      </c>
      <c r="I202" s="5">
        <f>TRUNC(G202*H202, 1)</f>
        <v>0</v>
      </c>
      <c r="J202" s="4">
        <f>0</f>
        <v>0</v>
      </c>
      <c r="K202" s="5">
        <f>TRUNC(G202*J202, 1)</f>
        <v>0</v>
      </c>
      <c r="L202" s="4">
        <f>0</f>
        <v>0</v>
      </c>
      <c r="M202" s="5">
        <f>TRUNC(G202*L202, 1)</f>
        <v>0</v>
      </c>
      <c r="N202" s="4">
        <f t="shared" si="26"/>
        <v>0</v>
      </c>
      <c r="O202" s="5">
        <f t="shared" si="26"/>
        <v>0</v>
      </c>
      <c r="P202" s="4" t="s">
        <v>1626</v>
      </c>
      <c r="Q202" s="4" t="s">
        <v>1626</v>
      </c>
      <c r="R202" s="4" t="s">
        <v>1626</v>
      </c>
      <c r="S202" s="1" t="s">
        <v>13</v>
      </c>
      <c r="U202" t="s">
        <v>54</v>
      </c>
      <c r="V202" t="s">
        <v>54</v>
      </c>
      <c r="W202" t="s">
        <v>13</v>
      </c>
      <c r="X202">
        <v>1</v>
      </c>
    </row>
    <row r="203" spans="1:24" x14ac:dyDescent="0.2">
      <c r="A203" s="1" t="s">
        <v>1379</v>
      </c>
      <c r="B203" s="1" t="s">
        <v>1307</v>
      </c>
      <c r="C203" s="1" t="s">
        <v>13</v>
      </c>
      <c r="D203" s="1" t="s">
        <v>1632</v>
      </c>
      <c r="E203" s="1" t="s">
        <v>1702</v>
      </c>
      <c r="F203" s="6" t="s">
        <v>1310</v>
      </c>
      <c r="G203" s="3">
        <v>1</v>
      </c>
      <c r="H203" s="4">
        <f>TRUNC((I202)*39*0.01, 1)</f>
        <v>0</v>
      </c>
      <c r="I203" s="5">
        <f>TRUNC(G203*H203, 1)</f>
        <v>0</v>
      </c>
      <c r="J203" s="4">
        <f>0</f>
        <v>0</v>
      </c>
      <c r="K203" s="5">
        <f>TRUNC(G203*J203, 1)</f>
        <v>0</v>
      </c>
      <c r="L203" s="4">
        <f>0</f>
        <v>0</v>
      </c>
      <c r="M203" s="5">
        <f>TRUNC(G203*L203, 1)</f>
        <v>0</v>
      </c>
      <c r="N203" s="4">
        <f t="shared" si="26"/>
        <v>0</v>
      </c>
      <c r="O203" s="5">
        <f t="shared" si="26"/>
        <v>0</v>
      </c>
      <c r="P203" s="4" t="s">
        <v>1626</v>
      </c>
      <c r="Q203" s="4" t="s">
        <v>1626</v>
      </c>
      <c r="R203" s="4" t="s">
        <v>1626</v>
      </c>
      <c r="S203" s="1" t="s">
        <v>13</v>
      </c>
      <c r="U203" t="s">
        <v>54</v>
      </c>
      <c r="V203" t="s">
        <v>54</v>
      </c>
      <c r="W203">
        <v>39</v>
      </c>
      <c r="X203">
        <v>1</v>
      </c>
    </row>
    <row r="204" spans="1:24" x14ac:dyDescent="0.2">
      <c r="A204" s="1" t="s">
        <v>13</v>
      </c>
      <c r="B204" s="1" t="s">
        <v>13</v>
      </c>
      <c r="C204" s="1" t="s">
        <v>13</v>
      </c>
      <c r="D204" s="1" t="s">
        <v>1311</v>
      </c>
      <c r="E204" s="1" t="s">
        <v>13</v>
      </c>
      <c r="F204" s="6" t="s">
        <v>13</v>
      </c>
      <c r="G204" s="1" t="s">
        <v>13</v>
      </c>
      <c r="H204" s="1" t="s">
        <v>13</v>
      </c>
      <c r="I204" s="5">
        <f>TRUNC(SUMPRODUCT(I200:I203, X200:X203), 0)</f>
        <v>0</v>
      </c>
      <c r="J204" s="1" t="s">
        <v>13</v>
      </c>
      <c r="K204" s="5">
        <f>TRUNC(SUMPRODUCT(K200:K203, X200:X203), 0)</f>
        <v>0</v>
      </c>
      <c r="L204" s="1" t="s">
        <v>13</v>
      </c>
      <c r="M204" s="5">
        <f>TRUNC(SUMPRODUCT(M200:M203, X200:X203), 0)</f>
        <v>0</v>
      </c>
      <c r="N204" s="1" t="s">
        <v>13</v>
      </c>
      <c r="O204" s="5">
        <f>I204+K204+M204</f>
        <v>0</v>
      </c>
      <c r="P204" s="4" t="s">
        <v>13</v>
      </c>
      <c r="Q204" s="4" t="s">
        <v>13</v>
      </c>
      <c r="R204" s="4" t="s">
        <v>13</v>
      </c>
      <c r="S204" s="1" t="s">
        <v>13</v>
      </c>
      <c r="U204" t="s">
        <v>13</v>
      </c>
      <c r="V204" t="s">
        <v>13</v>
      </c>
      <c r="W204" t="s">
        <v>13</v>
      </c>
      <c r="X204">
        <v>1</v>
      </c>
    </row>
    <row r="205" spans="1:24" x14ac:dyDescent="0.2">
      <c r="A205" s="1" t="s">
        <v>13</v>
      </c>
      <c r="B205" s="1" t="s">
        <v>13</v>
      </c>
      <c r="C205" s="1" t="s">
        <v>13</v>
      </c>
      <c r="D205" s="1" t="s">
        <v>13</v>
      </c>
      <c r="E205" s="1" t="s">
        <v>13</v>
      </c>
      <c r="F205" s="6" t="s">
        <v>13</v>
      </c>
      <c r="G205" s="1" t="s">
        <v>13</v>
      </c>
      <c r="H205" s="1" t="s">
        <v>13</v>
      </c>
      <c r="I205" s="1" t="s">
        <v>13</v>
      </c>
      <c r="J205" s="1" t="s">
        <v>13</v>
      </c>
      <c r="K205" s="1" t="s">
        <v>13</v>
      </c>
      <c r="L205" s="1" t="s">
        <v>13</v>
      </c>
      <c r="M205" s="1" t="s">
        <v>13</v>
      </c>
      <c r="N205" s="1" t="s">
        <v>13</v>
      </c>
      <c r="O205" s="1" t="s">
        <v>13</v>
      </c>
      <c r="P205" s="4" t="s">
        <v>13</v>
      </c>
      <c r="Q205" s="4" t="s">
        <v>13</v>
      </c>
      <c r="R205" s="4" t="s">
        <v>13</v>
      </c>
      <c r="S205" s="1" t="s">
        <v>13</v>
      </c>
      <c r="U205" t="s">
        <v>13</v>
      </c>
      <c r="V205" t="s">
        <v>13</v>
      </c>
      <c r="W205" t="s">
        <v>13</v>
      </c>
      <c r="X205">
        <v>1</v>
      </c>
    </row>
    <row r="206" spans="1:24" x14ac:dyDescent="0.2">
      <c r="A206" s="1" t="s">
        <v>1596</v>
      </c>
      <c r="B206" s="1" t="s">
        <v>13</v>
      </c>
      <c r="C206" s="1" t="s">
        <v>13</v>
      </c>
      <c r="D206" s="1" t="s">
        <v>1333</v>
      </c>
      <c r="E206" s="1" t="s">
        <v>1597</v>
      </c>
      <c r="F206" s="6" t="s">
        <v>1335</v>
      </c>
      <c r="G206" s="1" t="s">
        <v>13</v>
      </c>
      <c r="H206" s="1" t="s">
        <v>13</v>
      </c>
      <c r="I206" s="1" t="s">
        <v>13</v>
      </c>
      <c r="J206" s="1" t="s">
        <v>13</v>
      </c>
      <c r="K206" s="1" t="s">
        <v>13</v>
      </c>
      <c r="L206" s="1" t="s">
        <v>13</v>
      </c>
      <c r="M206" s="1" t="s">
        <v>13</v>
      </c>
      <c r="N206" s="1" t="s">
        <v>13</v>
      </c>
      <c r="O206" s="1" t="s">
        <v>13</v>
      </c>
      <c r="P206" s="4" t="s">
        <v>13</v>
      </c>
      <c r="Q206" s="4" t="s">
        <v>13</v>
      </c>
      <c r="R206" s="4" t="s">
        <v>13</v>
      </c>
      <c r="S206" s="1" t="s">
        <v>13</v>
      </c>
      <c r="U206" t="s">
        <v>13</v>
      </c>
      <c r="V206" t="s">
        <v>13</v>
      </c>
      <c r="W206" t="s">
        <v>13</v>
      </c>
      <c r="X206">
        <v>1</v>
      </c>
    </row>
    <row r="207" spans="1:24" x14ac:dyDescent="0.2">
      <c r="A207" s="1" t="s">
        <v>1596</v>
      </c>
      <c r="B207" s="1" t="s">
        <v>1709</v>
      </c>
      <c r="C207" s="1" t="s">
        <v>13</v>
      </c>
      <c r="D207" s="1" t="s">
        <v>1333</v>
      </c>
      <c r="E207" s="1" t="s">
        <v>1710</v>
      </c>
      <c r="F207" s="6" t="s">
        <v>1625</v>
      </c>
      <c r="G207" s="3">
        <v>0.17369999999999999</v>
      </c>
      <c r="H207" s="4">
        <f>경비항목!G33</f>
        <v>0</v>
      </c>
      <c r="I207" s="5">
        <f>TRUNC(G207*H207, 1)</f>
        <v>0</v>
      </c>
      <c r="J207" s="4">
        <f>경비항목!H33</f>
        <v>0</v>
      </c>
      <c r="K207" s="5">
        <f>TRUNC(G207*J207, 1)</f>
        <v>0</v>
      </c>
      <c r="L207" s="4">
        <f>경비항목!I33</f>
        <v>0</v>
      </c>
      <c r="M207" s="5">
        <f>TRUNC(G207*L207, 1)</f>
        <v>0</v>
      </c>
      <c r="N207" s="4">
        <f t="shared" ref="N207:O210" si="27">H207+J207+L207</f>
        <v>0</v>
      </c>
      <c r="O207" s="5">
        <f t="shared" si="27"/>
        <v>0</v>
      </c>
      <c r="P207" s="4" t="s">
        <v>1626</v>
      </c>
      <c r="Q207" s="4" t="s">
        <v>1626</v>
      </c>
      <c r="R207" s="4" t="s">
        <v>1626</v>
      </c>
      <c r="S207" s="1" t="s">
        <v>13</v>
      </c>
      <c r="U207" t="s">
        <v>54</v>
      </c>
      <c r="V207" t="s">
        <v>54</v>
      </c>
      <c r="W207" t="s">
        <v>13</v>
      </c>
      <c r="X207">
        <v>1</v>
      </c>
    </row>
    <row r="208" spans="1:24" x14ac:dyDescent="0.2">
      <c r="A208" s="1" t="s">
        <v>1596</v>
      </c>
      <c r="B208" s="1" t="s">
        <v>1627</v>
      </c>
      <c r="C208" s="1" t="s">
        <v>13</v>
      </c>
      <c r="D208" s="1" t="s">
        <v>1628</v>
      </c>
      <c r="E208" s="1" t="s">
        <v>1315</v>
      </c>
      <c r="F208" s="6" t="s">
        <v>1316</v>
      </c>
      <c r="G208" s="3">
        <v>1</v>
      </c>
      <c r="H208" s="4">
        <f>0</f>
        <v>0</v>
      </c>
      <c r="I208" s="5">
        <f>TRUNC(G208*H208, 1)</f>
        <v>0</v>
      </c>
      <c r="J208" s="4">
        <f>TRUNC(노무!E25*25/20 * 16/12 * 1/8,1)</f>
        <v>0</v>
      </c>
      <c r="K208" s="5">
        <f>TRUNC(G208*J208, 1)</f>
        <v>0</v>
      </c>
      <c r="L208" s="4">
        <f>0</f>
        <v>0</v>
      </c>
      <c r="M208" s="5">
        <f>TRUNC(G208*L208, 1)</f>
        <v>0</v>
      </c>
      <c r="N208" s="4">
        <f t="shared" si="27"/>
        <v>0</v>
      </c>
      <c r="O208" s="5">
        <f t="shared" si="27"/>
        <v>0</v>
      </c>
      <c r="P208" s="4" t="s">
        <v>1626</v>
      </c>
      <c r="Q208" s="4" t="s">
        <v>1626</v>
      </c>
      <c r="R208" s="4" t="s">
        <v>1626</v>
      </c>
      <c r="S208" s="1" t="s">
        <v>13</v>
      </c>
      <c r="U208" t="s">
        <v>54</v>
      </c>
      <c r="V208" t="s">
        <v>54</v>
      </c>
      <c r="W208" t="s">
        <v>13</v>
      </c>
      <c r="X208">
        <v>1</v>
      </c>
    </row>
    <row r="209" spans="1:24" x14ac:dyDescent="0.2">
      <c r="A209" s="1" t="s">
        <v>1596</v>
      </c>
      <c r="B209" s="1" t="s">
        <v>1629</v>
      </c>
      <c r="C209" s="1" t="s">
        <v>13</v>
      </c>
      <c r="D209" s="1" t="s">
        <v>1630</v>
      </c>
      <c r="E209" s="1" t="s">
        <v>1631</v>
      </c>
      <c r="F209" s="6" t="s">
        <v>1441</v>
      </c>
      <c r="G209" s="3">
        <v>8.5</v>
      </c>
      <c r="H209" s="4">
        <f>자재!E8</f>
        <v>0</v>
      </c>
      <c r="I209" s="5">
        <f>TRUNC(G209*H209, 1)</f>
        <v>0</v>
      </c>
      <c r="J209" s="4">
        <f>0</f>
        <v>0</v>
      </c>
      <c r="K209" s="5">
        <f>TRUNC(G209*J209, 1)</f>
        <v>0</v>
      </c>
      <c r="L209" s="4">
        <f>0</f>
        <v>0</v>
      </c>
      <c r="M209" s="5">
        <f>TRUNC(G209*L209, 1)</f>
        <v>0</v>
      </c>
      <c r="N209" s="4">
        <f t="shared" si="27"/>
        <v>0</v>
      </c>
      <c r="O209" s="5">
        <f t="shared" si="27"/>
        <v>0</v>
      </c>
      <c r="P209" s="4" t="s">
        <v>1626</v>
      </c>
      <c r="Q209" s="4" t="s">
        <v>1626</v>
      </c>
      <c r="R209" s="4" t="s">
        <v>1626</v>
      </c>
      <c r="S209" s="1" t="s">
        <v>13</v>
      </c>
      <c r="U209" t="s">
        <v>54</v>
      </c>
      <c r="V209" t="s">
        <v>54</v>
      </c>
      <c r="W209" t="s">
        <v>13</v>
      </c>
      <c r="X209">
        <v>1</v>
      </c>
    </row>
    <row r="210" spans="1:24" x14ac:dyDescent="0.2">
      <c r="A210" s="1" t="s">
        <v>1596</v>
      </c>
      <c r="B210" s="1" t="s">
        <v>1307</v>
      </c>
      <c r="C210" s="1" t="s">
        <v>13</v>
      </c>
      <c r="D210" s="1" t="s">
        <v>1632</v>
      </c>
      <c r="E210" s="1" t="s">
        <v>1711</v>
      </c>
      <c r="F210" s="6" t="s">
        <v>1310</v>
      </c>
      <c r="G210" s="3">
        <v>1</v>
      </c>
      <c r="H210" s="4">
        <f>TRUNC((I209)*57*0.01, 1)</f>
        <v>0</v>
      </c>
      <c r="I210" s="5">
        <f>TRUNC(G210*H210, 1)</f>
        <v>0</v>
      </c>
      <c r="J210" s="4">
        <f>0</f>
        <v>0</v>
      </c>
      <c r="K210" s="5">
        <f>TRUNC(G210*J210, 1)</f>
        <v>0</v>
      </c>
      <c r="L210" s="4">
        <f>0</f>
        <v>0</v>
      </c>
      <c r="M210" s="5">
        <f>TRUNC(G210*L210, 1)</f>
        <v>0</v>
      </c>
      <c r="N210" s="4">
        <f t="shared" si="27"/>
        <v>0</v>
      </c>
      <c r="O210" s="5">
        <f t="shared" si="27"/>
        <v>0</v>
      </c>
      <c r="P210" s="4" t="s">
        <v>1626</v>
      </c>
      <c r="Q210" s="4" t="s">
        <v>1626</v>
      </c>
      <c r="R210" s="4" t="s">
        <v>1626</v>
      </c>
      <c r="S210" s="1" t="s">
        <v>13</v>
      </c>
      <c r="U210" t="s">
        <v>54</v>
      </c>
      <c r="V210" t="s">
        <v>54</v>
      </c>
      <c r="W210">
        <v>57</v>
      </c>
      <c r="X210">
        <v>1</v>
      </c>
    </row>
    <row r="211" spans="1:24" x14ac:dyDescent="0.2">
      <c r="A211" s="1" t="s">
        <v>13</v>
      </c>
      <c r="B211" s="1" t="s">
        <v>13</v>
      </c>
      <c r="C211" s="1" t="s">
        <v>13</v>
      </c>
      <c r="D211" s="1" t="s">
        <v>1311</v>
      </c>
      <c r="E211" s="1" t="s">
        <v>13</v>
      </c>
      <c r="F211" s="6" t="s">
        <v>13</v>
      </c>
      <c r="G211" s="1" t="s">
        <v>13</v>
      </c>
      <c r="H211" s="1" t="s">
        <v>13</v>
      </c>
      <c r="I211" s="5">
        <f>TRUNC(SUMPRODUCT(I207:I210, X207:X210), 0)</f>
        <v>0</v>
      </c>
      <c r="J211" s="1" t="s">
        <v>13</v>
      </c>
      <c r="K211" s="5">
        <f>TRUNC(SUMPRODUCT(K207:K210, X207:X210), 0)</f>
        <v>0</v>
      </c>
      <c r="L211" s="1" t="s">
        <v>13</v>
      </c>
      <c r="M211" s="5">
        <f>TRUNC(SUMPRODUCT(M207:M210, X207:X210), 0)</f>
        <v>0</v>
      </c>
      <c r="N211" s="1" t="s">
        <v>13</v>
      </c>
      <c r="O211" s="5">
        <f>I211+K211+M211</f>
        <v>0</v>
      </c>
      <c r="P211" s="4" t="s">
        <v>13</v>
      </c>
      <c r="Q211" s="4" t="s">
        <v>13</v>
      </c>
      <c r="R211" s="4" t="s">
        <v>13</v>
      </c>
      <c r="S211" s="1" t="s">
        <v>13</v>
      </c>
      <c r="U211" t="s">
        <v>13</v>
      </c>
      <c r="V211" t="s">
        <v>13</v>
      </c>
      <c r="W211" t="s">
        <v>13</v>
      </c>
      <c r="X211">
        <v>1</v>
      </c>
    </row>
    <row r="212" spans="1:24" x14ac:dyDescent="0.2">
      <c r="A212" s="1" t="s">
        <v>13</v>
      </c>
      <c r="B212" s="1" t="s">
        <v>13</v>
      </c>
      <c r="C212" s="1" t="s">
        <v>13</v>
      </c>
      <c r="D212" s="1" t="s">
        <v>13</v>
      </c>
      <c r="E212" s="1" t="s">
        <v>13</v>
      </c>
      <c r="F212" s="6" t="s">
        <v>13</v>
      </c>
      <c r="G212" s="1" t="s">
        <v>13</v>
      </c>
      <c r="H212" s="1" t="s">
        <v>13</v>
      </c>
      <c r="I212" s="1" t="s">
        <v>13</v>
      </c>
      <c r="J212" s="1" t="s">
        <v>13</v>
      </c>
      <c r="K212" s="1" t="s">
        <v>13</v>
      </c>
      <c r="L212" s="1" t="s">
        <v>13</v>
      </c>
      <c r="M212" s="1" t="s">
        <v>13</v>
      </c>
      <c r="N212" s="1" t="s">
        <v>13</v>
      </c>
      <c r="O212" s="1" t="s">
        <v>13</v>
      </c>
      <c r="P212" s="4" t="s">
        <v>13</v>
      </c>
      <c r="Q212" s="4" t="s">
        <v>13</v>
      </c>
      <c r="R212" s="4" t="s">
        <v>13</v>
      </c>
      <c r="S212" s="1" t="s">
        <v>13</v>
      </c>
      <c r="U212" t="s">
        <v>13</v>
      </c>
      <c r="V212" t="s">
        <v>13</v>
      </c>
      <c r="W212" t="s">
        <v>13</v>
      </c>
      <c r="X212">
        <v>1</v>
      </c>
    </row>
    <row r="213" spans="1:24" x14ac:dyDescent="0.2">
      <c r="A213" s="1" t="s">
        <v>1332</v>
      </c>
      <c r="B213" s="1" t="s">
        <v>13</v>
      </c>
      <c r="C213" s="1" t="s">
        <v>13</v>
      </c>
      <c r="D213" s="1" t="s">
        <v>1333</v>
      </c>
      <c r="E213" s="1" t="s">
        <v>1334</v>
      </c>
      <c r="F213" s="6" t="s">
        <v>1335</v>
      </c>
      <c r="G213" s="1" t="s">
        <v>13</v>
      </c>
      <c r="H213" s="1" t="s">
        <v>13</v>
      </c>
      <c r="I213" s="1" t="s">
        <v>13</v>
      </c>
      <c r="J213" s="1" t="s">
        <v>13</v>
      </c>
      <c r="K213" s="1" t="s">
        <v>13</v>
      </c>
      <c r="L213" s="1" t="s">
        <v>13</v>
      </c>
      <c r="M213" s="1" t="s">
        <v>13</v>
      </c>
      <c r="N213" s="1" t="s">
        <v>13</v>
      </c>
      <c r="O213" s="1" t="s">
        <v>13</v>
      </c>
      <c r="P213" s="4" t="s">
        <v>13</v>
      </c>
      <c r="Q213" s="4" t="s">
        <v>13</v>
      </c>
      <c r="R213" s="4" t="s">
        <v>13</v>
      </c>
      <c r="S213" s="1" t="s">
        <v>13</v>
      </c>
      <c r="U213" t="s">
        <v>13</v>
      </c>
      <c r="V213" t="s">
        <v>13</v>
      </c>
      <c r="W213" t="s">
        <v>13</v>
      </c>
      <c r="X213">
        <v>1</v>
      </c>
    </row>
    <row r="214" spans="1:24" x14ac:dyDescent="0.2">
      <c r="A214" s="1" t="s">
        <v>1332</v>
      </c>
      <c r="B214" s="1" t="s">
        <v>1712</v>
      </c>
      <c r="C214" s="1" t="s">
        <v>13</v>
      </c>
      <c r="D214" s="1" t="s">
        <v>1333</v>
      </c>
      <c r="E214" s="1" t="s">
        <v>1713</v>
      </c>
      <c r="F214" s="6" t="s">
        <v>1625</v>
      </c>
      <c r="G214" s="3">
        <v>0.17369999999999999</v>
      </c>
      <c r="H214" s="4">
        <f>경비항목!G34</f>
        <v>0</v>
      </c>
      <c r="I214" s="5">
        <f>TRUNC(G214*H214, 1)</f>
        <v>0</v>
      </c>
      <c r="J214" s="4">
        <f>경비항목!H34</f>
        <v>0</v>
      </c>
      <c r="K214" s="5">
        <f>TRUNC(G214*J214, 1)</f>
        <v>0</v>
      </c>
      <c r="L214" s="4">
        <f>경비항목!I34</f>
        <v>0</v>
      </c>
      <c r="M214" s="5">
        <f>TRUNC(G214*L214, 1)</f>
        <v>0</v>
      </c>
      <c r="N214" s="4">
        <f t="shared" ref="N214:O217" si="28">H214+J214+L214</f>
        <v>0</v>
      </c>
      <c r="O214" s="5">
        <f t="shared" si="28"/>
        <v>0</v>
      </c>
      <c r="P214" s="4" t="s">
        <v>1626</v>
      </c>
      <c r="Q214" s="4" t="s">
        <v>1626</v>
      </c>
      <c r="R214" s="4" t="s">
        <v>1626</v>
      </c>
      <c r="S214" s="1" t="s">
        <v>13</v>
      </c>
      <c r="U214" t="s">
        <v>54</v>
      </c>
      <c r="V214" t="s">
        <v>54</v>
      </c>
      <c r="W214" t="s">
        <v>13</v>
      </c>
      <c r="X214">
        <v>1</v>
      </c>
    </row>
    <row r="215" spans="1:24" x14ac:dyDescent="0.2">
      <c r="A215" s="1" t="s">
        <v>1332</v>
      </c>
      <c r="B215" s="1" t="s">
        <v>1627</v>
      </c>
      <c r="C215" s="1" t="s">
        <v>13</v>
      </c>
      <c r="D215" s="1" t="s">
        <v>1628</v>
      </c>
      <c r="E215" s="1" t="s">
        <v>1315</v>
      </c>
      <c r="F215" s="6" t="s">
        <v>1316</v>
      </c>
      <c r="G215" s="3">
        <v>1</v>
      </c>
      <c r="H215" s="4">
        <f>0</f>
        <v>0</v>
      </c>
      <c r="I215" s="5">
        <f>TRUNC(G215*H215, 1)</f>
        <v>0</v>
      </c>
      <c r="J215" s="4">
        <f>TRUNC(노무!E25*25/20 * 16/12 * 1/8,1)</f>
        <v>0</v>
      </c>
      <c r="K215" s="5">
        <f>TRUNC(G215*J215, 1)</f>
        <v>0</v>
      </c>
      <c r="L215" s="4">
        <f>0</f>
        <v>0</v>
      </c>
      <c r="M215" s="5">
        <f>TRUNC(G215*L215, 1)</f>
        <v>0</v>
      </c>
      <c r="N215" s="4">
        <f t="shared" si="28"/>
        <v>0</v>
      </c>
      <c r="O215" s="5">
        <f t="shared" si="28"/>
        <v>0</v>
      </c>
      <c r="P215" s="4" t="s">
        <v>1626</v>
      </c>
      <c r="Q215" s="4" t="s">
        <v>1626</v>
      </c>
      <c r="R215" s="4" t="s">
        <v>1626</v>
      </c>
      <c r="S215" s="1" t="s">
        <v>13</v>
      </c>
      <c r="U215" t="s">
        <v>54</v>
      </c>
      <c r="V215" t="s">
        <v>54</v>
      </c>
      <c r="W215" t="s">
        <v>13</v>
      </c>
      <c r="X215">
        <v>1</v>
      </c>
    </row>
    <row r="216" spans="1:24" x14ac:dyDescent="0.2">
      <c r="A216" s="1" t="s">
        <v>1332</v>
      </c>
      <c r="B216" s="1" t="s">
        <v>1629</v>
      </c>
      <c r="C216" s="1" t="s">
        <v>13</v>
      </c>
      <c r="D216" s="1" t="s">
        <v>1630</v>
      </c>
      <c r="E216" s="1" t="s">
        <v>1631</v>
      </c>
      <c r="F216" s="6" t="s">
        <v>1441</v>
      </c>
      <c r="G216" s="3">
        <v>10</v>
      </c>
      <c r="H216" s="4">
        <f>자재!E8</f>
        <v>0</v>
      </c>
      <c r="I216" s="5">
        <f>TRUNC(G216*H216, 1)</f>
        <v>0</v>
      </c>
      <c r="J216" s="4">
        <f>0</f>
        <v>0</v>
      </c>
      <c r="K216" s="5">
        <f>TRUNC(G216*J216, 1)</f>
        <v>0</v>
      </c>
      <c r="L216" s="4">
        <f>0</f>
        <v>0</v>
      </c>
      <c r="M216" s="5">
        <f>TRUNC(G216*L216, 1)</f>
        <v>0</v>
      </c>
      <c r="N216" s="4">
        <f t="shared" si="28"/>
        <v>0</v>
      </c>
      <c r="O216" s="5">
        <f t="shared" si="28"/>
        <v>0</v>
      </c>
      <c r="P216" s="4" t="s">
        <v>1626</v>
      </c>
      <c r="Q216" s="4" t="s">
        <v>1626</v>
      </c>
      <c r="R216" s="4" t="s">
        <v>1626</v>
      </c>
      <c r="S216" s="1" t="s">
        <v>13</v>
      </c>
      <c r="U216" t="s">
        <v>54</v>
      </c>
      <c r="V216" t="s">
        <v>54</v>
      </c>
      <c r="W216" t="s">
        <v>13</v>
      </c>
      <c r="X216">
        <v>1</v>
      </c>
    </row>
    <row r="217" spans="1:24" x14ac:dyDescent="0.2">
      <c r="A217" s="1" t="s">
        <v>1332</v>
      </c>
      <c r="B217" s="1" t="s">
        <v>1307</v>
      </c>
      <c r="C217" s="1" t="s">
        <v>13</v>
      </c>
      <c r="D217" s="1" t="s">
        <v>1632</v>
      </c>
      <c r="E217" s="1" t="s">
        <v>1711</v>
      </c>
      <c r="F217" s="6" t="s">
        <v>1310</v>
      </c>
      <c r="G217" s="3">
        <v>1</v>
      </c>
      <c r="H217" s="4">
        <f>TRUNC((I216)*57*0.01, 1)</f>
        <v>0</v>
      </c>
      <c r="I217" s="5">
        <f>TRUNC(G217*H217, 1)</f>
        <v>0</v>
      </c>
      <c r="J217" s="4">
        <f>0</f>
        <v>0</v>
      </c>
      <c r="K217" s="5">
        <f>TRUNC(G217*J217, 1)</f>
        <v>0</v>
      </c>
      <c r="L217" s="4">
        <f>0</f>
        <v>0</v>
      </c>
      <c r="M217" s="5">
        <f>TRUNC(G217*L217, 1)</f>
        <v>0</v>
      </c>
      <c r="N217" s="4">
        <f t="shared" si="28"/>
        <v>0</v>
      </c>
      <c r="O217" s="5">
        <f t="shared" si="28"/>
        <v>0</v>
      </c>
      <c r="P217" s="4" t="s">
        <v>1626</v>
      </c>
      <c r="Q217" s="4" t="s">
        <v>1626</v>
      </c>
      <c r="R217" s="4" t="s">
        <v>1626</v>
      </c>
      <c r="S217" s="1" t="s">
        <v>13</v>
      </c>
      <c r="U217" t="s">
        <v>54</v>
      </c>
      <c r="V217" t="s">
        <v>54</v>
      </c>
      <c r="W217">
        <v>57</v>
      </c>
      <c r="X217">
        <v>1</v>
      </c>
    </row>
    <row r="218" spans="1:24" x14ac:dyDescent="0.2">
      <c r="A218" s="1" t="s">
        <v>13</v>
      </c>
      <c r="B218" s="1" t="s">
        <v>13</v>
      </c>
      <c r="C218" s="1" t="s">
        <v>13</v>
      </c>
      <c r="D218" s="1" t="s">
        <v>1311</v>
      </c>
      <c r="E218" s="1" t="s">
        <v>13</v>
      </c>
      <c r="F218" s="6" t="s">
        <v>13</v>
      </c>
      <c r="G218" s="1" t="s">
        <v>13</v>
      </c>
      <c r="H218" s="1" t="s">
        <v>13</v>
      </c>
      <c r="I218" s="5">
        <f>TRUNC(SUMPRODUCT(I214:I217, X214:X217), 0)</f>
        <v>0</v>
      </c>
      <c r="J218" s="1" t="s">
        <v>13</v>
      </c>
      <c r="K218" s="5">
        <f>TRUNC(SUMPRODUCT(K214:K217, X214:X217), 0)</f>
        <v>0</v>
      </c>
      <c r="L218" s="1" t="s">
        <v>13</v>
      </c>
      <c r="M218" s="5">
        <f>TRUNC(SUMPRODUCT(M214:M217, X214:X217), 0)</f>
        <v>0</v>
      </c>
      <c r="N218" s="1" t="s">
        <v>13</v>
      </c>
      <c r="O218" s="5">
        <f>I218+K218+M218</f>
        <v>0</v>
      </c>
      <c r="P218" s="4" t="s">
        <v>13</v>
      </c>
      <c r="Q218" s="4" t="s">
        <v>13</v>
      </c>
      <c r="R218" s="4" t="s">
        <v>13</v>
      </c>
      <c r="S218" s="1" t="s">
        <v>13</v>
      </c>
      <c r="U218" t="s">
        <v>13</v>
      </c>
      <c r="V218" t="s">
        <v>13</v>
      </c>
      <c r="W218" t="s">
        <v>13</v>
      </c>
      <c r="X218">
        <v>1</v>
      </c>
    </row>
    <row r="219" spans="1:24" x14ac:dyDescent="0.2">
      <c r="A219" s="1" t="s">
        <v>13</v>
      </c>
      <c r="B219" s="1" t="s">
        <v>13</v>
      </c>
      <c r="C219" s="1" t="s">
        <v>13</v>
      </c>
      <c r="D219" s="1" t="s">
        <v>13</v>
      </c>
      <c r="E219" s="1" t="s">
        <v>13</v>
      </c>
      <c r="F219" s="6" t="s">
        <v>13</v>
      </c>
      <c r="G219" s="1" t="s">
        <v>13</v>
      </c>
      <c r="H219" s="1" t="s">
        <v>13</v>
      </c>
      <c r="I219" s="1" t="s">
        <v>13</v>
      </c>
      <c r="J219" s="1" t="s">
        <v>13</v>
      </c>
      <c r="K219" s="1" t="s">
        <v>13</v>
      </c>
      <c r="L219" s="1" t="s">
        <v>13</v>
      </c>
      <c r="M219" s="1" t="s">
        <v>13</v>
      </c>
      <c r="N219" s="1" t="s">
        <v>13</v>
      </c>
      <c r="O219" s="1" t="s">
        <v>13</v>
      </c>
      <c r="P219" s="4" t="s">
        <v>13</v>
      </c>
      <c r="Q219" s="4" t="s">
        <v>13</v>
      </c>
      <c r="R219" s="4" t="s">
        <v>13</v>
      </c>
      <c r="S219" s="1" t="s">
        <v>13</v>
      </c>
      <c r="U219" t="s">
        <v>13</v>
      </c>
      <c r="V219" t="s">
        <v>13</v>
      </c>
      <c r="W219" t="s">
        <v>13</v>
      </c>
      <c r="X219">
        <v>1</v>
      </c>
    </row>
    <row r="220" spans="1:24" x14ac:dyDescent="0.2">
      <c r="A220" s="1" t="s">
        <v>1540</v>
      </c>
      <c r="B220" s="1" t="s">
        <v>13</v>
      </c>
      <c r="C220" s="1" t="s">
        <v>13</v>
      </c>
      <c r="D220" s="1" t="s">
        <v>1333</v>
      </c>
      <c r="E220" s="1" t="s">
        <v>1541</v>
      </c>
      <c r="F220" s="6" t="s">
        <v>1335</v>
      </c>
      <c r="G220" s="1" t="s">
        <v>13</v>
      </c>
      <c r="H220" s="1" t="s">
        <v>13</v>
      </c>
      <c r="I220" s="1" t="s">
        <v>13</v>
      </c>
      <c r="J220" s="1" t="s">
        <v>13</v>
      </c>
      <c r="K220" s="1" t="s">
        <v>13</v>
      </c>
      <c r="L220" s="1" t="s">
        <v>13</v>
      </c>
      <c r="M220" s="1" t="s">
        <v>13</v>
      </c>
      <c r="N220" s="1" t="s">
        <v>13</v>
      </c>
      <c r="O220" s="1" t="s">
        <v>13</v>
      </c>
      <c r="P220" s="4" t="s">
        <v>13</v>
      </c>
      <c r="Q220" s="4" t="s">
        <v>13</v>
      </c>
      <c r="R220" s="4" t="s">
        <v>13</v>
      </c>
      <c r="S220" s="1" t="s">
        <v>13</v>
      </c>
      <c r="U220" t="s">
        <v>13</v>
      </c>
      <c r="V220" t="s">
        <v>13</v>
      </c>
      <c r="W220" t="s">
        <v>13</v>
      </c>
      <c r="X220">
        <v>1</v>
      </c>
    </row>
    <row r="221" spans="1:24" x14ac:dyDescent="0.2">
      <c r="A221" s="1" t="s">
        <v>1540</v>
      </c>
      <c r="B221" s="1" t="s">
        <v>1714</v>
      </c>
      <c r="C221" s="1" t="s">
        <v>13</v>
      </c>
      <c r="D221" s="1" t="s">
        <v>1333</v>
      </c>
      <c r="E221" s="1" t="s">
        <v>1715</v>
      </c>
      <c r="F221" s="6" t="s">
        <v>1625</v>
      </c>
      <c r="G221" s="3">
        <v>0.16250000000000001</v>
      </c>
      <c r="H221" s="4">
        <f>경비항목!G35</f>
        <v>0</v>
      </c>
      <c r="I221" s="5">
        <f>TRUNC(G221*H221, 1)</f>
        <v>0</v>
      </c>
      <c r="J221" s="4">
        <f>경비항목!H35</f>
        <v>0</v>
      </c>
      <c r="K221" s="5">
        <f>TRUNC(G221*J221, 1)</f>
        <v>0</v>
      </c>
      <c r="L221" s="4">
        <f>경비항목!I35</f>
        <v>0</v>
      </c>
      <c r="M221" s="5">
        <f>TRUNC(G221*L221, 1)</f>
        <v>0</v>
      </c>
      <c r="N221" s="4">
        <f t="shared" ref="N221:O224" si="29">H221+J221+L221</f>
        <v>0</v>
      </c>
      <c r="O221" s="5">
        <f t="shared" si="29"/>
        <v>0</v>
      </c>
      <c r="P221" s="4" t="s">
        <v>1626</v>
      </c>
      <c r="Q221" s="4" t="s">
        <v>1626</v>
      </c>
      <c r="R221" s="4" t="s">
        <v>1626</v>
      </c>
      <c r="S221" s="1" t="s">
        <v>13</v>
      </c>
      <c r="U221" t="s">
        <v>54</v>
      </c>
      <c r="V221" t="s">
        <v>54</v>
      </c>
      <c r="W221" t="s">
        <v>13</v>
      </c>
      <c r="X221">
        <v>1</v>
      </c>
    </row>
    <row r="222" spans="1:24" x14ac:dyDescent="0.2">
      <c r="A222" s="1" t="s">
        <v>1540</v>
      </c>
      <c r="B222" s="1" t="s">
        <v>1627</v>
      </c>
      <c r="C222" s="1" t="s">
        <v>13</v>
      </c>
      <c r="D222" s="1" t="s">
        <v>1628</v>
      </c>
      <c r="E222" s="1" t="s">
        <v>1315</v>
      </c>
      <c r="F222" s="6" t="s">
        <v>1316</v>
      </c>
      <c r="G222" s="3">
        <v>1</v>
      </c>
      <c r="H222" s="4">
        <f>0</f>
        <v>0</v>
      </c>
      <c r="I222" s="5">
        <f>TRUNC(G222*H222, 1)</f>
        <v>0</v>
      </c>
      <c r="J222" s="4">
        <f>TRUNC(노무!E25*25/20 * 16/12 * 1/8,1)</f>
        <v>0</v>
      </c>
      <c r="K222" s="5">
        <f>TRUNC(G222*J222, 1)</f>
        <v>0</v>
      </c>
      <c r="L222" s="4">
        <f>0</f>
        <v>0</v>
      </c>
      <c r="M222" s="5">
        <f>TRUNC(G222*L222, 1)</f>
        <v>0</v>
      </c>
      <c r="N222" s="4">
        <f t="shared" si="29"/>
        <v>0</v>
      </c>
      <c r="O222" s="5">
        <f t="shared" si="29"/>
        <v>0</v>
      </c>
      <c r="P222" s="4" t="s">
        <v>1626</v>
      </c>
      <c r="Q222" s="4" t="s">
        <v>1626</v>
      </c>
      <c r="R222" s="4" t="s">
        <v>1626</v>
      </c>
      <c r="S222" s="1" t="s">
        <v>13</v>
      </c>
      <c r="U222" t="s">
        <v>54</v>
      </c>
      <c r="V222" t="s">
        <v>54</v>
      </c>
      <c r="W222" t="s">
        <v>13</v>
      </c>
      <c r="X222">
        <v>1</v>
      </c>
    </row>
    <row r="223" spans="1:24" x14ac:dyDescent="0.2">
      <c r="A223" s="1" t="s">
        <v>1540</v>
      </c>
      <c r="B223" s="1" t="s">
        <v>1629</v>
      </c>
      <c r="C223" s="1" t="s">
        <v>13</v>
      </c>
      <c r="D223" s="1" t="s">
        <v>1630</v>
      </c>
      <c r="E223" s="1" t="s">
        <v>1631</v>
      </c>
      <c r="F223" s="6" t="s">
        <v>1441</v>
      </c>
      <c r="G223" s="3">
        <v>12.3</v>
      </c>
      <c r="H223" s="4">
        <f>자재!E8</f>
        <v>0</v>
      </c>
      <c r="I223" s="5">
        <f>TRUNC(G223*H223, 1)</f>
        <v>0</v>
      </c>
      <c r="J223" s="4">
        <f>0</f>
        <v>0</v>
      </c>
      <c r="K223" s="5">
        <f>TRUNC(G223*J223, 1)</f>
        <v>0</v>
      </c>
      <c r="L223" s="4">
        <f>0</f>
        <v>0</v>
      </c>
      <c r="M223" s="5">
        <f>TRUNC(G223*L223, 1)</f>
        <v>0</v>
      </c>
      <c r="N223" s="4">
        <f t="shared" si="29"/>
        <v>0</v>
      </c>
      <c r="O223" s="5">
        <f t="shared" si="29"/>
        <v>0</v>
      </c>
      <c r="P223" s="4" t="s">
        <v>1626</v>
      </c>
      <c r="Q223" s="4" t="s">
        <v>1626</v>
      </c>
      <c r="R223" s="4" t="s">
        <v>1626</v>
      </c>
      <c r="S223" s="1" t="s">
        <v>13</v>
      </c>
      <c r="U223" t="s">
        <v>54</v>
      </c>
      <c r="V223" t="s">
        <v>54</v>
      </c>
      <c r="W223" t="s">
        <v>13</v>
      </c>
      <c r="X223">
        <v>1</v>
      </c>
    </row>
    <row r="224" spans="1:24" x14ac:dyDescent="0.2">
      <c r="A224" s="1" t="s">
        <v>1540</v>
      </c>
      <c r="B224" s="1" t="s">
        <v>1307</v>
      </c>
      <c r="C224" s="1" t="s">
        <v>13</v>
      </c>
      <c r="D224" s="1" t="s">
        <v>1632</v>
      </c>
      <c r="E224" s="1" t="s">
        <v>1711</v>
      </c>
      <c r="F224" s="6" t="s">
        <v>1310</v>
      </c>
      <c r="G224" s="3">
        <v>1</v>
      </c>
      <c r="H224" s="4">
        <f>TRUNC((I223)*57*0.01, 1)</f>
        <v>0</v>
      </c>
      <c r="I224" s="5">
        <f>TRUNC(G224*H224, 1)</f>
        <v>0</v>
      </c>
      <c r="J224" s="4">
        <f>0</f>
        <v>0</v>
      </c>
      <c r="K224" s="5">
        <f>TRUNC(G224*J224, 1)</f>
        <v>0</v>
      </c>
      <c r="L224" s="4">
        <f>0</f>
        <v>0</v>
      </c>
      <c r="M224" s="5">
        <f>TRUNC(G224*L224, 1)</f>
        <v>0</v>
      </c>
      <c r="N224" s="4">
        <f t="shared" si="29"/>
        <v>0</v>
      </c>
      <c r="O224" s="5">
        <f t="shared" si="29"/>
        <v>0</v>
      </c>
      <c r="P224" s="4" t="s">
        <v>1626</v>
      </c>
      <c r="Q224" s="4" t="s">
        <v>1626</v>
      </c>
      <c r="R224" s="4" t="s">
        <v>1626</v>
      </c>
      <c r="S224" s="1" t="s">
        <v>13</v>
      </c>
      <c r="U224" t="s">
        <v>54</v>
      </c>
      <c r="V224" t="s">
        <v>54</v>
      </c>
      <c r="W224">
        <v>57</v>
      </c>
      <c r="X224">
        <v>1</v>
      </c>
    </row>
    <row r="225" spans="1:24" x14ac:dyDescent="0.2">
      <c r="A225" s="1" t="s">
        <v>13</v>
      </c>
      <c r="B225" s="1" t="s">
        <v>13</v>
      </c>
      <c r="C225" s="1" t="s">
        <v>13</v>
      </c>
      <c r="D225" s="1" t="s">
        <v>1311</v>
      </c>
      <c r="E225" s="1" t="s">
        <v>13</v>
      </c>
      <c r="F225" s="6" t="s">
        <v>13</v>
      </c>
      <c r="G225" s="1" t="s">
        <v>13</v>
      </c>
      <c r="H225" s="1" t="s">
        <v>13</v>
      </c>
      <c r="I225" s="5">
        <f>TRUNC(SUMPRODUCT(I221:I224, X221:X224), 0)</f>
        <v>0</v>
      </c>
      <c r="J225" s="1" t="s">
        <v>13</v>
      </c>
      <c r="K225" s="5">
        <f>TRUNC(SUMPRODUCT(K221:K224, X221:X224), 0)</f>
        <v>0</v>
      </c>
      <c r="L225" s="1" t="s">
        <v>13</v>
      </c>
      <c r="M225" s="5">
        <f>TRUNC(SUMPRODUCT(M221:M224, X221:X224), 0)</f>
        <v>0</v>
      </c>
      <c r="N225" s="1" t="s">
        <v>13</v>
      </c>
      <c r="O225" s="5">
        <f>I225+K225+M225</f>
        <v>0</v>
      </c>
      <c r="P225" s="4" t="s">
        <v>13</v>
      </c>
      <c r="Q225" s="4" t="s">
        <v>13</v>
      </c>
      <c r="R225" s="4" t="s">
        <v>13</v>
      </c>
      <c r="S225" s="1" t="s">
        <v>13</v>
      </c>
      <c r="U225" t="s">
        <v>13</v>
      </c>
      <c r="V225" t="s">
        <v>13</v>
      </c>
      <c r="W225" t="s">
        <v>13</v>
      </c>
      <c r="X225">
        <v>1</v>
      </c>
    </row>
    <row r="226" spans="1:24" x14ac:dyDescent="0.2">
      <c r="A226" s="1" t="s">
        <v>13</v>
      </c>
      <c r="B226" s="1" t="s">
        <v>13</v>
      </c>
      <c r="C226" s="1" t="s">
        <v>13</v>
      </c>
      <c r="D226" s="1" t="s">
        <v>13</v>
      </c>
      <c r="E226" s="1" t="s">
        <v>13</v>
      </c>
      <c r="F226" s="6" t="s">
        <v>13</v>
      </c>
      <c r="G226" s="1" t="s">
        <v>13</v>
      </c>
      <c r="H226" s="1" t="s">
        <v>13</v>
      </c>
      <c r="I226" s="1" t="s">
        <v>13</v>
      </c>
      <c r="J226" s="1" t="s">
        <v>13</v>
      </c>
      <c r="K226" s="1" t="s">
        <v>13</v>
      </c>
      <c r="L226" s="1" t="s">
        <v>13</v>
      </c>
      <c r="M226" s="1" t="s">
        <v>13</v>
      </c>
      <c r="N226" s="1" t="s">
        <v>13</v>
      </c>
      <c r="O226" s="1" t="s">
        <v>13</v>
      </c>
      <c r="P226" s="4" t="s">
        <v>13</v>
      </c>
      <c r="Q226" s="4" t="s">
        <v>13</v>
      </c>
      <c r="R226" s="4" t="s">
        <v>13</v>
      </c>
      <c r="S226" s="1" t="s">
        <v>13</v>
      </c>
      <c r="U226" t="s">
        <v>13</v>
      </c>
      <c r="V226" t="s">
        <v>13</v>
      </c>
      <c r="W226" t="s">
        <v>13</v>
      </c>
      <c r="X226">
        <v>1</v>
      </c>
    </row>
    <row r="227" spans="1:24" x14ac:dyDescent="0.2">
      <c r="A227" s="1" t="s">
        <v>1357</v>
      </c>
      <c r="B227" s="1" t="s">
        <v>13</v>
      </c>
      <c r="C227" s="1" t="s">
        <v>13</v>
      </c>
      <c r="D227" s="1" t="s">
        <v>1358</v>
      </c>
      <c r="E227" s="1" t="s">
        <v>1359</v>
      </c>
      <c r="F227" s="6" t="s">
        <v>1335</v>
      </c>
      <c r="G227" s="1" t="s">
        <v>13</v>
      </c>
      <c r="H227" s="1" t="s">
        <v>13</v>
      </c>
      <c r="I227" s="1" t="s">
        <v>13</v>
      </c>
      <c r="J227" s="1" t="s">
        <v>13</v>
      </c>
      <c r="K227" s="1" t="s">
        <v>13</v>
      </c>
      <c r="L227" s="1" t="s">
        <v>13</v>
      </c>
      <c r="M227" s="1" t="s">
        <v>13</v>
      </c>
      <c r="N227" s="1" t="s">
        <v>13</v>
      </c>
      <c r="O227" s="1" t="s">
        <v>13</v>
      </c>
      <c r="P227" s="4" t="s">
        <v>13</v>
      </c>
      <c r="Q227" s="4" t="s">
        <v>13</v>
      </c>
      <c r="R227" s="4" t="s">
        <v>13</v>
      </c>
      <c r="S227" s="1" t="s">
        <v>13</v>
      </c>
      <c r="U227" t="s">
        <v>13</v>
      </c>
      <c r="V227" t="s">
        <v>13</v>
      </c>
      <c r="W227" t="s">
        <v>13</v>
      </c>
      <c r="X227">
        <v>1</v>
      </c>
    </row>
    <row r="228" spans="1:24" x14ac:dyDescent="0.2">
      <c r="A228" s="1" t="s">
        <v>1357</v>
      </c>
      <c r="B228" s="1" t="s">
        <v>1716</v>
      </c>
      <c r="C228" s="1" t="s">
        <v>13</v>
      </c>
      <c r="D228" s="1" t="s">
        <v>1358</v>
      </c>
      <c r="E228" s="1" t="s">
        <v>1717</v>
      </c>
      <c r="F228" s="6" t="s">
        <v>1625</v>
      </c>
      <c r="G228" s="3">
        <v>0.25979999999999998</v>
      </c>
      <c r="H228" s="4">
        <f>경비항목!G36</f>
        <v>0</v>
      </c>
      <c r="I228" s="5">
        <f>TRUNC(G228*H228, 1)</f>
        <v>0</v>
      </c>
      <c r="J228" s="4">
        <f>경비항목!H36</f>
        <v>0</v>
      </c>
      <c r="K228" s="5">
        <f>TRUNC(G228*J228, 1)</f>
        <v>0</v>
      </c>
      <c r="L228" s="4">
        <f>경비항목!I36</f>
        <v>0</v>
      </c>
      <c r="M228" s="5">
        <f>TRUNC(G228*L228, 1)</f>
        <v>0</v>
      </c>
      <c r="N228" s="4">
        <f t="shared" ref="N228:O231" si="30">H228+J228+L228</f>
        <v>0</v>
      </c>
      <c r="O228" s="5">
        <f t="shared" si="30"/>
        <v>0</v>
      </c>
      <c r="P228" s="4" t="s">
        <v>1626</v>
      </c>
      <c r="Q228" s="4" t="s">
        <v>1626</v>
      </c>
      <c r="R228" s="4" t="s">
        <v>1626</v>
      </c>
      <c r="S228" s="1" t="s">
        <v>13</v>
      </c>
      <c r="U228" t="s">
        <v>54</v>
      </c>
      <c r="V228" t="s">
        <v>54</v>
      </c>
      <c r="W228" t="s">
        <v>13</v>
      </c>
      <c r="X228">
        <v>1</v>
      </c>
    </row>
    <row r="229" spans="1:24" x14ac:dyDescent="0.2">
      <c r="A229" s="1" t="s">
        <v>1357</v>
      </c>
      <c r="B229" s="1" t="s">
        <v>1654</v>
      </c>
      <c r="C229" s="1" t="s">
        <v>13</v>
      </c>
      <c r="D229" s="1" t="s">
        <v>1655</v>
      </c>
      <c r="E229" s="1" t="s">
        <v>1315</v>
      </c>
      <c r="F229" s="6" t="s">
        <v>1316</v>
      </c>
      <c r="G229" s="3">
        <v>1</v>
      </c>
      <c r="H229" s="4">
        <f>0</f>
        <v>0</v>
      </c>
      <c r="I229" s="5">
        <f>TRUNC(G229*H229, 1)</f>
        <v>0</v>
      </c>
      <c r="J229" s="4">
        <f>TRUNC(노무!E26*25/20 * 16/12 * 1/8,1)</f>
        <v>0</v>
      </c>
      <c r="K229" s="5">
        <f>TRUNC(G229*J229, 1)</f>
        <v>0</v>
      </c>
      <c r="L229" s="4">
        <f>0</f>
        <v>0</v>
      </c>
      <c r="M229" s="5">
        <f>TRUNC(G229*L229, 1)</f>
        <v>0</v>
      </c>
      <c r="N229" s="4">
        <f t="shared" si="30"/>
        <v>0</v>
      </c>
      <c r="O229" s="5">
        <f t="shared" si="30"/>
        <v>0</v>
      </c>
      <c r="P229" s="4" t="s">
        <v>1626</v>
      </c>
      <c r="Q229" s="4" t="s">
        <v>1626</v>
      </c>
      <c r="R229" s="4" t="s">
        <v>1626</v>
      </c>
      <c r="S229" s="1" t="s">
        <v>13</v>
      </c>
      <c r="U229" t="s">
        <v>54</v>
      </c>
      <c r="V229" t="s">
        <v>54</v>
      </c>
      <c r="W229" t="s">
        <v>13</v>
      </c>
      <c r="X229">
        <v>1</v>
      </c>
    </row>
    <row r="230" spans="1:24" x14ac:dyDescent="0.2">
      <c r="A230" s="1" t="s">
        <v>1357</v>
      </c>
      <c r="B230" s="1" t="s">
        <v>1629</v>
      </c>
      <c r="C230" s="1" t="s">
        <v>13</v>
      </c>
      <c r="D230" s="1" t="s">
        <v>1630</v>
      </c>
      <c r="E230" s="1" t="s">
        <v>1631</v>
      </c>
      <c r="F230" s="6" t="s">
        <v>1441</v>
      </c>
      <c r="G230" s="3">
        <v>5.0999999999999996</v>
      </c>
      <c r="H230" s="4">
        <f>자재!E8</f>
        <v>0</v>
      </c>
      <c r="I230" s="5">
        <f>TRUNC(G230*H230, 1)</f>
        <v>0</v>
      </c>
      <c r="J230" s="4">
        <f>0</f>
        <v>0</v>
      </c>
      <c r="K230" s="5">
        <f>TRUNC(G230*J230, 1)</f>
        <v>0</v>
      </c>
      <c r="L230" s="4">
        <f>0</f>
        <v>0</v>
      </c>
      <c r="M230" s="5">
        <f>TRUNC(G230*L230, 1)</f>
        <v>0</v>
      </c>
      <c r="N230" s="4">
        <f t="shared" si="30"/>
        <v>0</v>
      </c>
      <c r="O230" s="5">
        <f t="shared" si="30"/>
        <v>0</v>
      </c>
      <c r="P230" s="4" t="s">
        <v>1626</v>
      </c>
      <c r="Q230" s="4" t="s">
        <v>1626</v>
      </c>
      <c r="R230" s="4" t="s">
        <v>1626</v>
      </c>
      <c r="S230" s="1" t="s">
        <v>13</v>
      </c>
      <c r="U230" t="s">
        <v>54</v>
      </c>
      <c r="V230" t="s">
        <v>54</v>
      </c>
      <c r="W230" t="s">
        <v>13</v>
      </c>
      <c r="X230">
        <v>1</v>
      </c>
    </row>
    <row r="231" spans="1:24" x14ac:dyDescent="0.2">
      <c r="A231" s="1" t="s">
        <v>1357</v>
      </c>
      <c r="B231" s="1" t="s">
        <v>1307</v>
      </c>
      <c r="C231" s="1" t="s">
        <v>13</v>
      </c>
      <c r="D231" s="1" t="s">
        <v>1632</v>
      </c>
      <c r="E231" s="1" t="s">
        <v>1677</v>
      </c>
      <c r="F231" s="6" t="s">
        <v>1310</v>
      </c>
      <c r="G231" s="3">
        <v>1</v>
      </c>
      <c r="H231" s="4">
        <f>TRUNC((I230)*20*0.01, 1)</f>
        <v>0</v>
      </c>
      <c r="I231" s="5">
        <f>TRUNC(G231*H231, 1)</f>
        <v>0</v>
      </c>
      <c r="J231" s="4">
        <f>0</f>
        <v>0</v>
      </c>
      <c r="K231" s="5">
        <f>TRUNC(G231*J231, 1)</f>
        <v>0</v>
      </c>
      <c r="L231" s="4">
        <f>0</f>
        <v>0</v>
      </c>
      <c r="M231" s="5">
        <f>TRUNC(G231*L231, 1)</f>
        <v>0</v>
      </c>
      <c r="N231" s="4">
        <f t="shared" si="30"/>
        <v>0</v>
      </c>
      <c r="O231" s="5">
        <f t="shared" si="30"/>
        <v>0</v>
      </c>
      <c r="P231" s="4" t="s">
        <v>1626</v>
      </c>
      <c r="Q231" s="4" t="s">
        <v>1626</v>
      </c>
      <c r="R231" s="4" t="s">
        <v>1626</v>
      </c>
      <c r="S231" s="1" t="s">
        <v>13</v>
      </c>
      <c r="U231" t="s">
        <v>54</v>
      </c>
      <c r="V231" t="s">
        <v>54</v>
      </c>
      <c r="W231">
        <v>20</v>
      </c>
      <c r="X231">
        <v>1</v>
      </c>
    </row>
    <row r="232" spans="1:24" x14ac:dyDescent="0.2">
      <c r="A232" s="1" t="s">
        <v>13</v>
      </c>
      <c r="B232" s="1" t="s">
        <v>13</v>
      </c>
      <c r="C232" s="1" t="s">
        <v>13</v>
      </c>
      <c r="D232" s="1" t="s">
        <v>1311</v>
      </c>
      <c r="E232" s="1" t="s">
        <v>13</v>
      </c>
      <c r="F232" s="6" t="s">
        <v>13</v>
      </c>
      <c r="G232" s="1" t="s">
        <v>13</v>
      </c>
      <c r="H232" s="1" t="s">
        <v>13</v>
      </c>
      <c r="I232" s="5">
        <f>TRUNC(SUMPRODUCT(I228:I231, X228:X231), 0)</f>
        <v>0</v>
      </c>
      <c r="J232" s="1" t="s">
        <v>13</v>
      </c>
      <c r="K232" s="5">
        <f>TRUNC(SUMPRODUCT(K228:K231, X228:X231), 0)</f>
        <v>0</v>
      </c>
      <c r="L232" s="1" t="s">
        <v>13</v>
      </c>
      <c r="M232" s="5">
        <f>TRUNC(SUMPRODUCT(M228:M231, X228:X231), 0)</f>
        <v>0</v>
      </c>
      <c r="N232" s="1" t="s">
        <v>13</v>
      </c>
      <c r="O232" s="5">
        <f>I232+K232+M232</f>
        <v>0</v>
      </c>
      <c r="P232" s="4" t="s">
        <v>13</v>
      </c>
      <c r="Q232" s="4" t="s">
        <v>13</v>
      </c>
      <c r="R232" s="4" t="s">
        <v>13</v>
      </c>
      <c r="S232" s="1" t="s">
        <v>13</v>
      </c>
      <c r="U232" t="s">
        <v>13</v>
      </c>
      <c r="V232" t="s">
        <v>13</v>
      </c>
      <c r="W232" t="s">
        <v>13</v>
      </c>
      <c r="X232">
        <v>1</v>
      </c>
    </row>
    <row r="233" spans="1:24" x14ac:dyDescent="0.2">
      <c r="A233" s="1" t="s">
        <v>13</v>
      </c>
      <c r="B233" s="1" t="s">
        <v>13</v>
      </c>
      <c r="C233" s="1" t="s">
        <v>13</v>
      </c>
      <c r="D233" s="1" t="s">
        <v>13</v>
      </c>
      <c r="E233" s="1" t="s">
        <v>13</v>
      </c>
      <c r="F233" s="6" t="s">
        <v>13</v>
      </c>
      <c r="G233" s="1" t="s">
        <v>13</v>
      </c>
      <c r="H233" s="1" t="s">
        <v>13</v>
      </c>
      <c r="I233" s="1" t="s">
        <v>13</v>
      </c>
      <c r="J233" s="1" t="s">
        <v>13</v>
      </c>
      <c r="K233" s="1" t="s">
        <v>13</v>
      </c>
      <c r="L233" s="1" t="s">
        <v>13</v>
      </c>
      <c r="M233" s="1" t="s">
        <v>13</v>
      </c>
      <c r="N233" s="1" t="s">
        <v>13</v>
      </c>
      <c r="O233" s="1" t="s">
        <v>13</v>
      </c>
      <c r="P233" s="4" t="s">
        <v>13</v>
      </c>
      <c r="Q233" s="4" t="s">
        <v>13</v>
      </c>
      <c r="R233" s="4" t="s">
        <v>13</v>
      </c>
      <c r="S233" s="1" t="s">
        <v>13</v>
      </c>
      <c r="U233" t="s">
        <v>13</v>
      </c>
      <c r="V233" t="s">
        <v>13</v>
      </c>
      <c r="W233" t="s">
        <v>13</v>
      </c>
      <c r="X233">
        <v>1</v>
      </c>
    </row>
    <row r="234" spans="1:24" x14ac:dyDescent="0.2">
      <c r="A234" s="1" t="s">
        <v>1500</v>
      </c>
      <c r="B234" s="1" t="s">
        <v>13</v>
      </c>
      <c r="C234" s="1" t="s">
        <v>13</v>
      </c>
      <c r="D234" s="1" t="s">
        <v>1358</v>
      </c>
      <c r="E234" s="1" t="s">
        <v>1337</v>
      </c>
      <c r="F234" s="6" t="s">
        <v>1335</v>
      </c>
      <c r="G234" s="1" t="s">
        <v>13</v>
      </c>
      <c r="H234" s="1" t="s">
        <v>13</v>
      </c>
      <c r="I234" s="1" t="s">
        <v>13</v>
      </c>
      <c r="J234" s="1" t="s">
        <v>13</v>
      </c>
      <c r="K234" s="1" t="s">
        <v>13</v>
      </c>
      <c r="L234" s="1" t="s">
        <v>13</v>
      </c>
      <c r="M234" s="1" t="s">
        <v>13</v>
      </c>
      <c r="N234" s="1" t="s">
        <v>13</v>
      </c>
      <c r="O234" s="1" t="s">
        <v>13</v>
      </c>
      <c r="P234" s="4" t="s">
        <v>13</v>
      </c>
      <c r="Q234" s="4" t="s">
        <v>13</v>
      </c>
      <c r="R234" s="4" t="s">
        <v>13</v>
      </c>
      <c r="S234" s="1" t="s">
        <v>13</v>
      </c>
      <c r="U234" t="s">
        <v>13</v>
      </c>
      <c r="V234" t="s">
        <v>13</v>
      </c>
      <c r="W234" t="s">
        <v>13</v>
      </c>
      <c r="X234">
        <v>1</v>
      </c>
    </row>
    <row r="235" spans="1:24" x14ac:dyDescent="0.2">
      <c r="A235" s="1" t="s">
        <v>1500</v>
      </c>
      <c r="B235" s="1" t="s">
        <v>1718</v>
      </c>
      <c r="C235" s="1" t="s">
        <v>13</v>
      </c>
      <c r="D235" s="1" t="s">
        <v>1358</v>
      </c>
      <c r="E235" s="1" t="s">
        <v>1666</v>
      </c>
      <c r="F235" s="6" t="s">
        <v>1625</v>
      </c>
      <c r="G235" s="3">
        <v>0.25979999999999998</v>
      </c>
      <c r="H235" s="4">
        <f>경비항목!G37</f>
        <v>0</v>
      </c>
      <c r="I235" s="5">
        <f>TRUNC(G235*H235, 1)</f>
        <v>0</v>
      </c>
      <c r="J235" s="4">
        <f>경비항목!H37</f>
        <v>0</v>
      </c>
      <c r="K235" s="5">
        <f>TRUNC(G235*J235, 1)</f>
        <v>0</v>
      </c>
      <c r="L235" s="4">
        <f>경비항목!I37</f>
        <v>0</v>
      </c>
      <c r="M235" s="5">
        <f>TRUNC(G235*L235, 1)</f>
        <v>0</v>
      </c>
      <c r="N235" s="4">
        <f t="shared" ref="N235:O238" si="31">H235+J235+L235</f>
        <v>0</v>
      </c>
      <c r="O235" s="5">
        <f t="shared" si="31"/>
        <v>0</v>
      </c>
      <c r="P235" s="4" t="s">
        <v>1626</v>
      </c>
      <c r="Q235" s="4" t="s">
        <v>1626</v>
      </c>
      <c r="R235" s="4" t="s">
        <v>1626</v>
      </c>
      <c r="S235" s="1" t="s">
        <v>13</v>
      </c>
      <c r="U235" t="s">
        <v>54</v>
      </c>
      <c r="V235" t="s">
        <v>54</v>
      </c>
      <c r="W235" t="s">
        <v>13</v>
      </c>
      <c r="X235">
        <v>1</v>
      </c>
    </row>
    <row r="236" spans="1:24" x14ac:dyDescent="0.2">
      <c r="A236" s="1" t="s">
        <v>1500</v>
      </c>
      <c r="B236" s="1" t="s">
        <v>1654</v>
      </c>
      <c r="C236" s="1" t="s">
        <v>13</v>
      </c>
      <c r="D236" s="1" t="s">
        <v>1655</v>
      </c>
      <c r="E236" s="1" t="s">
        <v>1315</v>
      </c>
      <c r="F236" s="6" t="s">
        <v>1316</v>
      </c>
      <c r="G236" s="3">
        <v>1</v>
      </c>
      <c r="H236" s="4">
        <f>0</f>
        <v>0</v>
      </c>
      <c r="I236" s="5">
        <f>TRUNC(G236*H236, 1)</f>
        <v>0</v>
      </c>
      <c r="J236" s="4">
        <f>TRUNC(노무!E26*25/20 * 16/12 * 1/8,1)</f>
        <v>0</v>
      </c>
      <c r="K236" s="5">
        <f>TRUNC(G236*J236, 1)</f>
        <v>0</v>
      </c>
      <c r="L236" s="4">
        <f>0</f>
        <v>0</v>
      </c>
      <c r="M236" s="5">
        <f>TRUNC(G236*L236, 1)</f>
        <v>0</v>
      </c>
      <c r="N236" s="4">
        <f t="shared" si="31"/>
        <v>0</v>
      </c>
      <c r="O236" s="5">
        <f t="shared" si="31"/>
        <v>0</v>
      </c>
      <c r="P236" s="4" t="s">
        <v>1626</v>
      </c>
      <c r="Q236" s="4" t="s">
        <v>1626</v>
      </c>
      <c r="R236" s="4" t="s">
        <v>1626</v>
      </c>
      <c r="S236" s="1" t="s">
        <v>13</v>
      </c>
      <c r="U236" t="s">
        <v>54</v>
      </c>
      <c r="V236" t="s">
        <v>54</v>
      </c>
      <c r="W236" t="s">
        <v>13</v>
      </c>
      <c r="X236">
        <v>1</v>
      </c>
    </row>
    <row r="237" spans="1:24" x14ac:dyDescent="0.2">
      <c r="A237" s="1" t="s">
        <v>1500</v>
      </c>
      <c r="B237" s="1" t="s">
        <v>1629</v>
      </c>
      <c r="C237" s="1" t="s">
        <v>13</v>
      </c>
      <c r="D237" s="1" t="s">
        <v>1630</v>
      </c>
      <c r="E237" s="1" t="s">
        <v>1631</v>
      </c>
      <c r="F237" s="6" t="s">
        <v>1441</v>
      </c>
      <c r="G237" s="3">
        <v>10.3</v>
      </c>
      <c r="H237" s="4">
        <f>자재!E8</f>
        <v>0</v>
      </c>
      <c r="I237" s="5">
        <f>TRUNC(G237*H237, 1)</f>
        <v>0</v>
      </c>
      <c r="J237" s="4">
        <f>0</f>
        <v>0</v>
      </c>
      <c r="K237" s="5">
        <f>TRUNC(G237*J237, 1)</f>
        <v>0</v>
      </c>
      <c r="L237" s="4">
        <f>0</f>
        <v>0</v>
      </c>
      <c r="M237" s="5">
        <f>TRUNC(G237*L237, 1)</f>
        <v>0</v>
      </c>
      <c r="N237" s="4">
        <f t="shared" si="31"/>
        <v>0</v>
      </c>
      <c r="O237" s="5">
        <f t="shared" si="31"/>
        <v>0</v>
      </c>
      <c r="P237" s="4" t="s">
        <v>1626</v>
      </c>
      <c r="Q237" s="4" t="s">
        <v>1626</v>
      </c>
      <c r="R237" s="4" t="s">
        <v>1626</v>
      </c>
      <c r="S237" s="1" t="s">
        <v>13</v>
      </c>
      <c r="U237" t="s">
        <v>54</v>
      </c>
      <c r="V237" t="s">
        <v>54</v>
      </c>
      <c r="W237" t="s">
        <v>13</v>
      </c>
      <c r="X237">
        <v>1</v>
      </c>
    </row>
    <row r="238" spans="1:24" x14ac:dyDescent="0.2">
      <c r="A238" s="1" t="s">
        <v>1500</v>
      </c>
      <c r="B238" s="1" t="s">
        <v>1307</v>
      </c>
      <c r="C238" s="1" t="s">
        <v>13</v>
      </c>
      <c r="D238" s="1" t="s">
        <v>1632</v>
      </c>
      <c r="E238" s="1" t="s">
        <v>1677</v>
      </c>
      <c r="F238" s="6" t="s">
        <v>1310</v>
      </c>
      <c r="G238" s="3">
        <v>1</v>
      </c>
      <c r="H238" s="4">
        <f>TRUNC((I237)*20*0.01, 1)</f>
        <v>0</v>
      </c>
      <c r="I238" s="5">
        <f>TRUNC(G238*H238, 1)</f>
        <v>0</v>
      </c>
      <c r="J238" s="4">
        <f>0</f>
        <v>0</v>
      </c>
      <c r="K238" s="5">
        <f>TRUNC(G238*J238, 1)</f>
        <v>0</v>
      </c>
      <c r="L238" s="4">
        <f>0</f>
        <v>0</v>
      </c>
      <c r="M238" s="5">
        <f>TRUNC(G238*L238, 1)</f>
        <v>0</v>
      </c>
      <c r="N238" s="4">
        <f t="shared" si="31"/>
        <v>0</v>
      </c>
      <c r="O238" s="5">
        <f t="shared" si="31"/>
        <v>0</v>
      </c>
      <c r="P238" s="4" t="s">
        <v>1626</v>
      </c>
      <c r="Q238" s="4" t="s">
        <v>1626</v>
      </c>
      <c r="R238" s="4" t="s">
        <v>1626</v>
      </c>
      <c r="S238" s="1" t="s">
        <v>13</v>
      </c>
      <c r="U238" t="s">
        <v>54</v>
      </c>
      <c r="V238" t="s">
        <v>54</v>
      </c>
      <c r="W238">
        <v>20</v>
      </c>
      <c r="X238">
        <v>1</v>
      </c>
    </row>
    <row r="239" spans="1:24" x14ac:dyDescent="0.2">
      <c r="A239" s="1" t="s">
        <v>13</v>
      </c>
      <c r="B239" s="1" t="s">
        <v>13</v>
      </c>
      <c r="C239" s="1" t="s">
        <v>13</v>
      </c>
      <c r="D239" s="1" t="s">
        <v>1311</v>
      </c>
      <c r="E239" s="1" t="s">
        <v>13</v>
      </c>
      <c r="F239" s="6" t="s">
        <v>13</v>
      </c>
      <c r="G239" s="1" t="s">
        <v>13</v>
      </c>
      <c r="H239" s="1" t="s">
        <v>13</v>
      </c>
      <c r="I239" s="5">
        <f>TRUNC(SUMPRODUCT(I235:I238, X235:X238), 0)</f>
        <v>0</v>
      </c>
      <c r="J239" s="1" t="s">
        <v>13</v>
      </c>
      <c r="K239" s="5">
        <f>TRUNC(SUMPRODUCT(K235:K238, X235:X238), 0)</f>
        <v>0</v>
      </c>
      <c r="L239" s="1" t="s">
        <v>13</v>
      </c>
      <c r="M239" s="5">
        <f>TRUNC(SUMPRODUCT(M235:M238, X235:X238), 0)</f>
        <v>0</v>
      </c>
      <c r="N239" s="1" t="s">
        <v>13</v>
      </c>
      <c r="O239" s="5">
        <f>I239+K239+M239</f>
        <v>0</v>
      </c>
      <c r="P239" s="4" t="s">
        <v>13</v>
      </c>
      <c r="Q239" s="4" t="s">
        <v>13</v>
      </c>
      <c r="R239" s="4" t="s">
        <v>13</v>
      </c>
      <c r="S239" s="1" t="s">
        <v>13</v>
      </c>
      <c r="U239" t="s">
        <v>13</v>
      </c>
      <c r="V239" t="s">
        <v>13</v>
      </c>
      <c r="W239" t="s">
        <v>13</v>
      </c>
      <c r="X239">
        <v>1</v>
      </c>
    </row>
    <row r="240" spans="1:24" x14ac:dyDescent="0.2">
      <c r="A240" s="1" t="s">
        <v>13</v>
      </c>
      <c r="B240" s="1" t="s">
        <v>13</v>
      </c>
      <c r="C240" s="1" t="s">
        <v>13</v>
      </c>
      <c r="D240" s="1" t="s">
        <v>13</v>
      </c>
      <c r="E240" s="1" t="s">
        <v>13</v>
      </c>
      <c r="F240" s="6" t="s">
        <v>13</v>
      </c>
      <c r="G240" s="1" t="s">
        <v>13</v>
      </c>
      <c r="H240" s="1" t="s">
        <v>13</v>
      </c>
      <c r="I240" s="1" t="s">
        <v>13</v>
      </c>
      <c r="J240" s="1" t="s">
        <v>13</v>
      </c>
      <c r="K240" s="1" t="s">
        <v>13</v>
      </c>
      <c r="L240" s="1" t="s">
        <v>13</v>
      </c>
      <c r="M240" s="1" t="s">
        <v>13</v>
      </c>
      <c r="N240" s="1" t="s">
        <v>13</v>
      </c>
      <c r="O240" s="1" t="s">
        <v>13</v>
      </c>
      <c r="P240" s="4" t="s">
        <v>13</v>
      </c>
      <c r="Q240" s="4" t="s">
        <v>13</v>
      </c>
      <c r="R240" s="4" t="s">
        <v>13</v>
      </c>
      <c r="S240" s="1" t="s">
        <v>13</v>
      </c>
      <c r="U240" t="s">
        <v>13</v>
      </c>
      <c r="V240" t="s">
        <v>13</v>
      </c>
      <c r="W240" t="s">
        <v>13</v>
      </c>
      <c r="X240">
        <v>1</v>
      </c>
    </row>
    <row r="241" spans="1:24" x14ac:dyDescent="0.2">
      <c r="A241" s="1" t="s">
        <v>1501</v>
      </c>
      <c r="B241" s="1" t="s">
        <v>13</v>
      </c>
      <c r="C241" s="1" t="s">
        <v>13</v>
      </c>
      <c r="D241" s="1" t="s">
        <v>1358</v>
      </c>
      <c r="E241" s="1" t="s">
        <v>1349</v>
      </c>
      <c r="F241" s="6" t="s">
        <v>1335</v>
      </c>
      <c r="G241" s="1" t="s">
        <v>13</v>
      </c>
      <c r="H241" s="1" t="s">
        <v>13</v>
      </c>
      <c r="I241" s="1" t="s">
        <v>13</v>
      </c>
      <c r="J241" s="1" t="s">
        <v>13</v>
      </c>
      <c r="K241" s="1" t="s">
        <v>13</v>
      </c>
      <c r="L241" s="1" t="s">
        <v>13</v>
      </c>
      <c r="M241" s="1" t="s">
        <v>13</v>
      </c>
      <c r="N241" s="1" t="s">
        <v>13</v>
      </c>
      <c r="O241" s="1" t="s">
        <v>13</v>
      </c>
      <c r="P241" s="4" t="s">
        <v>13</v>
      </c>
      <c r="Q241" s="4" t="s">
        <v>13</v>
      </c>
      <c r="R241" s="4" t="s">
        <v>13</v>
      </c>
      <c r="S241" s="1" t="s">
        <v>13</v>
      </c>
      <c r="U241" t="s">
        <v>13</v>
      </c>
      <c r="V241" t="s">
        <v>13</v>
      </c>
      <c r="W241" t="s">
        <v>13</v>
      </c>
      <c r="X241">
        <v>1</v>
      </c>
    </row>
    <row r="242" spans="1:24" x14ac:dyDescent="0.2">
      <c r="A242" s="1" t="s">
        <v>1501</v>
      </c>
      <c r="B242" s="1" t="s">
        <v>1719</v>
      </c>
      <c r="C242" s="1" t="s">
        <v>13</v>
      </c>
      <c r="D242" s="1" t="s">
        <v>1358</v>
      </c>
      <c r="E242" s="1" t="s">
        <v>1704</v>
      </c>
      <c r="F242" s="6" t="s">
        <v>1625</v>
      </c>
      <c r="G242" s="3">
        <v>0.25979999999999998</v>
      </c>
      <c r="H242" s="4">
        <f>경비항목!G38</f>
        <v>0</v>
      </c>
      <c r="I242" s="5">
        <f>TRUNC(G242*H242, 1)</f>
        <v>0</v>
      </c>
      <c r="J242" s="4">
        <f>경비항목!H38</f>
        <v>0</v>
      </c>
      <c r="K242" s="5">
        <f>TRUNC(G242*J242, 1)</f>
        <v>0</v>
      </c>
      <c r="L242" s="4">
        <f>경비항목!I38</f>
        <v>0</v>
      </c>
      <c r="M242" s="5">
        <f>TRUNC(G242*L242, 1)</f>
        <v>0</v>
      </c>
      <c r="N242" s="4">
        <f t="shared" ref="N242:O245" si="32">H242+J242+L242</f>
        <v>0</v>
      </c>
      <c r="O242" s="5">
        <f t="shared" si="32"/>
        <v>0</v>
      </c>
      <c r="P242" s="4" t="s">
        <v>1626</v>
      </c>
      <c r="Q242" s="4" t="s">
        <v>1626</v>
      </c>
      <c r="R242" s="4" t="s">
        <v>1626</v>
      </c>
      <c r="S242" s="1" t="s">
        <v>13</v>
      </c>
      <c r="U242" t="s">
        <v>54</v>
      </c>
      <c r="V242" t="s">
        <v>54</v>
      </c>
      <c r="W242" t="s">
        <v>13</v>
      </c>
      <c r="X242">
        <v>1</v>
      </c>
    </row>
    <row r="243" spans="1:24" x14ac:dyDescent="0.2">
      <c r="A243" s="1" t="s">
        <v>1501</v>
      </c>
      <c r="B243" s="1" t="s">
        <v>1654</v>
      </c>
      <c r="C243" s="1" t="s">
        <v>13</v>
      </c>
      <c r="D243" s="1" t="s">
        <v>1655</v>
      </c>
      <c r="E243" s="1" t="s">
        <v>1315</v>
      </c>
      <c r="F243" s="6" t="s">
        <v>1316</v>
      </c>
      <c r="G243" s="3">
        <v>1</v>
      </c>
      <c r="H243" s="4">
        <f>0</f>
        <v>0</v>
      </c>
      <c r="I243" s="5">
        <f>TRUNC(G243*H243, 1)</f>
        <v>0</v>
      </c>
      <c r="J243" s="4">
        <f>TRUNC(노무!E26*25/20 * 16/12 * 1/8,1)</f>
        <v>0</v>
      </c>
      <c r="K243" s="5">
        <f>TRUNC(G243*J243, 1)</f>
        <v>0</v>
      </c>
      <c r="L243" s="4">
        <f>0</f>
        <v>0</v>
      </c>
      <c r="M243" s="5">
        <f>TRUNC(G243*L243, 1)</f>
        <v>0</v>
      </c>
      <c r="N243" s="4">
        <f t="shared" si="32"/>
        <v>0</v>
      </c>
      <c r="O243" s="5">
        <f t="shared" si="32"/>
        <v>0</v>
      </c>
      <c r="P243" s="4" t="s">
        <v>1626</v>
      </c>
      <c r="Q243" s="4" t="s">
        <v>1626</v>
      </c>
      <c r="R243" s="4" t="s">
        <v>1626</v>
      </c>
      <c r="S243" s="1" t="s">
        <v>13</v>
      </c>
      <c r="U243" t="s">
        <v>54</v>
      </c>
      <c r="V243" t="s">
        <v>54</v>
      </c>
      <c r="W243" t="s">
        <v>13</v>
      </c>
      <c r="X243">
        <v>1</v>
      </c>
    </row>
    <row r="244" spans="1:24" x14ac:dyDescent="0.2">
      <c r="A244" s="1" t="s">
        <v>1501</v>
      </c>
      <c r="B244" s="1" t="s">
        <v>1629</v>
      </c>
      <c r="C244" s="1" t="s">
        <v>13</v>
      </c>
      <c r="D244" s="1" t="s">
        <v>1630</v>
      </c>
      <c r="E244" s="1" t="s">
        <v>1631</v>
      </c>
      <c r="F244" s="6" t="s">
        <v>1441</v>
      </c>
      <c r="G244" s="3">
        <v>11</v>
      </c>
      <c r="H244" s="4">
        <f>자재!E8</f>
        <v>0</v>
      </c>
      <c r="I244" s="5">
        <f>TRUNC(G244*H244, 1)</f>
        <v>0</v>
      </c>
      <c r="J244" s="4">
        <f>0</f>
        <v>0</v>
      </c>
      <c r="K244" s="5">
        <f>TRUNC(G244*J244, 1)</f>
        <v>0</v>
      </c>
      <c r="L244" s="4">
        <f>0</f>
        <v>0</v>
      </c>
      <c r="M244" s="5">
        <f>TRUNC(G244*L244, 1)</f>
        <v>0</v>
      </c>
      <c r="N244" s="4">
        <f t="shared" si="32"/>
        <v>0</v>
      </c>
      <c r="O244" s="5">
        <f t="shared" si="32"/>
        <v>0</v>
      </c>
      <c r="P244" s="4" t="s">
        <v>1626</v>
      </c>
      <c r="Q244" s="4" t="s">
        <v>1626</v>
      </c>
      <c r="R244" s="4" t="s">
        <v>1626</v>
      </c>
      <c r="S244" s="1" t="s">
        <v>13</v>
      </c>
      <c r="U244" t="s">
        <v>54</v>
      </c>
      <c r="V244" t="s">
        <v>54</v>
      </c>
      <c r="W244" t="s">
        <v>13</v>
      </c>
      <c r="X244">
        <v>1</v>
      </c>
    </row>
    <row r="245" spans="1:24" x14ac:dyDescent="0.2">
      <c r="A245" s="1" t="s">
        <v>1501</v>
      </c>
      <c r="B245" s="1" t="s">
        <v>1307</v>
      </c>
      <c r="C245" s="1" t="s">
        <v>13</v>
      </c>
      <c r="D245" s="1" t="s">
        <v>1632</v>
      </c>
      <c r="E245" s="1" t="s">
        <v>1677</v>
      </c>
      <c r="F245" s="6" t="s">
        <v>1310</v>
      </c>
      <c r="G245" s="3">
        <v>1</v>
      </c>
      <c r="H245" s="4">
        <f>TRUNC((I244)*20*0.01, 1)</f>
        <v>0</v>
      </c>
      <c r="I245" s="5">
        <f>TRUNC(G245*H245, 1)</f>
        <v>0</v>
      </c>
      <c r="J245" s="4">
        <f>0</f>
        <v>0</v>
      </c>
      <c r="K245" s="5">
        <f>TRUNC(G245*J245, 1)</f>
        <v>0</v>
      </c>
      <c r="L245" s="4">
        <f>0</f>
        <v>0</v>
      </c>
      <c r="M245" s="5">
        <f>TRUNC(G245*L245, 1)</f>
        <v>0</v>
      </c>
      <c r="N245" s="4">
        <f t="shared" si="32"/>
        <v>0</v>
      </c>
      <c r="O245" s="5">
        <f t="shared" si="32"/>
        <v>0</v>
      </c>
      <c r="P245" s="4" t="s">
        <v>1626</v>
      </c>
      <c r="Q245" s="4" t="s">
        <v>1626</v>
      </c>
      <c r="R245" s="4" t="s">
        <v>1626</v>
      </c>
      <c r="S245" s="1" t="s">
        <v>13</v>
      </c>
      <c r="U245" t="s">
        <v>54</v>
      </c>
      <c r="V245" t="s">
        <v>54</v>
      </c>
      <c r="W245">
        <v>20</v>
      </c>
      <c r="X245">
        <v>1</v>
      </c>
    </row>
    <row r="246" spans="1:24" x14ac:dyDescent="0.2">
      <c r="A246" s="1" t="s">
        <v>13</v>
      </c>
      <c r="B246" s="1" t="s">
        <v>13</v>
      </c>
      <c r="C246" s="1" t="s">
        <v>13</v>
      </c>
      <c r="D246" s="1" t="s">
        <v>1311</v>
      </c>
      <c r="E246" s="1" t="s">
        <v>13</v>
      </c>
      <c r="F246" s="6" t="s">
        <v>13</v>
      </c>
      <c r="G246" s="1" t="s">
        <v>13</v>
      </c>
      <c r="H246" s="1" t="s">
        <v>13</v>
      </c>
      <c r="I246" s="5">
        <f>TRUNC(SUMPRODUCT(I242:I245, X242:X245), 0)</f>
        <v>0</v>
      </c>
      <c r="J246" s="1" t="s">
        <v>13</v>
      </c>
      <c r="K246" s="5">
        <f>TRUNC(SUMPRODUCT(K242:K245, X242:X245), 0)</f>
        <v>0</v>
      </c>
      <c r="L246" s="1" t="s">
        <v>13</v>
      </c>
      <c r="M246" s="5">
        <f>TRUNC(SUMPRODUCT(M242:M245, X242:X245), 0)</f>
        <v>0</v>
      </c>
      <c r="N246" s="1" t="s">
        <v>13</v>
      </c>
      <c r="O246" s="5">
        <f>I246+K246+M246</f>
        <v>0</v>
      </c>
      <c r="P246" s="4" t="s">
        <v>13</v>
      </c>
      <c r="Q246" s="4" t="s">
        <v>13</v>
      </c>
      <c r="R246" s="4" t="s">
        <v>13</v>
      </c>
      <c r="S246" s="1" t="s">
        <v>13</v>
      </c>
      <c r="U246" t="s">
        <v>13</v>
      </c>
      <c r="V246" t="s">
        <v>13</v>
      </c>
      <c r="W246" t="s">
        <v>13</v>
      </c>
      <c r="X246">
        <v>1</v>
      </c>
    </row>
    <row r="247" spans="1:24" x14ac:dyDescent="0.2">
      <c r="A247" s="1" t="s">
        <v>13</v>
      </c>
      <c r="B247" s="1" t="s">
        <v>13</v>
      </c>
      <c r="C247" s="1" t="s">
        <v>13</v>
      </c>
      <c r="D247" s="1" t="s">
        <v>13</v>
      </c>
      <c r="E247" s="1" t="s">
        <v>13</v>
      </c>
      <c r="F247" s="6" t="s">
        <v>13</v>
      </c>
      <c r="G247" s="1" t="s">
        <v>13</v>
      </c>
      <c r="H247" s="1" t="s">
        <v>13</v>
      </c>
      <c r="I247" s="1" t="s">
        <v>13</v>
      </c>
      <c r="J247" s="1" t="s">
        <v>13</v>
      </c>
      <c r="K247" s="1" t="s">
        <v>13</v>
      </c>
      <c r="L247" s="1" t="s">
        <v>13</v>
      </c>
      <c r="M247" s="1" t="s">
        <v>13</v>
      </c>
      <c r="N247" s="1" t="s">
        <v>13</v>
      </c>
      <c r="O247" s="1" t="s">
        <v>13</v>
      </c>
      <c r="P247" s="4" t="s">
        <v>13</v>
      </c>
      <c r="Q247" s="4" t="s">
        <v>13</v>
      </c>
      <c r="R247" s="4" t="s">
        <v>13</v>
      </c>
      <c r="S247" s="1" t="s">
        <v>13</v>
      </c>
      <c r="U247" t="s">
        <v>13</v>
      </c>
      <c r="V247" t="s">
        <v>13</v>
      </c>
      <c r="W247" t="s">
        <v>13</v>
      </c>
      <c r="X247">
        <v>1</v>
      </c>
    </row>
    <row r="248" spans="1:24" x14ac:dyDescent="0.2">
      <c r="A248" s="1" t="s">
        <v>1491</v>
      </c>
      <c r="B248" s="1" t="s">
        <v>13</v>
      </c>
      <c r="C248" s="1" t="s">
        <v>13</v>
      </c>
      <c r="D248" s="1" t="s">
        <v>1492</v>
      </c>
      <c r="E248" s="1" t="s">
        <v>1359</v>
      </c>
      <c r="F248" s="6" t="s">
        <v>1335</v>
      </c>
      <c r="G248" s="1" t="s">
        <v>13</v>
      </c>
      <c r="H248" s="1" t="s">
        <v>13</v>
      </c>
      <c r="I248" s="1" t="s">
        <v>13</v>
      </c>
      <c r="J248" s="1" t="s">
        <v>13</v>
      </c>
      <c r="K248" s="1" t="s">
        <v>13</v>
      </c>
      <c r="L248" s="1" t="s">
        <v>13</v>
      </c>
      <c r="M248" s="1" t="s">
        <v>13</v>
      </c>
      <c r="N248" s="1" t="s">
        <v>13</v>
      </c>
      <c r="O248" s="1" t="s">
        <v>13</v>
      </c>
      <c r="P248" s="4" t="s">
        <v>13</v>
      </c>
      <c r="Q248" s="4" t="s">
        <v>13</v>
      </c>
      <c r="R248" s="4" t="s">
        <v>13</v>
      </c>
      <c r="S248" s="1" t="s">
        <v>13</v>
      </c>
      <c r="U248" t="s">
        <v>13</v>
      </c>
      <c r="V248" t="s">
        <v>13</v>
      </c>
      <c r="W248" t="s">
        <v>13</v>
      </c>
      <c r="X248">
        <v>1</v>
      </c>
    </row>
    <row r="249" spans="1:24" x14ac:dyDescent="0.2">
      <c r="A249" s="1" t="s">
        <v>1491</v>
      </c>
      <c r="B249" s="1" t="s">
        <v>1720</v>
      </c>
      <c r="C249" s="1" t="s">
        <v>13</v>
      </c>
      <c r="D249" s="1" t="s">
        <v>1492</v>
      </c>
      <c r="E249" s="1" t="s">
        <v>1717</v>
      </c>
      <c r="F249" s="6" t="s">
        <v>1625</v>
      </c>
      <c r="G249" s="3">
        <v>0.25979999999999998</v>
      </c>
      <c r="H249" s="4">
        <f>경비항목!G39</f>
        <v>0</v>
      </c>
      <c r="I249" s="5">
        <f>TRUNC(G249*H249, 1)</f>
        <v>0</v>
      </c>
      <c r="J249" s="4">
        <f>경비항목!H39</f>
        <v>0</v>
      </c>
      <c r="K249" s="5">
        <f>TRUNC(G249*J249, 1)</f>
        <v>0</v>
      </c>
      <c r="L249" s="4">
        <f>경비항목!I39</f>
        <v>0</v>
      </c>
      <c r="M249" s="5">
        <f>TRUNC(G249*L249, 1)</f>
        <v>0</v>
      </c>
      <c r="N249" s="4">
        <f t="shared" ref="N249:O252" si="33">H249+J249+L249</f>
        <v>0</v>
      </c>
      <c r="O249" s="5">
        <f t="shared" si="33"/>
        <v>0</v>
      </c>
      <c r="P249" s="4" t="s">
        <v>1626</v>
      </c>
      <c r="Q249" s="4" t="s">
        <v>1626</v>
      </c>
      <c r="R249" s="4" t="s">
        <v>1626</v>
      </c>
      <c r="S249" s="1" t="s">
        <v>13</v>
      </c>
      <c r="U249" t="s">
        <v>54</v>
      </c>
      <c r="V249" t="s">
        <v>54</v>
      </c>
      <c r="W249" t="s">
        <v>13</v>
      </c>
      <c r="X249">
        <v>1</v>
      </c>
    </row>
    <row r="250" spans="1:24" x14ac:dyDescent="0.2">
      <c r="A250" s="1" t="s">
        <v>1491</v>
      </c>
      <c r="B250" s="1" t="s">
        <v>1627</v>
      </c>
      <c r="C250" s="1" t="s">
        <v>13</v>
      </c>
      <c r="D250" s="1" t="s">
        <v>1628</v>
      </c>
      <c r="E250" s="1" t="s">
        <v>1315</v>
      </c>
      <c r="F250" s="6" t="s">
        <v>1316</v>
      </c>
      <c r="G250" s="3">
        <v>1</v>
      </c>
      <c r="H250" s="4">
        <f>0</f>
        <v>0</v>
      </c>
      <c r="I250" s="5">
        <f>TRUNC(G250*H250, 1)</f>
        <v>0</v>
      </c>
      <c r="J250" s="4">
        <f>TRUNC(노무!E25*25/20 * 16/12 * 1/8,1)</f>
        <v>0</v>
      </c>
      <c r="K250" s="5">
        <f>TRUNC(G250*J250, 1)</f>
        <v>0</v>
      </c>
      <c r="L250" s="4">
        <f>0</f>
        <v>0</v>
      </c>
      <c r="M250" s="5">
        <f>TRUNC(G250*L250, 1)</f>
        <v>0</v>
      </c>
      <c r="N250" s="4">
        <f t="shared" si="33"/>
        <v>0</v>
      </c>
      <c r="O250" s="5">
        <f t="shared" si="33"/>
        <v>0</v>
      </c>
      <c r="P250" s="4" t="s">
        <v>1626</v>
      </c>
      <c r="Q250" s="4" t="s">
        <v>1626</v>
      </c>
      <c r="R250" s="4" t="s">
        <v>1626</v>
      </c>
      <c r="S250" s="1" t="s">
        <v>13</v>
      </c>
      <c r="U250" t="s">
        <v>54</v>
      </c>
      <c r="V250" t="s">
        <v>54</v>
      </c>
      <c r="W250" t="s">
        <v>13</v>
      </c>
      <c r="X250">
        <v>1</v>
      </c>
    </row>
    <row r="251" spans="1:24" x14ac:dyDescent="0.2">
      <c r="A251" s="1" t="s">
        <v>1491</v>
      </c>
      <c r="B251" s="1" t="s">
        <v>1689</v>
      </c>
      <c r="C251" s="1" t="s">
        <v>13</v>
      </c>
      <c r="D251" s="1" t="s">
        <v>1630</v>
      </c>
      <c r="E251" s="1" t="s">
        <v>1630</v>
      </c>
      <c r="F251" s="6" t="s">
        <v>1441</v>
      </c>
      <c r="G251" s="3">
        <v>5.0999999999999996</v>
      </c>
      <c r="H251" s="4">
        <f>자재!E7</f>
        <v>0</v>
      </c>
      <c r="I251" s="5">
        <f>TRUNC(G251*H251, 1)</f>
        <v>0</v>
      </c>
      <c r="J251" s="4">
        <f>0</f>
        <v>0</v>
      </c>
      <c r="K251" s="5">
        <f>TRUNC(G251*J251, 1)</f>
        <v>0</v>
      </c>
      <c r="L251" s="4">
        <f>0</f>
        <v>0</v>
      </c>
      <c r="M251" s="5">
        <f>TRUNC(G251*L251, 1)</f>
        <v>0</v>
      </c>
      <c r="N251" s="4">
        <f t="shared" si="33"/>
        <v>0</v>
      </c>
      <c r="O251" s="5">
        <f t="shared" si="33"/>
        <v>0</v>
      </c>
      <c r="P251" s="4" t="s">
        <v>1626</v>
      </c>
      <c r="Q251" s="4" t="s">
        <v>1626</v>
      </c>
      <c r="R251" s="4" t="s">
        <v>1626</v>
      </c>
      <c r="S251" s="1" t="s">
        <v>13</v>
      </c>
      <c r="U251" t="s">
        <v>54</v>
      </c>
      <c r="V251" t="s">
        <v>54</v>
      </c>
      <c r="W251" t="s">
        <v>13</v>
      </c>
      <c r="X251">
        <v>1</v>
      </c>
    </row>
    <row r="252" spans="1:24" x14ac:dyDescent="0.2">
      <c r="A252" s="1" t="s">
        <v>1491</v>
      </c>
      <c r="B252" s="1" t="s">
        <v>1307</v>
      </c>
      <c r="C252" s="1" t="s">
        <v>13</v>
      </c>
      <c r="D252" s="1" t="s">
        <v>1721</v>
      </c>
      <c r="E252" s="1" t="s">
        <v>1677</v>
      </c>
      <c r="F252" s="6" t="s">
        <v>1310</v>
      </c>
      <c r="G252" s="3">
        <v>1</v>
      </c>
      <c r="H252" s="4">
        <f>TRUNC((I251)*20*0.01, 1)</f>
        <v>0</v>
      </c>
      <c r="I252" s="5">
        <f>TRUNC(G252*H252, 1)</f>
        <v>0</v>
      </c>
      <c r="J252" s="4">
        <f>0</f>
        <v>0</v>
      </c>
      <c r="K252" s="5">
        <f>TRUNC(G252*J252, 1)</f>
        <v>0</v>
      </c>
      <c r="L252" s="4">
        <f>0</f>
        <v>0</v>
      </c>
      <c r="M252" s="5">
        <f>TRUNC(G252*L252, 1)</f>
        <v>0</v>
      </c>
      <c r="N252" s="4">
        <f t="shared" si="33"/>
        <v>0</v>
      </c>
      <c r="O252" s="5">
        <f t="shared" si="33"/>
        <v>0</v>
      </c>
      <c r="P252" s="4" t="s">
        <v>1626</v>
      </c>
      <c r="Q252" s="4" t="s">
        <v>1626</v>
      </c>
      <c r="R252" s="4" t="s">
        <v>1626</v>
      </c>
      <c r="S252" s="1" t="s">
        <v>13</v>
      </c>
      <c r="U252" t="s">
        <v>54</v>
      </c>
      <c r="V252" t="s">
        <v>54</v>
      </c>
      <c r="W252">
        <v>20</v>
      </c>
      <c r="X252">
        <v>1</v>
      </c>
    </row>
    <row r="253" spans="1:24" x14ac:dyDescent="0.2">
      <c r="A253" s="1" t="s">
        <v>13</v>
      </c>
      <c r="B253" s="1" t="s">
        <v>13</v>
      </c>
      <c r="C253" s="1" t="s">
        <v>13</v>
      </c>
      <c r="D253" s="1" t="s">
        <v>1311</v>
      </c>
      <c r="E253" s="1" t="s">
        <v>13</v>
      </c>
      <c r="F253" s="6" t="s">
        <v>13</v>
      </c>
      <c r="G253" s="1" t="s">
        <v>13</v>
      </c>
      <c r="H253" s="1" t="s">
        <v>13</v>
      </c>
      <c r="I253" s="5">
        <f>TRUNC(SUMPRODUCT(I249:I252, X249:X252), 0)</f>
        <v>0</v>
      </c>
      <c r="J253" s="1" t="s">
        <v>13</v>
      </c>
      <c r="K253" s="5">
        <f>TRUNC(SUMPRODUCT(K249:K252, X249:X252), 0)</f>
        <v>0</v>
      </c>
      <c r="L253" s="1" t="s">
        <v>13</v>
      </c>
      <c r="M253" s="5">
        <f>TRUNC(SUMPRODUCT(M249:M252, X249:X252), 0)</f>
        <v>0</v>
      </c>
      <c r="N253" s="1" t="s">
        <v>13</v>
      </c>
      <c r="O253" s="5">
        <f>I253+K253+M253</f>
        <v>0</v>
      </c>
      <c r="P253" s="4" t="s">
        <v>13</v>
      </c>
      <c r="Q253" s="4" t="s">
        <v>13</v>
      </c>
      <c r="R253" s="4" t="s">
        <v>13</v>
      </c>
      <c r="S253" s="1" t="s">
        <v>13</v>
      </c>
      <c r="U253" t="s">
        <v>13</v>
      </c>
      <c r="V253" t="s">
        <v>13</v>
      </c>
      <c r="W253" t="s">
        <v>13</v>
      </c>
      <c r="X253">
        <v>1</v>
      </c>
    </row>
    <row r="254" spans="1:24" x14ac:dyDescent="0.2">
      <c r="A254" s="1" t="s">
        <v>13</v>
      </c>
      <c r="B254" s="1" t="s">
        <v>13</v>
      </c>
      <c r="C254" s="1" t="s">
        <v>13</v>
      </c>
      <c r="D254" s="1" t="s">
        <v>13</v>
      </c>
      <c r="E254" s="1" t="s">
        <v>13</v>
      </c>
      <c r="F254" s="6" t="s">
        <v>13</v>
      </c>
      <c r="G254" s="1" t="s">
        <v>13</v>
      </c>
      <c r="H254" s="1" t="s">
        <v>13</v>
      </c>
      <c r="I254" s="1" t="s">
        <v>13</v>
      </c>
      <c r="J254" s="1" t="s">
        <v>13</v>
      </c>
      <c r="K254" s="1" t="s">
        <v>13</v>
      </c>
      <c r="L254" s="1" t="s">
        <v>13</v>
      </c>
      <c r="M254" s="1" t="s">
        <v>13</v>
      </c>
      <c r="N254" s="1" t="s">
        <v>13</v>
      </c>
      <c r="O254" s="1" t="s">
        <v>13</v>
      </c>
      <c r="P254" s="4" t="s">
        <v>13</v>
      </c>
      <c r="Q254" s="4" t="s">
        <v>13</v>
      </c>
      <c r="R254" s="4" t="s">
        <v>13</v>
      </c>
      <c r="S254" s="1" t="s">
        <v>13</v>
      </c>
      <c r="U254" t="s">
        <v>13</v>
      </c>
      <c r="V254" t="s">
        <v>13</v>
      </c>
      <c r="W254" t="s">
        <v>13</v>
      </c>
      <c r="X254">
        <v>1</v>
      </c>
    </row>
    <row r="255" spans="1:24" x14ac:dyDescent="0.2">
      <c r="A255" s="1" t="s">
        <v>1542</v>
      </c>
      <c r="B255" s="1" t="s">
        <v>13</v>
      </c>
      <c r="C255" s="1" t="s">
        <v>13</v>
      </c>
      <c r="D255" s="1" t="s">
        <v>1543</v>
      </c>
      <c r="E255" s="1" t="s">
        <v>1544</v>
      </c>
      <c r="F255" s="6" t="s">
        <v>1335</v>
      </c>
      <c r="G255" s="1" t="s">
        <v>13</v>
      </c>
      <c r="H255" s="1" t="s">
        <v>13</v>
      </c>
      <c r="I255" s="1" t="s">
        <v>13</v>
      </c>
      <c r="J255" s="1" t="s">
        <v>13</v>
      </c>
      <c r="K255" s="1" t="s">
        <v>13</v>
      </c>
      <c r="L255" s="1" t="s">
        <v>13</v>
      </c>
      <c r="M255" s="1" t="s">
        <v>13</v>
      </c>
      <c r="N255" s="1" t="s">
        <v>13</v>
      </c>
      <c r="O255" s="1" t="s">
        <v>13</v>
      </c>
      <c r="P255" s="4" t="s">
        <v>13</v>
      </c>
      <c r="Q255" s="4" t="s">
        <v>13</v>
      </c>
      <c r="R255" s="4" t="s">
        <v>13</v>
      </c>
      <c r="S255" s="1" t="s">
        <v>13</v>
      </c>
      <c r="U255" t="s">
        <v>13</v>
      </c>
      <c r="V255" t="s">
        <v>13</v>
      </c>
      <c r="W255" t="s">
        <v>13</v>
      </c>
      <c r="X255">
        <v>1</v>
      </c>
    </row>
    <row r="256" spans="1:24" x14ac:dyDescent="0.2">
      <c r="A256" s="1" t="s">
        <v>1542</v>
      </c>
      <c r="B256" s="1" t="s">
        <v>1627</v>
      </c>
      <c r="C256" s="1" t="s">
        <v>13</v>
      </c>
      <c r="D256" s="1" t="s">
        <v>1628</v>
      </c>
      <c r="E256" s="1" t="s">
        <v>1315</v>
      </c>
      <c r="F256" s="6" t="s">
        <v>1316</v>
      </c>
      <c r="G256" s="3">
        <v>1</v>
      </c>
      <c r="H256" s="4">
        <f>0</f>
        <v>0</v>
      </c>
      <c r="I256" s="5">
        <f>TRUNC(G256*H256, 1)</f>
        <v>0</v>
      </c>
      <c r="J256" s="4">
        <f>TRUNC(노무!E25*25/20 * 16/12 * 1/8,1)</f>
        <v>0</v>
      </c>
      <c r="K256" s="5">
        <f>TRUNC(G256*J256, 1)</f>
        <v>0</v>
      </c>
      <c r="L256" s="4">
        <f>0</f>
        <v>0</v>
      </c>
      <c r="M256" s="5">
        <f>TRUNC(G256*L256, 1)</f>
        <v>0</v>
      </c>
      <c r="N256" s="4">
        <f t="shared" ref="N256:O259" si="34">H256+J256+L256</f>
        <v>0</v>
      </c>
      <c r="O256" s="5">
        <f t="shared" si="34"/>
        <v>0</v>
      </c>
      <c r="P256" s="4" t="s">
        <v>1626</v>
      </c>
      <c r="Q256" s="4" t="s">
        <v>1626</v>
      </c>
      <c r="R256" s="4" t="s">
        <v>1626</v>
      </c>
      <c r="S256" s="1" t="s">
        <v>13</v>
      </c>
      <c r="U256" t="s">
        <v>54</v>
      </c>
      <c r="V256" t="s">
        <v>54</v>
      </c>
      <c r="W256" t="s">
        <v>13</v>
      </c>
      <c r="X256">
        <v>1</v>
      </c>
    </row>
    <row r="257" spans="1:24" x14ac:dyDescent="0.2">
      <c r="A257" s="1" t="s">
        <v>1542</v>
      </c>
      <c r="B257" s="1" t="s">
        <v>1689</v>
      </c>
      <c r="C257" s="1" t="s">
        <v>13</v>
      </c>
      <c r="D257" s="1" t="s">
        <v>1630</v>
      </c>
      <c r="E257" s="1" t="s">
        <v>1630</v>
      </c>
      <c r="F257" s="6" t="s">
        <v>1441</v>
      </c>
      <c r="G257" s="3">
        <v>5.7</v>
      </c>
      <c r="H257" s="4">
        <f>자재!E7</f>
        <v>0</v>
      </c>
      <c r="I257" s="5">
        <f>TRUNC(G257*H257, 1)</f>
        <v>0</v>
      </c>
      <c r="J257" s="4">
        <f>0</f>
        <v>0</v>
      </c>
      <c r="K257" s="5">
        <f>TRUNC(G257*J257, 1)</f>
        <v>0</v>
      </c>
      <c r="L257" s="4">
        <f>0</f>
        <v>0</v>
      </c>
      <c r="M257" s="5">
        <f>TRUNC(G257*L257, 1)</f>
        <v>0</v>
      </c>
      <c r="N257" s="4">
        <f t="shared" si="34"/>
        <v>0</v>
      </c>
      <c r="O257" s="5">
        <f t="shared" si="34"/>
        <v>0</v>
      </c>
      <c r="P257" s="4" t="s">
        <v>1626</v>
      </c>
      <c r="Q257" s="4" t="s">
        <v>1626</v>
      </c>
      <c r="R257" s="4" t="s">
        <v>1626</v>
      </c>
      <c r="S257" s="1" t="s">
        <v>13</v>
      </c>
      <c r="U257" t="s">
        <v>54</v>
      </c>
      <c r="V257" t="s">
        <v>54</v>
      </c>
      <c r="W257" t="s">
        <v>13</v>
      </c>
      <c r="X257">
        <v>1</v>
      </c>
    </row>
    <row r="258" spans="1:24" x14ac:dyDescent="0.2">
      <c r="A258" s="1" t="s">
        <v>1542</v>
      </c>
      <c r="B258" s="1" t="s">
        <v>1722</v>
      </c>
      <c r="C258" s="1" t="s">
        <v>13</v>
      </c>
      <c r="D258" s="1" t="s">
        <v>1723</v>
      </c>
      <c r="E258" s="1" t="s">
        <v>1717</v>
      </c>
      <c r="F258" s="6" t="s">
        <v>1625</v>
      </c>
      <c r="G258" s="3">
        <v>0.15</v>
      </c>
      <c r="H258" s="4">
        <f>경비항목!G40</f>
        <v>0</v>
      </c>
      <c r="I258" s="5">
        <f>TRUNC(G258*H258, 1)</f>
        <v>0</v>
      </c>
      <c r="J258" s="4">
        <f>경비항목!H40</f>
        <v>0</v>
      </c>
      <c r="K258" s="5">
        <f>TRUNC(G258*J258, 1)</f>
        <v>0</v>
      </c>
      <c r="L258" s="4">
        <f>경비항목!I40</f>
        <v>0</v>
      </c>
      <c r="M258" s="5">
        <f>TRUNC(G258*L258, 1)</f>
        <v>0</v>
      </c>
      <c r="N258" s="4">
        <f t="shared" si="34"/>
        <v>0</v>
      </c>
      <c r="O258" s="5">
        <f t="shared" si="34"/>
        <v>0</v>
      </c>
      <c r="P258" s="4" t="s">
        <v>1626</v>
      </c>
      <c r="Q258" s="4" t="s">
        <v>1626</v>
      </c>
      <c r="R258" s="4" t="s">
        <v>1626</v>
      </c>
      <c r="S258" s="1" t="s">
        <v>13</v>
      </c>
      <c r="U258" t="s">
        <v>54</v>
      </c>
      <c r="V258" t="s">
        <v>54</v>
      </c>
      <c r="W258" t="s">
        <v>13</v>
      </c>
      <c r="X258">
        <v>1</v>
      </c>
    </row>
    <row r="259" spans="1:24" x14ac:dyDescent="0.2">
      <c r="A259" s="1" t="s">
        <v>1542</v>
      </c>
      <c r="B259" s="1" t="s">
        <v>1307</v>
      </c>
      <c r="C259" s="1" t="s">
        <v>13</v>
      </c>
      <c r="D259" s="1" t="s">
        <v>1632</v>
      </c>
      <c r="E259" s="1" t="s">
        <v>1724</v>
      </c>
      <c r="F259" s="6" t="s">
        <v>1310</v>
      </c>
      <c r="G259" s="3">
        <v>1</v>
      </c>
      <c r="H259" s="4">
        <f>TRUNC((I257)*37*0.01, 1)</f>
        <v>0</v>
      </c>
      <c r="I259" s="5">
        <f>TRUNC(G259*H259, 1)</f>
        <v>0</v>
      </c>
      <c r="J259" s="4">
        <f>0</f>
        <v>0</v>
      </c>
      <c r="K259" s="5">
        <f>TRUNC(G259*J259, 1)</f>
        <v>0</v>
      </c>
      <c r="L259" s="4">
        <f>0</f>
        <v>0</v>
      </c>
      <c r="M259" s="5">
        <f>TRUNC(G259*L259, 1)</f>
        <v>0</v>
      </c>
      <c r="N259" s="4">
        <f t="shared" si="34"/>
        <v>0</v>
      </c>
      <c r="O259" s="5">
        <f t="shared" si="34"/>
        <v>0</v>
      </c>
      <c r="P259" s="4" t="s">
        <v>1626</v>
      </c>
      <c r="Q259" s="4" t="s">
        <v>1626</v>
      </c>
      <c r="R259" s="4" t="s">
        <v>1626</v>
      </c>
      <c r="S259" s="1" t="s">
        <v>13</v>
      </c>
      <c r="U259" t="s">
        <v>54</v>
      </c>
      <c r="V259" t="s">
        <v>54</v>
      </c>
      <c r="W259">
        <v>37</v>
      </c>
      <c r="X259">
        <v>1</v>
      </c>
    </row>
    <row r="260" spans="1:24" x14ac:dyDescent="0.2">
      <c r="A260" s="1" t="s">
        <v>13</v>
      </c>
      <c r="B260" s="1" t="s">
        <v>13</v>
      </c>
      <c r="C260" s="1" t="s">
        <v>13</v>
      </c>
      <c r="D260" s="1" t="s">
        <v>1311</v>
      </c>
      <c r="E260" s="1" t="s">
        <v>13</v>
      </c>
      <c r="F260" s="6" t="s">
        <v>13</v>
      </c>
      <c r="G260" s="1" t="s">
        <v>13</v>
      </c>
      <c r="H260" s="1" t="s">
        <v>13</v>
      </c>
      <c r="I260" s="5">
        <f>TRUNC(SUMPRODUCT(I256:I259, X256:X259), 0)</f>
        <v>0</v>
      </c>
      <c r="J260" s="1" t="s">
        <v>13</v>
      </c>
      <c r="K260" s="5">
        <f>TRUNC(SUMPRODUCT(K256:K259, X256:X259), 0)</f>
        <v>0</v>
      </c>
      <c r="L260" s="1" t="s">
        <v>13</v>
      </c>
      <c r="M260" s="5">
        <f>TRUNC(SUMPRODUCT(M256:M259, X256:X259), 0)</f>
        <v>0</v>
      </c>
      <c r="N260" s="1" t="s">
        <v>13</v>
      </c>
      <c r="O260" s="5">
        <f>I260+K260+M260</f>
        <v>0</v>
      </c>
      <c r="P260" s="4" t="s">
        <v>13</v>
      </c>
      <c r="Q260" s="4" t="s">
        <v>13</v>
      </c>
      <c r="R260" s="4" t="s">
        <v>13</v>
      </c>
      <c r="S260" s="1" t="s">
        <v>13</v>
      </c>
      <c r="U260" t="s">
        <v>13</v>
      </c>
      <c r="V260" t="s">
        <v>13</v>
      </c>
      <c r="W260" t="s">
        <v>13</v>
      </c>
      <c r="X260">
        <v>1</v>
      </c>
    </row>
    <row r="261" spans="1:24" x14ac:dyDescent="0.2">
      <c r="A261" s="1" t="s">
        <v>13</v>
      </c>
      <c r="B261" s="1" t="s">
        <v>13</v>
      </c>
      <c r="C261" s="1" t="s">
        <v>13</v>
      </c>
      <c r="D261" s="1" t="s">
        <v>13</v>
      </c>
      <c r="E261" s="1" t="s">
        <v>13</v>
      </c>
      <c r="F261" s="6" t="s">
        <v>13</v>
      </c>
      <c r="G261" s="1" t="s">
        <v>13</v>
      </c>
      <c r="H261" s="1" t="s">
        <v>13</v>
      </c>
      <c r="I261" s="1" t="s">
        <v>13</v>
      </c>
      <c r="J261" s="1" t="s">
        <v>13</v>
      </c>
      <c r="K261" s="1" t="s">
        <v>13</v>
      </c>
      <c r="L261" s="1" t="s">
        <v>13</v>
      </c>
      <c r="M261" s="1" t="s">
        <v>13</v>
      </c>
      <c r="N261" s="1" t="s">
        <v>13</v>
      </c>
      <c r="O261" s="1" t="s">
        <v>13</v>
      </c>
      <c r="P261" s="4" t="s">
        <v>13</v>
      </c>
      <c r="Q261" s="4" t="s">
        <v>13</v>
      </c>
      <c r="R261" s="4" t="s">
        <v>13</v>
      </c>
      <c r="S261" s="1" t="s">
        <v>13</v>
      </c>
      <c r="U261" t="s">
        <v>13</v>
      </c>
      <c r="V261" t="s">
        <v>13</v>
      </c>
      <c r="W261" t="s">
        <v>13</v>
      </c>
      <c r="X261">
        <v>1</v>
      </c>
    </row>
    <row r="262" spans="1:24" x14ac:dyDescent="0.2">
      <c r="A262" s="1" t="s">
        <v>1367</v>
      </c>
      <c r="B262" s="1" t="s">
        <v>13</v>
      </c>
      <c r="C262" s="1" t="s">
        <v>13</v>
      </c>
      <c r="D262" s="1" t="s">
        <v>1368</v>
      </c>
      <c r="E262" s="1" t="s">
        <v>1369</v>
      </c>
      <c r="F262" s="6" t="s">
        <v>1335</v>
      </c>
      <c r="G262" s="1" t="s">
        <v>13</v>
      </c>
      <c r="H262" s="1" t="s">
        <v>13</v>
      </c>
      <c r="I262" s="1" t="s">
        <v>13</v>
      </c>
      <c r="J262" s="1" t="s">
        <v>13</v>
      </c>
      <c r="K262" s="1" t="s">
        <v>13</v>
      </c>
      <c r="L262" s="1" t="s">
        <v>13</v>
      </c>
      <c r="M262" s="1" t="s">
        <v>13</v>
      </c>
      <c r="N262" s="1" t="s">
        <v>13</v>
      </c>
      <c r="O262" s="1" t="s">
        <v>13</v>
      </c>
      <c r="P262" s="4" t="s">
        <v>13</v>
      </c>
      <c r="Q262" s="4" t="s">
        <v>13</v>
      </c>
      <c r="R262" s="4" t="s">
        <v>13</v>
      </c>
      <c r="S262" s="1" t="s">
        <v>13</v>
      </c>
      <c r="U262" t="s">
        <v>13</v>
      </c>
      <c r="V262" t="s">
        <v>13</v>
      </c>
      <c r="W262" t="s">
        <v>13</v>
      </c>
      <c r="X262">
        <v>1</v>
      </c>
    </row>
    <row r="263" spans="1:24" x14ac:dyDescent="0.2">
      <c r="A263" s="1" t="s">
        <v>1367</v>
      </c>
      <c r="B263" s="1" t="s">
        <v>1725</v>
      </c>
      <c r="C263" s="1" t="s">
        <v>13</v>
      </c>
      <c r="D263" s="1" t="s">
        <v>1368</v>
      </c>
      <c r="E263" s="1" t="s">
        <v>1726</v>
      </c>
      <c r="F263" s="6" t="s">
        <v>1625</v>
      </c>
      <c r="G263" s="3">
        <v>0.40100000000000002</v>
      </c>
      <c r="H263" s="4">
        <f>경비항목!G41</f>
        <v>0</v>
      </c>
      <c r="I263" s="5">
        <f>TRUNC(G263*H263, 1)</f>
        <v>0</v>
      </c>
      <c r="J263" s="4">
        <f>경비항목!H41</f>
        <v>0</v>
      </c>
      <c r="K263" s="5">
        <f>TRUNC(G263*J263, 1)</f>
        <v>0</v>
      </c>
      <c r="L263" s="4">
        <f>경비항목!I41</f>
        <v>0</v>
      </c>
      <c r="M263" s="5">
        <f>TRUNC(G263*L263, 1)</f>
        <v>0</v>
      </c>
      <c r="N263" s="4">
        <f>H263+J263+L263</f>
        <v>0</v>
      </c>
      <c r="O263" s="5">
        <f>I263+K263+M263</f>
        <v>0</v>
      </c>
      <c r="P263" s="4" t="s">
        <v>1626</v>
      </c>
      <c r="Q263" s="4" t="s">
        <v>1626</v>
      </c>
      <c r="R263" s="4" t="s">
        <v>1626</v>
      </c>
      <c r="S263" s="1" t="s">
        <v>13</v>
      </c>
      <c r="U263" t="s">
        <v>54</v>
      </c>
      <c r="V263" t="s">
        <v>54</v>
      </c>
      <c r="W263" t="s">
        <v>13</v>
      </c>
      <c r="X263">
        <v>1</v>
      </c>
    </row>
    <row r="264" spans="1:24" x14ac:dyDescent="0.2">
      <c r="A264" s="1" t="s">
        <v>13</v>
      </c>
      <c r="B264" s="1" t="s">
        <v>13</v>
      </c>
      <c r="C264" s="1" t="s">
        <v>13</v>
      </c>
      <c r="D264" s="1" t="s">
        <v>1311</v>
      </c>
      <c r="E264" s="1" t="s">
        <v>13</v>
      </c>
      <c r="F264" s="6" t="s">
        <v>13</v>
      </c>
      <c r="G264" s="1" t="s">
        <v>13</v>
      </c>
      <c r="H264" s="1" t="s">
        <v>13</v>
      </c>
      <c r="I264" s="5">
        <f>TRUNC(I263*X263, 0)</f>
        <v>0</v>
      </c>
      <c r="J264" s="1" t="s">
        <v>13</v>
      </c>
      <c r="K264" s="5">
        <f>TRUNC(K263*X263, 0)</f>
        <v>0</v>
      </c>
      <c r="L264" s="1" t="s">
        <v>13</v>
      </c>
      <c r="M264" s="5">
        <f>TRUNC(M263*X263, 0)</f>
        <v>0</v>
      </c>
      <c r="N264" s="1" t="s">
        <v>13</v>
      </c>
      <c r="O264" s="5">
        <f>I264+K264+M264</f>
        <v>0</v>
      </c>
      <c r="P264" s="4" t="s">
        <v>13</v>
      </c>
      <c r="Q264" s="4" t="s">
        <v>13</v>
      </c>
      <c r="R264" s="4" t="s">
        <v>13</v>
      </c>
      <c r="S264" s="1" t="s">
        <v>13</v>
      </c>
      <c r="U264" t="s">
        <v>13</v>
      </c>
      <c r="V264" t="s">
        <v>13</v>
      </c>
      <c r="W264" t="s">
        <v>13</v>
      </c>
      <c r="X264">
        <v>1</v>
      </c>
    </row>
    <row r="265" spans="1:24" x14ac:dyDescent="0.2">
      <c r="A265" s="1" t="s">
        <v>13</v>
      </c>
      <c r="B265" s="1" t="s">
        <v>13</v>
      </c>
      <c r="C265" s="1" t="s">
        <v>13</v>
      </c>
      <c r="D265" s="1" t="s">
        <v>13</v>
      </c>
      <c r="E265" s="1" t="s">
        <v>13</v>
      </c>
      <c r="F265" s="6" t="s">
        <v>13</v>
      </c>
      <c r="G265" s="1" t="s">
        <v>13</v>
      </c>
      <c r="H265" s="1" t="s">
        <v>13</v>
      </c>
      <c r="I265" s="1" t="s">
        <v>13</v>
      </c>
      <c r="J265" s="1" t="s">
        <v>13</v>
      </c>
      <c r="K265" s="1" t="s">
        <v>13</v>
      </c>
      <c r="L265" s="1" t="s">
        <v>13</v>
      </c>
      <c r="M265" s="1" t="s">
        <v>13</v>
      </c>
      <c r="N265" s="1" t="s">
        <v>13</v>
      </c>
      <c r="O265" s="1" t="s">
        <v>13</v>
      </c>
      <c r="P265" s="4" t="s">
        <v>13</v>
      </c>
      <c r="Q265" s="4" t="s">
        <v>13</v>
      </c>
      <c r="R265" s="4" t="s">
        <v>13</v>
      </c>
      <c r="S265" s="1" t="s">
        <v>13</v>
      </c>
      <c r="U265" t="s">
        <v>13</v>
      </c>
      <c r="V265" t="s">
        <v>13</v>
      </c>
      <c r="W265" t="s">
        <v>13</v>
      </c>
      <c r="X265">
        <v>1</v>
      </c>
    </row>
    <row r="266" spans="1:24" x14ac:dyDescent="0.2">
      <c r="A266" s="1" t="s">
        <v>1467</v>
      </c>
      <c r="B266" s="1" t="s">
        <v>13</v>
      </c>
      <c r="C266" s="1" t="s">
        <v>13</v>
      </c>
      <c r="D266" s="1" t="s">
        <v>1468</v>
      </c>
      <c r="E266" s="1" t="s">
        <v>1469</v>
      </c>
      <c r="F266" s="6" t="s">
        <v>1335</v>
      </c>
      <c r="G266" s="1" t="s">
        <v>13</v>
      </c>
      <c r="H266" s="1" t="s">
        <v>13</v>
      </c>
      <c r="I266" s="1" t="s">
        <v>13</v>
      </c>
      <c r="J266" s="1" t="s">
        <v>13</v>
      </c>
      <c r="K266" s="1" t="s">
        <v>13</v>
      </c>
      <c r="L266" s="1" t="s">
        <v>13</v>
      </c>
      <c r="M266" s="1" t="s">
        <v>13</v>
      </c>
      <c r="N266" s="1" t="s">
        <v>13</v>
      </c>
      <c r="O266" s="1" t="s">
        <v>13</v>
      </c>
      <c r="P266" s="4" t="s">
        <v>13</v>
      </c>
      <c r="Q266" s="4" t="s">
        <v>13</v>
      </c>
      <c r="R266" s="4" t="s">
        <v>13</v>
      </c>
      <c r="S266" s="1" t="s">
        <v>13</v>
      </c>
      <c r="U266" t="s">
        <v>13</v>
      </c>
      <c r="V266" t="s">
        <v>13</v>
      </c>
      <c r="W266" t="s">
        <v>13</v>
      </c>
      <c r="X266">
        <v>1</v>
      </c>
    </row>
    <row r="267" spans="1:24" x14ac:dyDescent="0.2">
      <c r="A267" s="1" t="s">
        <v>1467</v>
      </c>
      <c r="B267" s="1" t="s">
        <v>1727</v>
      </c>
      <c r="C267" s="1" t="s">
        <v>13</v>
      </c>
      <c r="D267" s="1" t="s">
        <v>1468</v>
      </c>
      <c r="E267" s="1" t="s">
        <v>1728</v>
      </c>
      <c r="F267" s="6" t="s">
        <v>1625</v>
      </c>
      <c r="G267" s="3">
        <v>0.1719</v>
      </c>
      <c r="H267" s="4">
        <f>경비항목!G42</f>
        <v>0</v>
      </c>
      <c r="I267" s="5">
        <f>TRUNC(G267*H267, 1)</f>
        <v>0</v>
      </c>
      <c r="J267" s="4">
        <f>경비항목!H42</f>
        <v>0</v>
      </c>
      <c r="K267" s="5">
        <f>TRUNC(G267*J267, 1)</f>
        <v>0</v>
      </c>
      <c r="L267" s="4">
        <f>경비항목!I42</f>
        <v>0</v>
      </c>
      <c r="M267" s="5">
        <f>TRUNC(G267*L267, 1)</f>
        <v>0</v>
      </c>
      <c r="N267" s="4">
        <f t="shared" ref="N267:O270" si="35">H267+J267+L267</f>
        <v>0</v>
      </c>
      <c r="O267" s="5">
        <f t="shared" si="35"/>
        <v>0</v>
      </c>
      <c r="P267" s="4" t="s">
        <v>1626</v>
      </c>
      <c r="Q267" s="4" t="s">
        <v>1626</v>
      </c>
      <c r="R267" s="4" t="s">
        <v>1626</v>
      </c>
      <c r="S267" s="1" t="s">
        <v>13</v>
      </c>
      <c r="U267" t="s">
        <v>54</v>
      </c>
      <c r="V267" t="s">
        <v>54</v>
      </c>
      <c r="W267" t="s">
        <v>13</v>
      </c>
      <c r="X267">
        <v>1</v>
      </c>
    </row>
    <row r="268" spans="1:24" x14ac:dyDescent="0.2">
      <c r="A268" s="1" t="s">
        <v>1467</v>
      </c>
      <c r="B268" s="1" t="s">
        <v>1629</v>
      </c>
      <c r="C268" s="1" t="s">
        <v>13</v>
      </c>
      <c r="D268" s="1" t="s">
        <v>1630</v>
      </c>
      <c r="E268" s="1" t="s">
        <v>1631</v>
      </c>
      <c r="F268" s="6" t="s">
        <v>1441</v>
      </c>
      <c r="G268" s="3">
        <v>10</v>
      </c>
      <c r="H268" s="4">
        <f>자재!E8</f>
        <v>0</v>
      </c>
      <c r="I268" s="5">
        <f>TRUNC(G268*H268, 1)</f>
        <v>0</v>
      </c>
      <c r="J268" s="4">
        <f>0</f>
        <v>0</v>
      </c>
      <c r="K268" s="5">
        <f>TRUNC(G268*J268, 1)</f>
        <v>0</v>
      </c>
      <c r="L268" s="4">
        <f>0</f>
        <v>0</v>
      </c>
      <c r="M268" s="5">
        <f>TRUNC(G268*L268, 1)</f>
        <v>0</v>
      </c>
      <c r="N268" s="4">
        <f t="shared" si="35"/>
        <v>0</v>
      </c>
      <c r="O268" s="5">
        <f t="shared" si="35"/>
        <v>0</v>
      </c>
      <c r="P268" s="4" t="s">
        <v>1626</v>
      </c>
      <c r="Q268" s="4" t="s">
        <v>1626</v>
      </c>
      <c r="R268" s="4" t="s">
        <v>1626</v>
      </c>
      <c r="S268" s="1" t="s">
        <v>13</v>
      </c>
      <c r="U268" t="s">
        <v>54</v>
      </c>
      <c r="V268" t="s">
        <v>54</v>
      </c>
      <c r="W268" t="s">
        <v>13</v>
      </c>
      <c r="X268">
        <v>1</v>
      </c>
    </row>
    <row r="269" spans="1:24" x14ac:dyDescent="0.2">
      <c r="A269" s="1" t="s">
        <v>1467</v>
      </c>
      <c r="B269" s="1" t="s">
        <v>1307</v>
      </c>
      <c r="C269" s="1" t="s">
        <v>13</v>
      </c>
      <c r="D269" s="1" t="s">
        <v>1632</v>
      </c>
      <c r="E269" s="1" t="s">
        <v>1729</v>
      </c>
      <c r="F269" s="6" t="s">
        <v>1310</v>
      </c>
      <c r="G269" s="3">
        <v>1</v>
      </c>
      <c r="H269" s="4">
        <f>TRUNC((I268)*16*0.01, 1)</f>
        <v>0</v>
      </c>
      <c r="I269" s="5">
        <f>TRUNC(G269*H269, 1)</f>
        <v>0</v>
      </c>
      <c r="J269" s="4">
        <f>0</f>
        <v>0</v>
      </c>
      <c r="K269" s="5">
        <f>TRUNC(G269*J269, 1)</f>
        <v>0</v>
      </c>
      <c r="L269" s="4">
        <f>0</f>
        <v>0</v>
      </c>
      <c r="M269" s="5">
        <f>TRUNC(G269*L269, 1)</f>
        <v>0</v>
      </c>
      <c r="N269" s="4">
        <f t="shared" si="35"/>
        <v>0</v>
      </c>
      <c r="O269" s="5">
        <f t="shared" si="35"/>
        <v>0</v>
      </c>
      <c r="P269" s="4" t="s">
        <v>1626</v>
      </c>
      <c r="Q269" s="4" t="s">
        <v>1626</v>
      </c>
      <c r="R269" s="4" t="s">
        <v>1626</v>
      </c>
      <c r="S269" s="1" t="s">
        <v>13</v>
      </c>
      <c r="U269" t="s">
        <v>54</v>
      </c>
      <c r="V269" t="s">
        <v>54</v>
      </c>
      <c r="W269">
        <v>16</v>
      </c>
      <c r="X269">
        <v>1</v>
      </c>
    </row>
    <row r="270" spans="1:24" x14ac:dyDescent="0.2">
      <c r="A270" s="1" t="s">
        <v>1467</v>
      </c>
      <c r="B270" s="1" t="s">
        <v>1627</v>
      </c>
      <c r="C270" s="1" t="s">
        <v>13</v>
      </c>
      <c r="D270" s="1" t="s">
        <v>1628</v>
      </c>
      <c r="E270" s="1" t="s">
        <v>1315</v>
      </c>
      <c r="F270" s="6" t="s">
        <v>1316</v>
      </c>
      <c r="G270" s="3">
        <v>1</v>
      </c>
      <c r="H270" s="4">
        <f>0</f>
        <v>0</v>
      </c>
      <c r="I270" s="5">
        <f>TRUNC(G270*H270, 1)</f>
        <v>0</v>
      </c>
      <c r="J270" s="4">
        <f>TRUNC(노무!E25*25/20 * 16/12 * 1/8,1)</f>
        <v>0</v>
      </c>
      <c r="K270" s="5">
        <f>TRUNC(G270*J270, 1)</f>
        <v>0</v>
      </c>
      <c r="L270" s="4">
        <f>0</f>
        <v>0</v>
      </c>
      <c r="M270" s="5">
        <f>TRUNC(G270*L270, 1)</f>
        <v>0</v>
      </c>
      <c r="N270" s="4">
        <f t="shared" si="35"/>
        <v>0</v>
      </c>
      <c r="O270" s="5">
        <f t="shared" si="35"/>
        <v>0</v>
      </c>
      <c r="P270" s="4" t="s">
        <v>1626</v>
      </c>
      <c r="Q270" s="4" t="s">
        <v>1626</v>
      </c>
      <c r="R270" s="4" t="s">
        <v>1626</v>
      </c>
      <c r="S270" s="1" t="s">
        <v>13</v>
      </c>
      <c r="U270" t="s">
        <v>54</v>
      </c>
      <c r="V270" t="s">
        <v>54</v>
      </c>
      <c r="W270" t="s">
        <v>13</v>
      </c>
      <c r="X270">
        <v>1</v>
      </c>
    </row>
    <row r="271" spans="1:24" x14ac:dyDescent="0.2">
      <c r="A271" s="1" t="s">
        <v>13</v>
      </c>
      <c r="B271" s="1" t="s">
        <v>13</v>
      </c>
      <c r="C271" s="1" t="s">
        <v>13</v>
      </c>
      <c r="D271" s="1" t="s">
        <v>1311</v>
      </c>
      <c r="E271" s="1" t="s">
        <v>13</v>
      </c>
      <c r="F271" s="6" t="s">
        <v>13</v>
      </c>
      <c r="G271" s="1" t="s">
        <v>13</v>
      </c>
      <c r="H271" s="1" t="s">
        <v>13</v>
      </c>
      <c r="I271" s="5">
        <f>TRUNC(SUMPRODUCT(I267:I270, X267:X270), 0)</f>
        <v>0</v>
      </c>
      <c r="J271" s="1" t="s">
        <v>13</v>
      </c>
      <c r="K271" s="5">
        <f>TRUNC(SUMPRODUCT(K267:K270, X267:X270), 0)</f>
        <v>0</v>
      </c>
      <c r="L271" s="1" t="s">
        <v>13</v>
      </c>
      <c r="M271" s="5">
        <f>TRUNC(SUMPRODUCT(M267:M270, X267:X270), 0)</f>
        <v>0</v>
      </c>
      <c r="N271" s="1" t="s">
        <v>13</v>
      </c>
      <c r="O271" s="5">
        <f>I271+K271+M271</f>
        <v>0</v>
      </c>
      <c r="P271" s="4" t="s">
        <v>13</v>
      </c>
      <c r="Q271" s="4" t="s">
        <v>13</v>
      </c>
      <c r="R271" s="4" t="s">
        <v>13</v>
      </c>
      <c r="S271" s="1" t="s">
        <v>13</v>
      </c>
      <c r="U271" t="s">
        <v>13</v>
      </c>
      <c r="V271" t="s">
        <v>13</v>
      </c>
      <c r="W271" t="s">
        <v>13</v>
      </c>
      <c r="X271">
        <v>1</v>
      </c>
    </row>
    <row r="272" spans="1:24" x14ac:dyDescent="0.2">
      <c r="A272" s="1" t="s">
        <v>13</v>
      </c>
      <c r="B272" s="1" t="s">
        <v>13</v>
      </c>
      <c r="C272" s="1" t="s">
        <v>13</v>
      </c>
      <c r="D272" s="1" t="s">
        <v>13</v>
      </c>
      <c r="E272" s="1" t="s">
        <v>13</v>
      </c>
      <c r="F272" s="6" t="s">
        <v>13</v>
      </c>
      <c r="G272" s="1" t="s">
        <v>13</v>
      </c>
      <c r="H272" s="1" t="s">
        <v>13</v>
      </c>
      <c r="I272" s="1" t="s">
        <v>13</v>
      </c>
      <c r="J272" s="1" t="s">
        <v>13</v>
      </c>
      <c r="K272" s="1" t="s">
        <v>13</v>
      </c>
      <c r="L272" s="1" t="s">
        <v>13</v>
      </c>
      <c r="M272" s="1" t="s">
        <v>13</v>
      </c>
      <c r="N272" s="1" t="s">
        <v>13</v>
      </c>
      <c r="O272" s="1" t="s">
        <v>13</v>
      </c>
      <c r="P272" s="4" t="s">
        <v>13</v>
      </c>
      <c r="Q272" s="4" t="s">
        <v>13</v>
      </c>
      <c r="R272" s="4" t="s">
        <v>13</v>
      </c>
      <c r="S272" s="1" t="s">
        <v>13</v>
      </c>
      <c r="U272" t="s">
        <v>13</v>
      </c>
      <c r="V272" t="s">
        <v>13</v>
      </c>
      <c r="W272" t="s">
        <v>13</v>
      </c>
      <c r="X272">
        <v>1</v>
      </c>
    </row>
    <row r="273" spans="1:24" x14ac:dyDescent="0.2">
      <c r="A273" s="1" t="s">
        <v>1522</v>
      </c>
      <c r="B273" s="1" t="s">
        <v>13</v>
      </c>
      <c r="C273" s="1" t="s">
        <v>13</v>
      </c>
      <c r="D273" s="1" t="s">
        <v>1468</v>
      </c>
      <c r="E273" s="1" t="s">
        <v>1523</v>
      </c>
      <c r="F273" s="6" t="s">
        <v>1335</v>
      </c>
      <c r="G273" s="1" t="s">
        <v>13</v>
      </c>
      <c r="H273" s="1" t="s">
        <v>13</v>
      </c>
      <c r="I273" s="1" t="s">
        <v>13</v>
      </c>
      <c r="J273" s="1" t="s">
        <v>13</v>
      </c>
      <c r="K273" s="1" t="s">
        <v>13</v>
      </c>
      <c r="L273" s="1" t="s">
        <v>13</v>
      </c>
      <c r="M273" s="1" t="s">
        <v>13</v>
      </c>
      <c r="N273" s="1" t="s">
        <v>13</v>
      </c>
      <c r="O273" s="1" t="s">
        <v>13</v>
      </c>
      <c r="P273" s="4" t="s">
        <v>13</v>
      </c>
      <c r="Q273" s="4" t="s">
        <v>13</v>
      </c>
      <c r="R273" s="4" t="s">
        <v>13</v>
      </c>
      <c r="S273" s="1" t="s">
        <v>13</v>
      </c>
      <c r="U273" t="s">
        <v>13</v>
      </c>
      <c r="V273" t="s">
        <v>13</v>
      </c>
      <c r="W273" t="s">
        <v>13</v>
      </c>
      <c r="X273">
        <v>1</v>
      </c>
    </row>
    <row r="274" spans="1:24" x14ac:dyDescent="0.2">
      <c r="A274" s="1" t="s">
        <v>1522</v>
      </c>
      <c r="B274" s="1" t="s">
        <v>1730</v>
      </c>
      <c r="C274" s="1" t="s">
        <v>13</v>
      </c>
      <c r="D274" s="1" t="s">
        <v>1468</v>
      </c>
      <c r="E274" s="1" t="s">
        <v>1523</v>
      </c>
      <c r="F274" s="6" t="s">
        <v>1625</v>
      </c>
      <c r="G274" s="3">
        <v>0.1719</v>
      </c>
      <c r="H274" s="4">
        <f>경비항목!G43</f>
        <v>0</v>
      </c>
      <c r="I274" s="5">
        <f>TRUNC(G274*H274, 1)</f>
        <v>0</v>
      </c>
      <c r="J274" s="4">
        <f>경비항목!H43</f>
        <v>0</v>
      </c>
      <c r="K274" s="5">
        <f>TRUNC(G274*J274, 1)</f>
        <v>0</v>
      </c>
      <c r="L274" s="4">
        <f>경비항목!I43</f>
        <v>0</v>
      </c>
      <c r="M274" s="5">
        <f>TRUNC(G274*L274, 1)</f>
        <v>0</v>
      </c>
      <c r="N274" s="4">
        <f t="shared" ref="N274:O277" si="36">H274+J274+L274</f>
        <v>0</v>
      </c>
      <c r="O274" s="5">
        <f t="shared" si="36"/>
        <v>0</v>
      </c>
      <c r="P274" s="4" t="s">
        <v>1626</v>
      </c>
      <c r="Q274" s="4" t="s">
        <v>1626</v>
      </c>
      <c r="R274" s="4" t="s">
        <v>1626</v>
      </c>
      <c r="S274" s="1" t="s">
        <v>13</v>
      </c>
      <c r="U274" t="s">
        <v>54</v>
      </c>
      <c r="V274" t="s">
        <v>54</v>
      </c>
      <c r="W274" t="s">
        <v>13</v>
      </c>
      <c r="X274">
        <v>1</v>
      </c>
    </row>
    <row r="275" spans="1:24" x14ac:dyDescent="0.2">
      <c r="A275" s="1" t="s">
        <v>1522</v>
      </c>
      <c r="B275" s="1" t="s">
        <v>1629</v>
      </c>
      <c r="C275" s="1" t="s">
        <v>13</v>
      </c>
      <c r="D275" s="1" t="s">
        <v>1630</v>
      </c>
      <c r="E275" s="1" t="s">
        <v>1631</v>
      </c>
      <c r="F275" s="6" t="s">
        <v>1441</v>
      </c>
      <c r="G275" s="3">
        <v>27.6</v>
      </c>
      <c r="H275" s="4">
        <f>자재!E8</f>
        <v>0</v>
      </c>
      <c r="I275" s="5">
        <f>TRUNC(G275*H275, 1)</f>
        <v>0</v>
      </c>
      <c r="J275" s="4">
        <f>0</f>
        <v>0</v>
      </c>
      <c r="K275" s="5">
        <f>TRUNC(G275*J275, 1)</f>
        <v>0</v>
      </c>
      <c r="L275" s="4">
        <f>0</f>
        <v>0</v>
      </c>
      <c r="M275" s="5">
        <f>TRUNC(G275*L275, 1)</f>
        <v>0</v>
      </c>
      <c r="N275" s="4">
        <f t="shared" si="36"/>
        <v>0</v>
      </c>
      <c r="O275" s="5">
        <f t="shared" si="36"/>
        <v>0</v>
      </c>
      <c r="P275" s="4" t="s">
        <v>1626</v>
      </c>
      <c r="Q275" s="4" t="s">
        <v>1626</v>
      </c>
      <c r="R275" s="4" t="s">
        <v>1626</v>
      </c>
      <c r="S275" s="1" t="s">
        <v>13</v>
      </c>
      <c r="U275" t="s">
        <v>54</v>
      </c>
      <c r="V275" t="s">
        <v>54</v>
      </c>
      <c r="W275" t="s">
        <v>13</v>
      </c>
      <c r="X275">
        <v>1</v>
      </c>
    </row>
    <row r="276" spans="1:24" x14ac:dyDescent="0.2">
      <c r="A276" s="1" t="s">
        <v>1522</v>
      </c>
      <c r="B276" s="1" t="s">
        <v>1307</v>
      </c>
      <c r="C276" s="1" t="s">
        <v>13</v>
      </c>
      <c r="D276" s="1" t="s">
        <v>1632</v>
      </c>
      <c r="E276" s="1" t="s">
        <v>1729</v>
      </c>
      <c r="F276" s="6" t="s">
        <v>1310</v>
      </c>
      <c r="G276" s="3">
        <v>1</v>
      </c>
      <c r="H276" s="4">
        <f>TRUNC((I275)*16*0.01, 1)</f>
        <v>0</v>
      </c>
      <c r="I276" s="5">
        <f>TRUNC(G276*H276, 1)</f>
        <v>0</v>
      </c>
      <c r="J276" s="4">
        <f>0</f>
        <v>0</v>
      </c>
      <c r="K276" s="5">
        <f>TRUNC(G276*J276, 1)</f>
        <v>0</v>
      </c>
      <c r="L276" s="4">
        <f>0</f>
        <v>0</v>
      </c>
      <c r="M276" s="5">
        <f>TRUNC(G276*L276, 1)</f>
        <v>0</v>
      </c>
      <c r="N276" s="4">
        <f t="shared" si="36"/>
        <v>0</v>
      </c>
      <c r="O276" s="5">
        <f t="shared" si="36"/>
        <v>0</v>
      </c>
      <c r="P276" s="4" t="s">
        <v>1626</v>
      </c>
      <c r="Q276" s="4" t="s">
        <v>1626</v>
      </c>
      <c r="R276" s="4" t="s">
        <v>1626</v>
      </c>
      <c r="S276" s="1" t="s">
        <v>13</v>
      </c>
      <c r="U276" t="s">
        <v>54</v>
      </c>
      <c r="V276" t="s">
        <v>54</v>
      </c>
      <c r="W276">
        <v>16</v>
      </c>
      <c r="X276">
        <v>1</v>
      </c>
    </row>
    <row r="277" spans="1:24" x14ac:dyDescent="0.2">
      <c r="A277" s="1" t="s">
        <v>1522</v>
      </c>
      <c r="B277" s="1" t="s">
        <v>1627</v>
      </c>
      <c r="C277" s="1" t="s">
        <v>13</v>
      </c>
      <c r="D277" s="1" t="s">
        <v>1628</v>
      </c>
      <c r="E277" s="1" t="s">
        <v>1315</v>
      </c>
      <c r="F277" s="6" t="s">
        <v>1316</v>
      </c>
      <c r="G277" s="3">
        <v>1</v>
      </c>
      <c r="H277" s="4">
        <f>0</f>
        <v>0</v>
      </c>
      <c r="I277" s="5">
        <f>TRUNC(G277*H277, 1)</f>
        <v>0</v>
      </c>
      <c r="J277" s="4">
        <f>TRUNC(노무!E25*25/20 * 16/12 * 1/8,1)</f>
        <v>0</v>
      </c>
      <c r="K277" s="5">
        <f>TRUNC(G277*J277, 1)</f>
        <v>0</v>
      </c>
      <c r="L277" s="4">
        <f>0</f>
        <v>0</v>
      </c>
      <c r="M277" s="5">
        <f>TRUNC(G277*L277, 1)</f>
        <v>0</v>
      </c>
      <c r="N277" s="4">
        <f t="shared" si="36"/>
        <v>0</v>
      </c>
      <c r="O277" s="5">
        <f t="shared" si="36"/>
        <v>0</v>
      </c>
      <c r="P277" s="4" t="s">
        <v>1626</v>
      </c>
      <c r="Q277" s="4" t="s">
        <v>1626</v>
      </c>
      <c r="R277" s="4" t="s">
        <v>1626</v>
      </c>
      <c r="S277" s="1" t="s">
        <v>13</v>
      </c>
      <c r="U277" t="s">
        <v>54</v>
      </c>
      <c r="V277" t="s">
        <v>54</v>
      </c>
      <c r="W277" t="s">
        <v>13</v>
      </c>
      <c r="X277">
        <v>1</v>
      </c>
    </row>
    <row r="278" spans="1:24" x14ac:dyDescent="0.2">
      <c r="A278" s="1" t="s">
        <v>13</v>
      </c>
      <c r="B278" s="1" t="s">
        <v>13</v>
      </c>
      <c r="C278" s="1" t="s">
        <v>13</v>
      </c>
      <c r="D278" s="1" t="s">
        <v>1311</v>
      </c>
      <c r="E278" s="1" t="s">
        <v>13</v>
      </c>
      <c r="F278" s="6" t="s">
        <v>13</v>
      </c>
      <c r="G278" s="1" t="s">
        <v>13</v>
      </c>
      <c r="H278" s="1" t="s">
        <v>13</v>
      </c>
      <c r="I278" s="5">
        <f>TRUNC(SUMPRODUCT(I274:I277, X274:X277), 0)</f>
        <v>0</v>
      </c>
      <c r="J278" s="1" t="s">
        <v>13</v>
      </c>
      <c r="K278" s="5">
        <f>TRUNC(SUMPRODUCT(K274:K277, X274:X277), 0)</f>
        <v>0</v>
      </c>
      <c r="L278" s="1" t="s">
        <v>13</v>
      </c>
      <c r="M278" s="5">
        <f>TRUNC(SUMPRODUCT(M274:M277, X274:X277), 0)</f>
        <v>0</v>
      </c>
      <c r="N278" s="1" t="s">
        <v>13</v>
      </c>
      <c r="O278" s="5">
        <f>I278+K278+M278</f>
        <v>0</v>
      </c>
      <c r="P278" s="4" t="s">
        <v>13</v>
      </c>
      <c r="Q278" s="4" t="s">
        <v>13</v>
      </c>
      <c r="R278" s="4" t="s">
        <v>13</v>
      </c>
      <c r="S278" s="1" t="s">
        <v>13</v>
      </c>
      <c r="U278" t="s">
        <v>13</v>
      </c>
      <c r="V278" t="s">
        <v>13</v>
      </c>
      <c r="W278" t="s">
        <v>13</v>
      </c>
      <c r="X278">
        <v>1</v>
      </c>
    </row>
    <row r="279" spans="1:24" x14ac:dyDescent="0.2">
      <c r="A279" s="1" t="s">
        <v>13</v>
      </c>
      <c r="B279" s="1" t="s">
        <v>13</v>
      </c>
      <c r="C279" s="1" t="s">
        <v>13</v>
      </c>
      <c r="D279" s="1" t="s">
        <v>13</v>
      </c>
      <c r="E279" s="1" t="s">
        <v>13</v>
      </c>
      <c r="F279" s="6" t="s">
        <v>13</v>
      </c>
      <c r="G279" s="1" t="s">
        <v>13</v>
      </c>
      <c r="H279" s="1" t="s">
        <v>13</v>
      </c>
      <c r="I279" s="1" t="s">
        <v>13</v>
      </c>
      <c r="J279" s="1" t="s">
        <v>13</v>
      </c>
      <c r="K279" s="1" t="s">
        <v>13</v>
      </c>
      <c r="L279" s="1" t="s">
        <v>13</v>
      </c>
      <c r="M279" s="1" t="s">
        <v>13</v>
      </c>
      <c r="N279" s="1" t="s">
        <v>13</v>
      </c>
      <c r="O279" s="1" t="s">
        <v>13</v>
      </c>
      <c r="P279" s="4" t="s">
        <v>13</v>
      </c>
      <c r="Q279" s="4" t="s">
        <v>13</v>
      </c>
      <c r="R279" s="4" t="s">
        <v>13</v>
      </c>
      <c r="S279" s="1" t="s">
        <v>13</v>
      </c>
      <c r="U279" t="s">
        <v>13</v>
      </c>
      <c r="V279" t="s">
        <v>13</v>
      </c>
      <c r="W279" t="s">
        <v>13</v>
      </c>
      <c r="X279">
        <v>1</v>
      </c>
    </row>
    <row r="280" spans="1:24" x14ac:dyDescent="0.2">
      <c r="A280" s="1" t="s">
        <v>1470</v>
      </c>
      <c r="B280" s="1" t="s">
        <v>13</v>
      </c>
      <c r="C280" s="1" t="s">
        <v>13</v>
      </c>
      <c r="D280" s="1" t="s">
        <v>1471</v>
      </c>
      <c r="E280" s="1" t="s">
        <v>1472</v>
      </c>
      <c r="F280" s="6" t="s">
        <v>1335</v>
      </c>
      <c r="G280" s="1" t="s">
        <v>13</v>
      </c>
      <c r="H280" s="1" t="s">
        <v>13</v>
      </c>
      <c r="I280" s="1" t="s">
        <v>13</v>
      </c>
      <c r="J280" s="1" t="s">
        <v>13</v>
      </c>
      <c r="K280" s="1" t="s">
        <v>13</v>
      </c>
      <c r="L280" s="1" t="s">
        <v>13</v>
      </c>
      <c r="M280" s="1" t="s">
        <v>13</v>
      </c>
      <c r="N280" s="1" t="s">
        <v>13</v>
      </c>
      <c r="O280" s="1" t="s">
        <v>13</v>
      </c>
      <c r="P280" s="4" t="s">
        <v>13</v>
      </c>
      <c r="Q280" s="4" t="s">
        <v>13</v>
      </c>
      <c r="R280" s="4" t="s">
        <v>13</v>
      </c>
      <c r="S280" s="1" t="s">
        <v>13</v>
      </c>
      <c r="U280" t="s">
        <v>13</v>
      </c>
      <c r="V280" t="s">
        <v>13</v>
      </c>
      <c r="W280" t="s">
        <v>13</v>
      </c>
      <c r="X280">
        <v>1</v>
      </c>
    </row>
    <row r="281" spans="1:24" x14ac:dyDescent="0.2">
      <c r="A281" s="1" t="s">
        <v>1470</v>
      </c>
      <c r="B281" s="1" t="s">
        <v>1731</v>
      </c>
      <c r="C281" s="1" t="s">
        <v>13</v>
      </c>
      <c r="D281" s="1" t="s">
        <v>1732</v>
      </c>
      <c r="E281" s="1" t="s">
        <v>1472</v>
      </c>
      <c r="F281" s="6" t="s">
        <v>1625</v>
      </c>
      <c r="G281" s="3">
        <v>0.25</v>
      </c>
      <c r="H281" s="4">
        <f>경비항목!G44</f>
        <v>0</v>
      </c>
      <c r="I281" s="5">
        <f>TRUNC(G281*H281, 1)</f>
        <v>0</v>
      </c>
      <c r="J281" s="4">
        <f>경비항목!H44</f>
        <v>0</v>
      </c>
      <c r="K281" s="5">
        <f>TRUNC(G281*J281, 1)</f>
        <v>0</v>
      </c>
      <c r="L281" s="4">
        <f>경비항목!I44</f>
        <v>0</v>
      </c>
      <c r="M281" s="5">
        <f>TRUNC(G281*L281, 1)</f>
        <v>0</v>
      </c>
      <c r="N281" s="4">
        <f>H281+J281+L281</f>
        <v>0</v>
      </c>
      <c r="O281" s="5">
        <f>I281+K281+M281</f>
        <v>0</v>
      </c>
      <c r="P281" s="4" t="s">
        <v>1733</v>
      </c>
      <c r="Q281" s="4" t="s">
        <v>1733</v>
      </c>
      <c r="R281" s="4" t="s">
        <v>1733</v>
      </c>
      <c r="S281" s="1" t="s">
        <v>13</v>
      </c>
      <c r="U281" t="s">
        <v>54</v>
      </c>
      <c r="V281" t="s">
        <v>54</v>
      </c>
      <c r="W281" t="s">
        <v>13</v>
      </c>
      <c r="X281">
        <v>1</v>
      </c>
    </row>
    <row r="282" spans="1:24" x14ac:dyDescent="0.2">
      <c r="A282" s="1" t="s">
        <v>13</v>
      </c>
      <c r="B282" s="1" t="s">
        <v>13</v>
      </c>
      <c r="C282" s="1" t="s">
        <v>13</v>
      </c>
      <c r="D282" s="1" t="s">
        <v>1311</v>
      </c>
      <c r="E282" s="1" t="s">
        <v>13</v>
      </c>
      <c r="F282" s="6" t="s">
        <v>13</v>
      </c>
      <c r="G282" s="1" t="s">
        <v>13</v>
      </c>
      <c r="H282" s="1" t="s">
        <v>13</v>
      </c>
      <c r="I282" s="5">
        <f>TRUNC(I281*X281, 0)</f>
        <v>0</v>
      </c>
      <c r="J282" s="1" t="s">
        <v>13</v>
      </c>
      <c r="K282" s="5">
        <f>TRUNC(K281*X281, 0)</f>
        <v>0</v>
      </c>
      <c r="L282" s="1" t="s">
        <v>13</v>
      </c>
      <c r="M282" s="5">
        <f>TRUNC(M281*X281, 0)</f>
        <v>0</v>
      </c>
      <c r="N282" s="1" t="s">
        <v>13</v>
      </c>
      <c r="O282" s="5">
        <f>I282+K282+M282</f>
        <v>0</v>
      </c>
      <c r="P282" s="4" t="s">
        <v>13</v>
      </c>
      <c r="Q282" s="4" t="s">
        <v>13</v>
      </c>
      <c r="R282" s="4" t="s">
        <v>13</v>
      </c>
      <c r="S282" s="1" t="s">
        <v>13</v>
      </c>
      <c r="U282" t="s">
        <v>13</v>
      </c>
      <c r="V282" t="s">
        <v>13</v>
      </c>
      <c r="W282" t="s">
        <v>13</v>
      </c>
      <c r="X282">
        <v>1</v>
      </c>
    </row>
    <row r="283" spans="1:24" x14ac:dyDescent="0.2">
      <c r="A283" s="1" t="s">
        <v>13</v>
      </c>
      <c r="B283" s="1" t="s">
        <v>13</v>
      </c>
      <c r="C283" s="1" t="s">
        <v>13</v>
      </c>
      <c r="D283" s="1" t="s">
        <v>13</v>
      </c>
      <c r="E283" s="1" t="s">
        <v>13</v>
      </c>
      <c r="F283" s="6" t="s">
        <v>13</v>
      </c>
      <c r="G283" s="1" t="s">
        <v>13</v>
      </c>
      <c r="H283" s="1" t="s">
        <v>13</v>
      </c>
      <c r="I283" s="1" t="s">
        <v>13</v>
      </c>
      <c r="J283" s="1" t="s">
        <v>13</v>
      </c>
      <c r="K283" s="1" t="s">
        <v>13</v>
      </c>
      <c r="L283" s="1" t="s">
        <v>13</v>
      </c>
      <c r="M283" s="1" t="s">
        <v>13</v>
      </c>
      <c r="N283" s="1" t="s">
        <v>13</v>
      </c>
      <c r="O283" s="1" t="s">
        <v>13</v>
      </c>
      <c r="P283" s="4" t="s">
        <v>13</v>
      </c>
      <c r="Q283" s="4" t="s">
        <v>13</v>
      </c>
      <c r="R283" s="4" t="s">
        <v>13</v>
      </c>
      <c r="S283" s="1" t="s">
        <v>13</v>
      </c>
      <c r="U283" t="s">
        <v>13</v>
      </c>
      <c r="V283" t="s">
        <v>13</v>
      </c>
      <c r="W283" t="s">
        <v>13</v>
      </c>
      <c r="X283">
        <v>1</v>
      </c>
    </row>
    <row r="284" spans="1:24" x14ac:dyDescent="0.2">
      <c r="A284" s="1" t="s">
        <v>1442</v>
      </c>
      <c r="B284" s="1" t="s">
        <v>13</v>
      </c>
      <c r="C284" s="1" t="s">
        <v>13</v>
      </c>
      <c r="D284" s="1" t="s">
        <v>1443</v>
      </c>
      <c r="E284" s="1" t="s">
        <v>1444</v>
      </c>
      <c r="F284" s="6" t="s">
        <v>1335</v>
      </c>
      <c r="G284" s="1" t="s">
        <v>13</v>
      </c>
      <c r="H284" s="1" t="s">
        <v>13</v>
      </c>
      <c r="I284" s="1" t="s">
        <v>13</v>
      </c>
      <c r="J284" s="1" t="s">
        <v>13</v>
      </c>
      <c r="K284" s="1" t="s">
        <v>13</v>
      </c>
      <c r="L284" s="1" t="s">
        <v>13</v>
      </c>
      <c r="M284" s="1" t="s">
        <v>13</v>
      </c>
      <c r="N284" s="1" t="s">
        <v>13</v>
      </c>
      <c r="O284" s="1" t="s">
        <v>13</v>
      </c>
      <c r="P284" s="4" t="s">
        <v>13</v>
      </c>
      <c r="Q284" s="4" t="s">
        <v>13</v>
      </c>
      <c r="R284" s="4" t="s">
        <v>13</v>
      </c>
      <c r="S284" s="1" t="s">
        <v>13</v>
      </c>
      <c r="U284" t="s">
        <v>13</v>
      </c>
      <c r="V284" t="s">
        <v>13</v>
      </c>
      <c r="W284" t="s">
        <v>13</v>
      </c>
      <c r="X284">
        <v>1</v>
      </c>
    </row>
    <row r="285" spans="1:24" x14ac:dyDescent="0.2">
      <c r="A285" s="1" t="s">
        <v>1442</v>
      </c>
      <c r="B285" s="1" t="s">
        <v>1734</v>
      </c>
      <c r="C285" s="1" t="s">
        <v>13</v>
      </c>
      <c r="D285" s="1" t="s">
        <v>1735</v>
      </c>
      <c r="E285" s="1" t="s">
        <v>1444</v>
      </c>
      <c r="F285" s="6" t="s">
        <v>1625</v>
      </c>
      <c r="G285" s="3">
        <v>0.15479999999999999</v>
      </c>
      <c r="H285" s="4">
        <f>경비항목!G45</f>
        <v>0</v>
      </c>
      <c r="I285" s="5">
        <f>TRUNC(G285*H285, 1)</f>
        <v>0</v>
      </c>
      <c r="J285" s="4">
        <f>경비항목!H45</f>
        <v>0</v>
      </c>
      <c r="K285" s="5">
        <f>TRUNC(G285*J285, 1)</f>
        <v>0</v>
      </c>
      <c r="L285" s="4">
        <f>경비항목!I45</f>
        <v>0</v>
      </c>
      <c r="M285" s="5">
        <f>TRUNC(G285*L285, 1)</f>
        <v>0</v>
      </c>
      <c r="N285" s="4">
        <f t="shared" ref="N285:O288" si="37">H285+J285+L285</f>
        <v>0</v>
      </c>
      <c r="O285" s="5">
        <f t="shared" si="37"/>
        <v>0</v>
      </c>
      <c r="P285" s="4" t="s">
        <v>1626</v>
      </c>
      <c r="Q285" s="4" t="s">
        <v>1626</v>
      </c>
      <c r="R285" s="4" t="s">
        <v>1626</v>
      </c>
      <c r="S285" s="1" t="s">
        <v>13</v>
      </c>
      <c r="U285" t="s">
        <v>54</v>
      </c>
      <c r="V285" t="s">
        <v>54</v>
      </c>
      <c r="W285" t="s">
        <v>13</v>
      </c>
      <c r="X285">
        <v>1</v>
      </c>
    </row>
    <row r="286" spans="1:24" x14ac:dyDescent="0.2">
      <c r="A286" s="1" t="s">
        <v>1442</v>
      </c>
      <c r="B286" s="1" t="s">
        <v>1629</v>
      </c>
      <c r="C286" s="1" t="s">
        <v>13</v>
      </c>
      <c r="D286" s="1" t="s">
        <v>1630</v>
      </c>
      <c r="E286" s="1" t="s">
        <v>1631</v>
      </c>
      <c r="F286" s="6" t="s">
        <v>1441</v>
      </c>
      <c r="G286" s="3">
        <v>18.600000000000001</v>
      </c>
      <c r="H286" s="4">
        <f>자재!E8</f>
        <v>0</v>
      </c>
      <c r="I286" s="5">
        <f>TRUNC(G286*H286, 1)</f>
        <v>0</v>
      </c>
      <c r="J286" s="4">
        <f>0</f>
        <v>0</v>
      </c>
      <c r="K286" s="5">
        <f>TRUNC(G286*J286, 1)</f>
        <v>0</v>
      </c>
      <c r="L286" s="4">
        <f>0</f>
        <v>0</v>
      </c>
      <c r="M286" s="5">
        <f>TRUNC(G286*L286, 1)</f>
        <v>0</v>
      </c>
      <c r="N286" s="4">
        <f t="shared" si="37"/>
        <v>0</v>
      </c>
      <c r="O286" s="5">
        <f t="shared" si="37"/>
        <v>0</v>
      </c>
      <c r="P286" s="4" t="s">
        <v>1733</v>
      </c>
      <c r="Q286" s="4" t="s">
        <v>1733</v>
      </c>
      <c r="R286" s="4" t="s">
        <v>1733</v>
      </c>
      <c r="S286" s="1" t="s">
        <v>13</v>
      </c>
      <c r="U286" t="s">
        <v>54</v>
      </c>
      <c r="V286" t="s">
        <v>54</v>
      </c>
      <c r="W286" t="s">
        <v>13</v>
      </c>
      <c r="X286">
        <v>1</v>
      </c>
    </row>
    <row r="287" spans="1:24" x14ac:dyDescent="0.2">
      <c r="A287" s="1" t="s">
        <v>1442</v>
      </c>
      <c r="B287" s="1" t="s">
        <v>1307</v>
      </c>
      <c r="C287" s="1" t="s">
        <v>13</v>
      </c>
      <c r="D287" s="1" t="s">
        <v>1420</v>
      </c>
      <c r="E287" s="1" t="s">
        <v>1736</v>
      </c>
      <c r="F287" s="6" t="s">
        <v>1310</v>
      </c>
      <c r="G287" s="3">
        <v>1</v>
      </c>
      <c r="H287" s="4">
        <f>TRUNC((I286)*23*0.01, 1)</f>
        <v>0</v>
      </c>
      <c r="I287" s="5">
        <f>TRUNC(G287*H287, 1)</f>
        <v>0</v>
      </c>
      <c r="J287" s="4">
        <f>0</f>
        <v>0</v>
      </c>
      <c r="K287" s="5">
        <f>TRUNC(G287*J287, 1)</f>
        <v>0</v>
      </c>
      <c r="L287" s="4">
        <f>0</f>
        <v>0</v>
      </c>
      <c r="M287" s="5">
        <f>TRUNC(G287*L287, 1)</f>
        <v>0</v>
      </c>
      <c r="N287" s="4">
        <f t="shared" si="37"/>
        <v>0</v>
      </c>
      <c r="O287" s="5">
        <f t="shared" si="37"/>
        <v>0</v>
      </c>
      <c r="P287" s="4" t="s">
        <v>1733</v>
      </c>
      <c r="Q287" s="4" t="s">
        <v>1733</v>
      </c>
      <c r="R287" s="4" t="s">
        <v>1733</v>
      </c>
      <c r="S287" s="1" t="s">
        <v>13</v>
      </c>
      <c r="U287" t="s">
        <v>54</v>
      </c>
      <c r="V287" t="s">
        <v>54</v>
      </c>
      <c r="W287">
        <v>23</v>
      </c>
      <c r="X287">
        <v>1</v>
      </c>
    </row>
    <row r="288" spans="1:24" x14ac:dyDescent="0.2">
      <c r="A288" s="1" t="s">
        <v>1442</v>
      </c>
      <c r="B288" s="1" t="s">
        <v>1627</v>
      </c>
      <c r="C288" s="1" t="s">
        <v>13</v>
      </c>
      <c r="D288" s="1" t="s">
        <v>1628</v>
      </c>
      <c r="E288" s="1" t="s">
        <v>1315</v>
      </c>
      <c r="F288" s="6" t="s">
        <v>1316</v>
      </c>
      <c r="G288" s="3">
        <v>1</v>
      </c>
      <c r="H288" s="4">
        <f>0</f>
        <v>0</v>
      </c>
      <c r="I288" s="5">
        <f>TRUNC(G288*H288, 1)</f>
        <v>0</v>
      </c>
      <c r="J288" s="4">
        <f>TRUNC(노무!E25*25/20 * 16/12 * 1/8,1)</f>
        <v>0</v>
      </c>
      <c r="K288" s="5">
        <f>TRUNC(G288*J288, 1)</f>
        <v>0</v>
      </c>
      <c r="L288" s="4">
        <f>0</f>
        <v>0</v>
      </c>
      <c r="M288" s="5">
        <f>TRUNC(G288*L288, 1)</f>
        <v>0</v>
      </c>
      <c r="N288" s="4">
        <f t="shared" si="37"/>
        <v>0</v>
      </c>
      <c r="O288" s="5">
        <f t="shared" si="37"/>
        <v>0</v>
      </c>
      <c r="P288" s="4" t="s">
        <v>1733</v>
      </c>
      <c r="Q288" s="4" t="s">
        <v>1733</v>
      </c>
      <c r="R288" s="4" t="s">
        <v>1733</v>
      </c>
      <c r="S288" s="1" t="s">
        <v>13</v>
      </c>
      <c r="U288" t="s">
        <v>54</v>
      </c>
      <c r="V288" t="s">
        <v>54</v>
      </c>
      <c r="W288" t="s">
        <v>13</v>
      </c>
      <c r="X288">
        <v>1</v>
      </c>
    </row>
    <row r="289" spans="1:24" x14ac:dyDescent="0.2">
      <c r="A289" s="1" t="s">
        <v>13</v>
      </c>
      <c r="B289" s="1" t="s">
        <v>13</v>
      </c>
      <c r="C289" s="1" t="s">
        <v>13</v>
      </c>
      <c r="D289" s="1" t="s">
        <v>1311</v>
      </c>
      <c r="E289" s="1" t="s">
        <v>13</v>
      </c>
      <c r="F289" s="6" t="s">
        <v>13</v>
      </c>
      <c r="G289" s="1" t="s">
        <v>13</v>
      </c>
      <c r="H289" s="1" t="s">
        <v>13</v>
      </c>
      <c r="I289" s="5">
        <f>TRUNC(SUMPRODUCT(I285:I288, X285:X288), 0)</f>
        <v>0</v>
      </c>
      <c r="J289" s="1" t="s">
        <v>13</v>
      </c>
      <c r="K289" s="5">
        <f>TRUNC(SUMPRODUCT(K285:K288, X285:X288), 0)</f>
        <v>0</v>
      </c>
      <c r="L289" s="1" t="s">
        <v>13</v>
      </c>
      <c r="M289" s="5">
        <f>TRUNC(SUMPRODUCT(M285:M288, X285:X288), 0)</f>
        <v>0</v>
      </c>
      <c r="N289" s="1" t="s">
        <v>13</v>
      </c>
      <c r="O289" s="5">
        <f>I289+K289+M289</f>
        <v>0</v>
      </c>
      <c r="P289" s="4" t="s">
        <v>13</v>
      </c>
      <c r="Q289" s="4" t="s">
        <v>13</v>
      </c>
      <c r="R289" s="4" t="s">
        <v>13</v>
      </c>
      <c r="S289" s="1" t="s">
        <v>13</v>
      </c>
      <c r="U289" t="s">
        <v>13</v>
      </c>
      <c r="V289" t="s">
        <v>13</v>
      </c>
      <c r="W289" t="s">
        <v>13</v>
      </c>
      <c r="X289">
        <v>1</v>
      </c>
    </row>
    <row r="290" spans="1:24" x14ac:dyDescent="0.2">
      <c r="A290" s="1" t="s">
        <v>13</v>
      </c>
      <c r="B290" s="1" t="s">
        <v>13</v>
      </c>
      <c r="C290" s="1" t="s">
        <v>13</v>
      </c>
      <c r="D290" s="1" t="s">
        <v>13</v>
      </c>
      <c r="E290" s="1" t="s">
        <v>13</v>
      </c>
      <c r="F290" s="6" t="s">
        <v>13</v>
      </c>
      <c r="G290" s="1" t="s">
        <v>13</v>
      </c>
      <c r="H290" s="1" t="s">
        <v>13</v>
      </c>
      <c r="I290" s="1" t="s">
        <v>13</v>
      </c>
      <c r="J290" s="1" t="s">
        <v>13</v>
      </c>
      <c r="K290" s="1" t="s">
        <v>13</v>
      </c>
      <c r="L290" s="1" t="s">
        <v>13</v>
      </c>
      <c r="M290" s="1" t="s">
        <v>13</v>
      </c>
      <c r="N290" s="1" t="s">
        <v>13</v>
      </c>
      <c r="O290" s="1" t="s">
        <v>13</v>
      </c>
      <c r="P290" s="4" t="s">
        <v>13</v>
      </c>
      <c r="Q290" s="4" t="s">
        <v>13</v>
      </c>
      <c r="R290" s="4" t="s">
        <v>13</v>
      </c>
      <c r="S290" s="1" t="s">
        <v>13</v>
      </c>
      <c r="U290" t="s">
        <v>13</v>
      </c>
      <c r="V290" t="s">
        <v>13</v>
      </c>
      <c r="W290" t="s">
        <v>13</v>
      </c>
      <c r="X290">
        <v>1</v>
      </c>
    </row>
    <row r="291" spans="1:24" x14ac:dyDescent="0.2">
      <c r="A291" s="1" t="s">
        <v>1449</v>
      </c>
      <c r="B291" s="1" t="s">
        <v>13</v>
      </c>
      <c r="C291" s="1" t="s">
        <v>13</v>
      </c>
      <c r="D291" s="1" t="s">
        <v>1450</v>
      </c>
      <c r="E291" s="1" t="s">
        <v>1451</v>
      </c>
      <c r="F291" s="6" t="s">
        <v>1335</v>
      </c>
      <c r="G291" s="1" t="s">
        <v>13</v>
      </c>
      <c r="H291" s="1" t="s">
        <v>13</v>
      </c>
      <c r="I291" s="1" t="s">
        <v>13</v>
      </c>
      <c r="J291" s="1" t="s">
        <v>13</v>
      </c>
      <c r="K291" s="1" t="s">
        <v>13</v>
      </c>
      <c r="L291" s="1" t="s">
        <v>13</v>
      </c>
      <c r="M291" s="1" t="s">
        <v>13</v>
      </c>
      <c r="N291" s="1" t="s">
        <v>13</v>
      </c>
      <c r="O291" s="1" t="s">
        <v>13</v>
      </c>
      <c r="P291" s="4" t="s">
        <v>13</v>
      </c>
      <c r="Q291" s="4" t="s">
        <v>13</v>
      </c>
      <c r="R291" s="4" t="s">
        <v>13</v>
      </c>
      <c r="S291" s="1" t="s">
        <v>13</v>
      </c>
      <c r="U291" t="s">
        <v>13</v>
      </c>
      <c r="V291" t="s">
        <v>13</v>
      </c>
      <c r="W291" t="s">
        <v>13</v>
      </c>
      <c r="X291">
        <v>1</v>
      </c>
    </row>
    <row r="292" spans="1:24" x14ac:dyDescent="0.2">
      <c r="A292" s="1" t="s">
        <v>1449</v>
      </c>
      <c r="B292" s="1" t="s">
        <v>1737</v>
      </c>
      <c r="C292" s="1" t="s">
        <v>13</v>
      </c>
      <c r="D292" s="1" t="s">
        <v>1450</v>
      </c>
      <c r="E292" s="1" t="s">
        <v>1738</v>
      </c>
      <c r="F292" s="6" t="s">
        <v>1625</v>
      </c>
      <c r="G292" s="3">
        <v>0.32990000000000003</v>
      </c>
      <c r="H292" s="4">
        <f>경비항목!G46</f>
        <v>0</v>
      </c>
      <c r="I292" s="5">
        <f>TRUNC(G292*H292, 1)</f>
        <v>0</v>
      </c>
      <c r="J292" s="4">
        <f>경비항목!H46</f>
        <v>0</v>
      </c>
      <c r="K292" s="5">
        <f>TRUNC(G292*J292, 1)</f>
        <v>0</v>
      </c>
      <c r="L292" s="4">
        <f>경비항목!I46</f>
        <v>0</v>
      </c>
      <c r="M292" s="5">
        <f>TRUNC(G292*L292, 1)</f>
        <v>0</v>
      </c>
      <c r="N292" s="4">
        <f t="shared" ref="N292:O295" si="38">H292+J292+L292</f>
        <v>0</v>
      </c>
      <c r="O292" s="5">
        <f t="shared" si="38"/>
        <v>0</v>
      </c>
      <c r="P292" s="4" t="s">
        <v>1626</v>
      </c>
      <c r="Q292" s="4" t="s">
        <v>1626</v>
      </c>
      <c r="R292" s="4" t="s">
        <v>1626</v>
      </c>
      <c r="S292" s="1" t="s">
        <v>13</v>
      </c>
      <c r="U292" t="s">
        <v>54</v>
      </c>
      <c r="V292" t="s">
        <v>54</v>
      </c>
      <c r="W292" t="s">
        <v>13</v>
      </c>
      <c r="X292">
        <v>1</v>
      </c>
    </row>
    <row r="293" spans="1:24" x14ac:dyDescent="0.2">
      <c r="A293" s="1" t="s">
        <v>1449</v>
      </c>
      <c r="B293" s="1" t="s">
        <v>1627</v>
      </c>
      <c r="C293" s="1" t="s">
        <v>13</v>
      </c>
      <c r="D293" s="1" t="s">
        <v>1628</v>
      </c>
      <c r="E293" s="1" t="s">
        <v>1315</v>
      </c>
      <c r="F293" s="6" t="s">
        <v>1316</v>
      </c>
      <c r="G293" s="3">
        <v>1</v>
      </c>
      <c r="H293" s="4">
        <f>0</f>
        <v>0</v>
      </c>
      <c r="I293" s="5">
        <f>TRUNC(G293*H293, 1)</f>
        <v>0</v>
      </c>
      <c r="J293" s="4">
        <f>TRUNC(노무!E25*25/20 * 16/12 * 1/8,1)</f>
        <v>0</v>
      </c>
      <c r="K293" s="5">
        <f>TRUNC(G293*J293, 1)</f>
        <v>0</v>
      </c>
      <c r="L293" s="4">
        <f>0</f>
        <v>0</v>
      </c>
      <c r="M293" s="5">
        <f>TRUNC(G293*L293, 1)</f>
        <v>0</v>
      </c>
      <c r="N293" s="4">
        <f t="shared" si="38"/>
        <v>0</v>
      </c>
      <c r="O293" s="5">
        <f t="shared" si="38"/>
        <v>0</v>
      </c>
      <c r="P293" s="4" t="s">
        <v>1626</v>
      </c>
      <c r="Q293" s="4" t="s">
        <v>1626</v>
      </c>
      <c r="R293" s="4" t="s">
        <v>1626</v>
      </c>
      <c r="S293" s="1" t="s">
        <v>13</v>
      </c>
      <c r="U293" t="s">
        <v>54</v>
      </c>
      <c r="V293" t="s">
        <v>54</v>
      </c>
      <c r="W293" t="s">
        <v>13</v>
      </c>
      <c r="X293">
        <v>1</v>
      </c>
    </row>
    <row r="294" spans="1:24" x14ac:dyDescent="0.2">
      <c r="A294" s="1" t="s">
        <v>1449</v>
      </c>
      <c r="B294" s="1" t="s">
        <v>1629</v>
      </c>
      <c r="C294" s="1" t="s">
        <v>13</v>
      </c>
      <c r="D294" s="1" t="s">
        <v>1630</v>
      </c>
      <c r="E294" s="1" t="s">
        <v>1631</v>
      </c>
      <c r="F294" s="6" t="s">
        <v>1441</v>
      </c>
      <c r="G294" s="3">
        <v>25.7</v>
      </c>
      <c r="H294" s="4">
        <f>자재!E8</f>
        <v>0</v>
      </c>
      <c r="I294" s="5">
        <f>TRUNC(G294*H294, 1)</f>
        <v>0</v>
      </c>
      <c r="J294" s="4">
        <f>0</f>
        <v>0</v>
      </c>
      <c r="K294" s="5">
        <f>TRUNC(G294*J294, 1)</f>
        <v>0</v>
      </c>
      <c r="L294" s="4">
        <f>0</f>
        <v>0</v>
      </c>
      <c r="M294" s="5">
        <f>TRUNC(G294*L294, 1)</f>
        <v>0</v>
      </c>
      <c r="N294" s="4">
        <f t="shared" si="38"/>
        <v>0</v>
      </c>
      <c r="O294" s="5">
        <f t="shared" si="38"/>
        <v>0</v>
      </c>
      <c r="P294" s="4" t="s">
        <v>1626</v>
      </c>
      <c r="Q294" s="4" t="s">
        <v>1626</v>
      </c>
      <c r="R294" s="4" t="s">
        <v>1626</v>
      </c>
      <c r="S294" s="1" t="s">
        <v>13</v>
      </c>
      <c r="U294" t="s">
        <v>54</v>
      </c>
      <c r="V294" t="s">
        <v>54</v>
      </c>
      <c r="W294" t="s">
        <v>13</v>
      </c>
      <c r="X294">
        <v>1</v>
      </c>
    </row>
    <row r="295" spans="1:24" x14ac:dyDescent="0.2">
      <c r="A295" s="1" t="s">
        <v>1449</v>
      </c>
      <c r="B295" s="1" t="s">
        <v>1307</v>
      </c>
      <c r="C295" s="1" t="s">
        <v>13</v>
      </c>
      <c r="D295" s="1" t="s">
        <v>1721</v>
      </c>
      <c r="E295" s="1" t="s">
        <v>1633</v>
      </c>
      <c r="F295" s="6" t="s">
        <v>1310</v>
      </c>
      <c r="G295" s="3">
        <v>1</v>
      </c>
      <c r="H295" s="4">
        <f>TRUNC((I294)*23*0.01, 1)</f>
        <v>0</v>
      </c>
      <c r="I295" s="5">
        <f>TRUNC(G295*H295, 1)</f>
        <v>0</v>
      </c>
      <c r="J295" s="4">
        <f>0</f>
        <v>0</v>
      </c>
      <c r="K295" s="5">
        <f>TRUNC(G295*J295, 1)</f>
        <v>0</v>
      </c>
      <c r="L295" s="4">
        <f>0</f>
        <v>0</v>
      </c>
      <c r="M295" s="5">
        <f>TRUNC(G295*L295, 1)</f>
        <v>0</v>
      </c>
      <c r="N295" s="4">
        <f t="shared" si="38"/>
        <v>0</v>
      </c>
      <c r="O295" s="5">
        <f t="shared" si="38"/>
        <v>0</v>
      </c>
      <c r="P295" s="4" t="s">
        <v>1626</v>
      </c>
      <c r="Q295" s="4" t="s">
        <v>1626</v>
      </c>
      <c r="R295" s="4" t="s">
        <v>1626</v>
      </c>
      <c r="S295" s="1" t="s">
        <v>13</v>
      </c>
      <c r="U295" t="s">
        <v>54</v>
      </c>
      <c r="V295" t="s">
        <v>54</v>
      </c>
      <c r="W295">
        <v>23</v>
      </c>
      <c r="X295">
        <v>1</v>
      </c>
    </row>
    <row r="296" spans="1:24" x14ac:dyDescent="0.2">
      <c r="A296" s="1" t="s">
        <v>13</v>
      </c>
      <c r="B296" s="1" t="s">
        <v>13</v>
      </c>
      <c r="C296" s="1" t="s">
        <v>13</v>
      </c>
      <c r="D296" s="1" t="s">
        <v>1311</v>
      </c>
      <c r="E296" s="1" t="s">
        <v>13</v>
      </c>
      <c r="F296" s="6" t="s">
        <v>13</v>
      </c>
      <c r="G296" s="1" t="s">
        <v>13</v>
      </c>
      <c r="H296" s="1" t="s">
        <v>13</v>
      </c>
      <c r="I296" s="5">
        <f>TRUNC(SUMPRODUCT(I292:I295, X292:X295), 0)</f>
        <v>0</v>
      </c>
      <c r="J296" s="1" t="s">
        <v>13</v>
      </c>
      <c r="K296" s="5">
        <f>TRUNC(SUMPRODUCT(K292:K295, X292:X295), 0)</f>
        <v>0</v>
      </c>
      <c r="L296" s="1" t="s">
        <v>13</v>
      </c>
      <c r="M296" s="5">
        <f>TRUNC(SUMPRODUCT(M292:M295, X292:X295), 0)</f>
        <v>0</v>
      </c>
      <c r="N296" s="1" t="s">
        <v>13</v>
      </c>
      <c r="O296" s="5">
        <f>I296+K296+M296</f>
        <v>0</v>
      </c>
      <c r="P296" s="4" t="s">
        <v>13</v>
      </c>
      <c r="Q296" s="4" t="s">
        <v>13</v>
      </c>
      <c r="R296" s="4" t="s">
        <v>13</v>
      </c>
      <c r="S296" s="1" t="s">
        <v>13</v>
      </c>
      <c r="U296" t="s">
        <v>13</v>
      </c>
      <c r="V296" t="s">
        <v>13</v>
      </c>
      <c r="W296" t="s">
        <v>13</v>
      </c>
      <c r="X296">
        <v>1</v>
      </c>
    </row>
    <row r="297" spans="1:24" x14ac:dyDescent="0.2">
      <c r="A297" s="1" t="s">
        <v>13</v>
      </c>
      <c r="B297" s="1" t="s">
        <v>13</v>
      </c>
      <c r="C297" s="1" t="s">
        <v>13</v>
      </c>
      <c r="D297" s="1" t="s">
        <v>13</v>
      </c>
      <c r="E297" s="1" t="s">
        <v>13</v>
      </c>
      <c r="F297" s="6" t="s">
        <v>13</v>
      </c>
      <c r="G297" s="1" t="s">
        <v>13</v>
      </c>
      <c r="H297" s="1" t="s">
        <v>13</v>
      </c>
      <c r="I297" s="1" t="s">
        <v>13</v>
      </c>
      <c r="J297" s="1" t="s">
        <v>13</v>
      </c>
      <c r="K297" s="1" t="s">
        <v>13</v>
      </c>
      <c r="L297" s="1" t="s">
        <v>13</v>
      </c>
      <c r="M297" s="1" t="s">
        <v>13</v>
      </c>
      <c r="N297" s="1" t="s">
        <v>13</v>
      </c>
      <c r="O297" s="1" t="s">
        <v>13</v>
      </c>
      <c r="P297" s="4" t="s">
        <v>13</v>
      </c>
      <c r="Q297" s="4" t="s">
        <v>13</v>
      </c>
      <c r="R297" s="4" t="s">
        <v>13</v>
      </c>
      <c r="S297" s="1" t="s">
        <v>13</v>
      </c>
      <c r="U297" t="s">
        <v>13</v>
      </c>
      <c r="V297" t="s">
        <v>13</v>
      </c>
      <c r="W297" t="s">
        <v>13</v>
      </c>
      <c r="X297">
        <v>1</v>
      </c>
    </row>
    <row r="298" spans="1:24" x14ac:dyDescent="0.2">
      <c r="A298" s="1" t="s">
        <v>1565</v>
      </c>
      <c r="B298" s="1" t="s">
        <v>13</v>
      </c>
      <c r="C298" s="1" t="s">
        <v>13</v>
      </c>
      <c r="D298" s="1" t="s">
        <v>1566</v>
      </c>
      <c r="E298" s="1" t="s">
        <v>1567</v>
      </c>
      <c r="F298" s="6" t="s">
        <v>1335</v>
      </c>
      <c r="G298" s="1" t="s">
        <v>13</v>
      </c>
      <c r="H298" s="1" t="s">
        <v>13</v>
      </c>
      <c r="I298" s="1" t="s">
        <v>13</v>
      </c>
      <c r="J298" s="1" t="s">
        <v>13</v>
      </c>
      <c r="K298" s="1" t="s">
        <v>13</v>
      </c>
      <c r="L298" s="1" t="s">
        <v>13</v>
      </c>
      <c r="M298" s="1" t="s">
        <v>13</v>
      </c>
      <c r="N298" s="1" t="s">
        <v>13</v>
      </c>
      <c r="O298" s="1" t="s">
        <v>13</v>
      </c>
      <c r="P298" s="4" t="s">
        <v>13</v>
      </c>
      <c r="Q298" s="4" t="s">
        <v>13</v>
      </c>
      <c r="R298" s="4" t="s">
        <v>13</v>
      </c>
      <c r="S298" s="1" t="s">
        <v>13</v>
      </c>
      <c r="U298" t="s">
        <v>13</v>
      </c>
      <c r="V298" t="s">
        <v>13</v>
      </c>
      <c r="W298" t="s">
        <v>13</v>
      </c>
      <c r="X298">
        <v>1</v>
      </c>
    </row>
    <row r="299" spans="1:24" x14ac:dyDescent="0.2">
      <c r="A299" s="1" t="s">
        <v>1565</v>
      </c>
      <c r="B299" s="1" t="s">
        <v>1739</v>
      </c>
      <c r="C299" s="1" t="s">
        <v>13</v>
      </c>
      <c r="D299" s="1" t="s">
        <v>1740</v>
      </c>
      <c r="E299" s="1" t="s">
        <v>1741</v>
      </c>
      <c r="F299" s="6" t="s">
        <v>1625</v>
      </c>
      <c r="G299" s="3">
        <v>0.4355</v>
      </c>
      <c r="H299" s="4">
        <f>경비항목!G47</f>
        <v>0</v>
      </c>
      <c r="I299" s="5">
        <f>TRUNC(G299*H299, 1)</f>
        <v>0</v>
      </c>
      <c r="J299" s="4">
        <f>경비항목!H47</f>
        <v>0</v>
      </c>
      <c r="K299" s="5">
        <f>TRUNC(G299*J299, 1)</f>
        <v>0</v>
      </c>
      <c r="L299" s="4">
        <f>경비항목!I47</f>
        <v>0</v>
      </c>
      <c r="M299" s="5">
        <f>TRUNC(G299*L299, 1)</f>
        <v>0</v>
      </c>
      <c r="N299" s="4">
        <f>H299+J299+L299</f>
        <v>0</v>
      </c>
      <c r="O299" s="5">
        <f>I299+K299+M299</f>
        <v>0</v>
      </c>
      <c r="P299" s="4" t="s">
        <v>1626</v>
      </c>
      <c r="Q299" s="4" t="s">
        <v>1626</v>
      </c>
      <c r="R299" s="4" t="s">
        <v>1626</v>
      </c>
      <c r="S299" s="1" t="s">
        <v>13</v>
      </c>
      <c r="U299" t="s">
        <v>54</v>
      </c>
      <c r="V299" t="s">
        <v>54</v>
      </c>
      <c r="W299" t="s">
        <v>13</v>
      </c>
      <c r="X299">
        <v>1</v>
      </c>
    </row>
    <row r="300" spans="1:24" x14ac:dyDescent="0.2">
      <c r="A300" s="1" t="s">
        <v>13</v>
      </c>
      <c r="B300" s="1" t="s">
        <v>13</v>
      </c>
      <c r="C300" s="1" t="s">
        <v>13</v>
      </c>
      <c r="D300" s="1" t="s">
        <v>1311</v>
      </c>
      <c r="E300" s="1" t="s">
        <v>13</v>
      </c>
      <c r="F300" s="6" t="s">
        <v>13</v>
      </c>
      <c r="G300" s="1" t="s">
        <v>13</v>
      </c>
      <c r="H300" s="1" t="s">
        <v>13</v>
      </c>
      <c r="I300" s="5">
        <f>TRUNC(I299*X299, 0)</f>
        <v>0</v>
      </c>
      <c r="J300" s="1" t="s">
        <v>13</v>
      </c>
      <c r="K300" s="5">
        <f>TRUNC(K299*X299, 0)</f>
        <v>0</v>
      </c>
      <c r="L300" s="1" t="s">
        <v>13</v>
      </c>
      <c r="M300" s="5">
        <f>TRUNC(M299*X299, 0)</f>
        <v>0</v>
      </c>
      <c r="N300" s="1" t="s">
        <v>13</v>
      </c>
      <c r="O300" s="5">
        <f>I300+K300+M300</f>
        <v>0</v>
      </c>
      <c r="P300" s="4" t="s">
        <v>13</v>
      </c>
      <c r="Q300" s="4" t="s">
        <v>13</v>
      </c>
      <c r="R300" s="4" t="s">
        <v>13</v>
      </c>
      <c r="S300" s="1" t="s">
        <v>13</v>
      </c>
      <c r="U300" t="s">
        <v>13</v>
      </c>
      <c r="V300" t="s">
        <v>13</v>
      </c>
      <c r="W300" t="s">
        <v>13</v>
      </c>
      <c r="X300">
        <v>1</v>
      </c>
    </row>
    <row r="301" spans="1:24" x14ac:dyDescent="0.2">
      <c r="A301" s="1" t="s">
        <v>13</v>
      </c>
      <c r="B301" s="1" t="s">
        <v>13</v>
      </c>
      <c r="C301" s="1" t="s">
        <v>13</v>
      </c>
      <c r="D301" s="1" t="s">
        <v>13</v>
      </c>
      <c r="E301" s="1" t="s">
        <v>13</v>
      </c>
      <c r="F301" s="6" t="s">
        <v>13</v>
      </c>
      <c r="G301" s="1" t="s">
        <v>13</v>
      </c>
      <c r="H301" s="1" t="s">
        <v>13</v>
      </c>
      <c r="I301" s="1" t="s">
        <v>13</v>
      </c>
      <c r="J301" s="1" t="s">
        <v>13</v>
      </c>
      <c r="K301" s="1" t="s">
        <v>13</v>
      </c>
      <c r="L301" s="1" t="s">
        <v>13</v>
      </c>
      <c r="M301" s="1" t="s">
        <v>13</v>
      </c>
      <c r="N301" s="1" t="s">
        <v>13</v>
      </c>
      <c r="O301" s="1" t="s">
        <v>13</v>
      </c>
      <c r="P301" s="4" t="s">
        <v>13</v>
      </c>
      <c r="Q301" s="4" t="s">
        <v>13</v>
      </c>
      <c r="R301" s="4" t="s">
        <v>13</v>
      </c>
      <c r="S301" s="1" t="s">
        <v>13</v>
      </c>
      <c r="U301" t="s">
        <v>13</v>
      </c>
      <c r="V301" t="s">
        <v>13</v>
      </c>
      <c r="W301" t="s">
        <v>13</v>
      </c>
      <c r="X301">
        <v>1</v>
      </c>
    </row>
    <row r="302" spans="1:24" x14ac:dyDescent="0.2">
      <c r="A302" s="1" t="s">
        <v>1568</v>
      </c>
      <c r="B302" s="1" t="s">
        <v>13</v>
      </c>
      <c r="C302" s="1" t="s">
        <v>13</v>
      </c>
      <c r="D302" s="1" t="s">
        <v>1569</v>
      </c>
      <c r="E302" s="1" t="s">
        <v>1570</v>
      </c>
      <c r="F302" s="6" t="s">
        <v>1335</v>
      </c>
      <c r="G302" s="1" t="s">
        <v>13</v>
      </c>
      <c r="H302" s="1" t="s">
        <v>13</v>
      </c>
      <c r="I302" s="1" t="s">
        <v>13</v>
      </c>
      <c r="J302" s="1" t="s">
        <v>13</v>
      </c>
      <c r="K302" s="1" t="s">
        <v>13</v>
      </c>
      <c r="L302" s="1" t="s">
        <v>13</v>
      </c>
      <c r="M302" s="1" t="s">
        <v>13</v>
      </c>
      <c r="N302" s="1" t="s">
        <v>13</v>
      </c>
      <c r="O302" s="1" t="s">
        <v>13</v>
      </c>
      <c r="P302" s="4" t="s">
        <v>13</v>
      </c>
      <c r="Q302" s="4" t="s">
        <v>13</v>
      </c>
      <c r="R302" s="4" t="s">
        <v>13</v>
      </c>
      <c r="S302" s="1" t="s">
        <v>13</v>
      </c>
      <c r="U302" t="s">
        <v>13</v>
      </c>
      <c r="V302" t="s">
        <v>13</v>
      </c>
      <c r="W302" t="s">
        <v>13</v>
      </c>
      <c r="X302">
        <v>1</v>
      </c>
    </row>
    <row r="303" spans="1:24" x14ac:dyDescent="0.2">
      <c r="A303" s="1" t="s">
        <v>1568</v>
      </c>
      <c r="B303" s="1" t="s">
        <v>1742</v>
      </c>
      <c r="C303" s="1" t="s">
        <v>13</v>
      </c>
      <c r="D303" s="1" t="s">
        <v>1569</v>
      </c>
      <c r="E303" s="1" t="s">
        <v>1743</v>
      </c>
      <c r="F303" s="6" t="s">
        <v>1625</v>
      </c>
      <c r="G303" s="3">
        <v>0.4355</v>
      </c>
      <c r="H303" s="4">
        <f>경비항목!G48</f>
        <v>0</v>
      </c>
      <c r="I303" s="5">
        <f>TRUNC(G303*H303, 1)</f>
        <v>0</v>
      </c>
      <c r="J303" s="4">
        <f>경비항목!H48</f>
        <v>0</v>
      </c>
      <c r="K303" s="5">
        <f>TRUNC(G303*J303, 1)</f>
        <v>0</v>
      </c>
      <c r="L303" s="4">
        <f>경비항목!I48</f>
        <v>0</v>
      </c>
      <c r="M303" s="5">
        <f>TRUNC(G303*L303, 1)</f>
        <v>0</v>
      </c>
      <c r="N303" s="4">
        <f>H303+J303+L303</f>
        <v>0</v>
      </c>
      <c r="O303" s="5">
        <f>I303+K303+M303</f>
        <v>0</v>
      </c>
      <c r="P303" s="4" t="s">
        <v>1626</v>
      </c>
      <c r="Q303" s="4" t="s">
        <v>1626</v>
      </c>
      <c r="R303" s="4" t="s">
        <v>1626</v>
      </c>
      <c r="S303" s="1" t="s">
        <v>13</v>
      </c>
      <c r="U303" t="s">
        <v>54</v>
      </c>
      <c r="V303" t="s">
        <v>54</v>
      </c>
      <c r="W303" t="s">
        <v>13</v>
      </c>
      <c r="X303">
        <v>1</v>
      </c>
    </row>
    <row r="304" spans="1:24" x14ac:dyDescent="0.2">
      <c r="A304" s="1" t="s">
        <v>13</v>
      </c>
      <c r="B304" s="1" t="s">
        <v>13</v>
      </c>
      <c r="C304" s="1" t="s">
        <v>13</v>
      </c>
      <c r="D304" s="1" t="s">
        <v>1311</v>
      </c>
      <c r="E304" s="1" t="s">
        <v>13</v>
      </c>
      <c r="F304" s="6" t="s">
        <v>13</v>
      </c>
      <c r="G304" s="1" t="s">
        <v>13</v>
      </c>
      <c r="H304" s="1" t="s">
        <v>13</v>
      </c>
      <c r="I304" s="5">
        <f>TRUNC(I303*X303, 0)</f>
        <v>0</v>
      </c>
      <c r="J304" s="1" t="s">
        <v>13</v>
      </c>
      <c r="K304" s="5">
        <f>TRUNC(K303*X303, 0)</f>
        <v>0</v>
      </c>
      <c r="L304" s="1" t="s">
        <v>13</v>
      </c>
      <c r="M304" s="5">
        <f>TRUNC(M303*X303, 0)</f>
        <v>0</v>
      </c>
      <c r="N304" s="1" t="s">
        <v>13</v>
      </c>
      <c r="O304" s="5">
        <f>I304+K304+M304</f>
        <v>0</v>
      </c>
      <c r="P304" s="4" t="s">
        <v>13</v>
      </c>
      <c r="Q304" s="4" t="s">
        <v>13</v>
      </c>
      <c r="R304" s="4" t="s">
        <v>13</v>
      </c>
      <c r="S304" s="1" t="s">
        <v>13</v>
      </c>
      <c r="U304" t="s">
        <v>13</v>
      </c>
      <c r="V304" t="s">
        <v>13</v>
      </c>
      <c r="W304" t="s">
        <v>13</v>
      </c>
      <c r="X304">
        <v>1</v>
      </c>
    </row>
    <row r="305" spans="1:24" x14ac:dyDescent="0.2">
      <c r="A305" s="1" t="s">
        <v>13</v>
      </c>
      <c r="B305" s="1" t="s">
        <v>13</v>
      </c>
      <c r="C305" s="1" t="s">
        <v>13</v>
      </c>
      <c r="D305" s="1" t="s">
        <v>13</v>
      </c>
      <c r="E305" s="1" t="s">
        <v>13</v>
      </c>
      <c r="F305" s="6" t="s">
        <v>13</v>
      </c>
      <c r="G305" s="1" t="s">
        <v>13</v>
      </c>
      <c r="H305" s="1" t="s">
        <v>13</v>
      </c>
      <c r="I305" s="1" t="s">
        <v>13</v>
      </c>
      <c r="J305" s="1" t="s">
        <v>13</v>
      </c>
      <c r="K305" s="1" t="s">
        <v>13</v>
      </c>
      <c r="L305" s="1" t="s">
        <v>13</v>
      </c>
      <c r="M305" s="1" t="s">
        <v>13</v>
      </c>
      <c r="N305" s="1" t="s">
        <v>13</v>
      </c>
      <c r="O305" s="1" t="s">
        <v>13</v>
      </c>
      <c r="P305" s="4" t="s">
        <v>13</v>
      </c>
      <c r="Q305" s="4" t="s">
        <v>13</v>
      </c>
      <c r="R305" s="4" t="s">
        <v>13</v>
      </c>
      <c r="S305" s="1" t="s">
        <v>13</v>
      </c>
      <c r="U305" t="s">
        <v>13</v>
      </c>
      <c r="V305" t="s">
        <v>13</v>
      </c>
      <c r="W305" t="s">
        <v>13</v>
      </c>
      <c r="X305">
        <v>1</v>
      </c>
    </row>
    <row r="306" spans="1:24" x14ac:dyDescent="0.2">
      <c r="A306" s="1" t="s">
        <v>1493</v>
      </c>
      <c r="B306" s="1" t="s">
        <v>13</v>
      </c>
      <c r="C306" s="1" t="s">
        <v>13</v>
      </c>
      <c r="D306" s="1" t="s">
        <v>1494</v>
      </c>
      <c r="E306" s="1" t="s">
        <v>1495</v>
      </c>
      <c r="F306" s="6" t="s">
        <v>1335</v>
      </c>
      <c r="G306" s="1" t="s">
        <v>13</v>
      </c>
      <c r="H306" s="1" t="s">
        <v>13</v>
      </c>
      <c r="I306" s="1" t="s">
        <v>13</v>
      </c>
      <c r="J306" s="1" t="s">
        <v>13</v>
      </c>
      <c r="K306" s="1" t="s">
        <v>13</v>
      </c>
      <c r="L306" s="1" t="s">
        <v>13</v>
      </c>
      <c r="M306" s="1" t="s">
        <v>13</v>
      </c>
      <c r="N306" s="1" t="s">
        <v>13</v>
      </c>
      <c r="O306" s="1" t="s">
        <v>13</v>
      </c>
      <c r="P306" s="4" t="s">
        <v>13</v>
      </c>
      <c r="Q306" s="4" t="s">
        <v>13</v>
      </c>
      <c r="R306" s="4" t="s">
        <v>13</v>
      </c>
      <c r="S306" s="1" t="s">
        <v>13</v>
      </c>
      <c r="U306" t="s">
        <v>13</v>
      </c>
      <c r="V306" t="s">
        <v>13</v>
      </c>
      <c r="W306" t="s">
        <v>13</v>
      </c>
      <c r="X306">
        <v>1</v>
      </c>
    </row>
    <row r="307" spans="1:24" x14ac:dyDescent="0.2">
      <c r="A307" s="1" t="s">
        <v>1493</v>
      </c>
      <c r="B307" s="1" t="s">
        <v>1744</v>
      </c>
      <c r="C307" s="1" t="s">
        <v>13</v>
      </c>
      <c r="D307" s="1" t="s">
        <v>1494</v>
      </c>
      <c r="E307" s="1" t="s">
        <v>1745</v>
      </c>
      <c r="F307" s="6" t="s">
        <v>1625</v>
      </c>
      <c r="G307" s="3">
        <v>0.45660000000000001</v>
      </c>
      <c r="H307" s="4">
        <f>경비항목!G49</f>
        <v>0</v>
      </c>
      <c r="I307" s="5">
        <f>TRUNC(G307*H307, 1)</f>
        <v>0</v>
      </c>
      <c r="J307" s="4">
        <f>경비항목!H49</f>
        <v>0</v>
      </c>
      <c r="K307" s="5">
        <f>TRUNC(G307*J307, 1)</f>
        <v>0</v>
      </c>
      <c r="L307" s="4">
        <f>경비항목!I49</f>
        <v>0</v>
      </c>
      <c r="M307" s="5">
        <f>TRUNC(G307*L307, 1)</f>
        <v>0</v>
      </c>
      <c r="N307" s="4">
        <f>H307+J307+L307</f>
        <v>0</v>
      </c>
      <c r="O307" s="5">
        <f>I307+K307+M307</f>
        <v>0</v>
      </c>
      <c r="P307" s="4" t="s">
        <v>1626</v>
      </c>
      <c r="Q307" s="4" t="s">
        <v>1626</v>
      </c>
      <c r="R307" s="4" t="s">
        <v>1626</v>
      </c>
      <c r="S307" s="1" t="s">
        <v>13</v>
      </c>
      <c r="U307" t="s">
        <v>54</v>
      </c>
      <c r="V307" t="s">
        <v>54</v>
      </c>
      <c r="W307" t="s">
        <v>13</v>
      </c>
      <c r="X307">
        <v>1</v>
      </c>
    </row>
    <row r="308" spans="1:24" x14ac:dyDescent="0.2">
      <c r="A308" s="1" t="s">
        <v>13</v>
      </c>
      <c r="B308" s="1" t="s">
        <v>13</v>
      </c>
      <c r="C308" s="1" t="s">
        <v>13</v>
      </c>
      <c r="D308" s="1" t="s">
        <v>1311</v>
      </c>
      <c r="E308" s="1" t="s">
        <v>13</v>
      </c>
      <c r="F308" s="6" t="s">
        <v>13</v>
      </c>
      <c r="G308" s="1" t="s">
        <v>13</v>
      </c>
      <c r="H308" s="1" t="s">
        <v>13</v>
      </c>
      <c r="I308" s="5">
        <f>TRUNC(I307*X307, 0)</f>
        <v>0</v>
      </c>
      <c r="J308" s="1" t="s">
        <v>13</v>
      </c>
      <c r="K308" s="5">
        <f>TRUNC(K307*X307, 0)</f>
        <v>0</v>
      </c>
      <c r="L308" s="1" t="s">
        <v>13</v>
      </c>
      <c r="M308" s="5">
        <f>TRUNC(M307*X307, 0)</f>
        <v>0</v>
      </c>
      <c r="N308" s="1" t="s">
        <v>13</v>
      </c>
      <c r="O308" s="5">
        <f>I308+K308+M308</f>
        <v>0</v>
      </c>
      <c r="P308" s="4" t="s">
        <v>13</v>
      </c>
      <c r="Q308" s="4" t="s">
        <v>13</v>
      </c>
      <c r="R308" s="4" t="s">
        <v>13</v>
      </c>
      <c r="S308" s="1" t="s">
        <v>13</v>
      </c>
      <c r="U308" t="s">
        <v>13</v>
      </c>
      <c r="V308" t="s">
        <v>13</v>
      </c>
      <c r="W308" t="s">
        <v>13</v>
      </c>
      <c r="X308">
        <v>1</v>
      </c>
    </row>
    <row r="309" spans="1:24" x14ac:dyDescent="0.2">
      <c r="A309" s="1" t="s">
        <v>13</v>
      </c>
      <c r="B309" s="1" t="s">
        <v>13</v>
      </c>
      <c r="C309" s="1" t="s">
        <v>13</v>
      </c>
      <c r="D309" s="1" t="s">
        <v>13</v>
      </c>
      <c r="E309" s="1" t="s">
        <v>13</v>
      </c>
      <c r="F309" s="6" t="s">
        <v>13</v>
      </c>
      <c r="G309" s="1" t="s">
        <v>13</v>
      </c>
      <c r="H309" s="1" t="s">
        <v>13</v>
      </c>
      <c r="I309" s="1" t="s">
        <v>13</v>
      </c>
      <c r="J309" s="1" t="s">
        <v>13</v>
      </c>
      <c r="K309" s="1" t="s">
        <v>13</v>
      </c>
      <c r="L309" s="1" t="s">
        <v>13</v>
      </c>
      <c r="M309" s="1" t="s">
        <v>13</v>
      </c>
      <c r="N309" s="1" t="s">
        <v>13</v>
      </c>
      <c r="O309" s="1" t="s">
        <v>13</v>
      </c>
      <c r="P309" s="4" t="s">
        <v>13</v>
      </c>
      <c r="Q309" s="4" t="s">
        <v>13</v>
      </c>
      <c r="R309" s="4" t="s">
        <v>13</v>
      </c>
      <c r="S309" s="1" t="s">
        <v>13</v>
      </c>
      <c r="U309" t="s">
        <v>13</v>
      </c>
      <c r="V309" t="s">
        <v>13</v>
      </c>
      <c r="W309" t="s">
        <v>13</v>
      </c>
      <c r="X309">
        <v>1</v>
      </c>
    </row>
    <row r="310" spans="1:24" x14ac:dyDescent="0.2">
      <c r="A310" s="1" t="s">
        <v>1602</v>
      </c>
      <c r="B310" s="1" t="s">
        <v>13</v>
      </c>
      <c r="C310" s="1" t="s">
        <v>13</v>
      </c>
      <c r="D310" s="1" t="s">
        <v>1494</v>
      </c>
      <c r="E310" s="1" t="s">
        <v>1603</v>
      </c>
      <c r="F310" s="6" t="s">
        <v>1335</v>
      </c>
      <c r="G310" s="1" t="s">
        <v>13</v>
      </c>
      <c r="H310" s="1" t="s">
        <v>13</v>
      </c>
      <c r="I310" s="1" t="s">
        <v>13</v>
      </c>
      <c r="J310" s="1" t="s">
        <v>13</v>
      </c>
      <c r="K310" s="1" t="s">
        <v>13</v>
      </c>
      <c r="L310" s="1" t="s">
        <v>13</v>
      </c>
      <c r="M310" s="1" t="s">
        <v>13</v>
      </c>
      <c r="N310" s="1" t="s">
        <v>13</v>
      </c>
      <c r="O310" s="1" t="s">
        <v>13</v>
      </c>
      <c r="P310" s="4" t="s">
        <v>13</v>
      </c>
      <c r="Q310" s="4" t="s">
        <v>13</v>
      </c>
      <c r="R310" s="4" t="s">
        <v>13</v>
      </c>
      <c r="S310" s="1" t="s">
        <v>13</v>
      </c>
      <c r="U310" t="s">
        <v>13</v>
      </c>
      <c r="V310" t="s">
        <v>13</v>
      </c>
      <c r="W310" t="s">
        <v>13</v>
      </c>
      <c r="X310">
        <v>1</v>
      </c>
    </row>
    <row r="311" spans="1:24" x14ac:dyDescent="0.2">
      <c r="A311" s="1" t="s">
        <v>1602</v>
      </c>
      <c r="B311" s="1" t="s">
        <v>1746</v>
      </c>
      <c r="C311" s="1" t="s">
        <v>13</v>
      </c>
      <c r="D311" s="1" t="s">
        <v>1494</v>
      </c>
      <c r="E311" s="1" t="s">
        <v>1747</v>
      </c>
      <c r="F311" s="6" t="s">
        <v>1625</v>
      </c>
      <c r="G311" s="3">
        <v>0.45660000000000001</v>
      </c>
      <c r="H311" s="4">
        <f>경비항목!G50</f>
        <v>0</v>
      </c>
      <c r="I311" s="5">
        <f>TRUNC(G311*H311, 1)</f>
        <v>0</v>
      </c>
      <c r="J311" s="4">
        <f>경비항목!H50</f>
        <v>0</v>
      </c>
      <c r="K311" s="5">
        <f>TRUNC(G311*J311, 1)</f>
        <v>0</v>
      </c>
      <c r="L311" s="4">
        <f>경비항목!I50</f>
        <v>0</v>
      </c>
      <c r="M311" s="5">
        <f>TRUNC(G311*L311, 1)</f>
        <v>0</v>
      </c>
      <c r="N311" s="4">
        <f>H311+J311+L311</f>
        <v>0</v>
      </c>
      <c r="O311" s="5">
        <f>I311+K311+M311</f>
        <v>0</v>
      </c>
      <c r="P311" s="4" t="s">
        <v>1626</v>
      </c>
      <c r="Q311" s="4" t="s">
        <v>1626</v>
      </c>
      <c r="R311" s="4" t="s">
        <v>1626</v>
      </c>
      <c r="S311" s="1" t="s">
        <v>13</v>
      </c>
      <c r="U311" t="s">
        <v>54</v>
      </c>
      <c r="V311" t="s">
        <v>54</v>
      </c>
      <c r="W311" t="s">
        <v>13</v>
      </c>
      <c r="X311">
        <v>1</v>
      </c>
    </row>
    <row r="312" spans="1:24" x14ac:dyDescent="0.2">
      <c r="A312" s="1" t="s">
        <v>13</v>
      </c>
      <c r="B312" s="1" t="s">
        <v>13</v>
      </c>
      <c r="C312" s="1" t="s">
        <v>13</v>
      </c>
      <c r="D312" s="1" t="s">
        <v>1311</v>
      </c>
      <c r="E312" s="1" t="s">
        <v>13</v>
      </c>
      <c r="F312" s="6" t="s">
        <v>13</v>
      </c>
      <c r="G312" s="1" t="s">
        <v>13</v>
      </c>
      <c r="H312" s="1" t="s">
        <v>13</v>
      </c>
      <c r="I312" s="5">
        <f>TRUNC(I311*X311, 0)</f>
        <v>0</v>
      </c>
      <c r="J312" s="1" t="s">
        <v>13</v>
      </c>
      <c r="K312" s="5">
        <f>TRUNC(K311*X311, 0)</f>
        <v>0</v>
      </c>
      <c r="L312" s="1" t="s">
        <v>13</v>
      </c>
      <c r="M312" s="5">
        <f>TRUNC(M311*X311, 0)</f>
        <v>0</v>
      </c>
      <c r="N312" s="1" t="s">
        <v>13</v>
      </c>
      <c r="O312" s="5">
        <f>I312+K312+M312</f>
        <v>0</v>
      </c>
      <c r="P312" s="4" t="s">
        <v>13</v>
      </c>
      <c r="Q312" s="4" t="s">
        <v>13</v>
      </c>
      <c r="R312" s="4" t="s">
        <v>13</v>
      </c>
      <c r="S312" s="1" t="s">
        <v>13</v>
      </c>
      <c r="U312" t="s">
        <v>13</v>
      </c>
      <c r="V312" t="s">
        <v>13</v>
      </c>
      <c r="W312" t="s">
        <v>13</v>
      </c>
      <c r="X312">
        <v>1</v>
      </c>
    </row>
    <row r="313" spans="1:24" x14ac:dyDescent="0.2">
      <c r="A313" s="1" t="s">
        <v>13</v>
      </c>
      <c r="B313" s="1" t="s">
        <v>13</v>
      </c>
      <c r="C313" s="1" t="s">
        <v>13</v>
      </c>
      <c r="D313" s="1" t="s">
        <v>13</v>
      </c>
      <c r="E313" s="1" t="s">
        <v>13</v>
      </c>
      <c r="F313" s="6" t="s">
        <v>13</v>
      </c>
      <c r="G313" s="1" t="s">
        <v>13</v>
      </c>
      <c r="H313" s="1" t="s">
        <v>13</v>
      </c>
      <c r="I313" s="1" t="s">
        <v>13</v>
      </c>
      <c r="J313" s="1" t="s">
        <v>13</v>
      </c>
      <c r="K313" s="1" t="s">
        <v>13</v>
      </c>
      <c r="L313" s="1" t="s">
        <v>13</v>
      </c>
      <c r="M313" s="1" t="s">
        <v>13</v>
      </c>
      <c r="N313" s="1" t="s">
        <v>13</v>
      </c>
      <c r="O313" s="1" t="s">
        <v>13</v>
      </c>
      <c r="P313" s="4" t="s">
        <v>13</v>
      </c>
      <c r="Q313" s="4" t="s">
        <v>13</v>
      </c>
      <c r="R313" s="4" t="s">
        <v>13</v>
      </c>
      <c r="S313" s="1" t="s">
        <v>13</v>
      </c>
      <c r="U313" t="s">
        <v>13</v>
      </c>
      <c r="V313" t="s">
        <v>13</v>
      </c>
      <c r="W313" t="s">
        <v>13</v>
      </c>
      <c r="X313">
        <v>1</v>
      </c>
    </row>
    <row r="314" spans="1:24" x14ac:dyDescent="0.2">
      <c r="A314" s="1" t="s">
        <v>1561</v>
      </c>
      <c r="B314" s="1" t="s">
        <v>13</v>
      </c>
      <c r="C314" s="1" t="s">
        <v>13</v>
      </c>
      <c r="D314" s="1" t="s">
        <v>1494</v>
      </c>
      <c r="E314" s="1" t="s">
        <v>1562</v>
      </c>
      <c r="F314" s="6" t="s">
        <v>1335</v>
      </c>
      <c r="G314" s="1" t="s">
        <v>13</v>
      </c>
      <c r="H314" s="1" t="s">
        <v>13</v>
      </c>
      <c r="I314" s="1" t="s">
        <v>13</v>
      </c>
      <c r="J314" s="1" t="s">
        <v>13</v>
      </c>
      <c r="K314" s="1" t="s">
        <v>13</v>
      </c>
      <c r="L314" s="1" t="s">
        <v>13</v>
      </c>
      <c r="M314" s="1" t="s">
        <v>13</v>
      </c>
      <c r="N314" s="1" t="s">
        <v>13</v>
      </c>
      <c r="O314" s="1" t="s">
        <v>13</v>
      </c>
      <c r="P314" s="4" t="s">
        <v>13</v>
      </c>
      <c r="Q314" s="4" t="s">
        <v>13</v>
      </c>
      <c r="R314" s="4" t="s">
        <v>13</v>
      </c>
      <c r="S314" s="1" t="s">
        <v>13</v>
      </c>
      <c r="U314" t="s">
        <v>13</v>
      </c>
      <c r="V314" t="s">
        <v>13</v>
      </c>
      <c r="W314" t="s">
        <v>13</v>
      </c>
      <c r="X314">
        <v>1</v>
      </c>
    </row>
    <row r="315" spans="1:24" x14ac:dyDescent="0.2">
      <c r="A315" s="1" t="s">
        <v>1561</v>
      </c>
      <c r="B315" s="1" t="s">
        <v>1748</v>
      </c>
      <c r="C315" s="1" t="s">
        <v>13</v>
      </c>
      <c r="D315" s="1" t="s">
        <v>1494</v>
      </c>
      <c r="E315" s="1" t="s">
        <v>1749</v>
      </c>
      <c r="F315" s="6" t="s">
        <v>1625</v>
      </c>
      <c r="G315" s="3">
        <v>0.45660000000000001</v>
      </c>
      <c r="H315" s="4">
        <f>경비항목!G51</f>
        <v>0</v>
      </c>
      <c r="I315" s="5">
        <f>TRUNC(G315*H315, 1)</f>
        <v>0</v>
      </c>
      <c r="J315" s="4">
        <f>경비항목!H51</f>
        <v>0</v>
      </c>
      <c r="K315" s="5">
        <f>TRUNC(G315*J315, 1)</f>
        <v>0</v>
      </c>
      <c r="L315" s="4">
        <f>경비항목!I51</f>
        <v>0</v>
      </c>
      <c r="M315" s="5">
        <f>TRUNC(G315*L315, 1)</f>
        <v>0</v>
      </c>
      <c r="N315" s="4">
        <f>H315+J315+L315</f>
        <v>0</v>
      </c>
      <c r="O315" s="5">
        <f>I315+K315+M315</f>
        <v>0</v>
      </c>
      <c r="P315" s="4" t="s">
        <v>1626</v>
      </c>
      <c r="Q315" s="4" t="s">
        <v>1626</v>
      </c>
      <c r="R315" s="4" t="s">
        <v>1626</v>
      </c>
      <c r="S315" s="1" t="s">
        <v>13</v>
      </c>
      <c r="U315" t="s">
        <v>54</v>
      </c>
      <c r="V315" t="s">
        <v>54</v>
      </c>
      <c r="W315" t="s">
        <v>13</v>
      </c>
      <c r="X315">
        <v>1</v>
      </c>
    </row>
    <row r="316" spans="1:24" x14ac:dyDescent="0.2">
      <c r="A316" s="1" t="s">
        <v>13</v>
      </c>
      <c r="B316" s="1" t="s">
        <v>13</v>
      </c>
      <c r="C316" s="1" t="s">
        <v>13</v>
      </c>
      <c r="D316" s="1" t="s">
        <v>1311</v>
      </c>
      <c r="E316" s="1" t="s">
        <v>13</v>
      </c>
      <c r="F316" s="6" t="s">
        <v>13</v>
      </c>
      <c r="G316" s="1" t="s">
        <v>13</v>
      </c>
      <c r="H316" s="1" t="s">
        <v>13</v>
      </c>
      <c r="I316" s="5">
        <f>TRUNC(I315*X315, 0)</f>
        <v>0</v>
      </c>
      <c r="J316" s="1" t="s">
        <v>13</v>
      </c>
      <c r="K316" s="5">
        <f>TRUNC(K315*X315, 0)</f>
        <v>0</v>
      </c>
      <c r="L316" s="1" t="s">
        <v>13</v>
      </c>
      <c r="M316" s="5">
        <f>TRUNC(M315*X315, 0)</f>
        <v>0</v>
      </c>
      <c r="N316" s="1" t="s">
        <v>13</v>
      </c>
      <c r="O316" s="5">
        <f>I316+K316+M316</f>
        <v>0</v>
      </c>
      <c r="P316" s="4" t="s">
        <v>13</v>
      </c>
      <c r="Q316" s="4" t="s">
        <v>13</v>
      </c>
      <c r="R316" s="4" t="s">
        <v>13</v>
      </c>
      <c r="S316" s="1" t="s">
        <v>13</v>
      </c>
      <c r="U316" t="s">
        <v>13</v>
      </c>
      <c r="V316" t="s">
        <v>13</v>
      </c>
      <c r="W316" t="s">
        <v>13</v>
      </c>
      <c r="X316">
        <v>1</v>
      </c>
    </row>
    <row r="317" spans="1:24" x14ac:dyDescent="0.2">
      <c r="A317" s="1" t="s">
        <v>13</v>
      </c>
      <c r="B317" s="1" t="s">
        <v>13</v>
      </c>
      <c r="C317" s="1" t="s">
        <v>13</v>
      </c>
      <c r="D317" s="1" t="s">
        <v>13</v>
      </c>
      <c r="E317" s="1" t="s">
        <v>13</v>
      </c>
      <c r="F317" s="6" t="s">
        <v>13</v>
      </c>
      <c r="G317" s="1" t="s">
        <v>13</v>
      </c>
      <c r="H317" s="1" t="s">
        <v>13</v>
      </c>
      <c r="I317" s="1" t="s">
        <v>13</v>
      </c>
      <c r="J317" s="1" t="s">
        <v>13</v>
      </c>
      <c r="K317" s="1" t="s">
        <v>13</v>
      </c>
      <c r="L317" s="1" t="s">
        <v>13</v>
      </c>
      <c r="M317" s="1" t="s">
        <v>13</v>
      </c>
      <c r="N317" s="1" t="s">
        <v>13</v>
      </c>
      <c r="O317" s="1" t="s">
        <v>13</v>
      </c>
      <c r="P317" s="4" t="s">
        <v>13</v>
      </c>
      <c r="Q317" s="4" t="s">
        <v>13</v>
      </c>
      <c r="R317" s="4" t="s">
        <v>13</v>
      </c>
      <c r="S317" s="1" t="s">
        <v>13</v>
      </c>
      <c r="U317" t="s">
        <v>13</v>
      </c>
      <c r="V317" t="s">
        <v>13</v>
      </c>
      <c r="W317" t="s">
        <v>13</v>
      </c>
      <c r="X317">
        <v>1</v>
      </c>
    </row>
    <row r="318" spans="1:24" x14ac:dyDescent="0.2">
      <c r="A318" s="1" t="s">
        <v>1394</v>
      </c>
      <c r="B318" s="1" t="s">
        <v>13</v>
      </c>
      <c r="C318" s="1" t="s">
        <v>13</v>
      </c>
      <c r="D318" s="1" t="s">
        <v>1395</v>
      </c>
      <c r="E318" s="1" t="s">
        <v>1396</v>
      </c>
      <c r="F318" s="6" t="s">
        <v>1335</v>
      </c>
      <c r="G318" s="1" t="s">
        <v>13</v>
      </c>
      <c r="H318" s="1" t="s">
        <v>13</v>
      </c>
      <c r="I318" s="1" t="s">
        <v>13</v>
      </c>
      <c r="J318" s="1" t="s">
        <v>13</v>
      </c>
      <c r="K318" s="1" t="s">
        <v>13</v>
      </c>
      <c r="L318" s="1" t="s">
        <v>13</v>
      </c>
      <c r="M318" s="1" t="s">
        <v>13</v>
      </c>
      <c r="N318" s="1" t="s">
        <v>13</v>
      </c>
      <c r="O318" s="1" t="s">
        <v>13</v>
      </c>
      <c r="P318" s="4" t="s">
        <v>13</v>
      </c>
      <c r="Q318" s="4" t="s">
        <v>13</v>
      </c>
      <c r="R318" s="4" t="s">
        <v>13</v>
      </c>
      <c r="S318" s="1" t="s">
        <v>13</v>
      </c>
      <c r="U318" t="s">
        <v>13</v>
      </c>
      <c r="V318" t="s">
        <v>13</v>
      </c>
      <c r="W318" t="s">
        <v>13</v>
      </c>
      <c r="X318">
        <v>1</v>
      </c>
    </row>
    <row r="319" spans="1:24" x14ac:dyDescent="0.2">
      <c r="A319" s="1" t="s">
        <v>1394</v>
      </c>
      <c r="B319" s="1" t="s">
        <v>1750</v>
      </c>
      <c r="C319" s="1" t="s">
        <v>13</v>
      </c>
      <c r="D319" s="1" t="s">
        <v>1395</v>
      </c>
      <c r="E319" s="1" t="s">
        <v>1751</v>
      </c>
      <c r="F319" s="6" t="s">
        <v>1625</v>
      </c>
      <c r="G319" s="3">
        <v>0.20849999999999999</v>
      </c>
      <c r="H319" s="4">
        <f>경비항목!G52</f>
        <v>0</v>
      </c>
      <c r="I319" s="5">
        <f>TRUNC(G319*H319, 1)</f>
        <v>0</v>
      </c>
      <c r="J319" s="4">
        <f>경비항목!H52</f>
        <v>0</v>
      </c>
      <c r="K319" s="5">
        <f>TRUNC(G319*J319, 1)</f>
        <v>0</v>
      </c>
      <c r="L319" s="4">
        <f>경비항목!I52</f>
        <v>0</v>
      </c>
      <c r="M319" s="5">
        <f>TRUNC(G319*L319, 1)</f>
        <v>0</v>
      </c>
      <c r="N319" s="4">
        <f t="shared" ref="N319:O322" si="39">H319+J319+L319</f>
        <v>0</v>
      </c>
      <c r="O319" s="5">
        <f t="shared" si="39"/>
        <v>0</v>
      </c>
      <c r="P319" s="4" t="s">
        <v>1626</v>
      </c>
      <c r="Q319" s="4" t="s">
        <v>1626</v>
      </c>
      <c r="R319" s="4" t="s">
        <v>1626</v>
      </c>
      <c r="S319" s="1" t="s">
        <v>13</v>
      </c>
      <c r="U319" t="s">
        <v>54</v>
      </c>
      <c r="V319" t="s">
        <v>54</v>
      </c>
      <c r="W319" t="s">
        <v>13</v>
      </c>
      <c r="X319">
        <v>1</v>
      </c>
    </row>
    <row r="320" spans="1:24" x14ac:dyDescent="0.2">
      <c r="A320" s="1" t="s">
        <v>1394</v>
      </c>
      <c r="B320" s="1" t="s">
        <v>1627</v>
      </c>
      <c r="C320" s="1" t="s">
        <v>13</v>
      </c>
      <c r="D320" s="1" t="s">
        <v>1628</v>
      </c>
      <c r="E320" s="1" t="s">
        <v>1315</v>
      </c>
      <c r="F320" s="6" t="s">
        <v>1316</v>
      </c>
      <c r="G320" s="3">
        <v>1</v>
      </c>
      <c r="H320" s="4">
        <f>0</f>
        <v>0</v>
      </c>
      <c r="I320" s="5">
        <f>TRUNC(G320*H320, 1)</f>
        <v>0</v>
      </c>
      <c r="J320" s="4">
        <f>TRUNC(노무!E25*25/20 * 16/12 * 1/8,1)</f>
        <v>0</v>
      </c>
      <c r="K320" s="5">
        <f>TRUNC(G320*J320, 1)</f>
        <v>0</v>
      </c>
      <c r="L320" s="4">
        <f>0</f>
        <v>0</v>
      </c>
      <c r="M320" s="5">
        <f>TRUNC(G320*L320, 1)</f>
        <v>0</v>
      </c>
      <c r="N320" s="4">
        <f t="shared" si="39"/>
        <v>0</v>
      </c>
      <c r="O320" s="5">
        <f t="shared" si="39"/>
        <v>0</v>
      </c>
      <c r="P320" s="4" t="s">
        <v>1626</v>
      </c>
      <c r="Q320" s="4" t="s">
        <v>1626</v>
      </c>
      <c r="R320" s="4" t="s">
        <v>1626</v>
      </c>
      <c r="S320" s="1" t="s">
        <v>13</v>
      </c>
      <c r="U320" t="s">
        <v>54</v>
      </c>
      <c r="V320" t="s">
        <v>54</v>
      </c>
      <c r="W320" t="s">
        <v>13</v>
      </c>
      <c r="X320">
        <v>1</v>
      </c>
    </row>
    <row r="321" spans="1:24" x14ac:dyDescent="0.2">
      <c r="A321" s="1" t="s">
        <v>1394</v>
      </c>
      <c r="B321" s="1" t="s">
        <v>1629</v>
      </c>
      <c r="C321" s="1" t="s">
        <v>13</v>
      </c>
      <c r="D321" s="1" t="s">
        <v>1630</v>
      </c>
      <c r="E321" s="1" t="s">
        <v>1631</v>
      </c>
      <c r="F321" s="6" t="s">
        <v>1441</v>
      </c>
      <c r="G321" s="3">
        <v>29.8</v>
      </c>
      <c r="H321" s="4">
        <f>자재!E8</f>
        <v>0</v>
      </c>
      <c r="I321" s="5">
        <f>TRUNC(G321*H321, 1)</f>
        <v>0</v>
      </c>
      <c r="J321" s="4">
        <f>0</f>
        <v>0</v>
      </c>
      <c r="K321" s="5">
        <f>TRUNC(G321*J321, 1)</f>
        <v>0</v>
      </c>
      <c r="L321" s="4">
        <f>0</f>
        <v>0</v>
      </c>
      <c r="M321" s="5">
        <f>TRUNC(G321*L321, 1)</f>
        <v>0</v>
      </c>
      <c r="N321" s="4">
        <f t="shared" si="39"/>
        <v>0</v>
      </c>
      <c r="O321" s="5">
        <f t="shared" si="39"/>
        <v>0</v>
      </c>
      <c r="P321" s="4" t="s">
        <v>1626</v>
      </c>
      <c r="Q321" s="4" t="s">
        <v>1626</v>
      </c>
      <c r="R321" s="4" t="s">
        <v>1626</v>
      </c>
      <c r="S321" s="1" t="s">
        <v>13</v>
      </c>
      <c r="U321" t="s">
        <v>54</v>
      </c>
      <c r="V321" t="s">
        <v>54</v>
      </c>
      <c r="W321" t="s">
        <v>13</v>
      </c>
      <c r="X321">
        <v>1</v>
      </c>
    </row>
    <row r="322" spans="1:24" x14ac:dyDescent="0.2">
      <c r="A322" s="1" t="s">
        <v>1394</v>
      </c>
      <c r="B322" s="1" t="s">
        <v>1307</v>
      </c>
      <c r="C322" s="1" t="s">
        <v>13</v>
      </c>
      <c r="D322" s="1" t="s">
        <v>1721</v>
      </c>
      <c r="E322" s="1" t="s">
        <v>1752</v>
      </c>
      <c r="F322" s="6" t="s">
        <v>1310</v>
      </c>
      <c r="G322" s="3">
        <v>1</v>
      </c>
      <c r="H322" s="4">
        <f>TRUNC((I321)*15*0.01, 1)</f>
        <v>0</v>
      </c>
      <c r="I322" s="5">
        <f>TRUNC(G322*H322, 1)</f>
        <v>0</v>
      </c>
      <c r="J322" s="4">
        <f>0</f>
        <v>0</v>
      </c>
      <c r="K322" s="5">
        <f>TRUNC(G322*J322, 1)</f>
        <v>0</v>
      </c>
      <c r="L322" s="4">
        <f>0</f>
        <v>0</v>
      </c>
      <c r="M322" s="5">
        <f>TRUNC(G322*L322, 1)</f>
        <v>0</v>
      </c>
      <c r="N322" s="4">
        <f t="shared" si="39"/>
        <v>0</v>
      </c>
      <c r="O322" s="5">
        <f t="shared" si="39"/>
        <v>0</v>
      </c>
      <c r="P322" s="4" t="s">
        <v>1626</v>
      </c>
      <c r="Q322" s="4" t="s">
        <v>1626</v>
      </c>
      <c r="R322" s="4" t="s">
        <v>1626</v>
      </c>
      <c r="S322" s="1" t="s">
        <v>13</v>
      </c>
      <c r="U322" t="s">
        <v>54</v>
      </c>
      <c r="V322" t="s">
        <v>54</v>
      </c>
      <c r="W322">
        <v>15</v>
      </c>
      <c r="X322">
        <v>1</v>
      </c>
    </row>
    <row r="323" spans="1:24" x14ac:dyDescent="0.2">
      <c r="A323" s="1" t="s">
        <v>13</v>
      </c>
      <c r="B323" s="1" t="s">
        <v>13</v>
      </c>
      <c r="C323" s="1" t="s">
        <v>13</v>
      </c>
      <c r="D323" s="1" t="s">
        <v>1311</v>
      </c>
      <c r="E323" s="1" t="s">
        <v>13</v>
      </c>
      <c r="F323" s="6" t="s">
        <v>13</v>
      </c>
      <c r="G323" s="1" t="s">
        <v>13</v>
      </c>
      <c r="H323" s="1" t="s">
        <v>13</v>
      </c>
      <c r="I323" s="5">
        <f>TRUNC(SUMPRODUCT(I319:I322, X319:X322), 0)</f>
        <v>0</v>
      </c>
      <c r="J323" s="1" t="s">
        <v>13</v>
      </c>
      <c r="K323" s="5">
        <f>TRUNC(SUMPRODUCT(K319:K322, X319:X322), 0)</f>
        <v>0</v>
      </c>
      <c r="L323" s="1" t="s">
        <v>13</v>
      </c>
      <c r="M323" s="5">
        <f>TRUNC(SUMPRODUCT(M319:M322, X319:X322), 0)</f>
        <v>0</v>
      </c>
      <c r="N323" s="1" t="s">
        <v>13</v>
      </c>
      <c r="O323" s="5">
        <f>I323+K323+M323</f>
        <v>0</v>
      </c>
      <c r="P323" s="4" t="s">
        <v>13</v>
      </c>
      <c r="Q323" s="4" t="s">
        <v>13</v>
      </c>
      <c r="R323" s="4" t="s">
        <v>13</v>
      </c>
      <c r="S323" s="1" t="s">
        <v>13</v>
      </c>
      <c r="U323" t="s">
        <v>13</v>
      </c>
      <c r="V323" t="s">
        <v>13</v>
      </c>
      <c r="W323" t="s">
        <v>13</v>
      </c>
      <c r="X323">
        <v>1</v>
      </c>
    </row>
    <row r="324" spans="1:24" x14ac:dyDescent="0.2">
      <c r="A324" s="1" t="s">
        <v>13</v>
      </c>
      <c r="B324" s="1" t="s">
        <v>13</v>
      </c>
      <c r="C324" s="1" t="s">
        <v>13</v>
      </c>
      <c r="D324" s="1" t="s">
        <v>13</v>
      </c>
      <c r="E324" s="1" t="s">
        <v>13</v>
      </c>
      <c r="F324" s="6" t="s">
        <v>13</v>
      </c>
      <c r="G324" s="1" t="s">
        <v>13</v>
      </c>
      <c r="H324" s="1" t="s">
        <v>13</v>
      </c>
      <c r="I324" s="1" t="s">
        <v>13</v>
      </c>
      <c r="J324" s="1" t="s">
        <v>13</v>
      </c>
      <c r="K324" s="1" t="s">
        <v>13</v>
      </c>
      <c r="L324" s="1" t="s">
        <v>13</v>
      </c>
      <c r="M324" s="1" t="s">
        <v>13</v>
      </c>
      <c r="N324" s="1" t="s">
        <v>13</v>
      </c>
      <c r="O324" s="1" t="s">
        <v>13</v>
      </c>
      <c r="P324" s="4" t="s">
        <v>13</v>
      </c>
      <c r="Q324" s="4" t="s">
        <v>13</v>
      </c>
      <c r="R324" s="4" t="s">
        <v>13</v>
      </c>
      <c r="S324" s="1" t="s">
        <v>13</v>
      </c>
      <c r="U324" t="s">
        <v>13</v>
      </c>
      <c r="V324" t="s">
        <v>13</v>
      </c>
      <c r="W324" t="s">
        <v>13</v>
      </c>
      <c r="X324">
        <v>1</v>
      </c>
    </row>
    <row r="325" spans="1:24" x14ac:dyDescent="0.2">
      <c r="A325" s="1" t="s">
        <v>1505</v>
      </c>
      <c r="B325" s="1" t="s">
        <v>13</v>
      </c>
      <c r="C325" s="1" t="s">
        <v>13</v>
      </c>
      <c r="D325" s="1" t="s">
        <v>1482</v>
      </c>
      <c r="E325" s="1" t="s">
        <v>1506</v>
      </c>
      <c r="F325" s="6" t="s">
        <v>1335</v>
      </c>
      <c r="G325" s="1" t="s">
        <v>13</v>
      </c>
      <c r="H325" s="1" t="s">
        <v>13</v>
      </c>
      <c r="I325" s="1" t="s">
        <v>13</v>
      </c>
      <c r="J325" s="1" t="s">
        <v>13</v>
      </c>
      <c r="K325" s="1" t="s">
        <v>13</v>
      </c>
      <c r="L325" s="1" t="s">
        <v>13</v>
      </c>
      <c r="M325" s="1" t="s">
        <v>13</v>
      </c>
      <c r="N325" s="1" t="s">
        <v>13</v>
      </c>
      <c r="O325" s="1" t="s">
        <v>13</v>
      </c>
      <c r="P325" s="4" t="s">
        <v>13</v>
      </c>
      <c r="Q325" s="4" t="s">
        <v>13</v>
      </c>
      <c r="R325" s="4" t="s">
        <v>13</v>
      </c>
      <c r="S325" s="1" t="s">
        <v>13</v>
      </c>
      <c r="U325" t="s">
        <v>13</v>
      </c>
      <c r="V325" t="s">
        <v>13</v>
      </c>
      <c r="W325" t="s">
        <v>13</v>
      </c>
      <c r="X325">
        <v>1</v>
      </c>
    </row>
    <row r="326" spans="1:24" x14ac:dyDescent="0.2">
      <c r="A326" s="1" t="s">
        <v>1505</v>
      </c>
      <c r="B326" s="1" t="s">
        <v>1753</v>
      </c>
      <c r="C326" s="1" t="s">
        <v>13</v>
      </c>
      <c r="D326" s="1" t="s">
        <v>1482</v>
      </c>
      <c r="E326" s="1" t="s">
        <v>1754</v>
      </c>
      <c r="F326" s="6" t="s">
        <v>1625</v>
      </c>
      <c r="G326" s="3">
        <v>0.21129999999999999</v>
      </c>
      <c r="H326" s="4">
        <f>경비항목!G53</f>
        <v>0</v>
      </c>
      <c r="I326" s="5">
        <f>TRUNC(G326*H326, 1)</f>
        <v>0</v>
      </c>
      <c r="J326" s="4">
        <f>경비항목!H53</f>
        <v>0</v>
      </c>
      <c r="K326" s="5">
        <f>TRUNC(G326*J326, 1)</f>
        <v>0</v>
      </c>
      <c r="L326" s="4">
        <f>경비항목!I53</f>
        <v>0</v>
      </c>
      <c r="M326" s="5">
        <f>TRUNC(G326*L326, 1)</f>
        <v>0</v>
      </c>
      <c r="N326" s="4">
        <f t="shared" ref="N326:O329" si="40">H326+J326+L326</f>
        <v>0</v>
      </c>
      <c r="O326" s="5">
        <f t="shared" si="40"/>
        <v>0</v>
      </c>
      <c r="P326" s="4" t="s">
        <v>1626</v>
      </c>
      <c r="Q326" s="4" t="s">
        <v>1626</v>
      </c>
      <c r="R326" s="4" t="s">
        <v>1626</v>
      </c>
      <c r="S326" s="1" t="s">
        <v>13</v>
      </c>
      <c r="U326" t="s">
        <v>54</v>
      </c>
      <c r="V326" t="s">
        <v>54</v>
      </c>
      <c r="W326" t="s">
        <v>13</v>
      </c>
      <c r="X326">
        <v>1</v>
      </c>
    </row>
    <row r="327" spans="1:24" x14ac:dyDescent="0.2">
      <c r="A327" s="1" t="s">
        <v>1505</v>
      </c>
      <c r="B327" s="1" t="s">
        <v>1654</v>
      </c>
      <c r="C327" s="1" t="s">
        <v>13</v>
      </c>
      <c r="D327" s="1" t="s">
        <v>1655</v>
      </c>
      <c r="E327" s="1" t="s">
        <v>1315</v>
      </c>
      <c r="F327" s="6" t="s">
        <v>1316</v>
      </c>
      <c r="G327" s="3">
        <v>1</v>
      </c>
      <c r="H327" s="4">
        <f>0</f>
        <v>0</v>
      </c>
      <c r="I327" s="5">
        <f>TRUNC(G327*H327, 1)</f>
        <v>0</v>
      </c>
      <c r="J327" s="4">
        <f>TRUNC(노무!E26*25/20 * 16/12 * 1/8,1)</f>
        <v>0</v>
      </c>
      <c r="K327" s="5">
        <f>TRUNC(G327*J327, 1)</f>
        <v>0</v>
      </c>
      <c r="L327" s="4">
        <f>0</f>
        <v>0</v>
      </c>
      <c r="M327" s="5">
        <f>TRUNC(G327*L327, 1)</f>
        <v>0</v>
      </c>
      <c r="N327" s="4">
        <f t="shared" si="40"/>
        <v>0</v>
      </c>
      <c r="O327" s="5">
        <f t="shared" si="40"/>
        <v>0</v>
      </c>
      <c r="P327" s="4" t="s">
        <v>1626</v>
      </c>
      <c r="Q327" s="4" t="s">
        <v>1626</v>
      </c>
      <c r="R327" s="4" t="s">
        <v>1626</v>
      </c>
      <c r="S327" s="1" t="s">
        <v>13</v>
      </c>
      <c r="U327" t="s">
        <v>54</v>
      </c>
      <c r="V327" t="s">
        <v>54</v>
      </c>
      <c r="W327" t="s">
        <v>13</v>
      </c>
      <c r="X327">
        <v>1</v>
      </c>
    </row>
    <row r="328" spans="1:24" x14ac:dyDescent="0.2">
      <c r="A328" s="1" t="s">
        <v>1505</v>
      </c>
      <c r="B328" s="1" t="s">
        <v>1629</v>
      </c>
      <c r="C328" s="1" t="s">
        <v>13</v>
      </c>
      <c r="D328" s="1" t="s">
        <v>1630</v>
      </c>
      <c r="E328" s="1" t="s">
        <v>1631</v>
      </c>
      <c r="F328" s="6" t="s">
        <v>1441</v>
      </c>
      <c r="G328" s="3">
        <v>8.1999999999999993</v>
      </c>
      <c r="H328" s="4">
        <f>자재!E8</f>
        <v>0</v>
      </c>
      <c r="I328" s="5">
        <f>TRUNC(G328*H328, 1)</f>
        <v>0</v>
      </c>
      <c r="J328" s="4">
        <f>0</f>
        <v>0</v>
      </c>
      <c r="K328" s="5">
        <f>TRUNC(G328*J328, 1)</f>
        <v>0</v>
      </c>
      <c r="L328" s="4">
        <f>0</f>
        <v>0</v>
      </c>
      <c r="M328" s="5">
        <f>TRUNC(G328*L328, 1)</f>
        <v>0</v>
      </c>
      <c r="N328" s="4">
        <f t="shared" si="40"/>
        <v>0</v>
      </c>
      <c r="O328" s="5">
        <f t="shared" si="40"/>
        <v>0</v>
      </c>
      <c r="P328" s="4" t="s">
        <v>1626</v>
      </c>
      <c r="Q328" s="4" t="s">
        <v>1626</v>
      </c>
      <c r="R328" s="4" t="s">
        <v>1626</v>
      </c>
      <c r="S328" s="1" t="s">
        <v>13</v>
      </c>
      <c r="U328" t="s">
        <v>54</v>
      </c>
      <c r="V328" t="s">
        <v>54</v>
      </c>
      <c r="W328" t="s">
        <v>13</v>
      </c>
      <c r="X328">
        <v>1</v>
      </c>
    </row>
    <row r="329" spans="1:24" x14ac:dyDescent="0.2">
      <c r="A329" s="1" t="s">
        <v>1505</v>
      </c>
      <c r="B329" s="1" t="s">
        <v>1307</v>
      </c>
      <c r="C329" s="1" t="s">
        <v>13</v>
      </c>
      <c r="D329" s="1" t="s">
        <v>1632</v>
      </c>
      <c r="E329" s="1" t="s">
        <v>1667</v>
      </c>
      <c r="F329" s="6" t="s">
        <v>1310</v>
      </c>
      <c r="G329" s="3">
        <v>1</v>
      </c>
      <c r="H329" s="4">
        <f>TRUNC((I328)*30*0.01, 1)</f>
        <v>0</v>
      </c>
      <c r="I329" s="5">
        <f>TRUNC(G329*H329, 1)</f>
        <v>0</v>
      </c>
      <c r="J329" s="4">
        <f>0</f>
        <v>0</v>
      </c>
      <c r="K329" s="5">
        <f>TRUNC(G329*J329, 1)</f>
        <v>0</v>
      </c>
      <c r="L329" s="4">
        <f>0</f>
        <v>0</v>
      </c>
      <c r="M329" s="5">
        <f>TRUNC(G329*L329, 1)</f>
        <v>0</v>
      </c>
      <c r="N329" s="4">
        <f t="shared" si="40"/>
        <v>0</v>
      </c>
      <c r="O329" s="5">
        <f t="shared" si="40"/>
        <v>0</v>
      </c>
      <c r="P329" s="4" t="s">
        <v>1626</v>
      </c>
      <c r="Q329" s="4" t="s">
        <v>1626</v>
      </c>
      <c r="R329" s="4" t="s">
        <v>1626</v>
      </c>
      <c r="S329" s="1" t="s">
        <v>13</v>
      </c>
      <c r="U329" t="s">
        <v>54</v>
      </c>
      <c r="V329" t="s">
        <v>54</v>
      </c>
      <c r="W329">
        <v>30</v>
      </c>
      <c r="X329">
        <v>1</v>
      </c>
    </row>
    <row r="330" spans="1:24" x14ac:dyDescent="0.2">
      <c r="A330" s="1" t="s">
        <v>13</v>
      </c>
      <c r="B330" s="1" t="s">
        <v>13</v>
      </c>
      <c r="C330" s="1" t="s">
        <v>13</v>
      </c>
      <c r="D330" s="1" t="s">
        <v>1311</v>
      </c>
      <c r="E330" s="1" t="s">
        <v>13</v>
      </c>
      <c r="F330" s="6" t="s">
        <v>13</v>
      </c>
      <c r="G330" s="1" t="s">
        <v>13</v>
      </c>
      <c r="H330" s="1" t="s">
        <v>13</v>
      </c>
      <c r="I330" s="5">
        <f>TRUNC(SUMPRODUCT(I326:I329, X326:X329), 0)</f>
        <v>0</v>
      </c>
      <c r="J330" s="1" t="s">
        <v>13</v>
      </c>
      <c r="K330" s="5">
        <f>TRUNC(SUMPRODUCT(K326:K329, X326:X329), 0)</f>
        <v>0</v>
      </c>
      <c r="L330" s="1" t="s">
        <v>13</v>
      </c>
      <c r="M330" s="5">
        <f>TRUNC(SUMPRODUCT(M326:M329, X326:X329), 0)</f>
        <v>0</v>
      </c>
      <c r="N330" s="1" t="s">
        <v>13</v>
      </c>
      <c r="O330" s="5">
        <f>I330+K330+M330</f>
        <v>0</v>
      </c>
      <c r="P330" s="4" t="s">
        <v>13</v>
      </c>
      <c r="Q330" s="4" t="s">
        <v>13</v>
      </c>
      <c r="R330" s="4" t="s">
        <v>13</v>
      </c>
      <c r="S330" s="1" t="s">
        <v>13</v>
      </c>
      <c r="U330" t="s">
        <v>13</v>
      </c>
      <c r="V330" t="s">
        <v>13</v>
      </c>
      <c r="W330" t="s">
        <v>13</v>
      </c>
      <c r="X330">
        <v>1</v>
      </c>
    </row>
    <row r="331" spans="1:24" x14ac:dyDescent="0.2">
      <c r="A331" s="1" t="s">
        <v>13</v>
      </c>
      <c r="B331" s="1" t="s">
        <v>13</v>
      </c>
      <c r="C331" s="1" t="s">
        <v>13</v>
      </c>
      <c r="D331" s="1" t="s">
        <v>13</v>
      </c>
      <c r="E331" s="1" t="s">
        <v>13</v>
      </c>
      <c r="F331" s="6" t="s">
        <v>13</v>
      </c>
      <c r="G331" s="1" t="s">
        <v>13</v>
      </c>
      <c r="H331" s="1" t="s">
        <v>13</v>
      </c>
      <c r="I331" s="1" t="s">
        <v>13</v>
      </c>
      <c r="J331" s="1" t="s">
        <v>13</v>
      </c>
      <c r="K331" s="1" t="s">
        <v>13</v>
      </c>
      <c r="L331" s="1" t="s">
        <v>13</v>
      </c>
      <c r="M331" s="1" t="s">
        <v>13</v>
      </c>
      <c r="N331" s="1" t="s">
        <v>13</v>
      </c>
      <c r="O331" s="1" t="s">
        <v>13</v>
      </c>
      <c r="P331" s="4" t="s">
        <v>13</v>
      </c>
      <c r="Q331" s="4" t="s">
        <v>13</v>
      </c>
      <c r="R331" s="4" t="s">
        <v>13</v>
      </c>
      <c r="S331" s="1" t="s">
        <v>13</v>
      </c>
      <c r="U331" t="s">
        <v>13</v>
      </c>
      <c r="V331" t="s">
        <v>13</v>
      </c>
      <c r="W331" t="s">
        <v>13</v>
      </c>
      <c r="X331">
        <v>1</v>
      </c>
    </row>
    <row r="332" spans="1:24" x14ac:dyDescent="0.2">
      <c r="A332" s="1" t="s">
        <v>1507</v>
      </c>
      <c r="B332" s="1" t="s">
        <v>13</v>
      </c>
      <c r="C332" s="1" t="s">
        <v>13</v>
      </c>
      <c r="D332" s="1" t="s">
        <v>1482</v>
      </c>
      <c r="E332" s="1" t="s">
        <v>1508</v>
      </c>
      <c r="F332" s="6" t="s">
        <v>1335</v>
      </c>
      <c r="G332" s="1" t="s">
        <v>13</v>
      </c>
      <c r="H332" s="1" t="s">
        <v>13</v>
      </c>
      <c r="I332" s="1" t="s">
        <v>13</v>
      </c>
      <c r="J332" s="1" t="s">
        <v>13</v>
      </c>
      <c r="K332" s="1" t="s">
        <v>13</v>
      </c>
      <c r="L332" s="1" t="s">
        <v>13</v>
      </c>
      <c r="M332" s="1" t="s">
        <v>13</v>
      </c>
      <c r="N332" s="1" t="s">
        <v>13</v>
      </c>
      <c r="O332" s="1" t="s">
        <v>13</v>
      </c>
      <c r="P332" s="4" t="s">
        <v>13</v>
      </c>
      <c r="Q332" s="4" t="s">
        <v>13</v>
      </c>
      <c r="R332" s="4" t="s">
        <v>13</v>
      </c>
      <c r="S332" s="1" t="s">
        <v>13</v>
      </c>
      <c r="U332" t="s">
        <v>13</v>
      </c>
      <c r="V332" t="s">
        <v>13</v>
      </c>
      <c r="W332" t="s">
        <v>13</v>
      </c>
      <c r="X332">
        <v>1</v>
      </c>
    </row>
    <row r="333" spans="1:24" x14ac:dyDescent="0.2">
      <c r="A333" s="1" t="s">
        <v>1507</v>
      </c>
      <c r="B333" s="1" t="s">
        <v>1755</v>
      </c>
      <c r="C333" s="1" t="s">
        <v>13</v>
      </c>
      <c r="D333" s="1" t="s">
        <v>1482</v>
      </c>
      <c r="E333" s="1" t="s">
        <v>1756</v>
      </c>
      <c r="F333" s="6" t="s">
        <v>1625</v>
      </c>
      <c r="G333" s="3">
        <v>0.21129999999999999</v>
      </c>
      <c r="H333" s="4">
        <f>경비항목!G54</f>
        <v>0</v>
      </c>
      <c r="I333" s="5">
        <f>TRUNC(G333*H333, 1)</f>
        <v>0</v>
      </c>
      <c r="J333" s="4">
        <f>경비항목!H54</f>
        <v>0</v>
      </c>
      <c r="K333" s="5">
        <f>TRUNC(G333*J333, 1)</f>
        <v>0</v>
      </c>
      <c r="L333" s="4">
        <f>경비항목!I54</f>
        <v>0</v>
      </c>
      <c r="M333" s="5">
        <f>TRUNC(G333*L333, 1)</f>
        <v>0</v>
      </c>
      <c r="N333" s="4">
        <f t="shared" ref="N333:O336" si="41">H333+J333+L333</f>
        <v>0</v>
      </c>
      <c r="O333" s="5">
        <f t="shared" si="41"/>
        <v>0</v>
      </c>
      <c r="P333" s="4" t="s">
        <v>1626</v>
      </c>
      <c r="Q333" s="4" t="s">
        <v>1626</v>
      </c>
      <c r="R333" s="4" t="s">
        <v>1626</v>
      </c>
      <c r="S333" s="1" t="s">
        <v>13</v>
      </c>
      <c r="U333" t="s">
        <v>54</v>
      </c>
      <c r="V333" t="s">
        <v>54</v>
      </c>
      <c r="W333" t="s">
        <v>13</v>
      </c>
      <c r="X333">
        <v>1</v>
      </c>
    </row>
    <row r="334" spans="1:24" x14ac:dyDescent="0.2">
      <c r="A334" s="1" t="s">
        <v>1507</v>
      </c>
      <c r="B334" s="1" t="s">
        <v>1654</v>
      </c>
      <c r="C334" s="1" t="s">
        <v>13</v>
      </c>
      <c r="D334" s="1" t="s">
        <v>1655</v>
      </c>
      <c r="E334" s="1" t="s">
        <v>1315</v>
      </c>
      <c r="F334" s="6" t="s">
        <v>1316</v>
      </c>
      <c r="G334" s="3">
        <v>1</v>
      </c>
      <c r="H334" s="4">
        <f>0</f>
        <v>0</v>
      </c>
      <c r="I334" s="5">
        <f>TRUNC(G334*H334, 1)</f>
        <v>0</v>
      </c>
      <c r="J334" s="4">
        <f>TRUNC(노무!E26*25/20 * 16/12 * 1/8,1)</f>
        <v>0</v>
      </c>
      <c r="K334" s="5">
        <f>TRUNC(G334*J334, 1)</f>
        <v>0</v>
      </c>
      <c r="L334" s="4">
        <f>0</f>
        <v>0</v>
      </c>
      <c r="M334" s="5">
        <f>TRUNC(G334*L334, 1)</f>
        <v>0</v>
      </c>
      <c r="N334" s="4">
        <f t="shared" si="41"/>
        <v>0</v>
      </c>
      <c r="O334" s="5">
        <f t="shared" si="41"/>
        <v>0</v>
      </c>
      <c r="P334" s="4" t="s">
        <v>1626</v>
      </c>
      <c r="Q334" s="4" t="s">
        <v>1626</v>
      </c>
      <c r="R334" s="4" t="s">
        <v>1626</v>
      </c>
      <c r="S334" s="1" t="s">
        <v>13</v>
      </c>
      <c r="U334" t="s">
        <v>54</v>
      </c>
      <c r="V334" t="s">
        <v>54</v>
      </c>
      <c r="W334" t="s">
        <v>13</v>
      </c>
      <c r="X334">
        <v>1</v>
      </c>
    </row>
    <row r="335" spans="1:24" x14ac:dyDescent="0.2">
      <c r="A335" s="1" t="s">
        <v>1507</v>
      </c>
      <c r="B335" s="1" t="s">
        <v>1629</v>
      </c>
      <c r="C335" s="1" t="s">
        <v>13</v>
      </c>
      <c r="D335" s="1" t="s">
        <v>1630</v>
      </c>
      <c r="E335" s="1" t="s">
        <v>1631</v>
      </c>
      <c r="F335" s="6" t="s">
        <v>1441</v>
      </c>
      <c r="G335" s="3">
        <v>8.6</v>
      </c>
      <c r="H335" s="4">
        <f>자재!E8</f>
        <v>0</v>
      </c>
      <c r="I335" s="5">
        <f>TRUNC(G335*H335, 1)</f>
        <v>0</v>
      </c>
      <c r="J335" s="4">
        <f>0</f>
        <v>0</v>
      </c>
      <c r="K335" s="5">
        <f>TRUNC(G335*J335, 1)</f>
        <v>0</v>
      </c>
      <c r="L335" s="4">
        <f>0</f>
        <v>0</v>
      </c>
      <c r="M335" s="5">
        <f>TRUNC(G335*L335, 1)</f>
        <v>0</v>
      </c>
      <c r="N335" s="4">
        <f t="shared" si="41"/>
        <v>0</v>
      </c>
      <c r="O335" s="5">
        <f t="shared" si="41"/>
        <v>0</v>
      </c>
      <c r="P335" s="4" t="s">
        <v>1626</v>
      </c>
      <c r="Q335" s="4" t="s">
        <v>1626</v>
      </c>
      <c r="R335" s="4" t="s">
        <v>1626</v>
      </c>
      <c r="S335" s="1" t="s">
        <v>13</v>
      </c>
      <c r="U335" t="s">
        <v>54</v>
      </c>
      <c r="V335" t="s">
        <v>54</v>
      </c>
      <c r="W335" t="s">
        <v>13</v>
      </c>
      <c r="X335">
        <v>1</v>
      </c>
    </row>
    <row r="336" spans="1:24" x14ac:dyDescent="0.2">
      <c r="A336" s="1" t="s">
        <v>1507</v>
      </c>
      <c r="B336" s="1" t="s">
        <v>1307</v>
      </c>
      <c r="C336" s="1" t="s">
        <v>13</v>
      </c>
      <c r="D336" s="1" t="s">
        <v>1632</v>
      </c>
      <c r="E336" s="1" t="s">
        <v>1667</v>
      </c>
      <c r="F336" s="6" t="s">
        <v>1310</v>
      </c>
      <c r="G336" s="3">
        <v>1</v>
      </c>
      <c r="H336" s="4">
        <f>TRUNC((I335)*30*0.01, 1)</f>
        <v>0</v>
      </c>
      <c r="I336" s="5">
        <f>TRUNC(G336*H336, 1)</f>
        <v>0</v>
      </c>
      <c r="J336" s="4">
        <f>0</f>
        <v>0</v>
      </c>
      <c r="K336" s="5">
        <f>TRUNC(G336*J336, 1)</f>
        <v>0</v>
      </c>
      <c r="L336" s="4">
        <f>0</f>
        <v>0</v>
      </c>
      <c r="M336" s="5">
        <f>TRUNC(G336*L336, 1)</f>
        <v>0</v>
      </c>
      <c r="N336" s="4">
        <f t="shared" si="41"/>
        <v>0</v>
      </c>
      <c r="O336" s="5">
        <f t="shared" si="41"/>
        <v>0</v>
      </c>
      <c r="P336" s="4" t="s">
        <v>1626</v>
      </c>
      <c r="Q336" s="4" t="s">
        <v>1626</v>
      </c>
      <c r="R336" s="4" t="s">
        <v>1626</v>
      </c>
      <c r="S336" s="1" t="s">
        <v>13</v>
      </c>
      <c r="U336" t="s">
        <v>54</v>
      </c>
      <c r="V336" t="s">
        <v>54</v>
      </c>
      <c r="W336">
        <v>30</v>
      </c>
      <c r="X336">
        <v>1</v>
      </c>
    </row>
    <row r="337" spans="1:24" x14ac:dyDescent="0.2">
      <c r="A337" s="1" t="s">
        <v>13</v>
      </c>
      <c r="B337" s="1" t="s">
        <v>13</v>
      </c>
      <c r="C337" s="1" t="s">
        <v>13</v>
      </c>
      <c r="D337" s="1" t="s">
        <v>1311</v>
      </c>
      <c r="E337" s="1" t="s">
        <v>13</v>
      </c>
      <c r="F337" s="6" t="s">
        <v>13</v>
      </c>
      <c r="G337" s="1" t="s">
        <v>13</v>
      </c>
      <c r="H337" s="1" t="s">
        <v>13</v>
      </c>
      <c r="I337" s="5">
        <f>TRUNC(SUMPRODUCT(I333:I336, X333:X336), 0)</f>
        <v>0</v>
      </c>
      <c r="J337" s="1" t="s">
        <v>13</v>
      </c>
      <c r="K337" s="5">
        <f>TRUNC(SUMPRODUCT(K333:K336, X333:X336), 0)</f>
        <v>0</v>
      </c>
      <c r="L337" s="1" t="s">
        <v>13</v>
      </c>
      <c r="M337" s="5">
        <f>TRUNC(SUMPRODUCT(M333:M336, X333:X336), 0)</f>
        <v>0</v>
      </c>
      <c r="N337" s="1" t="s">
        <v>13</v>
      </c>
      <c r="O337" s="5">
        <f>I337+K337+M337</f>
        <v>0</v>
      </c>
      <c r="P337" s="4" t="s">
        <v>13</v>
      </c>
      <c r="Q337" s="4" t="s">
        <v>13</v>
      </c>
      <c r="R337" s="4" t="s">
        <v>13</v>
      </c>
      <c r="S337" s="1" t="s">
        <v>13</v>
      </c>
      <c r="U337" t="s">
        <v>13</v>
      </c>
      <c r="V337" t="s">
        <v>13</v>
      </c>
      <c r="W337" t="s">
        <v>13</v>
      </c>
      <c r="X337">
        <v>1</v>
      </c>
    </row>
    <row r="338" spans="1:24" x14ac:dyDescent="0.2">
      <c r="A338" s="1" t="s">
        <v>13</v>
      </c>
      <c r="B338" s="1" t="s">
        <v>13</v>
      </c>
      <c r="C338" s="1" t="s">
        <v>13</v>
      </c>
      <c r="D338" s="1" t="s">
        <v>13</v>
      </c>
      <c r="E338" s="1" t="s">
        <v>13</v>
      </c>
      <c r="F338" s="6" t="s">
        <v>13</v>
      </c>
      <c r="G338" s="1" t="s">
        <v>13</v>
      </c>
      <c r="H338" s="1" t="s">
        <v>13</v>
      </c>
      <c r="I338" s="1" t="s">
        <v>13</v>
      </c>
      <c r="J338" s="1" t="s">
        <v>13</v>
      </c>
      <c r="K338" s="1" t="s">
        <v>13</v>
      </c>
      <c r="L338" s="1" t="s">
        <v>13</v>
      </c>
      <c r="M338" s="1" t="s">
        <v>13</v>
      </c>
      <c r="N338" s="1" t="s">
        <v>13</v>
      </c>
      <c r="O338" s="1" t="s">
        <v>13</v>
      </c>
      <c r="P338" s="4" t="s">
        <v>13</v>
      </c>
      <c r="Q338" s="4" t="s">
        <v>13</v>
      </c>
      <c r="R338" s="4" t="s">
        <v>13</v>
      </c>
      <c r="S338" s="1" t="s">
        <v>13</v>
      </c>
      <c r="U338" t="s">
        <v>13</v>
      </c>
      <c r="V338" t="s">
        <v>13</v>
      </c>
      <c r="W338" t="s">
        <v>13</v>
      </c>
      <c r="X338">
        <v>1</v>
      </c>
    </row>
    <row r="339" spans="1:24" x14ac:dyDescent="0.2">
      <c r="A339" s="1" t="s">
        <v>1481</v>
      </c>
      <c r="B339" s="1" t="s">
        <v>13</v>
      </c>
      <c r="C339" s="1" t="s">
        <v>13</v>
      </c>
      <c r="D339" s="1" t="s">
        <v>1482</v>
      </c>
      <c r="E339" s="1" t="s">
        <v>1483</v>
      </c>
      <c r="F339" s="6" t="s">
        <v>1335</v>
      </c>
      <c r="G339" s="1" t="s">
        <v>13</v>
      </c>
      <c r="H339" s="1" t="s">
        <v>13</v>
      </c>
      <c r="I339" s="1" t="s">
        <v>13</v>
      </c>
      <c r="J339" s="1" t="s">
        <v>13</v>
      </c>
      <c r="K339" s="1" t="s">
        <v>13</v>
      </c>
      <c r="L339" s="1" t="s">
        <v>13</v>
      </c>
      <c r="M339" s="1" t="s">
        <v>13</v>
      </c>
      <c r="N339" s="1" t="s">
        <v>13</v>
      </c>
      <c r="O339" s="1" t="s">
        <v>13</v>
      </c>
      <c r="P339" s="4" t="s">
        <v>13</v>
      </c>
      <c r="Q339" s="4" t="s">
        <v>13</v>
      </c>
      <c r="R339" s="4" t="s">
        <v>13</v>
      </c>
      <c r="S339" s="1" t="s">
        <v>13</v>
      </c>
      <c r="U339" t="s">
        <v>13</v>
      </c>
      <c r="V339" t="s">
        <v>13</v>
      </c>
      <c r="W339" t="s">
        <v>13</v>
      </c>
      <c r="X339">
        <v>1</v>
      </c>
    </row>
    <row r="340" spans="1:24" x14ac:dyDescent="0.2">
      <c r="A340" s="1" t="s">
        <v>1481</v>
      </c>
      <c r="B340" s="1" t="s">
        <v>1757</v>
      </c>
      <c r="C340" s="1" t="s">
        <v>13</v>
      </c>
      <c r="D340" s="1" t="s">
        <v>1482</v>
      </c>
      <c r="E340" s="1" t="s">
        <v>1758</v>
      </c>
      <c r="F340" s="6" t="s">
        <v>1625</v>
      </c>
      <c r="G340" s="3">
        <v>0.21129999999999999</v>
      </c>
      <c r="H340" s="4">
        <f>경비항목!G55</f>
        <v>0</v>
      </c>
      <c r="I340" s="5">
        <f>TRUNC(G340*H340, 1)</f>
        <v>0</v>
      </c>
      <c r="J340" s="4">
        <f>경비항목!H55</f>
        <v>0</v>
      </c>
      <c r="K340" s="5">
        <f>TRUNC(G340*J340, 1)</f>
        <v>0</v>
      </c>
      <c r="L340" s="4">
        <f>경비항목!I55</f>
        <v>0</v>
      </c>
      <c r="M340" s="5">
        <f>TRUNC(G340*L340, 1)</f>
        <v>0</v>
      </c>
      <c r="N340" s="4">
        <f t="shared" ref="N340:O343" si="42">H340+J340+L340</f>
        <v>0</v>
      </c>
      <c r="O340" s="5">
        <f t="shared" si="42"/>
        <v>0</v>
      </c>
      <c r="P340" s="4" t="s">
        <v>1626</v>
      </c>
      <c r="Q340" s="4" t="s">
        <v>1626</v>
      </c>
      <c r="R340" s="4" t="s">
        <v>1626</v>
      </c>
      <c r="S340" s="1" t="s">
        <v>13</v>
      </c>
      <c r="U340" t="s">
        <v>54</v>
      </c>
      <c r="V340" t="s">
        <v>54</v>
      </c>
      <c r="W340" t="s">
        <v>13</v>
      </c>
      <c r="X340">
        <v>1</v>
      </c>
    </row>
    <row r="341" spans="1:24" x14ac:dyDescent="0.2">
      <c r="A341" s="1" t="s">
        <v>1481</v>
      </c>
      <c r="B341" s="1" t="s">
        <v>1654</v>
      </c>
      <c r="C341" s="1" t="s">
        <v>13</v>
      </c>
      <c r="D341" s="1" t="s">
        <v>1655</v>
      </c>
      <c r="E341" s="1" t="s">
        <v>1315</v>
      </c>
      <c r="F341" s="6" t="s">
        <v>1316</v>
      </c>
      <c r="G341" s="3">
        <v>1</v>
      </c>
      <c r="H341" s="4">
        <f>0</f>
        <v>0</v>
      </c>
      <c r="I341" s="5">
        <f>TRUNC(G341*H341, 1)</f>
        <v>0</v>
      </c>
      <c r="J341" s="4">
        <f>TRUNC(노무!E26*25/20 * 16/12 * 1/8,1)</f>
        <v>0</v>
      </c>
      <c r="K341" s="5">
        <f>TRUNC(G341*J341, 1)</f>
        <v>0</v>
      </c>
      <c r="L341" s="4">
        <f>0</f>
        <v>0</v>
      </c>
      <c r="M341" s="5">
        <f>TRUNC(G341*L341, 1)</f>
        <v>0</v>
      </c>
      <c r="N341" s="4">
        <f t="shared" si="42"/>
        <v>0</v>
      </c>
      <c r="O341" s="5">
        <f t="shared" si="42"/>
        <v>0</v>
      </c>
      <c r="P341" s="4" t="s">
        <v>1626</v>
      </c>
      <c r="Q341" s="4" t="s">
        <v>1626</v>
      </c>
      <c r="R341" s="4" t="s">
        <v>1626</v>
      </c>
      <c r="S341" s="1" t="s">
        <v>13</v>
      </c>
      <c r="U341" t="s">
        <v>54</v>
      </c>
      <c r="V341" t="s">
        <v>54</v>
      </c>
      <c r="W341" t="s">
        <v>13</v>
      </c>
      <c r="X341">
        <v>1</v>
      </c>
    </row>
    <row r="342" spans="1:24" x14ac:dyDescent="0.2">
      <c r="A342" s="1" t="s">
        <v>1481</v>
      </c>
      <c r="B342" s="1" t="s">
        <v>1629</v>
      </c>
      <c r="C342" s="1" t="s">
        <v>13</v>
      </c>
      <c r="D342" s="1" t="s">
        <v>1630</v>
      </c>
      <c r="E342" s="1" t="s">
        <v>1631</v>
      </c>
      <c r="F342" s="6" t="s">
        <v>1441</v>
      </c>
      <c r="G342" s="3">
        <v>9.3000000000000007</v>
      </c>
      <c r="H342" s="4">
        <f>자재!E8</f>
        <v>0</v>
      </c>
      <c r="I342" s="5">
        <f>TRUNC(G342*H342, 1)</f>
        <v>0</v>
      </c>
      <c r="J342" s="4">
        <f>0</f>
        <v>0</v>
      </c>
      <c r="K342" s="5">
        <f>TRUNC(G342*J342, 1)</f>
        <v>0</v>
      </c>
      <c r="L342" s="4">
        <f>0</f>
        <v>0</v>
      </c>
      <c r="M342" s="5">
        <f>TRUNC(G342*L342, 1)</f>
        <v>0</v>
      </c>
      <c r="N342" s="4">
        <f t="shared" si="42"/>
        <v>0</v>
      </c>
      <c r="O342" s="5">
        <f t="shared" si="42"/>
        <v>0</v>
      </c>
      <c r="P342" s="4" t="s">
        <v>1626</v>
      </c>
      <c r="Q342" s="4" t="s">
        <v>1626</v>
      </c>
      <c r="R342" s="4" t="s">
        <v>1626</v>
      </c>
      <c r="S342" s="1" t="s">
        <v>13</v>
      </c>
      <c r="U342" t="s">
        <v>54</v>
      </c>
      <c r="V342" t="s">
        <v>54</v>
      </c>
      <c r="W342" t="s">
        <v>13</v>
      </c>
      <c r="X342">
        <v>1</v>
      </c>
    </row>
    <row r="343" spans="1:24" x14ac:dyDescent="0.2">
      <c r="A343" s="1" t="s">
        <v>1481</v>
      </c>
      <c r="B343" s="1" t="s">
        <v>1307</v>
      </c>
      <c r="C343" s="1" t="s">
        <v>13</v>
      </c>
      <c r="D343" s="1" t="s">
        <v>1632</v>
      </c>
      <c r="E343" s="1" t="s">
        <v>1667</v>
      </c>
      <c r="F343" s="6" t="s">
        <v>1310</v>
      </c>
      <c r="G343" s="3">
        <v>1</v>
      </c>
      <c r="H343" s="4">
        <f>TRUNC((I342)*30*0.01, 1)</f>
        <v>0</v>
      </c>
      <c r="I343" s="5">
        <f>TRUNC(G343*H343, 1)</f>
        <v>0</v>
      </c>
      <c r="J343" s="4">
        <f>0</f>
        <v>0</v>
      </c>
      <c r="K343" s="5">
        <f>TRUNC(G343*J343, 1)</f>
        <v>0</v>
      </c>
      <c r="L343" s="4">
        <f>0</f>
        <v>0</v>
      </c>
      <c r="M343" s="5">
        <f>TRUNC(G343*L343, 1)</f>
        <v>0</v>
      </c>
      <c r="N343" s="4">
        <f t="shared" si="42"/>
        <v>0</v>
      </c>
      <c r="O343" s="5">
        <f t="shared" si="42"/>
        <v>0</v>
      </c>
      <c r="P343" s="4" t="s">
        <v>1626</v>
      </c>
      <c r="Q343" s="4" t="s">
        <v>1626</v>
      </c>
      <c r="R343" s="4" t="s">
        <v>1626</v>
      </c>
      <c r="S343" s="1" t="s">
        <v>13</v>
      </c>
      <c r="U343" t="s">
        <v>54</v>
      </c>
      <c r="V343" t="s">
        <v>54</v>
      </c>
      <c r="W343">
        <v>30</v>
      </c>
      <c r="X343">
        <v>1</v>
      </c>
    </row>
    <row r="344" spans="1:24" x14ac:dyDescent="0.2">
      <c r="A344" s="1" t="s">
        <v>13</v>
      </c>
      <c r="B344" s="1" t="s">
        <v>13</v>
      </c>
      <c r="C344" s="1" t="s">
        <v>13</v>
      </c>
      <c r="D344" s="1" t="s">
        <v>1311</v>
      </c>
      <c r="E344" s="1" t="s">
        <v>13</v>
      </c>
      <c r="F344" s="6" t="s">
        <v>13</v>
      </c>
      <c r="G344" s="1" t="s">
        <v>13</v>
      </c>
      <c r="H344" s="1" t="s">
        <v>13</v>
      </c>
      <c r="I344" s="5">
        <f>TRUNC(SUMPRODUCT(I340:I343, X340:X343), 0)</f>
        <v>0</v>
      </c>
      <c r="J344" s="1" t="s">
        <v>13</v>
      </c>
      <c r="K344" s="5">
        <f>TRUNC(SUMPRODUCT(K340:K343, X340:X343), 0)</f>
        <v>0</v>
      </c>
      <c r="L344" s="1" t="s">
        <v>13</v>
      </c>
      <c r="M344" s="5">
        <f>TRUNC(SUMPRODUCT(M340:M343, X340:X343), 0)</f>
        <v>0</v>
      </c>
      <c r="N344" s="1" t="s">
        <v>13</v>
      </c>
      <c r="O344" s="5">
        <f>I344+K344+M344</f>
        <v>0</v>
      </c>
      <c r="P344" s="4" t="s">
        <v>13</v>
      </c>
      <c r="Q344" s="4" t="s">
        <v>13</v>
      </c>
      <c r="R344" s="4" t="s">
        <v>13</v>
      </c>
      <c r="S344" s="1" t="s">
        <v>13</v>
      </c>
      <c r="U344" t="s">
        <v>13</v>
      </c>
      <c r="V344" t="s">
        <v>13</v>
      </c>
      <c r="W344" t="s">
        <v>13</v>
      </c>
      <c r="X344">
        <v>1</v>
      </c>
    </row>
    <row r="345" spans="1:24" x14ac:dyDescent="0.2">
      <c r="A345" s="1" t="s">
        <v>13</v>
      </c>
      <c r="B345" s="1" t="s">
        <v>13</v>
      </c>
      <c r="C345" s="1" t="s">
        <v>13</v>
      </c>
      <c r="D345" s="1" t="s">
        <v>13</v>
      </c>
      <c r="E345" s="1" t="s">
        <v>13</v>
      </c>
      <c r="F345" s="6" t="s">
        <v>13</v>
      </c>
      <c r="G345" s="1" t="s">
        <v>13</v>
      </c>
      <c r="H345" s="1" t="s">
        <v>13</v>
      </c>
      <c r="I345" s="1" t="s">
        <v>13</v>
      </c>
      <c r="J345" s="1" t="s">
        <v>13</v>
      </c>
      <c r="K345" s="1" t="s">
        <v>13</v>
      </c>
      <c r="L345" s="1" t="s">
        <v>13</v>
      </c>
      <c r="M345" s="1" t="s">
        <v>13</v>
      </c>
      <c r="N345" s="1" t="s">
        <v>13</v>
      </c>
      <c r="O345" s="1" t="s">
        <v>13</v>
      </c>
      <c r="P345" s="4" t="s">
        <v>13</v>
      </c>
      <c r="Q345" s="4" t="s">
        <v>13</v>
      </c>
      <c r="R345" s="4" t="s">
        <v>13</v>
      </c>
      <c r="S345" s="1" t="s">
        <v>13</v>
      </c>
      <c r="U345" t="s">
        <v>13</v>
      </c>
      <c r="V345" t="s">
        <v>13</v>
      </c>
      <c r="W345" t="s">
        <v>13</v>
      </c>
      <c r="X345">
        <v>1</v>
      </c>
    </row>
    <row r="346" spans="1:24" x14ac:dyDescent="0.2">
      <c r="A346" s="1" t="s">
        <v>1509</v>
      </c>
      <c r="B346" s="1" t="s">
        <v>13</v>
      </c>
      <c r="C346" s="1" t="s">
        <v>13</v>
      </c>
      <c r="D346" s="1" t="s">
        <v>1482</v>
      </c>
      <c r="E346" s="1" t="s">
        <v>1510</v>
      </c>
      <c r="F346" s="6" t="s">
        <v>1335</v>
      </c>
      <c r="G346" s="1" t="s">
        <v>13</v>
      </c>
      <c r="H346" s="1" t="s">
        <v>13</v>
      </c>
      <c r="I346" s="1" t="s">
        <v>13</v>
      </c>
      <c r="J346" s="1" t="s">
        <v>13</v>
      </c>
      <c r="K346" s="1" t="s">
        <v>13</v>
      </c>
      <c r="L346" s="1" t="s">
        <v>13</v>
      </c>
      <c r="M346" s="1" t="s">
        <v>13</v>
      </c>
      <c r="N346" s="1" t="s">
        <v>13</v>
      </c>
      <c r="O346" s="1" t="s">
        <v>13</v>
      </c>
      <c r="P346" s="4" t="s">
        <v>13</v>
      </c>
      <c r="Q346" s="4" t="s">
        <v>13</v>
      </c>
      <c r="R346" s="4" t="s">
        <v>13</v>
      </c>
      <c r="S346" s="1" t="s">
        <v>13</v>
      </c>
      <c r="U346" t="s">
        <v>13</v>
      </c>
      <c r="V346" t="s">
        <v>13</v>
      </c>
      <c r="W346" t="s">
        <v>13</v>
      </c>
      <c r="X346">
        <v>1</v>
      </c>
    </row>
    <row r="347" spans="1:24" x14ac:dyDescent="0.2">
      <c r="A347" s="1" t="s">
        <v>1509</v>
      </c>
      <c r="B347" s="1" t="s">
        <v>1759</v>
      </c>
      <c r="C347" s="1" t="s">
        <v>13</v>
      </c>
      <c r="D347" s="1" t="s">
        <v>1482</v>
      </c>
      <c r="E347" s="1" t="s">
        <v>1760</v>
      </c>
      <c r="F347" s="6" t="s">
        <v>1625</v>
      </c>
      <c r="G347" s="3">
        <v>0.21129999999999999</v>
      </c>
      <c r="H347" s="4">
        <f>경비항목!G56</f>
        <v>0</v>
      </c>
      <c r="I347" s="5">
        <f>TRUNC(G347*H347, 1)</f>
        <v>0</v>
      </c>
      <c r="J347" s="4">
        <f>경비항목!H56</f>
        <v>0</v>
      </c>
      <c r="K347" s="5">
        <f>TRUNC(G347*J347, 1)</f>
        <v>0</v>
      </c>
      <c r="L347" s="4">
        <f>경비항목!I56</f>
        <v>0</v>
      </c>
      <c r="M347" s="5">
        <f>TRUNC(G347*L347, 1)</f>
        <v>0</v>
      </c>
      <c r="N347" s="4">
        <f t="shared" ref="N347:O350" si="43">H347+J347+L347</f>
        <v>0</v>
      </c>
      <c r="O347" s="5">
        <f t="shared" si="43"/>
        <v>0</v>
      </c>
      <c r="P347" s="4" t="s">
        <v>1626</v>
      </c>
      <c r="Q347" s="4" t="s">
        <v>1626</v>
      </c>
      <c r="R347" s="4" t="s">
        <v>1626</v>
      </c>
      <c r="S347" s="1" t="s">
        <v>13</v>
      </c>
      <c r="U347" t="s">
        <v>54</v>
      </c>
      <c r="V347" t="s">
        <v>54</v>
      </c>
      <c r="W347" t="s">
        <v>13</v>
      </c>
      <c r="X347">
        <v>1</v>
      </c>
    </row>
    <row r="348" spans="1:24" x14ac:dyDescent="0.2">
      <c r="A348" s="1" t="s">
        <v>1509</v>
      </c>
      <c r="B348" s="1" t="s">
        <v>1654</v>
      </c>
      <c r="C348" s="1" t="s">
        <v>13</v>
      </c>
      <c r="D348" s="1" t="s">
        <v>1655</v>
      </c>
      <c r="E348" s="1" t="s">
        <v>1315</v>
      </c>
      <c r="F348" s="6" t="s">
        <v>1316</v>
      </c>
      <c r="G348" s="3">
        <v>1</v>
      </c>
      <c r="H348" s="4">
        <f>0</f>
        <v>0</v>
      </c>
      <c r="I348" s="5">
        <f>TRUNC(G348*H348, 1)</f>
        <v>0</v>
      </c>
      <c r="J348" s="4">
        <f>TRUNC(노무!E26*25/20 * 16/12 * 1/8,1)</f>
        <v>0</v>
      </c>
      <c r="K348" s="5">
        <f>TRUNC(G348*J348, 1)</f>
        <v>0</v>
      </c>
      <c r="L348" s="4">
        <f>0</f>
        <v>0</v>
      </c>
      <c r="M348" s="5">
        <f>TRUNC(G348*L348, 1)</f>
        <v>0</v>
      </c>
      <c r="N348" s="4">
        <f t="shared" si="43"/>
        <v>0</v>
      </c>
      <c r="O348" s="5">
        <f t="shared" si="43"/>
        <v>0</v>
      </c>
      <c r="P348" s="4" t="s">
        <v>1626</v>
      </c>
      <c r="Q348" s="4" t="s">
        <v>1626</v>
      </c>
      <c r="R348" s="4" t="s">
        <v>1626</v>
      </c>
      <c r="S348" s="1" t="s">
        <v>13</v>
      </c>
      <c r="U348" t="s">
        <v>54</v>
      </c>
      <c r="V348" t="s">
        <v>54</v>
      </c>
      <c r="W348" t="s">
        <v>13</v>
      </c>
      <c r="X348">
        <v>1</v>
      </c>
    </row>
    <row r="349" spans="1:24" x14ac:dyDescent="0.2">
      <c r="A349" s="1" t="s">
        <v>1509</v>
      </c>
      <c r="B349" s="1" t="s">
        <v>1629</v>
      </c>
      <c r="C349" s="1" t="s">
        <v>13</v>
      </c>
      <c r="D349" s="1" t="s">
        <v>1630</v>
      </c>
      <c r="E349" s="1" t="s">
        <v>1631</v>
      </c>
      <c r="F349" s="6" t="s">
        <v>1441</v>
      </c>
      <c r="G349" s="3">
        <v>9.4</v>
      </c>
      <c r="H349" s="4">
        <f>자재!E8</f>
        <v>0</v>
      </c>
      <c r="I349" s="5">
        <f>TRUNC(G349*H349, 1)</f>
        <v>0</v>
      </c>
      <c r="J349" s="4">
        <f>0</f>
        <v>0</v>
      </c>
      <c r="K349" s="5">
        <f>TRUNC(G349*J349, 1)</f>
        <v>0</v>
      </c>
      <c r="L349" s="4">
        <f>0</f>
        <v>0</v>
      </c>
      <c r="M349" s="5">
        <f>TRUNC(G349*L349, 1)</f>
        <v>0</v>
      </c>
      <c r="N349" s="4">
        <f t="shared" si="43"/>
        <v>0</v>
      </c>
      <c r="O349" s="5">
        <f t="shared" si="43"/>
        <v>0</v>
      </c>
      <c r="P349" s="4" t="s">
        <v>1626</v>
      </c>
      <c r="Q349" s="4" t="s">
        <v>1626</v>
      </c>
      <c r="R349" s="4" t="s">
        <v>1626</v>
      </c>
      <c r="S349" s="1" t="s">
        <v>13</v>
      </c>
      <c r="U349" t="s">
        <v>54</v>
      </c>
      <c r="V349" t="s">
        <v>54</v>
      </c>
      <c r="W349" t="s">
        <v>13</v>
      </c>
      <c r="X349">
        <v>1</v>
      </c>
    </row>
    <row r="350" spans="1:24" x14ac:dyDescent="0.2">
      <c r="A350" s="1" t="s">
        <v>1509</v>
      </c>
      <c r="B350" s="1" t="s">
        <v>1307</v>
      </c>
      <c r="C350" s="1" t="s">
        <v>13</v>
      </c>
      <c r="D350" s="1" t="s">
        <v>1632</v>
      </c>
      <c r="E350" s="1" t="s">
        <v>1667</v>
      </c>
      <c r="F350" s="6" t="s">
        <v>1310</v>
      </c>
      <c r="G350" s="3">
        <v>1</v>
      </c>
      <c r="H350" s="4">
        <f>TRUNC((I349)*30*0.01, 1)</f>
        <v>0</v>
      </c>
      <c r="I350" s="5">
        <f>TRUNC(G350*H350, 1)</f>
        <v>0</v>
      </c>
      <c r="J350" s="4">
        <f>0</f>
        <v>0</v>
      </c>
      <c r="K350" s="5">
        <f>TRUNC(G350*J350, 1)</f>
        <v>0</v>
      </c>
      <c r="L350" s="4">
        <f>0</f>
        <v>0</v>
      </c>
      <c r="M350" s="5">
        <f>TRUNC(G350*L350, 1)</f>
        <v>0</v>
      </c>
      <c r="N350" s="4">
        <f t="shared" si="43"/>
        <v>0</v>
      </c>
      <c r="O350" s="5">
        <f t="shared" si="43"/>
        <v>0</v>
      </c>
      <c r="P350" s="4" t="s">
        <v>1626</v>
      </c>
      <c r="Q350" s="4" t="s">
        <v>1626</v>
      </c>
      <c r="R350" s="4" t="s">
        <v>1626</v>
      </c>
      <c r="S350" s="1" t="s">
        <v>13</v>
      </c>
      <c r="U350" t="s">
        <v>54</v>
      </c>
      <c r="V350" t="s">
        <v>54</v>
      </c>
      <c r="W350">
        <v>30</v>
      </c>
      <c r="X350">
        <v>1</v>
      </c>
    </row>
    <row r="351" spans="1:24" x14ac:dyDescent="0.2">
      <c r="A351" s="1" t="s">
        <v>13</v>
      </c>
      <c r="B351" s="1" t="s">
        <v>13</v>
      </c>
      <c r="C351" s="1" t="s">
        <v>13</v>
      </c>
      <c r="D351" s="1" t="s">
        <v>1311</v>
      </c>
      <c r="E351" s="1" t="s">
        <v>13</v>
      </c>
      <c r="F351" s="6" t="s">
        <v>13</v>
      </c>
      <c r="G351" s="1" t="s">
        <v>13</v>
      </c>
      <c r="H351" s="1" t="s">
        <v>13</v>
      </c>
      <c r="I351" s="5">
        <f>TRUNC(SUMPRODUCT(I347:I350, X347:X350), 0)</f>
        <v>0</v>
      </c>
      <c r="J351" s="1" t="s">
        <v>13</v>
      </c>
      <c r="K351" s="5">
        <f>TRUNC(SUMPRODUCT(K347:K350, X347:X350), 0)</f>
        <v>0</v>
      </c>
      <c r="L351" s="1" t="s">
        <v>13</v>
      </c>
      <c r="M351" s="5">
        <f>TRUNC(SUMPRODUCT(M347:M350, X347:X350), 0)</f>
        <v>0</v>
      </c>
      <c r="N351" s="1" t="s">
        <v>13</v>
      </c>
      <c r="O351" s="5">
        <f>I351+K351+M351</f>
        <v>0</v>
      </c>
      <c r="P351" s="4" t="s">
        <v>13</v>
      </c>
      <c r="Q351" s="4" t="s">
        <v>13</v>
      </c>
      <c r="R351" s="4" t="s">
        <v>13</v>
      </c>
      <c r="S351" s="1" t="s">
        <v>13</v>
      </c>
      <c r="U351" t="s">
        <v>13</v>
      </c>
      <c r="V351" t="s">
        <v>13</v>
      </c>
      <c r="W351" t="s">
        <v>13</v>
      </c>
      <c r="X351">
        <v>1</v>
      </c>
    </row>
    <row r="352" spans="1:24" x14ac:dyDescent="0.2">
      <c r="A352" s="1" t="s">
        <v>13</v>
      </c>
      <c r="B352" s="1" t="s">
        <v>13</v>
      </c>
      <c r="C352" s="1" t="s">
        <v>13</v>
      </c>
      <c r="D352" s="1" t="s">
        <v>13</v>
      </c>
      <c r="E352" s="1" t="s">
        <v>13</v>
      </c>
      <c r="F352" s="6" t="s">
        <v>13</v>
      </c>
      <c r="G352" s="1" t="s">
        <v>13</v>
      </c>
      <c r="H352" s="1" t="s">
        <v>13</v>
      </c>
      <c r="I352" s="1" t="s">
        <v>13</v>
      </c>
      <c r="J352" s="1" t="s">
        <v>13</v>
      </c>
      <c r="K352" s="1" t="s">
        <v>13</v>
      </c>
      <c r="L352" s="1" t="s">
        <v>13</v>
      </c>
      <c r="M352" s="1" t="s">
        <v>13</v>
      </c>
      <c r="N352" s="1" t="s">
        <v>13</v>
      </c>
      <c r="O352" s="1" t="s">
        <v>13</v>
      </c>
      <c r="P352" s="4" t="s">
        <v>13</v>
      </c>
      <c r="Q352" s="4" t="s">
        <v>13</v>
      </c>
      <c r="R352" s="4" t="s">
        <v>13</v>
      </c>
      <c r="S352" s="1" t="s">
        <v>13</v>
      </c>
      <c r="U352" t="s">
        <v>13</v>
      </c>
      <c r="V352" t="s">
        <v>13</v>
      </c>
      <c r="W352" t="s">
        <v>13</v>
      </c>
      <c r="X352">
        <v>1</v>
      </c>
    </row>
    <row r="353" spans="1:24" x14ac:dyDescent="0.2">
      <c r="A353" s="1" t="s">
        <v>1511</v>
      </c>
      <c r="B353" s="1" t="s">
        <v>13</v>
      </c>
      <c r="C353" s="1" t="s">
        <v>13</v>
      </c>
      <c r="D353" s="1" t="s">
        <v>1482</v>
      </c>
      <c r="E353" s="1" t="s">
        <v>1512</v>
      </c>
      <c r="F353" s="6" t="s">
        <v>1335</v>
      </c>
      <c r="G353" s="1" t="s">
        <v>13</v>
      </c>
      <c r="H353" s="1" t="s">
        <v>13</v>
      </c>
      <c r="I353" s="1" t="s">
        <v>13</v>
      </c>
      <c r="J353" s="1" t="s">
        <v>13</v>
      </c>
      <c r="K353" s="1" t="s">
        <v>13</v>
      </c>
      <c r="L353" s="1" t="s">
        <v>13</v>
      </c>
      <c r="M353" s="1" t="s">
        <v>13</v>
      </c>
      <c r="N353" s="1" t="s">
        <v>13</v>
      </c>
      <c r="O353" s="1" t="s">
        <v>13</v>
      </c>
      <c r="P353" s="4" t="s">
        <v>13</v>
      </c>
      <c r="Q353" s="4" t="s">
        <v>13</v>
      </c>
      <c r="R353" s="4" t="s">
        <v>13</v>
      </c>
      <c r="S353" s="1" t="s">
        <v>13</v>
      </c>
      <c r="U353" t="s">
        <v>13</v>
      </c>
      <c r="V353" t="s">
        <v>13</v>
      </c>
      <c r="W353" t="s">
        <v>13</v>
      </c>
      <c r="X353">
        <v>1</v>
      </c>
    </row>
    <row r="354" spans="1:24" x14ac:dyDescent="0.2">
      <c r="A354" s="1" t="s">
        <v>1511</v>
      </c>
      <c r="B354" s="1" t="s">
        <v>1761</v>
      </c>
      <c r="C354" s="1" t="s">
        <v>13</v>
      </c>
      <c r="D354" s="1" t="s">
        <v>1482</v>
      </c>
      <c r="E354" s="1" t="s">
        <v>1762</v>
      </c>
      <c r="F354" s="6" t="s">
        <v>1625</v>
      </c>
      <c r="G354" s="3">
        <v>0.21129999999999999</v>
      </c>
      <c r="H354" s="4">
        <f>경비항목!G57</f>
        <v>0</v>
      </c>
      <c r="I354" s="5">
        <f>TRUNC(G354*H354, 1)</f>
        <v>0</v>
      </c>
      <c r="J354" s="4">
        <f>경비항목!H57</f>
        <v>0</v>
      </c>
      <c r="K354" s="5">
        <f>TRUNC(G354*J354, 1)</f>
        <v>0</v>
      </c>
      <c r="L354" s="4">
        <f>경비항목!I57</f>
        <v>0</v>
      </c>
      <c r="M354" s="5">
        <f>TRUNC(G354*L354, 1)</f>
        <v>0</v>
      </c>
      <c r="N354" s="4">
        <f t="shared" ref="N354:O357" si="44">H354+J354+L354</f>
        <v>0</v>
      </c>
      <c r="O354" s="5">
        <f t="shared" si="44"/>
        <v>0</v>
      </c>
      <c r="P354" s="4" t="s">
        <v>1626</v>
      </c>
      <c r="Q354" s="4" t="s">
        <v>1626</v>
      </c>
      <c r="R354" s="4" t="s">
        <v>1626</v>
      </c>
      <c r="S354" s="1" t="s">
        <v>13</v>
      </c>
      <c r="U354" t="s">
        <v>54</v>
      </c>
      <c r="V354" t="s">
        <v>54</v>
      </c>
      <c r="W354" t="s">
        <v>13</v>
      </c>
      <c r="X354">
        <v>1</v>
      </c>
    </row>
    <row r="355" spans="1:24" x14ac:dyDescent="0.2">
      <c r="A355" s="1" t="s">
        <v>1511</v>
      </c>
      <c r="B355" s="1" t="s">
        <v>1654</v>
      </c>
      <c r="C355" s="1" t="s">
        <v>13</v>
      </c>
      <c r="D355" s="1" t="s">
        <v>1655</v>
      </c>
      <c r="E355" s="1" t="s">
        <v>1315</v>
      </c>
      <c r="F355" s="6" t="s">
        <v>1316</v>
      </c>
      <c r="G355" s="3">
        <v>1</v>
      </c>
      <c r="H355" s="4">
        <f>0</f>
        <v>0</v>
      </c>
      <c r="I355" s="5">
        <f>TRUNC(G355*H355, 1)</f>
        <v>0</v>
      </c>
      <c r="J355" s="4">
        <f>TRUNC(노무!E26*25/20 * 16/12 * 1/8,1)</f>
        <v>0</v>
      </c>
      <c r="K355" s="5">
        <f>TRUNC(G355*J355, 1)</f>
        <v>0</v>
      </c>
      <c r="L355" s="4">
        <f>0</f>
        <v>0</v>
      </c>
      <c r="M355" s="5">
        <f>TRUNC(G355*L355, 1)</f>
        <v>0</v>
      </c>
      <c r="N355" s="4">
        <f t="shared" si="44"/>
        <v>0</v>
      </c>
      <c r="O355" s="5">
        <f t="shared" si="44"/>
        <v>0</v>
      </c>
      <c r="P355" s="4" t="s">
        <v>1626</v>
      </c>
      <c r="Q355" s="4" t="s">
        <v>1626</v>
      </c>
      <c r="R355" s="4" t="s">
        <v>1626</v>
      </c>
      <c r="S355" s="1" t="s">
        <v>13</v>
      </c>
      <c r="U355" t="s">
        <v>54</v>
      </c>
      <c r="V355" t="s">
        <v>54</v>
      </c>
      <c r="W355" t="s">
        <v>13</v>
      </c>
      <c r="X355">
        <v>1</v>
      </c>
    </row>
    <row r="356" spans="1:24" x14ac:dyDescent="0.2">
      <c r="A356" s="1" t="s">
        <v>1511</v>
      </c>
      <c r="B356" s="1" t="s">
        <v>1689</v>
      </c>
      <c r="C356" s="1" t="s">
        <v>13</v>
      </c>
      <c r="D356" s="1" t="s">
        <v>1630</v>
      </c>
      <c r="E356" s="1" t="s">
        <v>1630</v>
      </c>
      <c r="F356" s="6" t="s">
        <v>1441</v>
      </c>
      <c r="G356" s="3">
        <v>12.9</v>
      </c>
      <c r="H356" s="4">
        <f>자재!E7</f>
        <v>0</v>
      </c>
      <c r="I356" s="5">
        <f>TRUNC(G356*H356, 1)</f>
        <v>0</v>
      </c>
      <c r="J356" s="4">
        <f>0</f>
        <v>0</v>
      </c>
      <c r="K356" s="5">
        <f>TRUNC(G356*J356, 1)</f>
        <v>0</v>
      </c>
      <c r="L356" s="4">
        <f>0</f>
        <v>0</v>
      </c>
      <c r="M356" s="5">
        <f>TRUNC(G356*L356, 1)</f>
        <v>0</v>
      </c>
      <c r="N356" s="4">
        <f t="shared" si="44"/>
        <v>0</v>
      </c>
      <c r="O356" s="5">
        <f t="shared" si="44"/>
        <v>0</v>
      </c>
      <c r="P356" s="4" t="s">
        <v>1626</v>
      </c>
      <c r="Q356" s="4" t="s">
        <v>1626</v>
      </c>
      <c r="R356" s="4" t="s">
        <v>1626</v>
      </c>
      <c r="S356" s="1" t="s">
        <v>13</v>
      </c>
      <c r="U356" t="s">
        <v>54</v>
      </c>
      <c r="V356" t="s">
        <v>54</v>
      </c>
      <c r="W356" t="s">
        <v>13</v>
      </c>
      <c r="X356">
        <v>1</v>
      </c>
    </row>
    <row r="357" spans="1:24" x14ac:dyDescent="0.2">
      <c r="A357" s="1" t="s">
        <v>1511</v>
      </c>
      <c r="B357" s="1" t="s">
        <v>1307</v>
      </c>
      <c r="C357" s="1" t="s">
        <v>13</v>
      </c>
      <c r="D357" s="1" t="s">
        <v>1632</v>
      </c>
      <c r="E357" s="1" t="s">
        <v>1667</v>
      </c>
      <c r="F357" s="6" t="s">
        <v>1310</v>
      </c>
      <c r="G357" s="3">
        <v>1</v>
      </c>
      <c r="H357" s="4">
        <f>TRUNC((I356)*30*0.01, 1)</f>
        <v>0</v>
      </c>
      <c r="I357" s="5">
        <f>TRUNC(G357*H357, 1)</f>
        <v>0</v>
      </c>
      <c r="J357" s="4">
        <f>0</f>
        <v>0</v>
      </c>
      <c r="K357" s="5">
        <f>TRUNC(G357*J357, 1)</f>
        <v>0</v>
      </c>
      <c r="L357" s="4">
        <f>0</f>
        <v>0</v>
      </c>
      <c r="M357" s="5">
        <f>TRUNC(G357*L357, 1)</f>
        <v>0</v>
      </c>
      <c r="N357" s="4">
        <f t="shared" si="44"/>
        <v>0</v>
      </c>
      <c r="O357" s="5">
        <f t="shared" si="44"/>
        <v>0</v>
      </c>
      <c r="P357" s="4" t="s">
        <v>1626</v>
      </c>
      <c r="Q357" s="4" t="s">
        <v>1626</v>
      </c>
      <c r="R357" s="4" t="s">
        <v>1626</v>
      </c>
      <c r="S357" s="1" t="s">
        <v>13</v>
      </c>
      <c r="U357" t="s">
        <v>54</v>
      </c>
      <c r="V357" t="s">
        <v>54</v>
      </c>
      <c r="W357">
        <v>30</v>
      </c>
      <c r="X357">
        <v>1</v>
      </c>
    </row>
    <row r="358" spans="1:24" x14ac:dyDescent="0.2">
      <c r="A358" s="1" t="s">
        <v>13</v>
      </c>
      <c r="B358" s="1" t="s">
        <v>13</v>
      </c>
      <c r="C358" s="1" t="s">
        <v>13</v>
      </c>
      <c r="D358" s="1" t="s">
        <v>1311</v>
      </c>
      <c r="E358" s="1" t="s">
        <v>13</v>
      </c>
      <c r="F358" s="6" t="s">
        <v>13</v>
      </c>
      <c r="G358" s="1" t="s">
        <v>13</v>
      </c>
      <c r="H358" s="1" t="s">
        <v>13</v>
      </c>
      <c r="I358" s="5">
        <f>TRUNC(SUMPRODUCT(I354:I357, X354:X357), 0)</f>
        <v>0</v>
      </c>
      <c r="J358" s="1" t="s">
        <v>13</v>
      </c>
      <c r="K358" s="5">
        <f>TRUNC(SUMPRODUCT(K354:K357, X354:X357), 0)</f>
        <v>0</v>
      </c>
      <c r="L358" s="1" t="s">
        <v>13</v>
      </c>
      <c r="M358" s="5">
        <f>TRUNC(SUMPRODUCT(M354:M357, X354:X357), 0)</f>
        <v>0</v>
      </c>
      <c r="N358" s="1" t="s">
        <v>13</v>
      </c>
      <c r="O358" s="5">
        <f>I358+K358+M358</f>
        <v>0</v>
      </c>
      <c r="P358" s="4" t="s">
        <v>13</v>
      </c>
      <c r="Q358" s="4" t="s">
        <v>13</v>
      </c>
      <c r="R358" s="4" t="s">
        <v>13</v>
      </c>
      <c r="S358" s="1" t="s">
        <v>13</v>
      </c>
      <c r="U358" t="s">
        <v>13</v>
      </c>
      <c r="V358" t="s">
        <v>13</v>
      </c>
      <c r="W358" t="s">
        <v>13</v>
      </c>
      <c r="X358">
        <v>1</v>
      </c>
    </row>
    <row r="359" spans="1:24" x14ac:dyDescent="0.2">
      <c r="A359" s="1" t="s">
        <v>13</v>
      </c>
      <c r="B359" s="1" t="s">
        <v>13</v>
      </c>
      <c r="C359" s="1" t="s">
        <v>13</v>
      </c>
      <c r="D359" s="1" t="s">
        <v>13</v>
      </c>
      <c r="E359" s="1" t="s">
        <v>13</v>
      </c>
      <c r="F359" s="6" t="s">
        <v>13</v>
      </c>
      <c r="G359" s="1" t="s">
        <v>13</v>
      </c>
      <c r="H359" s="1" t="s">
        <v>13</v>
      </c>
      <c r="I359" s="1" t="s">
        <v>13</v>
      </c>
      <c r="J359" s="1" t="s">
        <v>13</v>
      </c>
      <c r="K359" s="1" t="s">
        <v>13</v>
      </c>
      <c r="L359" s="1" t="s">
        <v>13</v>
      </c>
      <c r="M359" s="1" t="s">
        <v>13</v>
      </c>
      <c r="N359" s="1" t="s">
        <v>13</v>
      </c>
      <c r="O359" s="1" t="s">
        <v>13</v>
      </c>
      <c r="P359" s="4" t="s">
        <v>13</v>
      </c>
      <c r="Q359" s="4" t="s">
        <v>13</v>
      </c>
      <c r="R359" s="4" t="s">
        <v>13</v>
      </c>
      <c r="S359" s="1" t="s">
        <v>13</v>
      </c>
      <c r="U359" t="s">
        <v>13</v>
      </c>
      <c r="V359" t="s">
        <v>13</v>
      </c>
      <c r="W359" t="s">
        <v>13</v>
      </c>
      <c r="X359">
        <v>1</v>
      </c>
    </row>
    <row r="360" spans="1:24" x14ac:dyDescent="0.2">
      <c r="A360" s="1" t="s">
        <v>1431</v>
      </c>
      <c r="B360" s="1" t="s">
        <v>13</v>
      </c>
      <c r="C360" s="1" t="s">
        <v>13</v>
      </c>
      <c r="D360" s="1" t="s">
        <v>1432</v>
      </c>
      <c r="E360" s="1" t="s">
        <v>1342</v>
      </c>
      <c r="F360" s="6" t="s">
        <v>1335</v>
      </c>
      <c r="G360" s="1" t="s">
        <v>13</v>
      </c>
      <c r="H360" s="1" t="s">
        <v>13</v>
      </c>
      <c r="I360" s="1" t="s">
        <v>13</v>
      </c>
      <c r="J360" s="1" t="s">
        <v>13</v>
      </c>
      <c r="K360" s="1" t="s">
        <v>13</v>
      </c>
      <c r="L360" s="1" t="s">
        <v>13</v>
      </c>
      <c r="M360" s="1" t="s">
        <v>13</v>
      </c>
      <c r="N360" s="1" t="s">
        <v>13</v>
      </c>
      <c r="O360" s="1" t="s">
        <v>13</v>
      </c>
      <c r="P360" s="4" t="s">
        <v>13</v>
      </c>
      <c r="Q360" s="4" t="s">
        <v>13</v>
      </c>
      <c r="R360" s="4" t="s">
        <v>13</v>
      </c>
      <c r="S360" s="1" t="s">
        <v>13</v>
      </c>
      <c r="U360" t="s">
        <v>13</v>
      </c>
      <c r="V360" t="s">
        <v>13</v>
      </c>
      <c r="W360" t="s">
        <v>13</v>
      </c>
      <c r="X360">
        <v>1</v>
      </c>
    </row>
    <row r="361" spans="1:24" x14ac:dyDescent="0.2">
      <c r="A361" s="1" t="s">
        <v>1431</v>
      </c>
      <c r="B361" s="1" t="s">
        <v>1763</v>
      </c>
      <c r="C361" s="1" t="s">
        <v>13</v>
      </c>
      <c r="D361" s="1" t="s">
        <v>1764</v>
      </c>
      <c r="E361" s="1" t="s">
        <v>1765</v>
      </c>
      <c r="F361" s="6" t="s">
        <v>1297</v>
      </c>
      <c r="G361" s="3">
        <v>0.74350000000000005</v>
      </c>
      <c r="H361" s="4">
        <f>경비항목!G58</f>
        <v>0</v>
      </c>
      <c r="I361" s="5">
        <f>TRUNC(G361*H361, 1)</f>
        <v>0</v>
      </c>
      <c r="J361" s="4">
        <f>경비항목!H58</f>
        <v>0</v>
      </c>
      <c r="K361" s="5">
        <f>TRUNC(G361*J361, 1)</f>
        <v>0</v>
      </c>
      <c r="L361" s="4">
        <f>경비항목!I58</f>
        <v>0</v>
      </c>
      <c r="M361" s="5">
        <f>TRUNC(G361*L361, 1)</f>
        <v>0</v>
      </c>
      <c r="N361" s="4">
        <f>H361+J361+L361</f>
        <v>0</v>
      </c>
      <c r="O361" s="5">
        <f>I361+K361+M361</f>
        <v>0</v>
      </c>
      <c r="P361" s="4" t="s">
        <v>1626</v>
      </c>
      <c r="Q361" s="4" t="s">
        <v>1626</v>
      </c>
      <c r="R361" s="4" t="s">
        <v>1626</v>
      </c>
      <c r="S361" s="1" t="s">
        <v>13</v>
      </c>
      <c r="U361" t="s">
        <v>54</v>
      </c>
      <c r="V361" t="s">
        <v>54</v>
      </c>
      <c r="W361" t="s">
        <v>13</v>
      </c>
      <c r="X361">
        <v>1</v>
      </c>
    </row>
    <row r="362" spans="1:24" x14ac:dyDescent="0.2">
      <c r="A362" s="1" t="s">
        <v>13</v>
      </c>
      <c r="B362" s="1" t="s">
        <v>13</v>
      </c>
      <c r="C362" s="1" t="s">
        <v>13</v>
      </c>
      <c r="D362" s="1" t="s">
        <v>1311</v>
      </c>
      <c r="E362" s="1" t="s">
        <v>13</v>
      </c>
      <c r="F362" s="6" t="s">
        <v>13</v>
      </c>
      <c r="G362" s="1" t="s">
        <v>13</v>
      </c>
      <c r="H362" s="1" t="s">
        <v>13</v>
      </c>
      <c r="I362" s="5">
        <f>TRUNC(I361*X361, 0)</f>
        <v>0</v>
      </c>
      <c r="J362" s="1" t="s">
        <v>13</v>
      </c>
      <c r="K362" s="5">
        <f>TRUNC(K361*X361, 0)</f>
        <v>0</v>
      </c>
      <c r="L362" s="1" t="s">
        <v>13</v>
      </c>
      <c r="M362" s="5">
        <f>TRUNC(M361*X361, 0)</f>
        <v>0</v>
      </c>
      <c r="N362" s="1" t="s">
        <v>13</v>
      </c>
      <c r="O362" s="5">
        <f>I362+K362+M362</f>
        <v>0</v>
      </c>
      <c r="P362" s="4" t="s">
        <v>13</v>
      </c>
      <c r="Q362" s="4" t="s">
        <v>13</v>
      </c>
      <c r="R362" s="4" t="s">
        <v>13</v>
      </c>
      <c r="S362" s="1" t="s">
        <v>13</v>
      </c>
      <c r="U362" t="s">
        <v>13</v>
      </c>
      <c r="V362" t="s">
        <v>13</v>
      </c>
      <c r="W362" t="s">
        <v>13</v>
      </c>
      <c r="X362">
        <v>1</v>
      </c>
    </row>
    <row r="363" spans="1:24" x14ac:dyDescent="0.2">
      <c r="A363" s="1" t="s">
        <v>13</v>
      </c>
      <c r="B363" s="1" t="s">
        <v>13</v>
      </c>
      <c r="C363" s="1" t="s">
        <v>13</v>
      </c>
      <c r="D363" s="1" t="s">
        <v>13</v>
      </c>
      <c r="E363" s="1" t="s">
        <v>13</v>
      </c>
      <c r="F363" s="6" t="s">
        <v>13</v>
      </c>
      <c r="G363" s="1" t="s">
        <v>13</v>
      </c>
      <c r="H363" s="1" t="s">
        <v>13</v>
      </c>
      <c r="I363" s="1" t="s">
        <v>13</v>
      </c>
      <c r="J363" s="1" t="s">
        <v>13</v>
      </c>
      <c r="K363" s="1" t="s">
        <v>13</v>
      </c>
      <c r="L363" s="1" t="s">
        <v>13</v>
      </c>
      <c r="M363" s="1" t="s">
        <v>13</v>
      </c>
      <c r="N363" s="1" t="s">
        <v>13</v>
      </c>
      <c r="O363" s="1" t="s">
        <v>13</v>
      </c>
      <c r="P363" s="4" t="s">
        <v>13</v>
      </c>
      <c r="Q363" s="4" t="s">
        <v>13</v>
      </c>
      <c r="R363" s="4" t="s">
        <v>13</v>
      </c>
      <c r="S363" s="1" t="s">
        <v>13</v>
      </c>
      <c r="U363" t="s">
        <v>13</v>
      </c>
      <c r="V363" t="s">
        <v>13</v>
      </c>
      <c r="W363" t="s">
        <v>13</v>
      </c>
      <c r="X363">
        <v>1</v>
      </c>
    </row>
    <row r="364" spans="1:24" x14ac:dyDescent="0.2">
      <c r="A364" s="1" t="s">
        <v>1607</v>
      </c>
      <c r="B364" s="1" t="s">
        <v>13</v>
      </c>
      <c r="C364" s="1" t="s">
        <v>13</v>
      </c>
      <c r="D364" s="1" t="s">
        <v>1432</v>
      </c>
      <c r="E364" s="1" t="s">
        <v>1608</v>
      </c>
      <c r="F364" s="6" t="s">
        <v>1335</v>
      </c>
      <c r="G364" s="1" t="s">
        <v>13</v>
      </c>
      <c r="H364" s="1" t="s">
        <v>13</v>
      </c>
      <c r="I364" s="1" t="s">
        <v>13</v>
      </c>
      <c r="J364" s="1" t="s">
        <v>13</v>
      </c>
      <c r="K364" s="1" t="s">
        <v>13</v>
      </c>
      <c r="L364" s="1" t="s">
        <v>13</v>
      </c>
      <c r="M364" s="1" t="s">
        <v>13</v>
      </c>
      <c r="N364" s="1" t="s">
        <v>13</v>
      </c>
      <c r="O364" s="1" t="s">
        <v>13</v>
      </c>
      <c r="P364" s="4" t="s">
        <v>13</v>
      </c>
      <c r="Q364" s="4" t="s">
        <v>13</v>
      </c>
      <c r="R364" s="4" t="s">
        <v>13</v>
      </c>
      <c r="S364" s="1" t="s">
        <v>13</v>
      </c>
      <c r="U364" t="s">
        <v>13</v>
      </c>
      <c r="V364" t="s">
        <v>13</v>
      </c>
      <c r="W364" t="s">
        <v>13</v>
      </c>
      <c r="X364">
        <v>1</v>
      </c>
    </row>
    <row r="365" spans="1:24" x14ac:dyDescent="0.2">
      <c r="A365" s="1" t="s">
        <v>1607</v>
      </c>
      <c r="B365" s="1" t="s">
        <v>1766</v>
      </c>
      <c r="C365" s="1" t="s">
        <v>13</v>
      </c>
      <c r="D365" s="1" t="s">
        <v>1432</v>
      </c>
      <c r="E365" s="1" t="s">
        <v>1767</v>
      </c>
      <c r="F365" s="6" t="s">
        <v>1297</v>
      </c>
      <c r="G365" s="3">
        <v>0.74350000000000005</v>
      </c>
      <c r="H365" s="4">
        <f>경비항목!G59</f>
        <v>0</v>
      </c>
      <c r="I365" s="5">
        <f>TRUNC(G365*H365, 1)</f>
        <v>0</v>
      </c>
      <c r="J365" s="4">
        <f>경비항목!H59</f>
        <v>0</v>
      </c>
      <c r="K365" s="5">
        <f>TRUNC(G365*J365, 1)</f>
        <v>0</v>
      </c>
      <c r="L365" s="4">
        <f>경비항목!I59</f>
        <v>0</v>
      </c>
      <c r="M365" s="5">
        <f>TRUNC(G365*L365, 1)</f>
        <v>0</v>
      </c>
      <c r="N365" s="4">
        <f>H365+J365+L365</f>
        <v>0</v>
      </c>
      <c r="O365" s="5">
        <f>I365+K365+M365</f>
        <v>0</v>
      </c>
      <c r="P365" s="4" t="s">
        <v>1626</v>
      </c>
      <c r="Q365" s="4" t="s">
        <v>1626</v>
      </c>
      <c r="R365" s="4" t="s">
        <v>1626</v>
      </c>
      <c r="S365" s="1" t="s">
        <v>13</v>
      </c>
      <c r="U365" t="s">
        <v>54</v>
      </c>
      <c r="V365" t="s">
        <v>54</v>
      </c>
      <c r="W365" t="s">
        <v>13</v>
      </c>
      <c r="X365">
        <v>1</v>
      </c>
    </row>
    <row r="366" spans="1:24" x14ac:dyDescent="0.2">
      <c r="A366" s="1" t="s">
        <v>13</v>
      </c>
      <c r="B366" s="1" t="s">
        <v>13</v>
      </c>
      <c r="C366" s="1" t="s">
        <v>13</v>
      </c>
      <c r="D366" s="1" t="s">
        <v>1311</v>
      </c>
      <c r="E366" s="1" t="s">
        <v>13</v>
      </c>
      <c r="F366" s="6" t="s">
        <v>13</v>
      </c>
      <c r="G366" s="1" t="s">
        <v>13</v>
      </c>
      <c r="H366" s="1" t="s">
        <v>13</v>
      </c>
      <c r="I366" s="5">
        <f>TRUNC(I365*X365, 0)</f>
        <v>0</v>
      </c>
      <c r="J366" s="1" t="s">
        <v>13</v>
      </c>
      <c r="K366" s="5">
        <f>TRUNC(K365*X365, 0)</f>
        <v>0</v>
      </c>
      <c r="L366" s="1" t="s">
        <v>13</v>
      </c>
      <c r="M366" s="5">
        <f>TRUNC(M365*X365, 0)</f>
        <v>0</v>
      </c>
      <c r="N366" s="1" t="s">
        <v>13</v>
      </c>
      <c r="O366" s="5">
        <f>I366+K366+M366</f>
        <v>0</v>
      </c>
      <c r="P366" s="4" t="s">
        <v>13</v>
      </c>
      <c r="Q366" s="4" t="s">
        <v>13</v>
      </c>
      <c r="R366" s="4" t="s">
        <v>13</v>
      </c>
      <c r="S366" s="1" t="s">
        <v>13</v>
      </c>
      <c r="U366" t="s">
        <v>13</v>
      </c>
      <c r="V366" t="s">
        <v>13</v>
      </c>
      <c r="W366" t="s">
        <v>13</v>
      </c>
      <c r="X366">
        <v>1</v>
      </c>
    </row>
    <row r="367" spans="1:24" x14ac:dyDescent="0.2">
      <c r="A367" s="1" t="s">
        <v>13</v>
      </c>
      <c r="B367" s="1" t="s">
        <v>13</v>
      </c>
      <c r="C367" s="1" t="s">
        <v>13</v>
      </c>
      <c r="D367" s="1" t="s">
        <v>13</v>
      </c>
      <c r="E367" s="1" t="s">
        <v>13</v>
      </c>
      <c r="F367" s="6" t="s">
        <v>13</v>
      </c>
      <c r="G367" s="1" t="s">
        <v>13</v>
      </c>
      <c r="H367" s="1" t="s">
        <v>13</v>
      </c>
      <c r="I367" s="1" t="s">
        <v>13</v>
      </c>
      <c r="J367" s="1" t="s">
        <v>13</v>
      </c>
      <c r="K367" s="1" t="s">
        <v>13</v>
      </c>
      <c r="L367" s="1" t="s">
        <v>13</v>
      </c>
      <c r="M367" s="1" t="s">
        <v>13</v>
      </c>
      <c r="N367" s="1" t="s">
        <v>13</v>
      </c>
      <c r="O367" s="1" t="s">
        <v>13</v>
      </c>
      <c r="P367" s="4" t="s">
        <v>13</v>
      </c>
      <c r="Q367" s="4" t="s">
        <v>13</v>
      </c>
      <c r="R367" s="4" t="s">
        <v>13</v>
      </c>
      <c r="S367" s="1" t="s">
        <v>13</v>
      </c>
      <c r="U367" t="s">
        <v>13</v>
      </c>
      <c r="V367" t="s">
        <v>13</v>
      </c>
      <c r="W367" t="s">
        <v>13</v>
      </c>
      <c r="X367">
        <v>1</v>
      </c>
    </row>
    <row r="368" spans="1:24" x14ac:dyDescent="0.2">
      <c r="A368" s="1" t="s">
        <v>1478</v>
      </c>
      <c r="B368" s="1" t="s">
        <v>13</v>
      </c>
      <c r="C368" s="1" t="s">
        <v>13</v>
      </c>
      <c r="D368" s="1" t="s">
        <v>1479</v>
      </c>
      <c r="E368" s="1" t="s">
        <v>1480</v>
      </c>
      <c r="F368" s="6" t="s">
        <v>1335</v>
      </c>
      <c r="G368" s="1" t="s">
        <v>13</v>
      </c>
      <c r="H368" s="1" t="s">
        <v>13</v>
      </c>
      <c r="I368" s="1" t="s">
        <v>13</v>
      </c>
      <c r="J368" s="1" t="s">
        <v>13</v>
      </c>
      <c r="K368" s="1" t="s">
        <v>13</v>
      </c>
      <c r="L368" s="1" t="s">
        <v>13</v>
      </c>
      <c r="M368" s="1" t="s">
        <v>13</v>
      </c>
      <c r="N368" s="1" t="s">
        <v>13</v>
      </c>
      <c r="O368" s="1" t="s">
        <v>13</v>
      </c>
      <c r="P368" s="4" t="s">
        <v>13</v>
      </c>
      <c r="Q368" s="4" t="s">
        <v>13</v>
      </c>
      <c r="R368" s="4" t="s">
        <v>13</v>
      </c>
      <c r="S368" s="1" t="s">
        <v>13</v>
      </c>
      <c r="U368" t="s">
        <v>13</v>
      </c>
      <c r="V368" t="s">
        <v>13</v>
      </c>
      <c r="W368" t="s">
        <v>13</v>
      </c>
      <c r="X368">
        <v>1</v>
      </c>
    </row>
    <row r="369" spans="1:24" x14ac:dyDescent="0.2">
      <c r="A369" s="1" t="s">
        <v>1478</v>
      </c>
      <c r="B369" s="1" t="s">
        <v>1768</v>
      </c>
      <c r="C369" s="1" t="s">
        <v>13</v>
      </c>
      <c r="D369" s="1" t="s">
        <v>1479</v>
      </c>
      <c r="E369" s="1" t="s">
        <v>1480</v>
      </c>
      <c r="F369" s="6" t="s">
        <v>1625</v>
      </c>
      <c r="G369" s="3">
        <v>0.27989999999999998</v>
      </c>
      <c r="H369" s="4">
        <f>경비항목!G60</f>
        <v>0</v>
      </c>
      <c r="I369" s="5">
        <f>TRUNC(G369*H369, 1)</f>
        <v>0</v>
      </c>
      <c r="J369" s="4">
        <f>경비항목!H60</f>
        <v>0</v>
      </c>
      <c r="K369" s="5">
        <f>TRUNC(G369*J369, 1)</f>
        <v>0</v>
      </c>
      <c r="L369" s="4">
        <f>경비항목!I60</f>
        <v>0</v>
      </c>
      <c r="M369" s="5">
        <f>TRUNC(G369*L369, 1)</f>
        <v>0</v>
      </c>
      <c r="N369" s="4">
        <f t="shared" ref="N369:O371" si="45">H369+J369+L369</f>
        <v>0</v>
      </c>
      <c r="O369" s="5">
        <f t="shared" si="45"/>
        <v>0</v>
      </c>
      <c r="P369" s="4" t="s">
        <v>1626</v>
      </c>
      <c r="Q369" s="4" t="s">
        <v>1626</v>
      </c>
      <c r="R369" s="4" t="s">
        <v>1626</v>
      </c>
      <c r="S369" s="1" t="s">
        <v>13</v>
      </c>
      <c r="U369" t="s">
        <v>54</v>
      </c>
      <c r="V369" t="s">
        <v>54</v>
      </c>
      <c r="W369" t="s">
        <v>13</v>
      </c>
      <c r="X369">
        <v>1</v>
      </c>
    </row>
    <row r="370" spans="1:24" x14ac:dyDescent="0.2">
      <c r="A370" s="1" t="s">
        <v>1478</v>
      </c>
      <c r="B370" s="1" t="s">
        <v>1769</v>
      </c>
      <c r="C370" s="1" t="s">
        <v>13</v>
      </c>
      <c r="D370" s="1" t="s">
        <v>1675</v>
      </c>
      <c r="E370" s="1" t="s">
        <v>1675</v>
      </c>
      <c r="F370" s="6" t="s">
        <v>1441</v>
      </c>
      <c r="G370" s="3">
        <v>1.3</v>
      </c>
      <c r="H370" s="4">
        <f>자재!E9</f>
        <v>0</v>
      </c>
      <c r="I370" s="5">
        <f>TRUNC(G370*H370, 1)</f>
        <v>0</v>
      </c>
      <c r="J370" s="4">
        <f>0</f>
        <v>0</v>
      </c>
      <c r="K370" s="5">
        <f>TRUNC(G370*J370, 1)</f>
        <v>0</v>
      </c>
      <c r="L370" s="4">
        <f>0</f>
        <v>0</v>
      </c>
      <c r="M370" s="5">
        <f>TRUNC(G370*L370, 1)</f>
        <v>0</v>
      </c>
      <c r="N370" s="4">
        <f t="shared" si="45"/>
        <v>0</v>
      </c>
      <c r="O370" s="5">
        <f t="shared" si="45"/>
        <v>0</v>
      </c>
      <c r="P370" s="4" t="s">
        <v>1626</v>
      </c>
      <c r="Q370" s="4" t="s">
        <v>1626</v>
      </c>
      <c r="R370" s="4" t="s">
        <v>1626</v>
      </c>
      <c r="S370" s="1" t="s">
        <v>13</v>
      </c>
      <c r="U370" t="s">
        <v>54</v>
      </c>
      <c r="V370" t="s">
        <v>54</v>
      </c>
      <c r="W370" t="s">
        <v>13</v>
      </c>
      <c r="X370">
        <v>1</v>
      </c>
    </row>
    <row r="371" spans="1:24" x14ac:dyDescent="0.2">
      <c r="A371" s="1" t="s">
        <v>1478</v>
      </c>
      <c r="B371" s="1" t="s">
        <v>1307</v>
      </c>
      <c r="C371" s="1" t="s">
        <v>13</v>
      </c>
      <c r="D371" s="1" t="s">
        <v>1721</v>
      </c>
      <c r="E371" s="1" t="s">
        <v>1677</v>
      </c>
      <c r="F371" s="6" t="s">
        <v>1310</v>
      </c>
      <c r="G371" s="3">
        <v>1</v>
      </c>
      <c r="H371" s="4">
        <f>TRUNC((I370)*20*0.01, 1)</f>
        <v>0</v>
      </c>
      <c r="I371" s="5">
        <f>TRUNC(G371*H371, 1)</f>
        <v>0</v>
      </c>
      <c r="J371" s="4">
        <f>0</f>
        <v>0</v>
      </c>
      <c r="K371" s="5">
        <f>TRUNC(G371*J371, 1)</f>
        <v>0</v>
      </c>
      <c r="L371" s="4">
        <f>0</f>
        <v>0</v>
      </c>
      <c r="M371" s="5">
        <f>TRUNC(G371*L371, 1)</f>
        <v>0</v>
      </c>
      <c r="N371" s="4">
        <f t="shared" si="45"/>
        <v>0</v>
      </c>
      <c r="O371" s="5">
        <f t="shared" si="45"/>
        <v>0</v>
      </c>
      <c r="P371" s="4" t="s">
        <v>1626</v>
      </c>
      <c r="Q371" s="4" t="s">
        <v>1626</v>
      </c>
      <c r="R371" s="4" t="s">
        <v>1626</v>
      </c>
      <c r="S371" s="1" t="s">
        <v>13</v>
      </c>
      <c r="U371" t="s">
        <v>54</v>
      </c>
      <c r="V371" t="s">
        <v>54</v>
      </c>
      <c r="W371">
        <v>20</v>
      </c>
      <c r="X371">
        <v>1</v>
      </c>
    </row>
    <row r="372" spans="1:24" x14ac:dyDescent="0.2">
      <c r="A372" s="1" t="s">
        <v>13</v>
      </c>
      <c r="B372" s="1" t="s">
        <v>13</v>
      </c>
      <c r="C372" s="1" t="s">
        <v>13</v>
      </c>
      <c r="D372" s="1" t="s">
        <v>1311</v>
      </c>
      <c r="E372" s="1" t="s">
        <v>13</v>
      </c>
      <c r="F372" s="6" t="s">
        <v>13</v>
      </c>
      <c r="G372" s="1" t="s">
        <v>13</v>
      </c>
      <c r="H372" s="1" t="s">
        <v>13</v>
      </c>
      <c r="I372" s="5">
        <f>TRUNC(SUMPRODUCT(I369:I371, X369:X371), 0)</f>
        <v>0</v>
      </c>
      <c r="J372" s="1" t="s">
        <v>13</v>
      </c>
      <c r="K372" s="5">
        <f>TRUNC(SUMPRODUCT(K369:K371, X369:X371), 0)</f>
        <v>0</v>
      </c>
      <c r="L372" s="1" t="s">
        <v>13</v>
      </c>
      <c r="M372" s="5">
        <f>TRUNC(SUMPRODUCT(M369:M371, X369:X371), 0)</f>
        <v>0</v>
      </c>
      <c r="N372" s="1" t="s">
        <v>13</v>
      </c>
      <c r="O372" s="5">
        <f>I372+K372+M372</f>
        <v>0</v>
      </c>
      <c r="P372" s="4" t="s">
        <v>13</v>
      </c>
      <c r="Q372" s="4" t="s">
        <v>13</v>
      </c>
      <c r="R372" s="4" t="s">
        <v>13</v>
      </c>
      <c r="S372" s="1" t="s">
        <v>13</v>
      </c>
      <c r="U372" t="s">
        <v>13</v>
      </c>
      <c r="V372" t="s">
        <v>13</v>
      </c>
      <c r="W372" t="s">
        <v>13</v>
      </c>
      <c r="X372">
        <v>1</v>
      </c>
    </row>
    <row r="373" spans="1:24" x14ac:dyDescent="0.2">
      <c r="A373" s="1" t="s">
        <v>13</v>
      </c>
      <c r="B373" s="1" t="s">
        <v>13</v>
      </c>
      <c r="C373" s="1" t="s">
        <v>13</v>
      </c>
      <c r="D373" s="1" t="s">
        <v>13</v>
      </c>
      <c r="E373" s="1" t="s">
        <v>13</v>
      </c>
      <c r="F373" s="6" t="s">
        <v>13</v>
      </c>
      <c r="G373" s="1" t="s">
        <v>13</v>
      </c>
      <c r="H373" s="1" t="s">
        <v>13</v>
      </c>
      <c r="I373" s="1" t="s">
        <v>13</v>
      </c>
      <c r="J373" s="1" t="s">
        <v>13</v>
      </c>
      <c r="K373" s="1" t="s">
        <v>13</v>
      </c>
      <c r="L373" s="1" t="s">
        <v>13</v>
      </c>
      <c r="M373" s="1" t="s">
        <v>13</v>
      </c>
      <c r="N373" s="1" t="s">
        <v>13</v>
      </c>
      <c r="O373" s="1" t="s">
        <v>13</v>
      </c>
      <c r="P373" s="4" t="s">
        <v>13</v>
      </c>
      <c r="Q373" s="4" t="s">
        <v>13</v>
      </c>
      <c r="R373" s="4" t="s">
        <v>13</v>
      </c>
      <c r="S373" s="1" t="s">
        <v>13</v>
      </c>
      <c r="U373" t="s">
        <v>13</v>
      </c>
      <c r="V373" t="s">
        <v>13</v>
      </c>
      <c r="W373" t="s">
        <v>13</v>
      </c>
      <c r="X373">
        <v>1</v>
      </c>
    </row>
    <row r="374" spans="1:24" x14ac:dyDescent="0.2">
      <c r="A374" s="1" t="s">
        <v>1447</v>
      </c>
      <c r="B374" s="1" t="s">
        <v>13</v>
      </c>
      <c r="C374" s="1" t="s">
        <v>13</v>
      </c>
      <c r="D374" s="1" t="s">
        <v>1371</v>
      </c>
      <c r="E374" s="1" t="s">
        <v>1448</v>
      </c>
      <c r="F374" s="6" t="s">
        <v>1335</v>
      </c>
      <c r="G374" s="1" t="s">
        <v>13</v>
      </c>
      <c r="H374" s="1" t="s">
        <v>13</v>
      </c>
      <c r="I374" s="1" t="s">
        <v>13</v>
      </c>
      <c r="J374" s="1" t="s">
        <v>13</v>
      </c>
      <c r="K374" s="1" t="s">
        <v>13</v>
      </c>
      <c r="L374" s="1" t="s">
        <v>13</v>
      </c>
      <c r="M374" s="1" t="s">
        <v>13</v>
      </c>
      <c r="N374" s="1" t="s">
        <v>13</v>
      </c>
      <c r="O374" s="1" t="s">
        <v>13</v>
      </c>
      <c r="P374" s="4" t="s">
        <v>13</v>
      </c>
      <c r="Q374" s="4" t="s">
        <v>13</v>
      </c>
      <c r="R374" s="4" t="s">
        <v>13</v>
      </c>
      <c r="S374" s="1" t="s">
        <v>13</v>
      </c>
      <c r="U374" t="s">
        <v>13</v>
      </c>
      <c r="V374" t="s">
        <v>13</v>
      </c>
      <c r="W374" t="s">
        <v>13</v>
      </c>
      <c r="X374">
        <v>1</v>
      </c>
    </row>
    <row r="375" spans="1:24" x14ac:dyDescent="0.2">
      <c r="A375" s="1" t="s">
        <v>1447</v>
      </c>
      <c r="B375" s="1" t="s">
        <v>1770</v>
      </c>
      <c r="C375" s="1" t="s">
        <v>13</v>
      </c>
      <c r="D375" s="1" t="s">
        <v>1371</v>
      </c>
      <c r="E375" s="1" t="s">
        <v>1448</v>
      </c>
      <c r="F375" s="6" t="s">
        <v>1625</v>
      </c>
      <c r="G375" s="3">
        <v>0.23619999999999999</v>
      </c>
      <c r="H375" s="4">
        <f>경비항목!G61</f>
        <v>0</v>
      </c>
      <c r="I375" s="5">
        <f>TRUNC(G375*H375, 1)</f>
        <v>0</v>
      </c>
      <c r="J375" s="4">
        <f>경비항목!H61</f>
        <v>0</v>
      </c>
      <c r="K375" s="5">
        <f>TRUNC(G375*J375, 1)</f>
        <v>0</v>
      </c>
      <c r="L375" s="4">
        <f>경비항목!I61</f>
        <v>0</v>
      </c>
      <c r="M375" s="5">
        <f>TRUNC(G375*L375, 1)</f>
        <v>0</v>
      </c>
      <c r="N375" s="4">
        <f t="shared" ref="N375:O378" si="46">H375+J375+L375</f>
        <v>0</v>
      </c>
      <c r="O375" s="5">
        <f t="shared" si="46"/>
        <v>0</v>
      </c>
      <c r="P375" s="4" t="s">
        <v>1626</v>
      </c>
      <c r="Q375" s="4" t="s">
        <v>1626</v>
      </c>
      <c r="R375" s="4" t="s">
        <v>1626</v>
      </c>
      <c r="S375" s="1" t="s">
        <v>13</v>
      </c>
      <c r="U375" t="s">
        <v>54</v>
      </c>
      <c r="V375" t="s">
        <v>54</v>
      </c>
      <c r="W375" t="s">
        <v>13</v>
      </c>
      <c r="X375">
        <v>1</v>
      </c>
    </row>
    <row r="376" spans="1:24" x14ac:dyDescent="0.2">
      <c r="A376" s="1" t="s">
        <v>1447</v>
      </c>
      <c r="B376" s="1" t="s">
        <v>1360</v>
      </c>
      <c r="C376" s="1" t="s">
        <v>13</v>
      </c>
      <c r="D376" s="1" t="s">
        <v>1361</v>
      </c>
      <c r="E376" s="1" t="s">
        <v>1315</v>
      </c>
      <c r="F376" s="6" t="s">
        <v>1316</v>
      </c>
      <c r="G376" s="3">
        <v>1</v>
      </c>
      <c r="H376" s="4">
        <f>0</f>
        <v>0</v>
      </c>
      <c r="I376" s="5">
        <f>TRUNC(G376*H376, 1)</f>
        <v>0</v>
      </c>
      <c r="J376" s="4">
        <f>TRUNC(노무!E27*25/20 * 16/12 * 1/8,1)</f>
        <v>0</v>
      </c>
      <c r="K376" s="5">
        <f>TRUNC(G376*J376, 1)</f>
        <v>0</v>
      </c>
      <c r="L376" s="4">
        <f>0</f>
        <v>0</v>
      </c>
      <c r="M376" s="5">
        <f>TRUNC(G376*L376, 1)</f>
        <v>0</v>
      </c>
      <c r="N376" s="4">
        <f t="shared" si="46"/>
        <v>0</v>
      </c>
      <c r="O376" s="5">
        <f t="shared" si="46"/>
        <v>0</v>
      </c>
      <c r="P376" s="4" t="s">
        <v>1626</v>
      </c>
      <c r="Q376" s="4" t="s">
        <v>1626</v>
      </c>
      <c r="R376" s="4" t="s">
        <v>1626</v>
      </c>
      <c r="S376" s="1" t="s">
        <v>13</v>
      </c>
      <c r="U376" t="s">
        <v>54</v>
      </c>
      <c r="V376" t="s">
        <v>54</v>
      </c>
      <c r="W376" t="s">
        <v>13</v>
      </c>
      <c r="X376">
        <v>1</v>
      </c>
    </row>
    <row r="377" spans="1:24" x14ac:dyDescent="0.2">
      <c r="A377" s="1" t="s">
        <v>1447</v>
      </c>
      <c r="B377" s="1" t="s">
        <v>1629</v>
      </c>
      <c r="C377" s="1" t="s">
        <v>13</v>
      </c>
      <c r="D377" s="1" t="s">
        <v>1630</v>
      </c>
      <c r="E377" s="1" t="s">
        <v>1631</v>
      </c>
      <c r="F377" s="6" t="s">
        <v>1441</v>
      </c>
      <c r="G377" s="3">
        <v>4.3</v>
      </c>
      <c r="H377" s="4">
        <f>자재!E8</f>
        <v>0</v>
      </c>
      <c r="I377" s="5">
        <f>TRUNC(G377*H377, 1)</f>
        <v>0</v>
      </c>
      <c r="J377" s="4">
        <f>0</f>
        <v>0</v>
      </c>
      <c r="K377" s="5">
        <f>TRUNC(G377*J377, 1)</f>
        <v>0</v>
      </c>
      <c r="L377" s="4">
        <f>0</f>
        <v>0</v>
      </c>
      <c r="M377" s="5">
        <f>TRUNC(G377*L377, 1)</f>
        <v>0</v>
      </c>
      <c r="N377" s="4">
        <f t="shared" si="46"/>
        <v>0</v>
      </c>
      <c r="O377" s="5">
        <f t="shared" si="46"/>
        <v>0</v>
      </c>
      <c r="P377" s="4" t="s">
        <v>1626</v>
      </c>
      <c r="Q377" s="4" t="s">
        <v>1626</v>
      </c>
      <c r="R377" s="4" t="s">
        <v>1626</v>
      </c>
      <c r="S377" s="1" t="s">
        <v>13</v>
      </c>
      <c r="U377" t="s">
        <v>54</v>
      </c>
      <c r="V377" t="s">
        <v>54</v>
      </c>
      <c r="W377" t="s">
        <v>13</v>
      </c>
      <c r="X377">
        <v>1</v>
      </c>
    </row>
    <row r="378" spans="1:24" x14ac:dyDescent="0.2">
      <c r="A378" s="1" t="s">
        <v>1447</v>
      </c>
      <c r="B378" s="1" t="s">
        <v>1307</v>
      </c>
      <c r="C378" s="1" t="s">
        <v>13</v>
      </c>
      <c r="D378" s="1" t="s">
        <v>1632</v>
      </c>
      <c r="E378" s="1" t="s">
        <v>1771</v>
      </c>
      <c r="F378" s="6" t="s">
        <v>1310</v>
      </c>
      <c r="G378" s="3">
        <v>1</v>
      </c>
      <c r="H378" s="4">
        <f>TRUNC((I377)*24*0.01, 1)</f>
        <v>0</v>
      </c>
      <c r="I378" s="5">
        <f>TRUNC(G378*H378, 1)</f>
        <v>0</v>
      </c>
      <c r="J378" s="4">
        <f>0</f>
        <v>0</v>
      </c>
      <c r="K378" s="5">
        <f>TRUNC(G378*J378, 1)</f>
        <v>0</v>
      </c>
      <c r="L378" s="4">
        <f>0</f>
        <v>0</v>
      </c>
      <c r="M378" s="5">
        <f>TRUNC(G378*L378, 1)</f>
        <v>0</v>
      </c>
      <c r="N378" s="4">
        <f t="shared" si="46"/>
        <v>0</v>
      </c>
      <c r="O378" s="5">
        <f t="shared" si="46"/>
        <v>0</v>
      </c>
      <c r="P378" s="4" t="s">
        <v>1626</v>
      </c>
      <c r="Q378" s="4" t="s">
        <v>1626</v>
      </c>
      <c r="R378" s="4" t="s">
        <v>1626</v>
      </c>
      <c r="S378" s="1" t="s">
        <v>13</v>
      </c>
      <c r="U378" t="s">
        <v>54</v>
      </c>
      <c r="V378" t="s">
        <v>54</v>
      </c>
      <c r="W378">
        <v>24</v>
      </c>
      <c r="X378">
        <v>1</v>
      </c>
    </row>
    <row r="379" spans="1:24" x14ac:dyDescent="0.2">
      <c r="A379" s="1" t="s">
        <v>13</v>
      </c>
      <c r="B379" s="1" t="s">
        <v>13</v>
      </c>
      <c r="C379" s="1" t="s">
        <v>13</v>
      </c>
      <c r="D379" s="1" t="s">
        <v>1311</v>
      </c>
      <c r="E379" s="1" t="s">
        <v>13</v>
      </c>
      <c r="F379" s="6" t="s">
        <v>13</v>
      </c>
      <c r="G379" s="1" t="s">
        <v>13</v>
      </c>
      <c r="H379" s="1" t="s">
        <v>13</v>
      </c>
      <c r="I379" s="5">
        <f>TRUNC(SUMPRODUCT(I375:I378, X375:X378), 0)</f>
        <v>0</v>
      </c>
      <c r="J379" s="1" t="s">
        <v>13</v>
      </c>
      <c r="K379" s="5">
        <f>TRUNC(SUMPRODUCT(K375:K378, X375:X378), 0)</f>
        <v>0</v>
      </c>
      <c r="L379" s="1" t="s">
        <v>13</v>
      </c>
      <c r="M379" s="5">
        <f>TRUNC(SUMPRODUCT(M375:M378, X375:X378), 0)</f>
        <v>0</v>
      </c>
      <c r="N379" s="1" t="s">
        <v>13</v>
      </c>
      <c r="O379" s="5">
        <f>I379+K379+M379</f>
        <v>0</v>
      </c>
      <c r="P379" s="4" t="s">
        <v>13</v>
      </c>
      <c r="Q379" s="4" t="s">
        <v>13</v>
      </c>
      <c r="R379" s="4" t="s">
        <v>13</v>
      </c>
      <c r="S379" s="1" t="s">
        <v>13</v>
      </c>
      <c r="U379" t="s">
        <v>13</v>
      </c>
      <c r="V379" t="s">
        <v>13</v>
      </c>
      <c r="W379" t="s">
        <v>13</v>
      </c>
      <c r="X379">
        <v>1</v>
      </c>
    </row>
    <row r="380" spans="1:24" x14ac:dyDescent="0.2">
      <c r="A380" s="1" t="s">
        <v>13</v>
      </c>
      <c r="B380" s="1" t="s">
        <v>13</v>
      </c>
      <c r="C380" s="1" t="s">
        <v>13</v>
      </c>
      <c r="D380" s="1" t="s">
        <v>13</v>
      </c>
      <c r="E380" s="1" t="s">
        <v>13</v>
      </c>
      <c r="F380" s="6" t="s">
        <v>13</v>
      </c>
      <c r="G380" s="1" t="s">
        <v>13</v>
      </c>
      <c r="H380" s="1" t="s">
        <v>13</v>
      </c>
      <c r="I380" s="1" t="s">
        <v>13</v>
      </c>
      <c r="J380" s="1" t="s">
        <v>13</v>
      </c>
      <c r="K380" s="1" t="s">
        <v>13</v>
      </c>
      <c r="L380" s="1" t="s">
        <v>13</v>
      </c>
      <c r="M380" s="1" t="s">
        <v>13</v>
      </c>
      <c r="N380" s="1" t="s">
        <v>13</v>
      </c>
      <c r="O380" s="1" t="s">
        <v>13</v>
      </c>
      <c r="P380" s="4" t="s">
        <v>13</v>
      </c>
      <c r="Q380" s="4" t="s">
        <v>13</v>
      </c>
      <c r="R380" s="4" t="s">
        <v>13</v>
      </c>
      <c r="S380" s="1" t="s">
        <v>13</v>
      </c>
      <c r="U380" t="s">
        <v>13</v>
      </c>
      <c r="V380" t="s">
        <v>13</v>
      </c>
      <c r="W380" t="s">
        <v>13</v>
      </c>
      <c r="X380">
        <v>1</v>
      </c>
    </row>
    <row r="381" spans="1:24" x14ac:dyDescent="0.2">
      <c r="A381" s="1" t="s">
        <v>1370</v>
      </c>
      <c r="B381" s="1" t="s">
        <v>13</v>
      </c>
      <c r="C381" s="1" t="s">
        <v>13</v>
      </c>
      <c r="D381" s="1" t="s">
        <v>1371</v>
      </c>
      <c r="E381" s="1" t="s">
        <v>1372</v>
      </c>
      <c r="F381" s="6" t="s">
        <v>1335</v>
      </c>
      <c r="G381" s="1" t="s">
        <v>13</v>
      </c>
      <c r="H381" s="1" t="s">
        <v>13</v>
      </c>
      <c r="I381" s="1" t="s">
        <v>13</v>
      </c>
      <c r="J381" s="1" t="s">
        <v>13</v>
      </c>
      <c r="K381" s="1" t="s">
        <v>13</v>
      </c>
      <c r="L381" s="1" t="s">
        <v>13</v>
      </c>
      <c r="M381" s="1" t="s">
        <v>13</v>
      </c>
      <c r="N381" s="1" t="s">
        <v>13</v>
      </c>
      <c r="O381" s="1" t="s">
        <v>13</v>
      </c>
      <c r="P381" s="4" t="s">
        <v>13</v>
      </c>
      <c r="Q381" s="4" t="s">
        <v>13</v>
      </c>
      <c r="R381" s="4" t="s">
        <v>13</v>
      </c>
      <c r="S381" s="1" t="s">
        <v>13</v>
      </c>
      <c r="U381" t="s">
        <v>13</v>
      </c>
      <c r="V381" t="s">
        <v>13</v>
      </c>
      <c r="W381" t="s">
        <v>13</v>
      </c>
      <c r="X381">
        <v>1</v>
      </c>
    </row>
    <row r="382" spans="1:24" x14ac:dyDescent="0.2">
      <c r="A382" s="1" t="s">
        <v>1370</v>
      </c>
      <c r="B382" s="1" t="s">
        <v>1772</v>
      </c>
      <c r="C382" s="1" t="s">
        <v>13</v>
      </c>
      <c r="D382" s="1" t="s">
        <v>1371</v>
      </c>
      <c r="E382" s="1" t="s">
        <v>1773</v>
      </c>
      <c r="F382" s="6" t="s">
        <v>1625</v>
      </c>
      <c r="G382" s="3">
        <v>0.23619999999999999</v>
      </c>
      <c r="H382" s="4">
        <f>경비항목!G62</f>
        <v>0</v>
      </c>
      <c r="I382" s="5">
        <f>TRUNC(G382*H382, 1)</f>
        <v>0</v>
      </c>
      <c r="J382" s="4">
        <f>경비항목!H62</f>
        <v>0</v>
      </c>
      <c r="K382" s="5">
        <f>TRUNC(G382*J382, 1)</f>
        <v>0</v>
      </c>
      <c r="L382" s="4">
        <f>경비항목!I62</f>
        <v>0</v>
      </c>
      <c r="M382" s="5">
        <f>TRUNC(G382*L382, 1)</f>
        <v>0</v>
      </c>
      <c r="N382" s="4">
        <f t="shared" ref="N382:O385" si="47">H382+J382+L382</f>
        <v>0</v>
      </c>
      <c r="O382" s="5">
        <f t="shared" si="47"/>
        <v>0</v>
      </c>
      <c r="P382" s="4" t="s">
        <v>1626</v>
      </c>
      <c r="Q382" s="4" t="s">
        <v>1626</v>
      </c>
      <c r="R382" s="4" t="s">
        <v>1626</v>
      </c>
      <c r="S382" s="1" t="s">
        <v>13</v>
      </c>
      <c r="U382" t="s">
        <v>54</v>
      </c>
      <c r="V382" t="s">
        <v>54</v>
      </c>
      <c r="W382" t="s">
        <v>13</v>
      </c>
      <c r="X382">
        <v>1</v>
      </c>
    </row>
    <row r="383" spans="1:24" x14ac:dyDescent="0.2">
      <c r="A383" s="1" t="s">
        <v>1370</v>
      </c>
      <c r="B383" s="1" t="s">
        <v>1360</v>
      </c>
      <c r="C383" s="1" t="s">
        <v>13</v>
      </c>
      <c r="D383" s="1" t="s">
        <v>1361</v>
      </c>
      <c r="E383" s="1" t="s">
        <v>1315</v>
      </c>
      <c r="F383" s="6" t="s">
        <v>1316</v>
      </c>
      <c r="G383" s="3">
        <v>1</v>
      </c>
      <c r="H383" s="4">
        <f>0</f>
        <v>0</v>
      </c>
      <c r="I383" s="5">
        <f>TRUNC(G383*H383, 1)</f>
        <v>0</v>
      </c>
      <c r="J383" s="4">
        <f>TRUNC(노무!E27*25/20 * 16/12 * 1/8,1)</f>
        <v>0</v>
      </c>
      <c r="K383" s="5">
        <f>TRUNC(G383*J383, 1)</f>
        <v>0</v>
      </c>
      <c r="L383" s="4">
        <f>0</f>
        <v>0</v>
      </c>
      <c r="M383" s="5">
        <f>TRUNC(G383*L383, 1)</f>
        <v>0</v>
      </c>
      <c r="N383" s="4">
        <f t="shared" si="47"/>
        <v>0</v>
      </c>
      <c r="O383" s="5">
        <f t="shared" si="47"/>
        <v>0</v>
      </c>
      <c r="P383" s="4" t="s">
        <v>1626</v>
      </c>
      <c r="Q383" s="4" t="s">
        <v>1626</v>
      </c>
      <c r="R383" s="4" t="s">
        <v>1626</v>
      </c>
      <c r="S383" s="1" t="s">
        <v>13</v>
      </c>
      <c r="U383" t="s">
        <v>54</v>
      </c>
      <c r="V383" t="s">
        <v>54</v>
      </c>
      <c r="W383" t="s">
        <v>13</v>
      </c>
      <c r="X383">
        <v>1</v>
      </c>
    </row>
    <row r="384" spans="1:24" x14ac:dyDescent="0.2">
      <c r="A384" s="1" t="s">
        <v>1370</v>
      </c>
      <c r="B384" s="1" t="s">
        <v>1629</v>
      </c>
      <c r="C384" s="1" t="s">
        <v>13</v>
      </c>
      <c r="D384" s="1" t="s">
        <v>1630</v>
      </c>
      <c r="E384" s="1" t="s">
        <v>1631</v>
      </c>
      <c r="F384" s="6" t="s">
        <v>1441</v>
      </c>
      <c r="G384" s="3">
        <v>8.6999999999999993</v>
      </c>
      <c r="H384" s="4">
        <f>자재!E8</f>
        <v>0</v>
      </c>
      <c r="I384" s="5">
        <f>TRUNC(G384*H384, 1)</f>
        <v>0</v>
      </c>
      <c r="J384" s="4">
        <f>0</f>
        <v>0</v>
      </c>
      <c r="K384" s="5">
        <f>TRUNC(G384*J384, 1)</f>
        <v>0</v>
      </c>
      <c r="L384" s="4">
        <f>0</f>
        <v>0</v>
      </c>
      <c r="M384" s="5">
        <f>TRUNC(G384*L384, 1)</f>
        <v>0</v>
      </c>
      <c r="N384" s="4">
        <f t="shared" si="47"/>
        <v>0</v>
      </c>
      <c r="O384" s="5">
        <f t="shared" si="47"/>
        <v>0</v>
      </c>
      <c r="P384" s="4" t="s">
        <v>1626</v>
      </c>
      <c r="Q384" s="4" t="s">
        <v>1626</v>
      </c>
      <c r="R384" s="4" t="s">
        <v>1626</v>
      </c>
      <c r="S384" s="1" t="s">
        <v>13</v>
      </c>
      <c r="U384" t="s">
        <v>54</v>
      </c>
      <c r="V384" t="s">
        <v>54</v>
      </c>
      <c r="W384" t="s">
        <v>13</v>
      </c>
      <c r="X384">
        <v>1</v>
      </c>
    </row>
    <row r="385" spans="1:24" x14ac:dyDescent="0.2">
      <c r="A385" s="1" t="s">
        <v>1370</v>
      </c>
      <c r="B385" s="1" t="s">
        <v>1307</v>
      </c>
      <c r="C385" s="1" t="s">
        <v>13</v>
      </c>
      <c r="D385" s="1" t="s">
        <v>1632</v>
      </c>
      <c r="E385" s="1" t="s">
        <v>1771</v>
      </c>
      <c r="F385" s="6" t="s">
        <v>1310</v>
      </c>
      <c r="G385" s="3">
        <v>1</v>
      </c>
      <c r="H385" s="4">
        <f>TRUNC((I384)*24*0.01, 1)</f>
        <v>0</v>
      </c>
      <c r="I385" s="5">
        <f>TRUNC(G385*H385, 1)</f>
        <v>0</v>
      </c>
      <c r="J385" s="4">
        <f>0</f>
        <v>0</v>
      </c>
      <c r="K385" s="5">
        <f>TRUNC(G385*J385, 1)</f>
        <v>0</v>
      </c>
      <c r="L385" s="4">
        <f>0</f>
        <v>0</v>
      </c>
      <c r="M385" s="5">
        <f>TRUNC(G385*L385, 1)</f>
        <v>0</v>
      </c>
      <c r="N385" s="4">
        <f t="shared" si="47"/>
        <v>0</v>
      </c>
      <c r="O385" s="5">
        <f t="shared" si="47"/>
        <v>0</v>
      </c>
      <c r="P385" s="4" t="s">
        <v>1626</v>
      </c>
      <c r="Q385" s="4" t="s">
        <v>1626</v>
      </c>
      <c r="R385" s="4" t="s">
        <v>1626</v>
      </c>
      <c r="S385" s="1" t="s">
        <v>13</v>
      </c>
      <c r="U385" t="s">
        <v>54</v>
      </c>
      <c r="V385" t="s">
        <v>54</v>
      </c>
      <c r="W385">
        <v>24</v>
      </c>
      <c r="X385">
        <v>1</v>
      </c>
    </row>
    <row r="386" spans="1:24" x14ac:dyDescent="0.2">
      <c r="A386" s="1" t="s">
        <v>13</v>
      </c>
      <c r="B386" s="1" t="s">
        <v>13</v>
      </c>
      <c r="C386" s="1" t="s">
        <v>13</v>
      </c>
      <c r="D386" s="1" t="s">
        <v>1311</v>
      </c>
      <c r="E386" s="1" t="s">
        <v>13</v>
      </c>
      <c r="F386" s="6" t="s">
        <v>13</v>
      </c>
      <c r="G386" s="1" t="s">
        <v>13</v>
      </c>
      <c r="H386" s="1" t="s">
        <v>13</v>
      </c>
      <c r="I386" s="5">
        <f>TRUNC(SUMPRODUCT(I382:I385, X382:X385), 0)</f>
        <v>0</v>
      </c>
      <c r="J386" s="1" t="s">
        <v>13</v>
      </c>
      <c r="K386" s="5">
        <f>TRUNC(SUMPRODUCT(K382:K385, X382:X385), 0)</f>
        <v>0</v>
      </c>
      <c r="L386" s="1" t="s">
        <v>13</v>
      </c>
      <c r="M386" s="5">
        <f>TRUNC(SUMPRODUCT(M382:M385, X382:X385), 0)</f>
        <v>0</v>
      </c>
      <c r="N386" s="1" t="s">
        <v>13</v>
      </c>
      <c r="O386" s="5">
        <f>I386+K386+M386</f>
        <v>0</v>
      </c>
      <c r="P386" s="4" t="s">
        <v>13</v>
      </c>
      <c r="Q386" s="4" t="s">
        <v>13</v>
      </c>
      <c r="R386" s="4" t="s">
        <v>13</v>
      </c>
      <c r="S386" s="1" t="s">
        <v>13</v>
      </c>
      <c r="U386" t="s">
        <v>13</v>
      </c>
      <c r="V386" t="s">
        <v>13</v>
      </c>
      <c r="W386" t="s">
        <v>13</v>
      </c>
      <c r="X386">
        <v>1</v>
      </c>
    </row>
    <row r="387" spans="1:24" x14ac:dyDescent="0.2">
      <c r="A387" s="1" t="s">
        <v>13</v>
      </c>
      <c r="B387" s="1" t="s">
        <v>13</v>
      </c>
      <c r="C387" s="1" t="s">
        <v>13</v>
      </c>
      <c r="D387" s="1" t="s">
        <v>13</v>
      </c>
      <c r="E387" s="1" t="s">
        <v>13</v>
      </c>
      <c r="F387" s="6" t="s">
        <v>13</v>
      </c>
      <c r="G387" s="1" t="s">
        <v>13</v>
      </c>
      <c r="H387" s="1" t="s">
        <v>13</v>
      </c>
      <c r="I387" s="1" t="s">
        <v>13</v>
      </c>
      <c r="J387" s="1" t="s">
        <v>13</v>
      </c>
      <c r="K387" s="1" t="s">
        <v>13</v>
      </c>
      <c r="L387" s="1" t="s">
        <v>13</v>
      </c>
      <c r="M387" s="1" t="s">
        <v>13</v>
      </c>
      <c r="N387" s="1" t="s">
        <v>13</v>
      </c>
      <c r="O387" s="1" t="s">
        <v>13</v>
      </c>
      <c r="P387" s="4" t="s">
        <v>13</v>
      </c>
      <c r="Q387" s="4" t="s">
        <v>13</v>
      </c>
      <c r="R387" s="4" t="s">
        <v>13</v>
      </c>
      <c r="S387" s="1" t="s">
        <v>13</v>
      </c>
      <c r="U387" t="s">
        <v>13</v>
      </c>
      <c r="V387" t="s">
        <v>13</v>
      </c>
      <c r="W387" t="s">
        <v>13</v>
      </c>
      <c r="X387">
        <v>1</v>
      </c>
    </row>
    <row r="388" spans="1:24" x14ac:dyDescent="0.2">
      <c r="A388" s="1" t="s">
        <v>1585</v>
      </c>
      <c r="B388" s="1" t="s">
        <v>13</v>
      </c>
      <c r="C388" s="1" t="s">
        <v>13</v>
      </c>
      <c r="D388" s="1" t="s">
        <v>1586</v>
      </c>
      <c r="E388" s="1" t="s">
        <v>1587</v>
      </c>
      <c r="F388" s="6" t="s">
        <v>1335</v>
      </c>
      <c r="G388" s="1" t="s">
        <v>13</v>
      </c>
      <c r="H388" s="1" t="s">
        <v>13</v>
      </c>
      <c r="I388" s="1" t="s">
        <v>13</v>
      </c>
      <c r="J388" s="1" t="s">
        <v>13</v>
      </c>
      <c r="K388" s="1" t="s">
        <v>13</v>
      </c>
      <c r="L388" s="1" t="s">
        <v>13</v>
      </c>
      <c r="M388" s="1" t="s">
        <v>13</v>
      </c>
      <c r="N388" s="1" t="s">
        <v>13</v>
      </c>
      <c r="O388" s="1" t="s">
        <v>13</v>
      </c>
      <c r="P388" s="4" t="s">
        <v>13</v>
      </c>
      <c r="Q388" s="4" t="s">
        <v>13</v>
      </c>
      <c r="R388" s="4" t="s">
        <v>13</v>
      </c>
      <c r="S388" s="1" t="s">
        <v>13</v>
      </c>
      <c r="U388" t="s">
        <v>13</v>
      </c>
      <c r="V388" t="s">
        <v>13</v>
      </c>
      <c r="W388" t="s">
        <v>13</v>
      </c>
      <c r="X388">
        <v>1</v>
      </c>
    </row>
    <row r="389" spans="1:24" x14ac:dyDescent="0.2">
      <c r="A389" s="1" t="s">
        <v>1585</v>
      </c>
      <c r="B389" s="1" t="s">
        <v>1774</v>
      </c>
      <c r="C389" s="1" t="s">
        <v>13</v>
      </c>
      <c r="D389" s="1" t="s">
        <v>1775</v>
      </c>
      <c r="E389" s="1" t="s">
        <v>1776</v>
      </c>
      <c r="F389" s="6" t="s">
        <v>1625</v>
      </c>
      <c r="G389" s="3">
        <v>0.23619999999999999</v>
      </c>
      <c r="H389" s="4">
        <f>경비항목!G63</f>
        <v>0</v>
      </c>
      <c r="I389" s="5">
        <f>TRUNC(G389*H389, 1)</f>
        <v>0</v>
      </c>
      <c r="J389" s="4">
        <f>경비항목!H63</f>
        <v>0</v>
      </c>
      <c r="K389" s="5">
        <f>TRUNC(G389*J389, 1)</f>
        <v>0</v>
      </c>
      <c r="L389" s="4">
        <f>경비항목!I63</f>
        <v>0</v>
      </c>
      <c r="M389" s="5">
        <f>TRUNC(G389*L389, 1)</f>
        <v>0</v>
      </c>
      <c r="N389" s="4">
        <f>H389+J389+L389</f>
        <v>0</v>
      </c>
      <c r="O389" s="5">
        <f>I389+K389+M389</f>
        <v>0</v>
      </c>
      <c r="P389" s="4" t="s">
        <v>1626</v>
      </c>
      <c r="Q389" s="4" t="s">
        <v>1626</v>
      </c>
      <c r="R389" s="4" t="s">
        <v>1626</v>
      </c>
      <c r="S389" s="1" t="s">
        <v>13</v>
      </c>
      <c r="U389" t="s">
        <v>54</v>
      </c>
      <c r="V389" t="s">
        <v>54</v>
      </c>
      <c r="W389" t="s">
        <v>13</v>
      </c>
      <c r="X389">
        <v>1</v>
      </c>
    </row>
    <row r="390" spans="1:24" x14ac:dyDescent="0.2">
      <c r="A390" s="1" t="s">
        <v>13</v>
      </c>
      <c r="B390" s="1" t="s">
        <v>13</v>
      </c>
      <c r="C390" s="1" t="s">
        <v>13</v>
      </c>
      <c r="D390" s="1" t="s">
        <v>1311</v>
      </c>
      <c r="E390" s="1" t="s">
        <v>13</v>
      </c>
      <c r="F390" s="6" t="s">
        <v>13</v>
      </c>
      <c r="G390" s="1" t="s">
        <v>13</v>
      </c>
      <c r="H390" s="1" t="s">
        <v>13</v>
      </c>
      <c r="I390" s="5">
        <f>TRUNC(I389*X389, 0)</f>
        <v>0</v>
      </c>
      <c r="J390" s="1" t="s">
        <v>13</v>
      </c>
      <c r="K390" s="5">
        <f>TRUNC(K389*X389, 0)</f>
        <v>0</v>
      </c>
      <c r="L390" s="1" t="s">
        <v>13</v>
      </c>
      <c r="M390" s="5">
        <f>TRUNC(M389*X389, 0)</f>
        <v>0</v>
      </c>
      <c r="N390" s="1" t="s">
        <v>13</v>
      </c>
      <c r="O390" s="5">
        <f>I390+K390+M390</f>
        <v>0</v>
      </c>
      <c r="P390" s="4" t="s">
        <v>13</v>
      </c>
      <c r="Q390" s="4" t="s">
        <v>13</v>
      </c>
      <c r="R390" s="4" t="s">
        <v>13</v>
      </c>
      <c r="S390" s="1" t="s">
        <v>13</v>
      </c>
      <c r="U390" t="s">
        <v>13</v>
      </c>
      <c r="V390" t="s">
        <v>13</v>
      </c>
      <c r="W390" t="s">
        <v>13</v>
      </c>
      <c r="X390">
        <v>1</v>
      </c>
    </row>
    <row r="391" spans="1:24" x14ac:dyDescent="0.2">
      <c r="A391" s="1" t="s">
        <v>13</v>
      </c>
      <c r="B391" s="1" t="s">
        <v>13</v>
      </c>
      <c r="C391" s="1" t="s">
        <v>13</v>
      </c>
      <c r="D391" s="1" t="s">
        <v>13</v>
      </c>
      <c r="E391" s="1" t="s">
        <v>13</v>
      </c>
      <c r="F391" s="6" t="s">
        <v>13</v>
      </c>
      <c r="G391" s="1" t="s">
        <v>13</v>
      </c>
      <c r="H391" s="1" t="s">
        <v>13</v>
      </c>
      <c r="I391" s="1" t="s">
        <v>13</v>
      </c>
      <c r="J391" s="1" t="s">
        <v>13</v>
      </c>
      <c r="K391" s="1" t="s">
        <v>13</v>
      </c>
      <c r="L391" s="1" t="s">
        <v>13</v>
      </c>
      <c r="M391" s="1" t="s">
        <v>13</v>
      </c>
      <c r="N391" s="1" t="s">
        <v>13</v>
      </c>
      <c r="O391" s="1" t="s">
        <v>13</v>
      </c>
      <c r="P391" s="4" t="s">
        <v>13</v>
      </c>
      <c r="Q391" s="4" t="s">
        <v>13</v>
      </c>
      <c r="R391" s="4" t="s">
        <v>13</v>
      </c>
      <c r="S391" s="1" t="s">
        <v>13</v>
      </c>
      <c r="U391" t="s">
        <v>13</v>
      </c>
      <c r="V391" t="s">
        <v>13</v>
      </c>
      <c r="W391" t="s">
        <v>13</v>
      </c>
      <c r="X391">
        <v>1</v>
      </c>
    </row>
    <row r="392" spans="1:24" x14ac:dyDescent="0.2">
      <c r="A392" s="1" t="s">
        <v>1373</v>
      </c>
      <c r="B392" s="1" t="s">
        <v>13</v>
      </c>
      <c r="C392" s="1" t="s">
        <v>13</v>
      </c>
      <c r="D392" s="1" t="s">
        <v>1374</v>
      </c>
      <c r="E392" s="1" t="s">
        <v>1375</v>
      </c>
      <c r="F392" s="6" t="s">
        <v>1335</v>
      </c>
      <c r="G392" s="1" t="s">
        <v>13</v>
      </c>
      <c r="H392" s="1" t="s">
        <v>13</v>
      </c>
      <c r="I392" s="1" t="s">
        <v>13</v>
      </c>
      <c r="J392" s="1" t="s">
        <v>13</v>
      </c>
      <c r="K392" s="1" t="s">
        <v>13</v>
      </c>
      <c r="L392" s="1" t="s">
        <v>13</v>
      </c>
      <c r="M392" s="1" t="s">
        <v>13</v>
      </c>
      <c r="N392" s="1" t="s">
        <v>13</v>
      </c>
      <c r="O392" s="1" t="s">
        <v>13</v>
      </c>
      <c r="P392" s="4" t="s">
        <v>13</v>
      </c>
      <c r="Q392" s="4" t="s">
        <v>13</v>
      </c>
      <c r="R392" s="4" t="s">
        <v>13</v>
      </c>
      <c r="S392" s="1" t="s">
        <v>13</v>
      </c>
      <c r="U392" t="s">
        <v>13</v>
      </c>
      <c r="V392" t="s">
        <v>13</v>
      </c>
      <c r="W392" t="s">
        <v>13</v>
      </c>
      <c r="X392">
        <v>1</v>
      </c>
    </row>
    <row r="393" spans="1:24" x14ac:dyDescent="0.2">
      <c r="A393" s="1" t="s">
        <v>1373</v>
      </c>
      <c r="B393" s="1" t="s">
        <v>1777</v>
      </c>
      <c r="C393" s="1" t="s">
        <v>13</v>
      </c>
      <c r="D393" s="1" t="s">
        <v>1778</v>
      </c>
      <c r="E393" s="1" t="s">
        <v>1779</v>
      </c>
      <c r="F393" s="6" t="s">
        <v>1625</v>
      </c>
      <c r="G393" s="3">
        <v>0.23619999999999999</v>
      </c>
      <c r="H393" s="4">
        <f>경비항목!G64</f>
        <v>0</v>
      </c>
      <c r="I393" s="5">
        <f>TRUNC(G393*H393, 1)</f>
        <v>0</v>
      </c>
      <c r="J393" s="4">
        <f>경비항목!H64</f>
        <v>0</v>
      </c>
      <c r="K393" s="5">
        <f>TRUNC(G393*J393, 1)</f>
        <v>0</v>
      </c>
      <c r="L393" s="4">
        <f>경비항목!I64</f>
        <v>0</v>
      </c>
      <c r="M393" s="5">
        <f>TRUNC(G393*L393, 1)</f>
        <v>0</v>
      </c>
      <c r="N393" s="4">
        <f>H393+J393+L393</f>
        <v>0</v>
      </c>
      <c r="O393" s="5">
        <f>I393+K393+M393</f>
        <v>0</v>
      </c>
      <c r="P393" s="4" t="s">
        <v>1626</v>
      </c>
      <c r="Q393" s="4" t="s">
        <v>1626</v>
      </c>
      <c r="R393" s="4" t="s">
        <v>1626</v>
      </c>
      <c r="S393" s="1" t="s">
        <v>13</v>
      </c>
      <c r="U393" t="s">
        <v>54</v>
      </c>
      <c r="V393" t="s">
        <v>54</v>
      </c>
      <c r="W393" t="s">
        <v>13</v>
      </c>
      <c r="X393">
        <v>1</v>
      </c>
    </row>
    <row r="394" spans="1:24" x14ac:dyDescent="0.2">
      <c r="A394" s="1" t="s">
        <v>13</v>
      </c>
      <c r="B394" s="1" t="s">
        <v>13</v>
      </c>
      <c r="C394" s="1" t="s">
        <v>13</v>
      </c>
      <c r="D394" s="1" t="s">
        <v>1311</v>
      </c>
      <c r="E394" s="1" t="s">
        <v>13</v>
      </c>
      <c r="F394" s="6" t="s">
        <v>13</v>
      </c>
      <c r="G394" s="1" t="s">
        <v>13</v>
      </c>
      <c r="H394" s="1" t="s">
        <v>13</v>
      </c>
      <c r="I394" s="5">
        <f>TRUNC(I393*X393, 0)</f>
        <v>0</v>
      </c>
      <c r="J394" s="1" t="s">
        <v>13</v>
      </c>
      <c r="K394" s="5">
        <f>TRUNC(K393*X393, 0)</f>
        <v>0</v>
      </c>
      <c r="L394" s="1" t="s">
        <v>13</v>
      </c>
      <c r="M394" s="5">
        <f>TRUNC(M393*X393, 0)</f>
        <v>0</v>
      </c>
      <c r="N394" s="1" t="s">
        <v>13</v>
      </c>
      <c r="O394" s="5">
        <f>I394+K394+M394</f>
        <v>0</v>
      </c>
      <c r="P394" s="4" t="s">
        <v>13</v>
      </c>
      <c r="Q394" s="4" t="s">
        <v>13</v>
      </c>
      <c r="R394" s="4" t="s">
        <v>13</v>
      </c>
      <c r="S394" s="1" t="s">
        <v>13</v>
      </c>
      <c r="U394" t="s">
        <v>13</v>
      </c>
      <c r="V394" t="s">
        <v>13</v>
      </c>
      <c r="W394" t="s">
        <v>13</v>
      </c>
      <c r="X394">
        <v>1</v>
      </c>
    </row>
    <row r="395" spans="1:24" x14ac:dyDescent="0.2">
      <c r="A395" s="1" t="s">
        <v>13</v>
      </c>
      <c r="B395" s="1" t="s">
        <v>13</v>
      </c>
      <c r="C395" s="1" t="s">
        <v>13</v>
      </c>
      <c r="D395" s="1" t="s">
        <v>13</v>
      </c>
      <c r="E395" s="1" t="s">
        <v>13</v>
      </c>
      <c r="F395" s="6" t="s">
        <v>13</v>
      </c>
      <c r="G395" s="1" t="s">
        <v>13</v>
      </c>
      <c r="H395" s="1" t="s">
        <v>13</v>
      </c>
      <c r="I395" s="1" t="s">
        <v>13</v>
      </c>
      <c r="J395" s="1" t="s">
        <v>13</v>
      </c>
      <c r="K395" s="1" t="s">
        <v>13</v>
      </c>
      <c r="L395" s="1" t="s">
        <v>13</v>
      </c>
      <c r="M395" s="1" t="s">
        <v>13</v>
      </c>
      <c r="N395" s="1" t="s">
        <v>13</v>
      </c>
      <c r="O395" s="1" t="s">
        <v>13</v>
      </c>
      <c r="P395" s="4" t="s">
        <v>13</v>
      </c>
      <c r="Q395" s="4" t="s">
        <v>13</v>
      </c>
      <c r="R395" s="4" t="s">
        <v>13</v>
      </c>
      <c r="S395" s="1" t="s">
        <v>13</v>
      </c>
      <c r="U395" t="s">
        <v>13</v>
      </c>
      <c r="V395" t="s">
        <v>13</v>
      </c>
      <c r="W395" t="s">
        <v>13</v>
      </c>
      <c r="X395">
        <v>1</v>
      </c>
    </row>
    <row r="396" spans="1:24" x14ac:dyDescent="0.2">
      <c r="A396" s="1" t="s">
        <v>1519</v>
      </c>
      <c r="B396" s="1" t="s">
        <v>13</v>
      </c>
      <c r="C396" s="1" t="s">
        <v>13</v>
      </c>
      <c r="D396" s="1" t="s">
        <v>1520</v>
      </c>
      <c r="E396" s="1" t="s">
        <v>1521</v>
      </c>
      <c r="F396" s="6" t="s">
        <v>1335</v>
      </c>
      <c r="G396" s="1" t="s">
        <v>13</v>
      </c>
      <c r="H396" s="1" t="s">
        <v>13</v>
      </c>
      <c r="I396" s="1" t="s">
        <v>13</v>
      </c>
      <c r="J396" s="1" t="s">
        <v>13</v>
      </c>
      <c r="K396" s="1" t="s">
        <v>13</v>
      </c>
      <c r="L396" s="1" t="s">
        <v>13</v>
      </c>
      <c r="M396" s="1" t="s">
        <v>13</v>
      </c>
      <c r="N396" s="1" t="s">
        <v>13</v>
      </c>
      <c r="O396" s="1" t="s">
        <v>13</v>
      </c>
      <c r="P396" s="4" t="s">
        <v>13</v>
      </c>
      <c r="Q396" s="4" t="s">
        <v>13</v>
      </c>
      <c r="R396" s="4" t="s">
        <v>13</v>
      </c>
      <c r="S396" s="1" t="s">
        <v>13</v>
      </c>
      <c r="U396" t="s">
        <v>13</v>
      </c>
      <c r="V396" t="s">
        <v>13</v>
      </c>
      <c r="W396" t="s">
        <v>13</v>
      </c>
      <c r="X396">
        <v>1</v>
      </c>
    </row>
    <row r="397" spans="1:24" x14ac:dyDescent="0.2">
      <c r="A397" s="1" t="s">
        <v>1519</v>
      </c>
      <c r="B397" s="1" t="s">
        <v>1780</v>
      </c>
      <c r="C397" s="1" t="s">
        <v>13</v>
      </c>
      <c r="D397" s="1" t="s">
        <v>1781</v>
      </c>
      <c r="E397" s="1" t="s">
        <v>1782</v>
      </c>
      <c r="F397" s="6" t="s">
        <v>1625</v>
      </c>
      <c r="G397" s="3">
        <v>0.4355</v>
      </c>
      <c r="H397" s="4">
        <f>경비항목!G65</f>
        <v>0</v>
      </c>
      <c r="I397" s="5">
        <f>TRUNC(G397*H397, 1)</f>
        <v>0</v>
      </c>
      <c r="J397" s="4">
        <f>경비항목!H65</f>
        <v>0</v>
      </c>
      <c r="K397" s="5">
        <f>TRUNC(G397*J397, 1)</f>
        <v>0</v>
      </c>
      <c r="L397" s="4">
        <f>경비항목!I65</f>
        <v>0</v>
      </c>
      <c r="M397" s="5">
        <f>TRUNC(G397*L397, 1)</f>
        <v>0</v>
      </c>
      <c r="N397" s="4">
        <f>H397+J397+L397</f>
        <v>0</v>
      </c>
      <c r="O397" s="5">
        <f>I397+K397+M397</f>
        <v>0</v>
      </c>
      <c r="P397" s="4" t="s">
        <v>1626</v>
      </c>
      <c r="Q397" s="4" t="s">
        <v>1626</v>
      </c>
      <c r="R397" s="4" t="s">
        <v>1626</v>
      </c>
      <c r="S397" s="1" t="s">
        <v>13</v>
      </c>
      <c r="U397" t="s">
        <v>54</v>
      </c>
      <c r="V397" t="s">
        <v>54</v>
      </c>
      <c r="W397" t="s">
        <v>13</v>
      </c>
      <c r="X397">
        <v>1</v>
      </c>
    </row>
    <row r="398" spans="1:24" x14ac:dyDescent="0.2">
      <c r="A398" s="1" t="s">
        <v>13</v>
      </c>
      <c r="B398" s="1" t="s">
        <v>13</v>
      </c>
      <c r="C398" s="1" t="s">
        <v>13</v>
      </c>
      <c r="D398" s="1" t="s">
        <v>1311</v>
      </c>
      <c r="E398" s="1" t="s">
        <v>13</v>
      </c>
      <c r="F398" s="6" t="s">
        <v>13</v>
      </c>
      <c r="G398" s="1" t="s">
        <v>13</v>
      </c>
      <c r="H398" s="1" t="s">
        <v>13</v>
      </c>
      <c r="I398" s="5">
        <f>TRUNC(I397*X397, 0)</f>
        <v>0</v>
      </c>
      <c r="J398" s="1" t="s">
        <v>13</v>
      </c>
      <c r="K398" s="5">
        <f>TRUNC(K397*X397, 0)</f>
        <v>0</v>
      </c>
      <c r="L398" s="1" t="s">
        <v>13</v>
      </c>
      <c r="M398" s="5">
        <f>TRUNC(M397*X397, 0)</f>
        <v>0</v>
      </c>
      <c r="N398" s="1" t="s">
        <v>13</v>
      </c>
      <c r="O398" s="5">
        <f>I398+K398+M398</f>
        <v>0</v>
      </c>
      <c r="P398" s="4" t="s">
        <v>13</v>
      </c>
      <c r="Q398" s="4" t="s">
        <v>13</v>
      </c>
      <c r="R398" s="4" t="s">
        <v>13</v>
      </c>
      <c r="S398" s="1" t="s">
        <v>13</v>
      </c>
      <c r="U398" t="s">
        <v>13</v>
      </c>
      <c r="V398" t="s">
        <v>13</v>
      </c>
      <c r="W398" t="s">
        <v>13</v>
      </c>
      <c r="X398">
        <v>1</v>
      </c>
    </row>
    <row r="399" spans="1:24" x14ac:dyDescent="0.2">
      <c r="A399" s="1" t="s">
        <v>13</v>
      </c>
      <c r="B399" s="1" t="s">
        <v>13</v>
      </c>
      <c r="C399" s="1" t="s">
        <v>13</v>
      </c>
      <c r="D399" s="1" t="s">
        <v>13</v>
      </c>
      <c r="E399" s="1" t="s">
        <v>13</v>
      </c>
      <c r="F399" s="6" t="s">
        <v>13</v>
      </c>
      <c r="G399" s="1" t="s">
        <v>13</v>
      </c>
      <c r="H399" s="1" t="s">
        <v>13</v>
      </c>
      <c r="I399" s="1" t="s">
        <v>13</v>
      </c>
      <c r="J399" s="1" t="s">
        <v>13</v>
      </c>
      <c r="K399" s="1" t="s">
        <v>13</v>
      </c>
      <c r="L399" s="1" t="s">
        <v>13</v>
      </c>
      <c r="M399" s="1" t="s">
        <v>13</v>
      </c>
      <c r="N399" s="1" t="s">
        <v>13</v>
      </c>
      <c r="O399" s="1" t="s">
        <v>13</v>
      </c>
      <c r="P399" s="4" t="s">
        <v>13</v>
      </c>
      <c r="Q399" s="4" t="s">
        <v>13</v>
      </c>
      <c r="R399" s="4" t="s">
        <v>13</v>
      </c>
      <c r="S399" s="1" t="s">
        <v>13</v>
      </c>
      <c r="U399" t="s">
        <v>13</v>
      </c>
      <c r="V399" t="s">
        <v>13</v>
      </c>
      <c r="W399" t="s">
        <v>13</v>
      </c>
      <c r="X399">
        <v>1</v>
      </c>
    </row>
    <row r="400" spans="1:24" x14ac:dyDescent="0.2">
      <c r="A400" s="1" t="s">
        <v>1475</v>
      </c>
      <c r="B400" s="1" t="s">
        <v>13</v>
      </c>
      <c r="C400" s="1" t="s">
        <v>13</v>
      </c>
      <c r="D400" s="1" t="s">
        <v>1476</v>
      </c>
      <c r="E400" s="1" t="s">
        <v>1477</v>
      </c>
      <c r="F400" s="6" t="s">
        <v>1335</v>
      </c>
      <c r="G400" s="1" t="s">
        <v>13</v>
      </c>
      <c r="H400" s="1" t="s">
        <v>13</v>
      </c>
      <c r="I400" s="1" t="s">
        <v>13</v>
      </c>
      <c r="J400" s="1" t="s">
        <v>13</v>
      </c>
      <c r="K400" s="1" t="s">
        <v>13</v>
      </c>
      <c r="L400" s="1" t="s">
        <v>13</v>
      </c>
      <c r="M400" s="1" t="s">
        <v>13</v>
      </c>
      <c r="N400" s="1" t="s">
        <v>13</v>
      </c>
      <c r="O400" s="1" t="s">
        <v>13</v>
      </c>
      <c r="P400" s="4" t="s">
        <v>13</v>
      </c>
      <c r="Q400" s="4" t="s">
        <v>13</v>
      </c>
      <c r="R400" s="4" t="s">
        <v>13</v>
      </c>
      <c r="S400" s="1" t="s">
        <v>13</v>
      </c>
      <c r="U400" t="s">
        <v>13</v>
      </c>
      <c r="V400" t="s">
        <v>13</v>
      </c>
      <c r="W400" t="s">
        <v>13</v>
      </c>
      <c r="X400">
        <v>1</v>
      </c>
    </row>
    <row r="401" spans="1:24" x14ac:dyDescent="0.2">
      <c r="A401" s="1" t="s">
        <v>1475</v>
      </c>
      <c r="B401" s="1" t="s">
        <v>1783</v>
      </c>
      <c r="C401" s="1" t="s">
        <v>13</v>
      </c>
      <c r="D401" s="1" t="s">
        <v>1476</v>
      </c>
      <c r="E401" s="1" t="s">
        <v>1784</v>
      </c>
      <c r="F401" s="6" t="s">
        <v>1625</v>
      </c>
      <c r="G401" s="3">
        <v>0.33750000000000002</v>
      </c>
      <c r="H401" s="4">
        <f>경비항목!G66</f>
        <v>0</v>
      </c>
      <c r="I401" s="5">
        <f>TRUNC(G401*H401, 1)</f>
        <v>0</v>
      </c>
      <c r="J401" s="4">
        <f>경비항목!H66</f>
        <v>0</v>
      </c>
      <c r="K401" s="5">
        <f>TRUNC(G401*J401, 1)</f>
        <v>0</v>
      </c>
      <c r="L401" s="4">
        <f>경비항목!I66</f>
        <v>0</v>
      </c>
      <c r="M401" s="5">
        <f>TRUNC(G401*L401, 1)</f>
        <v>0</v>
      </c>
      <c r="N401" s="4">
        <f>H401+J401+L401</f>
        <v>0</v>
      </c>
      <c r="O401" s="5">
        <f>I401+K401+M401</f>
        <v>0</v>
      </c>
      <c r="P401" s="4" t="s">
        <v>1626</v>
      </c>
      <c r="Q401" s="4" t="s">
        <v>1626</v>
      </c>
      <c r="R401" s="4" t="s">
        <v>1626</v>
      </c>
      <c r="S401" s="1" t="s">
        <v>13</v>
      </c>
      <c r="U401" t="s">
        <v>54</v>
      </c>
      <c r="V401" t="s">
        <v>54</v>
      </c>
      <c r="W401" t="s">
        <v>13</v>
      </c>
      <c r="X401">
        <v>1</v>
      </c>
    </row>
    <row r="402" spans="1:24" x14ac:dyDescent="0.2">
      <c r="A402" s="1" t="s">
        <v>13</v>
      </c>
      <c r="B402" s="1" t="s">
        <v>13</v>
      </c>
      <c r="C402" s="1" t="s">
        <v>13</v>
      </c>
      <c r="D402" s="1" t="s">
        <v>1311</v>
      </c>
      <c r="E402" s="1" t="s">
        <v>13</v>
      </c>
      <c r="F402" s="6" t="s">
        <v>13</v>
      </c>
      <c r="G402" s="1" t="s">
        <v>13</v>
      </c>
      <c r="H402" s="1" t="s">
        <v>13</v>
      </c>
      <c r="I402" s="5">
        <f>TRUNC(I401*X401, 0)</f>
        <v>0</v>
      </c>
      <c r="J402" s="1" t="s">
        <v>13</v>
      </c>
      <c r="K402" s="5">
        <f>TRUNC(K401*X401, 0)</f>
        <v>0</v>
      </c>
      <c r="L402" s="1" t="s">
        <v>13</v>
      </c>
      <c r="M402" s="5">
        <f>TRUNC(M401*X401, 0)</f>
        <v>0</v>
      </c>
      <c r="N402" s="1" t="s">
        <v>13</v>
      </c>
      <c r="O402" s="5">
        <f>I402+K402+M402</f>
        <v>0</v>
      </c>
      <c r="P402" s="4" t="s">
        <v>13</v>
      </c>
      <c r="Q402" s="4" t="s">
        <v>13</v>
      </c>
      <c r="R402" s="4" t="s">
        <v>13</v>
      </c>
      <c r="S402" s="1" t="s">
        <v>13</v>
      </c>
      <c r="U402" t="s">
        <v>13</v>
      </c>
      <c r="V402" t="s">
        <v>13</v>
      </c>
      <c r="W402" t="s">
        <v>13</v>
      </c>
      <c r="X402">
        <v>1</v>
      </c>
    </row>
    <row r="403" spans="1:24" x14ac:dyDescent="0.2">
      <c r="A403" s="1" t="s">
        <v>13</v>
      </c>
      <c r="B403" s="1" t="s">
        <v>13</v>
      </c>
      <c r="C403" s="1" t="s">
        <v>13</v>
      </c>
      <c r="D403" s="1" t="s">
        <v>13</v>
      </c>
      <c r="E403" s="1" t="s">
        <v>13</v>
      </c>
      <c r="F403" s="6" t="s">
        <v>13</v>
      </c>
      <c r="G403" s="1" t="s">
        <v>13</v>
      </c>
      <c r="H403" s="1" t="s">
        <v>13</v>
      </c>
      <c r="I403" s="1" t="s">
        <v>13</v>
      </c>
      <c r="J403" s="1" t="s">
        <v>13</v>
      </c>
      <c r="K403" s="1" t="s">
        <v>13</v>
      </c>
      <c r="L403" s="1" t="s">
        <v>13</v>
      </c>
      <c r="M403" s="1" t="s">
        <v>13</v>
      </c>
      <c r="N403" s="1" t="s">
        <v>13</v>
      </c>
      <c r="O403" s="1" t="s">
        <v>13</v>
      </c>
      <c r="P403" s="4" t="s">
        <v>13</v>
      </c>
      <c r="Q403" s="4" t="s">
        <v>13</v>
      </c>
      <c r="R403" s="4" t="s">
        <v>13</v>
      </c>
      <c r="S403" s="1" t="s">
        <v>13</v>
      </c>
      <c r="U403" t="s">
        <v>13</v>
      </c>
      <c r="V403" t="s">
        <v>13</v>
      </c>
      <c r="W403" t="s">
        <v>13</v>
      </c>
      <c r="X403">
        <v>1</v>
      </c>
    </row>
  </sheetData>
  <mergeCells count="14">
    <mergeCell ref="A1:S1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M3"/>
    <mergeCell ref="N3:O3"/>
    <mergeCell ref="P3:R3"/>
    <mergeCell ref="S3:S4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RowHeight="16.5" x14ac:dyDescent="0.3"/>
  <cols>
    <col min="1" max="1" width="14.875" customWidth="1"/>
    <col min="2" max="2" width="27.375" customWidth="1"/>
    <col min="3" max="3" width="23.5" customWidth="1"/>
    <col min="4" max="4" width="8.625" customWidth="1"/>
    <col min="5" max="5" width="10.125" customWidth="1"/>
    <col min="6" max="7" width="13.25" customWidth="1"/>
  </cols>
  <sheetData>
    <row r="1" spans="1:7" ht="23.25" x14ac:dyDescent="0.35">
      <c r="A1" s="24" t="s">
        <v>1785</v>
      </c>
      <c r="B1" s="25"/>
      <c r="C1" s="25"/>
      <c r="D1" s="25"/>
      <c r="E1" s="25"/>
      <c r="F1" s="25"/>
      <c r="G1" s="25"/>
    </row>
    <row r="2" spans="1:7" x14ac:dyDescent="0.3">
      <c r="A2" t="s">
        <v>1802</v>
      </c>
    </row>
    <row r="3" spans="1:7" x14ac:dyDescent="0.2">
      <c r="A3" s="7" t="s">
        <v>1786</v>
      </c>
      <c r="B3" s="7" t="s">
        <v>36</v>
      </c>
      <c r="C3" s="7" t="s">
        <v>5</v>
      </c>
      <c r="D3" s="7" t="s">
        <v>6</v>
      </c>
      <c r="E3" s="7" t="s">
        <v>1787</v>
      </c>
      <c r="F3" s="7" t="s">
        <v>1788</v>
      </c>
      <c r="G3" s="7" t="s">
        <v>11</v>
      </c>
    </row>
    <row r="4" spans="1:7" x14ac:dyDescent="0.2">
      <c r="A4" s="1" t="s">
        <v>1574</v>
      </c>
      <c r="B4" s="1" t="s">
        <v>1575</v>
      </c>
      <c r="C4" s="1" t="s">
        <v>1576</v>
      </c>
      <c r="D4" s="6" t="s">
        <v>1577</v>
      </c>
      <c r="E4" s="4">
        <v>0</v>
      </c>
      <c r="F4" s="6" t="s">
        <v>52</v>
      </c>
      <c r="G4" s="1" t="s">
        <v>13</v>
      </c>
    </row>
    <row r="5" spans="1:7" x14ac:dyDescent="0.2">
      <c r="A5" s="1" t="s">
        <v>1439</v>
      </c>
      <c r="B5" s="1" t="s">
        <v>1440</v>
      </c>
      <c r="C5" s="1" t="s">
        <v>1440</v>
      </c>
      <c r="D5" s="6" t="s">
        <v>1441</v>
      </c>
      <c r="E5" s="4">
        <v>0</v>
      </c>
      <c r="F5" s="6" t="s">
        <v>52</v>
      </c>
      <c r="G5" s="1" t="s">
        <v>13</v>
      </c>
    </row>
    <row r="6" spans="1:7" x14ac:dyDescent="0.2">
      <c r="A6" s="1" t="s">
        <v>1554</v>
      </c>
      <c r="B6" s="1" t="s">
        <v>1440</v>
      </c>
      <c r="C6" s="1" t="s">
        <v>1555</v>
      </c>
      <c r="D6" s="6" t="s">
        <v>1441</v>
      </c>
      <c r="E6" s="4">
        <v>0</v>
      </c>
      <c r="F6" s="6" t="s">
        <v>52</v>
      </c>
      <c r="G6" s="1" t="s">
        <v>13</v>
      </c>
    </row>
    <row r="7" spans="1:7" x14ac:dyDescent="0.2">
      <c r="A7" s="1" t="s">
        <v>1689</v>
      </c>
      <c r="B7" s="1" t="s">
        <v>1630</v>
      </c>
      <c r="C7" s="1" t="s">
        <v>1630</v>
      </c>
      <c r="D7" s="6" t="s">
        <v>1441</v>
      </c>
      <c r="E7" s="4">
        <v>0</v>
      </c>
      <c r="F7" s="6" t="s">
        <v>52</v>
      </c>
      <c r="G7" s="1" t="s">
        <v>13</v>
      </c>
    </row>
    <row r="8" spans="1:7" x14ac:dyDescent="0.2">
      <c r="A8" s="1" t="s">
        <v>1629</v>
      </c>
      <c r="B8" s="1" t="s">
        <v>1630</v>
      </c>
      <c r="C8" s="1" t="s">
        <v>1631</v>
      </c>
      <c r="D8" s="6" t="s">
        <v>1441</v>
      </c>
      <c r="E8" s="4">
        <v>0</v>
      </c>
      <c r="F8" s="6" t="s">
        <v>52</v>
      </c>
      <c r="G8" s="1" t="s">
        <v>13</v>
      </c>
    </row>
    <row r="9" spans="1:7" x14ac:dyDescent="0.2">
      <c r="A9" s="1" t="s">
        <v>1769</v>
      </c>
      <c r="B9" s="1" t="s">
        <v>1675</v>
      </c>
      <c r="C9" s="1" t="s">
        <v>1675</v>
      </c>
      <c r="D9" s="6" t="s">
        <v>1441</v>
      </c>
      <c r="E9" s="4">
        <v>0</v>
      </c>
      <c r="F9" s="6" t="s">
        <v>52</v>
      </c>
      <c r="G9" s="1" t="s">
        <v>13</v>
      </c>
    </row>
    <row r="10" spans="1:7" x14ac:dyDescent="0.2">
      <c r="A10" s="1" t="s">
        <v>1674</v>
      </c>
      <c r="B10" s="1" t="s">
        <v>1675</v>
      </c>
      <c r="C10" s="1" t="s">
        <v>1676</v>
      </c>
      <c r="D10" s="6" t="s">
        <v>1441</v>
      </c>
      <c r="E10" s="4">
        <v>0</v>
      </c>
      <c r="F10" s="6" t="s">
        <v>52</v>
      </c>
      <c r="G10" s="1" t="s">
        <v>13</v>
      </c>
    </row>
    <row r="11" spans="1:7" x14ac:dyDescent="0.2">
      <c r="A11" s="1" t="s">
        <v>1436</v>
      </c>
      <c r="B11" s="1" t="s">
        <v>1437</v>
      </c>
      <c r="C11" s="1" t="s">
        <v>1438</v>
      </c>
      <c r="D11" s="6" t="s">
        <v>1388</v>
      </c>
      <c r="E11" s="4">
        <v>0</v>
      </c>
      <c r="F11" s="6" t="s">
        <v>52</v>
      </c>
      <c r="G11" s="1" t="s">
        <v>13</v>
      </c>
    </row>
    <row r="12" spans="1:7" x14ac:dyDescent="0.2">
      <c r="A12" s="1" t="s">
        <v>1552</v>
      </c>
      <c r="B12" s="1" t="s">
        <v>1437</v>
      </c>
      <c r="C12" s="1" t="s">
        <v>1553</v>
      </c>
      <c r="D12" s="6" t="s">
        <v>1441</v>
      </c>
      <c r="E12" s="4">
        <v>0</v>
      </c>
      <c r="F12" s="6" t="s">
        <v>52</v>
      </c>
      <c r="G12" s="1" t="s">
        <v>13</v>
      </c>
    </row>
    <row r="13" spans="1:7" x14ac:dyDescent="0.2">
      <c r="A13" s="1" t="s">
        <v>1381</v>
      </c>
      <c r="B13" s="1" t="s">
        <v>1382</v>
      </c>
      <c r="C13" s="1" t="s">
        <v>1383</v>
      </c>
      <c r="D13" s="6" t="s">
        <v>1384</v>
      </c>
      <c r="E13" s="4">
        <v>0</v>
      </c>
      <c r="F13" s="6" t="s">
        <v>52</v>
      </c>
      <c r="G13" s="1" t="s">
        <v>13</v>
      </c>
    </row>
    <row r="14" spans="1:7" x14ac:dyDescent="0.2">
      <c r="A14" s="1" t="s">
        <v>1417</v>
      </c>
      <c r="B14" s="1" t="s">
        <v>1418</v>
      </c>
      <c r="C14" s="1" t="s">
        <v>1419</v>
      </c>
      <c r="D14" s="6" t="s">
        <v>1384</v>
      </c>
      <c r="E14" s="4">
        <v>0</v>
      </c>
      <c r="F14" s="6" t="s">
        <v>52</v>
      </c>
      <c r="G14" s="1" t="s">
        <v>13</v>
      </c>
    </row>
    <row r="15" spans="1:7" x14ac:dyDescent="0.2">
      <c r="A15" s="1" t="s">
        <v>1609</v>
      </c>
      <c r="B15" s="1" t="s">
        <v>1610</v>
      </c>
      <c r="C15" s="1" t="s">
        <v>1611</v>
      </c>
      <c r="D15" s="6" t="s">
        <v>1384</v>
      </c>
      <c r="E15" s="4">
        <v>0</v>
      </c>
      <c r="F15" s="6" t="s">
        <v>52</v>
      </c>
      <c r="G15" s="1" t="s">
        <v>13</v>
      </c>
    </row>
    <row r="16" spans="1:7" x14ac:dyDescent="0.2">
      <c r="A16" s="1" t="s">
        <v>1571</v>
      </c>
      <c r="B16" s="1" t="s">
        <v>1572</v>
      </c>
      <c r="C16" s="1" t="s">
        <v>1573</v>
      </c>
      <c r="D16" s="6" t="s">
        <v>1388</v>
      </c>
      <c r="E16" s="4">
        <v>0</v>
      </c>
      <c r="F16" s="6" t="s">
        <v>52</v>
      </c>
      <c r="G16" s="1" t="s">
        <v>13</v>
      </c>
    </row>
    <row r="17" spans="1:7" x14ac:dyDescent="0.2">
      <c r="A17" s="1" t="s">
        <v>1397</v>
      </c>
      <c r="B17" s="1" t="s">
        <v>1398</v>
      </c>
      <c r="C17" s="1" t="s">
        <v>1399</v>
      </c>
      <c r="D17" s="6" t="s">
        <v>111</v>
      </c>
      <c r="E17" s="4">
        <v>0</v>
      </c>
      <c r="F17" s="6" t="s">
        <v>1789</v>
      </c>
      <c r="G17" s="1" t="s">
        <v>13</v>
      </c>
    </row>
    <row r="18" spans="1:7" x14ac:dyDescent="0.2">
      <c r="A18" s="1" t="s">
        <v>1405</v>
      </c>
      <c r="B18" s="1" t="s">
        <v>1406</v>
      </c>
      <c r="C18" s="1" t="s">
        <v>1407</v>
      </c>
      <c r="D18" s="6" t="s">
        <v>111</v>
      </c>
      <c r="E18" s="4">
        <v>0</v>
      </c>
      <c r="F18" s="6" t="s">
        <v>52</v>
      </c>
      <c r="G18" s="1" t="s">
        <v>13</v>
      </c>
    </row>
    <row r="19" spans="1:7" x14ac:dyDescent="0.2">
      <c r="A19" s="1" t="s">
        <v>1408</v>
      </c>
      <c r="B19" s="1" t="s">
        <v>1409</v>
      </c>
      <c r="C19" s="1" t="s">
        <v>1410</v>
      </c>
      <c r="D19" s="6" t="s">
        <v>111</v>
      </c>
      <c r="E19" s="4">
        <v>0</v>
      </c>
      <c r="F19" s="6" t="s">
        <v>52</v>
      </c>
      <c r="G19" s="1" t="s">
        <v>13</v>
      </c>
    </row>
    <row r="20" spans="1:7" x14ac:dyDescent="0.2">
      <c r="A20" s="1" t="s">
        <v>1300</v>
      </c>
      <c r="B20" s="1" t="s">
        <v>1301</v>
      </c>
      <c r="C20" s="1" t="s">
        <v>1302</v>
      </c>
      <c r="D20" s="6" t="s">
        <v>1303</v>
      </c>
      <c r="E20" s="4">
        <v>0</v>
      </c>
      <c r="F20" s="6" t="s">
        <v>52</v>
      </c>
      <c r="G20" s="1" t="s">
        <v>13</v>
      </c>
    </row>
    <row r="21" spans="1:7" x14ac:dyDescent="0.2">
      <c r="A21" s="1" t="s">
        <v>1288</v>
      </c>
      <c r="B21" s="1" t="s">
        <v>1289</v>
      </c>
      <c r="C21" s="1" t="s">
        <v>1290</v>
      </c>
      <c r="D21" s="6" t="s">
        <v>1291</v>
      </c>
      <c r="E21" s="4">
        <v>0</v>
      </c>
      <c r="F21" s="6" t="s">
        <v>52</v>
      </c>
      <c r="G21" s="1" t="s">
        <v>13</v>
      </c>
    </row>
    <row r="22" spans="1:7" x14ac:dyDescent="0.2">
      <c r="A22" s="1" t="s">
        <v>1292</v>
      </c>
      <c r="B22" s="1" t="s">
        <v>1289</v>
      </c>
      <c r="C22" s="1" t="s">
        <v>1293</v>
      </c>
      <c r="D22" s="6" t="s">
        <v>1291</v>
      </c>
      <c r="E22" s="4">
        <v>0</v>
      </c>
      <c r="F22" s="6" t="s">
        <v>52</v>
      </c>
      <c r="G22" s="1" t="s">
        <v>13</v>
      </c>
    </row>
    <row r="23" spans="1:7" x14ac:dyDescent="0.2">
      <c r="A23" s="1" t="s">
        <v>1294</v>
      </c>
      <c r="B23" s="1" t="s">
        <v>1295</v>
      </c>
      <c r="C23" s="1" t="s">
        <v>1296</v>
      </c>
      <c r="D23" s="6" t="s">
        <v>1297</v>
      </c>
      <c r="E23" s="4">
        <v>0</v>
      </c>
      <c r="F23" s="6" t="s">
        <v>52</v>
      </c>
      <c r="G23" s="1" t="s">
        <v>13</v>
      </c>
    </row>
    <row r="24" spans="1:7" x14ac:dyDescent="0.2">
      <c r="A24" s="1" t="s">
        <v>1298</v>
      </c>
      <c r="B24" s="1" t="s">
        <v>1295</v>
      </c>
      <c r="C24" s="1" t="s">
        <v>1299</v>
      </c>
      <c r="D24" s="6" t="s">
        <v>1297</v>
      </c>
      <c r="E24" s="4">
        <v>0</v>
      </c>
      <c r="F24" s="6" t="s">
        <v>52</v>
      </c>
      <c r="G24" s="1" t="s">
        <v>13</v>
      </c>
    </row>
    <row r="25" spans="1:7" x14ac:dyDescent="0.2">
      <c r="A25" s="1" t="s">
        <v>1304</v>
      </c>
      <c r="B25" s="1" t="s">
        <v>1295</v>
      </c>
      <c r="C25" s="1" t="s">
        <v>1305</v>
      </c>
      <c r="D25" s="6" t="s">
        <v>1297</v>
      </c>
      <c r="E25" s="4">
        <v>0</v>
      </c>
      <c r="F25" s="6" t="s">
        <v>52</v>
      </c>
      <c r="G25" s="1" t="s">
        <v>13</v>
      </c>
    </row>
    <row r="26" spans="1:7" x14ac:dyDescent="0.2">
      <c r="A26" s="1" t="s">
        <v>1385</v>
      </c>
      <c r="B26" s="1" t="s">
        <v>1386</v>
      </c>
      <c r="C26" s="1" t="s">
        <v>1387</v>
      </c>
      <c r="D26" s="6" t="s">
        <v>1388</v>
      </c>
      <c r="E26" s="4">
        <v>0</v>
      </c>
      <c r="F26" s="6" t="s">
        <v>52</v>
      </c>
      <c r="G26" s="1" t="s">
        <v>13</v>
      </c>
    </row>
    <row r="27" spans="1:7" x14ac:dyDescent="0.2">
      <c r="A27" s="1" t="s">
        <v>1548</v>
      </c>
      <c r="B27" s="1" t="s">
        <v>1386</v>
      </c>
      <c r="C27" s="1" t="s">
        <v>1549</v>
      </c>
      <c r="D27" s="6" t="s">
        <v>1388</v>
      </c>
      <c r="E27" s="4">
        <v>0</v>
      </c>
      <c r="F27" s="6" t="s">
        <v>52</v>
      </c>
      <c r="G27" s="1" t="s">
        <v>13</v>
      </c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sqref="A1:F1"/>
    </sheetView>
  </sheetViews>
  <sheetFormatPr defaultRowHeight="16.5" x14ac:dyDescent="0.3"/>
  <cols>
    <col min="1" max="1" width="14.875" customWidth="1"/>
    <col min="2" max="2" width="27.375" customWidth="1"/>
    <col min="3" max="3" width="23.5" customWidth="1"/>
    <col min="4" max="4" width="8.625" customWidth="1"/>
    <col min="5" max="5" width="10.125" customWidth="1"/>
    <col min="6" max="6" width="27.375" customWidth="1"/>
  </cols>
  <sheetData>
    <row r="1" spans="1:6" ht="23.25" x14ac:dyDescent="0.35">
      <c r="A1" s="24" t="s">
        <v>1790</v>
      </c>
      <c r="B1" s="25"/>
      <c r="C1" s="25"/>
      <c r="D1" s="25"/>
      <c r="E1" s="25"/>
      <c r="F1" s="25"/>
    </row>
    <row r="2" spans="1:6" x14ac:dyDescent="0.3">
      <c r="A2" t="s">
        <v>1802</v>
      </c>
    </row>
    <row r="3" spans="1:6" x14ac:dyDescent="0.2">
      <c r="A3" s="7" t="s">
        <v>1791</v>
      </c>
      <c r="B3" s="7" t="s">
        <v>36</v>
      </c>
      <c r="C3" s="7" t="s">
        <v>5</v>
      </c>
      <c r="D3" s="7" t="s">
        <v>6</v>
      </c>
      <c r="E3" s="7" t="s">
        <v>1792</v>
      </c>
      <c r="F3" s="7" t="s">
        <v>11</v>
      </c>
    </row>
    <row r="4" spans="1:6" x14ac:dyDescent="0.2">
      <c r="A4" s="1" t="s">
        <v>1317</v>
      </c>
      <c r="B4" s="1" t="s">
        <v>1318</v>
      </c>
      <c r="C4" s="1" t="s">
        <v>1315</v>
      </c>
      <c r="D4" s="6" t="s">
        <v>1316</v>
      </c>
      <c r="E4" s="4">
        <v>0</v>
      </c>
      <c r="F4" s="1" t="s">
        <v>13</v>
      </c>
    </row>
    <row r="5" spans="1:6" x14ac:dyDescent="0.2">
      <c r="A5" s="1" t="s">
        <v>1355</v>
      </c>
      <c r="B5" s="1" t="s">
        <v>1356</v>
      </c>
      <c r="C5" s="1" t="s">
        <v>1315</v>
      </c>
      <c r="D5" s="6" t="s">
        <v>1316</v>
      </c>
      <c r="E5" s="4">
        <v>0</v>
      </c>
      <c r="F5" s="1" t="s">
        <v>13</v>
      </c>
    </row>
    <row r="6" spans="1:6" x14ac:dyDescent="0.2">
      <c r="A6" s="1" t="s">
        <v>1559</v>
      </c>
      <c r="B6" s="1" t="s">
        <v>1560</v>
      </c>
      <c r="C6" s="1" t="s">
        <v>1315</v>
      </c>
      <c r="D6" s="6" t="s">
        <v>1316</v>
      </c>
      <c r="E6" s="4">
        <v>0</v>
      </c>
      <c r="F6" s="1" t="s">
        <v>13</v>
      </c>
    </row>
    <row r="7" spans="1:6" x14ac:dyDescent="0.2">
      <c r="A7" s="1" t="s">
        <v>1352</v>
      </c>
      <c r="B7" s="1" t="s">
        <v>1353</v>
      </c>
      <c r="C7" s="1" t="s">
        <v>1315</v>
      </c>
      <c r="D7" s="6" t="s">
        <v>1316</v>
      </c>
      <c r="E7" s="4">
        <v>0</v>
      </c>
      <c r="F7" s="1" t="s">
        <v>13</v>
      </c>
    </row>
    <row r="8" spans="1:6" x14ac:dyDescent="0.2">
      <c r="A8" s="1" t="s">
        <v>1313</v>
      </c>
      <c r="B8" s="1" t="s">
        <v>1314</v>
      </c>
      <c r="C8" s="1" t="s">
        <v>1315</v>
      </c>
      <c r="D8" s="6" t="s">
        <v>1316</v>
      </c>
      <c r="E8" s="4">
        <v>0</v>
      </c>
      <c r="F8" s="1" t="s">
        <v>13</v>
      </c>
    </row>
    <row r="9" spans="1:6" x14ac:dyDescent="0.2">
      <c r="A9" s="1" t="s">
        <v>1412</v>
      </c>
      <c r="B9" s="1" t="s">
        <v>1413</v>
      </c>
      <c r="C9" s="1" t="s">
        <v>1315</v>
      </c>
      <c r="D9" s="6" t="s">
        <v>1316</v>
      </c>
      <c r="E9" s="4">
        <v>0</v>
      </c>
      <c r="F9" s="1" t="s">
        <v>13</v>
      </c>
    </row>
    <row r="10" spans="1:6" x14ac:dyDescent="0.2">
      <c r="A10" s="1" t="s">
        <v>1324</v>
      </c>
      <c r="B10" s="1" t="s">
        <v>1326</v>
      </c>
      <c r="C10" s="1" t="s">
        <v>1315</v>
      </c>
      <c r="D10" s="6" t="s">
        <v>1316</v>
      </c>
      <c r="E10" s="4">
        <v>0</v>
      </c>
      <c r="F10" s="1" t="s">
        <v>13</v>
      </c>
    </row>
    <row r="11" spans="1:6" x14ac:dyDescent="0.2">
      <c r="A11" s="1" t="s">
        <v>1376</v>
      </c>
      <c r="B11" s="1" t="s">
        <v>1377</v>
      </c>
      <c r="C11" s="1" t="s">
        <v>1315</v>
      </c>
      <c r="D11" s="6" t="s">
        <v>1316</v>
      </c>
      <c r="E11" s="4">
        <v>0</v>
      </c>
      <c r="F11" s="1" t="s">
        <v>13</v>
      </c>
    </row>
    <row r="12" spans="1:6" x14ac:dyDescent="0.2">
      <c r="A12" s="1" t="s">
        <v>1328</v>
      </c>
      <c r="B12" s="1" t="s">
        <v>1329</v>
      </c>
      <c r="C12" s="1" t="s">
        <v>1315</v>
      </c>
      <c r="D12" s="6" t="s">
        <v>1316</v>
      </c>
      <c r="E12" s="4">
        <v>0</v>
      </c>
      <c r="F12" s="1" t="s">
        <v>13</v>
      </c>
    </row>
    <row r="13" spans="1:6" x14ac:dyDescent="0.2">
      <c r="A13" s="1" t="s">
        <v>1546</v>
      </c>
      <c r="B13" s="1" t="s">
        <v>1547</v>
      </c>
      <c r="C13" s="1" t="s">
        <v>1315</v>
      </c>
      <c r="D13" s="6" t="s">
        <v>1316</v>
      </c>
      <c r="E13" s="4">
        <v>0</v>
      </c>
      <c r="F13" s="1" t="s">
        <v>13</v>
      </c>
    </row>
    <row r="14" spans="1:6" x14ac:dyDescent="0.2">
      <c r="A14" s="1" t="s">
        <v>1389</v>
      </c>
      <c r="B14" s="1" t="s">
        <v>1390</v>
      </c>
      <c r="C14" s="1" t="s">
        <v>1315</v>
      </c>
      <c r="D14" s="6" t="s">
        <v>1316</v>
      </c>
      <c r="E14" s="4">
        <v>0</v>
      </c>
      <c r="F14" s="1" t="s">
        <v>13</v>
      </c>
    </row>
    <row r="15" spans="1:6" x14ac:dyDescent="0.2">
      <c r="A15" s="1" t="s">
        <v>1465</v>
      </c>
      <c r="B15" s="1" t="s">
        <v>1466</v>
      </c>
      <c r="C15" s="1" t="s">
        <v>1315</v>
      </c>
      <c r="D15" s="6" t="s">
        <v>1316</v>
      </c>
      <c r="E15" s="4">
        <v>0</v>
      </c>
      <c r="F15" s="1" t="s">
        <v>13</v>
      </c>
    </row>
    <row r="16" spans="1:6" x14ac:dyDescent="0.2">
      <c r="A16" s="1" t="s">
        <v>1460</v>
      </c>
      <c r="B16" s="1" t="s">
        <v>1461</v>
      </c>
      <c r="C16" s="1" t="s">
        <v>1315</v>
      </c>
      <c r="D16" s="6" t="s">
        <v>1316</v>
      </c>
      <c r="E16" s="4">
        <v>0</v>
      </c>
      <c r="F16" s="1" t="s">
        <v>13</v>
      </c>
    </row>
    <row r="17" spans="1:6" x14ac:dyDescent="0.2">
      <c r="A17" s="1" t="s">
        <v>1401</v>
      </c>
      <c r="B17" s="1" t="s">
        <v>1402</v>
      </c>
      <c r="C17" s="1" t="s">
        <v>1315</v>
      </c>
      <c r="D17" s="6" t="s">
        <v>1316</v>
      </c>
      <c r="E17" s="4">
        <v>0</v>
      </c>
      <c r="F17" s="1" t="s">
        <v>13</v>
      </c>
    </row>
    <row r="18" spans="1:6" x14ac:dyDescent="0.2">
      <c r="A18" s="1" t="s">
        <v>1580</v>
      </c>
      <c r="B18" s="1" t="s">
        <v>1581</v>
      </c>
      <c r="C18" s="1" t="s">
        <v>1315</v>
      </c>
      <c r="D18" s="6" t="s">
        <v>1316</v>
      </c>
      <c r="E18" s="4">
        <v>0</v>
      </c>
      <c r="F18" s="1" t="s">
        <v>13</v>
      </c>
    </row>
    <row r="19" spans="1:6" x14ac:dyDescent="0.2">
      <c r="A19" s="1" t="s">
        <v>1578</v>
      </c>
      <c r="B19" s="1" t="s">
        <v>1579</v>
      </c>
      <c r="C19" s="1" t="s">
        <v>1315</v>
      </c>
      <c r="D19" s="6" t="s">
        <v>1316</v>
      </c>
      <c r="E19" s="4">
        <v>0</v>
      </c>
      <c r="F19" s="1" t="s">
        <v>13</v>
      </c>
    </row>
    <row r="20" spans="1:6" x14ac:dyDescent="0.2">
      <c r="A20" s="1" t="s">
        <v>1557</v>
      </c>
      <c r="B20" s="1" t="s">
        <v>1558</v>
      </c>
      <c r="C20" s="1" t="s">
        <v>1315</v>
      </c>
      <c r="D20" s="6" t="s">
        <v>1316</v>
      </c>
      <c r="E20" s="4">
        <v>0</v>
      </c>
      <c r="F20" s="1" t="s">
        <v>13</v>
      </c>
    </row>
    <row r="21" spans="1:6" x14ac:dyDescent="0.2">
      <c r="A21" s="1" t="s">
        <v>1605</v>
      </c>
      <c r="B21" s="1" t="s">
        <v>1606</v>
      </c>
      <c r="C21" s="1" t="s">
        <v>1315</v>
      </c>
      <c r="D21" s="6" t="s">
        <v>1316</v>
      </c>
      <c r="E21" s="4">
        <v>0</v>
      </c>
      <c r="F21" s="1" t="s">
        <v>13</v>
      </c>
    </row>
    <row r="22" spans="1:6" x14ac:dyDescent="0.2">
      <c r="A22" s="1" t="s">
        <v>1429</v>
      </c>
      <c r="B22" s="1" t="s">
        <v>1430</v>
      </c>
      <c r="C22" s="1" t="s">
        <v>1315</v>
      </c>
      <c r="D22" s="6" t="s">
        <v>1316</v>
      </c>
      <c r="E22" s="4">
        <v>0</v>
      </c>
      <c r="F22" s="1" t="s">
        <v>13</v>
      </c>
    </row>
    <row r="23" spans="1:6" x14ac:dyDescent="0.2">
      <c r="A23" s="1" t="s">
        <v>1496</v>
      </c>
      <c r="B23" s="1" t="s">
        <v>1497</v>
      </c>
      <c r="C23" s="1" t="s">
        <v>1315</v>
      </c>
      <c r="D23" s="6" t="s">
        <v>1316</v>
      </c>
      <c r="E23" s="4">
        <v>0</v>
      </c>
      <c r="F23" s="1" t="s">
        <v>13</v>
      </c>
    </row>
    <row r="24" spans="1:6" x14ac:dyDescent="0.2">
      <c r="A24" s="1" t="s">
        <v>1594</v>
      </c>
      <c r="B24" s="1" t="s">
        <v>1595</v>
      </c>
      <c r="C24" s="1" t="s">
        <v>1315</v>
      </c>
      <c r="D24" s="6" t="s">
        <v>1316</v>
      </c>
      <c r="E24" s="4">
        <v>0</v>
      </c>
      <c r="F24" s="1" t="s">
        <v>13</v>
      </c>
    </row>
    <row r="25" spans="1:6" x14ac:dyDescent="0.2">
      <c r="A25" s="1" t="s">
        <v>1627</v>
      </c>
      <c r="B25" s="1" t="s">
        <v>1628</v>
      </c>
      <c r="C25" s="1" t="s">
        <v>1315</v>
      </c>
      <c r="D25" s="6" t="s">
        <v>1316</v>
      </c>
      <c r="E25" s="4">
        <v>0</v>
      </c>
      <c r="F25" s="1" t="s">
        <v>13</v>
      </c>
    </row>
    <row r="26" spans="1:6" x14ac:dyDescent="0.2">
      <c r="A26" s="1" t="s">
        <v>1654</v>
      </c>
      <c r="B26" s="1" t="s">
        <v>1655</v>
      </c>
      <c r="C26" s="1" t="s">
        <v>1315</v>
      </c>
      <c r="D26" s="6" t="s">
        <v>1316</v>
      </c>
      <c r="E26" s="4">
        <v>0</v>
      </c>
      <c r="F26" s="1" t="s">
        <v>13</v>
      </c>
    </row>
    <row r="27" spans="1:6" x14ac:dyDescent="0.2">
      <c r="A27" s="1" t="s">
        <v>1360</v>
      </c>
      <c r="B27" s="1" t="s">
        <v>1361</v>
      </c>
      <c r="C27" s="1" t="s">
        <v>1315</v>
      </c>
      <c r="D27" s="6" t="s">
        <v>1316</v>
      </c>
      <c r="E27" s="4">
        <v>0</v>
      </c>
      <c r="F27" s="1" t="s">
        <v>13</v>
      </c>
    </row>
    <row r="28" spans="1:6" x14ac:dyDescent="0.2">
      <c r="A28" s="1" t="s">
        <v>1362</v>
      </c>
      <c r="B28" s="1" t="s">
        <v>1363</v>
      </c>
      <c r="C28" s="1" t="s">
        <v>1315</v>
      </c>
      <c r="D28" s="6" t="s">
        <v>1316</v>
      </c>
      <c r="E28" s="4">
        <v>0</v>
      </c>
      <c r="F28" s="1" t="s">
        <v>13</v>
      </c>
    </row>
    <row r="29" spans="1:6" x14ac:dyDescent="0.2">
      <c r="A29" s="1" t="s">
        <v>1364</v>
      </c>
      <c r="B29" s="1" t="s">
        <v>1365</v>
      </c>
      <c r="C29" s="1" t="s">
        <v>1366</v>
      </c>
      <c r="D29" s="6" t="s">
        <v>1316</v>
      </c>
      <c r="E29" s="4">
        <v>0</v>
      </c>
      <c r="F29" s="1" t="s">
        <v>13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표준일위대가 사용 안내</vt:lpstr>
      <vt:lpstr>공종별집계표</vt:lpstr>
      <vt:lpstr>내역서</vt:lpstr>
      <vt:lpstr>일위대가</vt:lpstr>
      <vt:lpstr>일위대가상세</vt:lpstr>
      <vt:lpstr>기계경비</vt:lpstr>
      <vt:lpstr>기계경비상세</vt:lpstr>
      <vt:lpstr>자재</vt:lpstr>
      <vt:lpstr>노무</vt:lpstr>
      <vt:lpstr>경비항목</vt:lpstr>
      <vt:lpstr>'표준일위대가 사용 안내'!Print_Area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2020-10-27T05:15:25Z</dcterms:created>
  <dcterms:modified xsi:type="dcterms:W3CDTF">2020-10-27T05:40:03Z</dcterms:modified>
</cp:coreProperties>
</file>